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net-my.sharepoint.com/personal/harperl_si_edu/Documents/Documents/Field Expeditions/FL Broward County June 2024/"/>
    </mc:Choice>
  </mc:AlternateContent>
  <xr:revisionPtr revIDLastSave="2303" documentId="8_{A0BE5269-A3A3-483D-91D1-F0A6123725D5}" xr6:coauthVersionLast="47" xr6:coauthVersionMax="47" xr10:uidLastSave="{15BF3BCB-19BB-4A49-8BB3-8139610E62BE}"/>
  <bookViews>
    <workbookView minimized="1" xWindow="5480" yWindow="5700" windowWidth="9600" windowHeight="4910" firstSheet="2" activeTab="2" xr2:uid="{00000000-000D-0000-FFFF-FFFF00000000}"/>
  </bookViews>
  <sheets>
    <sheet name="SUMMARY" sheetId="13" state="hidden" r:id="rId1"/>
    <sheet name="DATA" sheetId="6" r:id="rId2"/>
    <sheet name="M1" sheetId="8" r:id="rId3"/>
    <sheet name="M2" sheetId="9" r:id="rId4"/>
    <sheet name="SITES" sheetId="11" r:id="rId5"/>
    <sheet name="NOTES" sheetId="12" r:id="rId6"/>
    <sheet name="CRYPTIC FAMILIES" sheetId="15" r:id="rId7"/>
    <sheet name="DIVERS" sheetId="14" r:id="rId8"/>
    <sheet name="Pivot data check" sheetId="17" r:id="rId9"/>
  </sheets>
  <definedNames>
    <definedName name="_xlnm._FilterDatabase" localSheetId="1" hidden="1">DATA!$O$1:$O$3</definedName>
    <definedName name="_xlnm._FilterDatabase" localSheetId="7" hidden="1">DIVERS!$A$1:$G$363</definedName>
    <definedName name="SpeciesList1">'M1'!#REF!</definedName>
    <definedName name="SpeciesList2">'M2'!#REF!</definedName>
  </definedNames>
  <calcPr calcId="191028" refMode="R1C1"/>
  <pivotCaches>
    <pivotCache cacheId="11832" r:id="rId10"/>
    <pivotCache cacheId="1183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6" i="6" l="1"/>
  <c r="S412" i="6"/>
  <c r="S326" i="6"/>
  <c r="S227" i="6"/>
  <c r="S226" i="6"/>
  <c r="S210" i="6"/>
  <c r="S86" i="6"/>
  <c r="S87" i="6"/>
  <c r="S2155" i="6"/>
  <c r="S2154" i="6"/>
  <c r="S2153" i="6"/>
  <c r="S2152" i="6"/>
  <c r="S2151" i="6"/>
  <c r="S2150" i="6"/>
  <c r="S2149" i="6"/>
  <c r="S2148" i="6"/>
  <c r="S2147" i="6"/>
  <c r="S2146" i="6"/>
  <c r="S2145" i="6"/>
  <c r="S2144" i="6"/>
  <c r="S2143" i="6"/>
  <c r="S2142" i="6"/>
  <c r="S2141" i="6"/>
  <c r="S2140" i="6"/>
  <c r="S2139" i="6"/>
  <c r="S2138" i="6"/>
  <c r="S2137" i="6"/>
  <c r="S2136" i="6"/>
  <c r="S2135" i="6"/>
  <c r="S2134" i="6"/>
  <c r="S2133" i="6"/>
  <c r="S2132" i="6"/>
  <c r="S2131" i="6"/>
  <c r="S2130" i="6"/>
  <c r="S2129" i="6"/>
  <c r="S2128" i="6"/>
  <c r="S2127" i="6"/>
  <c r="S2126" i="6"/>
  <c r="S2125" i="6"/>
  <c r="S2124" i="6"/>
  <c r="S2123" i="6"/>
  <c r="S2122" i="6"/>
  <c r="S2121" i="6"/>
  <c r="S2120" i="6"/>
  <c r="S2119" i="6"/>
  <c r="S2118" i="6"/>
  <c r="S2117" i="6"/>
  <c r="S2116" i="6"/>
  <c r="S2115" i="6"/>
  <c r="S2114" i="6"/>
  <c r="S2113" i="6"/>
  <c r="S2112" i="6"/>
  <c r="S2111" i="6"/>
  <c r="S2110" i="6"/>
  <c r="S2109" i="6"/>
  <c r="S2108" i="6"/>
  <c r="S2107" i="6"/>
  <c r="S2106" i="6"/>
  <c r="S2105" i="6"/>
  <c r="S2104" i="6"/>
  <c r="S2103" i="6"/>
  <c r="S2102" i="6"/>
  <c r="S2101" i="6"/>
  <c r="S2100" i="6"/>
  <c r="S2099" i="6"/>
  <c r="S2098" i="6"/>
  <c r="S2097" i="6"/>
  <c r="S2096" i="6"/>
  <c r="S2095" i="6"/>
  <c r="S2094" i="6"/>
  <c r="S2093" i="6"/>
  <c r="S2092" i="6"/>
  <c r="S2091" i="6"/>
  <c r="S2090" i="6"/>
  <c r="S2089" i="6"/>
  <c r="S2088" i="6"/>
  <c r="S2087" i="6"/>
  <c r="S2086" i="6"/>
  <c r="S2085" i="6"/>
  <c r="S2084" i="6"/>
  <c r="S2083" i="6"/>
  <c r="S2082" i="6"/>
  <c r="S2081" i="6"/>
  <c r="S2080" i="6"/>
  <c r="S2079" i="6"/>
  <c r="S2078" i="6"/>
  <c r="S2077" i="6"/>
  <c r="S2076" i="6"/>
  <c r="S2075" i="6"/>
  <c r="S2074" i="6"/>
  <c r="S2073" i="6"/>
  <c r="S2072" i="6"/>
  <c r="S2071" i="6"/>
  <c r="S2070" i="6"/>
  <c r="S2069" i="6"/>
  <c r="S2068" i="6"/>
  <c r="S2067" i="6"/>
  <c r="S2066" i="6"/>
  <c r="S2065" i="6"/>
  <c r="S2064" i="6"/>
  <c r="S2063" i="6"/>
  <c r="S2062" i="6"/>
  <c r="S2061" i="6"/>
  <c r="S2060" i="6"/>
  <c r="S2059" i="6"/>
  <c r="S2058" i="6"/>
  <c r="S2057" i="6"/>
  <c r="S2056" i="6"/>
  <c r="S2055" i="6"/>
  <c r="S2054" i="6"/>
  <c r="S2053" i="6"/>
  <c r="S2052" i="6"/>
  <c r="S2051" i="6"/>
  <c r="S2050" i="6"/>
  <c r="S2049" i="6"/>
  <c r="S2048" i="6"/>
  <c r="S2047" i="6"/>
  <c r="S2046" i="6"/>
  <c r="S2045" i="6"/>
  <c r="S2044" i="6"/>
  <c r="S2043" i="6"/>
  <c r="S2042" i="6"/>
  <c r="S2041" i="6"/>
  <c r="S2040" i="6"/>
  <c r="S2039" i="6"/>
  <c r="S2038" i="6"/>
  <c r="S2037" i="6"/>
  <c r="S2036" i="6"/>
  <c r="S2035" i="6"/>
  <c r="S2034" i="6"/>
  <c r="S2033" i="6"/>
  <c r="S2032" i="6"/>
  <c r="S2031" i="6"/>
  <c r="S2030" i="6"/>
  <c r="S2029" i="6"/>
  <c r="S2028" i="6"/>
  <c r="S2027" i="6"/>
  <c r="S2026" i="6"/>
  <c r="S2025" i="6"/>
  <c r="S2024" i="6"/>
  <c r="S2023" i="6"/>
  <c r="S2022" i="6"/>
  <c r="S2021" i="6"/>
  <c r="S2020" i="6"/>
  <c r="S2019" i="6"/>
  <c r="S2018" i="6"/>
  <c r="S2017" i="6"/>
  <c r="S2016" i="6"/>
  <c r="S2015" i="6"/>
  <c r="S2014" i="6"/>
  <c r="S2013" i="6"/>
  <c r="S2012" i="6"/>
  <c r="S2011" i="6"/>
  <c r="S2010" i="6"/>
  <c r="S2009" i="6"/>
  <c r="S2008" i="6"/>
  <c r="S2007" i="6"/>
  <c r="S2006" i="6"/>
  <c r="S2005" i="6"/>
  <c r="S2004" i="6"/>
  <c r="S2003" i="6"/>
  <c r="S2002" i="6"/>
  <c r="S2001" i="6"/>
  <c r="S2000" i="6"/>
  <c r="S1999" i="6"/>
  <c r="S1998" i="6"/>
  <c r="S1997" i="6"/>
  <c r="S1996" i="6"/>
  <c r="S1995" i="6"/>
  <c r="S1994" i="6"/>
  <c r="S1993" i="6"/>
  <c r="S1992" i="6"/>
  <c r="S1991" i="6"/>
  <c r="S1990" i="6"/>
  <c r="S1989" i="6"/>
  <c r="S1988" i="6"/>
  <c r="S1987" i="6"/>
  <c r="S1986" i="6"/>
  <c r="S1985" i="6"/>
  <c r="S1984" i="6"/>
  <c r="S1983" i="6"/>
  <c r="S1982" i="6"/>
  <c r="S1981" i="6"/>
  <c r="S1980" i="6"/>
  <c r="S1979" i="6"/>
  <c r="S1978" i="6"/>
  <c r="S1977" i="6"/>
  <c r="S1976" i="6"/>
  <c r="S1975" i="6"/>
  <c r="S1974" i="6"/>
  <c r="S1973" i="6"/>
  <c r="S1972" i="6"/>
  <c r="S1971" i="6"/>
  <c r="S1970" i="6"/>
  <c r="S1969" i="6"/>
  <c r="S1968" i="6"/>
  <c r="S1967" i="6"/>
  <c r="S1966" i="6"/>
  <c r="S1965" i="6"/>
  <c r="S1964" i="6"/>
  <c r="S1963" i="6"/>
  <c r="S1962" i="6"/>
  <c r="S1961" i="6"/>
  <c r="S1960" i="6"/>
  <c r="S1959" i="6"/>
  <c r="S1958" i="6"/>
  <c r="S1957" i="6"/>
  <c r="S1956" i="6"/>
  <c r="S1955" i="6"/>
  <c r="S1954" i="6"/>
  <c r="S1953" i="6"/>
  <c r="S1952" i="6"/>
  <c r="S1951" i="6"/>
  <c r="S1950" i="6"/>
  <c r="S1949" i="6"/>
  <c r="S1948" i="6"/>
  <c r="S1947" i="6"/>
  <c r="S1946" i="6"/>
  <c r="S1945" i="6"/>
  <c r="S1944" i="6"/>
  <c r="S1943" i="6"/>
  <c r="S1942" i="6"/>
  <c r="S1941" i="6"/>
  <c r="S1940" i="6"/>
  <c r="S1939" i="6"/>
  <c r="S1938" i="6"/>
  <c r="S1937" i="6"/>
  <c r="S1936" i="6"/>
  <c r="S1935" i="6"/>
  <c r="S1934" i="6"/>
  <c r="S1933" i="6"/>
  <c r="S1932" i="6"/>
  <c r="S1931" i="6"/>
  <c r="S1930" i="6"/>
  <c r="S1929" i="6"/>
  <c r="S1928" i="6"/>
  <c r="S1927" i="6"/>
  <c r="S1926" i="6"/>
  <c r="S1925" i="6"/>
  <c r="S1924" i="6"/>
  <c r="S1923" i="6"/>
  <c r="S1922" i="6"/>
  <c r="S1921" i="6"/>
  <c r="S1920" i="6"/>
  <c r="S1919" i="6"/>
  <c r="S1918" i="6"/>
  <c r="S1917" i="6"/>
  <c r="S1916" i="6"/>
  <c r="S1915" i="6"/>
  <c r="S1914" i="6"/>
  <c r="S1913" i="6"/>
  <c r="S1912" i="6"/>
  <c r="S1911" i="6"/>
  <c r="S1910" i="6"/>
  <c r="S1909" i="6"/>
  <c r="S1908" i="6"/>
  <c r="S1907" i="6"/>
  <c r="S1906" i="6"/>
  <c r="S1905" i="6"/>
  <c r="S1904" i="6"/>
  <c r="S1903" i="6"/>
  <c r="S1902" i="6"/>
  <c r="S1901" i="6"/>
  <c r="S1900" i="6"/>
  <c r="S1899" i="6"/>
  <c r="S1898" i="6"/>
  <c r="S1897" i="6"/>
  <c r="S1896" i="6"/>
  <c r="S1895" i="6"/>
  <c r="S1894" i="6"/>
  <c r="S1893" i="6"/>
  <c r="S1892" i="6"/>
  <c r="S1891" i="6"/>
  <c r="S1890" i="6"/>
  <c r="S1889" i="6"/>
  <c r="S1888" i="6"/>
  <c r="S1887" i="6"/>
  <c r="S1886" i="6"/>
  <c r="S1885" i="6"/>
  <c r="S1884" i="6"/>
  <c r="S1883" i="6"/>
  <c r="S1882" i="6"/>
  <c r="S1881" i="6"/>
  <c r="S1880" i="6"/>
  <c r="S1879" i="6"/>
  <c r="S1878" i="6"/>
  <c r="S1877" i="6"/>
  <c r="S1876" i="6"/>
  <c r="S1875" i="6"/>
  <c r="S1874" i="6"/>
  <c r="S1873" i="6"/>
  <c r="S1872" i="6"/>
  <c r="S1871" i="6"/>
  <c r="S1870" i="6"/>
  <c r="S1869" i="6"/>
  <c r="S1868" i="6"/>
  <c r="S1867" i="6"/>
  <c r="S1866" i="6"/>
  <c r="S1865" i="6"/>
  <c r="S1864" i="6"/>
  <c r="S1863" i="6"/>
  <c r="S1862" i="6"/>
  <c r="S1861" i="6"/>
  <c r="S1860" i="6"/>
  <c r="S1859" i="6"/>
  <c r="S1858" i="6"/>
  <c r="S1857" i="6"/>
  <c r="S1856" i="6"/>
  <c r="S1855" i="6"/>
  <c r="S1854" i="6"/>
  <c r="S1853" i="6"/>
  <c r="S1852" i="6"/>
  <c r="S1851" i="6"/>
  <c r="S1850" i="6"/>
  <c r="S1849" i="6"/>
  <c r="S1848" i="6"/>
  <c r="S1847" i="6"/>
  <c r="S1846" i="6"/>
  <c r="S1845" i="6"/>
  <c r="S1844" i="6"/>
  <c r="S1843" i="6"/>
  <c r="S1842" i="6"/>
  <c r="S1841" i="6"/>
  <c r="S1840" i="6"/>
  <c r="S1839" i="6"/>
  <c r="S1838" i="6"/>
  <c r="S1837" i="6"/>
  <c r="S1836" i="6"/>
  <c r="S1835" i="6"/>
  <c r="S1834" i="6"/>
  <c r="S1833" i="6"/>
  <c r="S1832" i="6"/>
  <c r="S1831" i="6"/>
  <c r="S1830" i="6"/>
  <c r="S1829" i="6"/>
  <c r="S1828" i="6"/>
  <c r="S1827" i="6"/>
  <c r="S1826" i="6"/>
  <c r="S1825" i="6"/>
  <c r="S1824" i="6"/>
  <c r="S1823" i="6"/>
  <c r="S1822" i="6"/>
  <c r="S1821" i="6"/>
  <c r="S1820" i="6"/>
  <c r="S1819" i="6"/>
  <c r="S1818" i="6"/>
  <c r="S1817" i="6"/>
  <c r="S1816" i="6"/>
  <c r="S1815" i="6"/>
  <c r="S1814" i="6"/>
  <c r="S1813" i="6"/>
  <c r="S1812" i="6"/>
  <c r="S1811" i="6"/>
  <c r="S1810" i="6"/>
  <c r="S1809" i="6"/>
  <c r="S1808" i="6"/>
  <c r="S1807" i="6"/>
  <c r="S1806" i="6"/>
  <c r="S1805" i="6"/>
  <c r="S1804" i="6"/>
  <c r="S1803" i="6"/>
  <c r="S1802" i="6"/>
  <c r="S1801" i="6"/>
  <c r="S1800" i="6"/>
  <c r="S1799" i="6"/>
  <c r="S1798" i="6"/>
  <c r="S1797" i="6"/>
  <c r="S1796" i="6"/>
  <c r="S1795" i="6"/>
  <c r="S1794" i="6"/>
  <c r="S1793" i="6"/>
  <c r="S1792" i="6"/>
  <c r="S1791" i="6"/>
  <c r="S1790" i="6"/>
  <c r="S1789" i="6"/>
  <c r="S1788" i="6"/>
  <c r="S1787" i="6"/>
  <c r="S1786" i="6"/>
  <c r="S1785" i="6"/>
  <c r="S1784" i="6"/>
  <c r="S1783" i="6"/>
  <c r="S1782" i="6"/>
  <c r="S1781" i="6"/>
  <c r="S1780" i="6"/>
  <c r="S1779" i="6"/>
  <c r="S1778" i="6"/>
  <c r="S1777" i="6"/>
  <c r="S1776" i="6"/>
  <c r="S1775" i="6"/>
  <c r="S1774" i="6"/>
  <c r="S1773" i="6"/>
  <c r="S1772" i="6"/>
  <c r="S1771" i="6"/>
  <c r="S1770" i="6"/>
  <c r="S1769" i="6"/>
  <c r="S1768" i="6"/>
  <c r="S1767" i="6"/>
  <c r="S1766" i="6"/>
  <c r="S1765" i="6"/>
  <c r="S1764" i="6"/>
  <c r="S1763" i="6"/>
  <c r="S1762" i="6"/>
  <c r="S1761" i="6"/>
  <c r="S1760" i="6"/>
  <c r="S1759" i="6"/>
  <c r="S1758" i="6"/>
  <c r="S1757" i="6"/>
  <c r="S1756" i="6"/>
  <c r="S1755" i="6"/>
  <c r="S1754" i="6"/>
  <c r="S1753" i="6"/>
  <c r="S1752" i="6"/>
  <c r="S1751" i="6"/>
  <c r="S1750" i="6"/>
  <c r="S1749" i="6"/>
  <c r="S1748" i="6"/>
  <c r="S1747" i="6"/>
  <c r="S1746" i="6"/>
  <c r="S1745" i="6"/>
  <c r="S1744" i="6"/>
  <c r="S1743" i="6"/>
  <c r="S1742" i="6"/>
  <c r="S1741" i="6"/>
  <c r="S1740" i="6"/>
  <c r="S1739" i="6"/>
  <c r="S1738" i="6"/>
  <c r="S1737" i="6"/>
  <c r="S1736" i="6"/>
  <c r="S1735" i="6"/>
  <c r="S1734" i="6"/>
  <c r="S1733" i="6"/>
  <c r="S1732" i="6"/>
  <c r="S1731" i="6"/>
  <c r="S1730" i="6"/>
  <c r="S1729" i="6"/>
  <c r="S1728" i="6"/>
  <c r="S1727" i="6"/>
  <c r="S1726" i="6"/>
  <c r="S1725" i="6"/>
  <c r="S1724" i="6"/>
  <c r="S1723" i="6"/>
  <c r="S1722" i="6"/>
  <c r="S1721" i="6"/>
  <c r="S1720" i="6"/>
  <c r="S1719" i="6"/>
  <c r="S1718" i="6"/>
  <c r="S1717" i="6"/>
  <c r="S1716" i="6"/>
  <c r="S1715" i="6"/>
  <c r="S1714" i="6"/>
  <c r="S1713" i="6"/>
  <c r="S1712" i="6"/>
  <c r="S1711" i="6"/>
  <c r="S1710" i="6"/>
  <c r="S1709" i="6"/>
  <c r="S1708" i="6"/>
  <c r="S1707" i="6"/>
  <c r="S1706" i="6"/>
  <c r="S1705" i="6"/>
  <c r="S1704" i="6"/>
  <c r="S1703" i="6"/>
  <c r="S1702" i="6"/>
  <c r="S1701" i="6"/>
  <c r="S1700" i="6"/>
  <c r="S1699" i="6"/>
  <c r="S1698" i="6"/>
  <c r="S1697" i="6"/>
  <c r="S1696" i="6"/>
  <c r="S1695" i="6"/>
  <c r="S1694" i="6"/>
  <c r="S1693" i="6"/>
  <c r="S1692" i="6"/>
  <c r="S1691" i="6"/>
  <c r="S1690" i="6"/>
  <c r="S1689" i="6"/>
  <c r="S1688" i="6"/>
  <c r="S1687" i="6"/>
  <c r="S1686" i="6"/>
  <c r="S1685" i="6"/>
  <c r="S1684" i="6"/>
  <c r="S1683" i="6"/>
  <c r="S1682" i="6"/>
  <c r="S1681" i="6"/>
  <c r="S1680" i="6"/>
  <c r="S1679" i="6"/>
  <c r="S1678" i="6"/>
  <c r="S1677" i="6"/>
  <c r="S1676" i="6"/>
  <c r="S1675" i="6"/>
  <c r="S1674" i="6"/>
  <c r="S1673" i="6"/>
  <c r="S1672" i="6"/>
  <c r="S1671" i="6"/>
  <c r="S1670" i="6"/>
  <c r="S1669" i="6"/>
  <c r="S1668" i="6"/>
  <c r="S1667" i="6"/>
  <c r="S1666" i="6"/>
  <c r="S1665" i="6"/>
  <c r="S1664" i="6"/>
  <c r="S1663" i="6"/>
  <c r="S1662" i="6"/>
  <c r="S1661" i="6"/>
  <c r="S1660" i="6"/>
  <c r="S1659" i="6"/>
  <c r="S1658" i="6"/>
  <c r="S1657" i="6"/>
  <c r="S1656" i="6"/>
  <c r="S1655" i="6"/>
  <c r="S1654" i="6"/>
  <c r="S1653" i="6"/>
  <c r="S1652" i="6"/>
  <c r="S1651" i="6"/>
  <c r="S1650" i="6"/>
  <c r="S1649" i="6"/>
  <c r="S1648" i="6"/>
  <c r="S1647" i="6"/>
  <c r="S1646" i="6"/>
  <c r="S1645" i="6"/>
  <c r="S1644" i="6"/>
  <c r="S1643" i="6"/>
  <c r="S1642" i="6"/>
  <c r="S1641" i="6"/>
  <c r="S1640" i="6"/>
  <c r="S1639" i="6"/>
  <c r="S1638" i="6"/>
  <c r="S1637" i="6"/>
  <c r="S1636" i="6"/>
  <c r="S1635" i="6"/>
  <c r="S1634" i="6"/>
  <c r="S1633" i="6"/>
  <c r="S1632" i="6"/>
  <c r="S1631" i="6"/>
  <c r="S1630" i="6"/>
  <c r="S1629" i="6"/>
  <c r="S1628" i="6"/>
  <c r="S1627" i="6"/>
  <c r="S1626" i="6"/>
  <c r="S1625" i="6"/>
  <c r="S1624" i="6"/>
  <c r="S1623" i="6"/>
  <c r="S1622" i="6"/>
  <c r="S1621" i="6"/>
  <c r="S1620" i="6"/>
  <c r="S1619" i="6"/>
  <c r="S1618" i="6"/>
  <c r="S1617" i="6"/>
  <c r="S1616" i="6"/>
  <c r="S1615" i="6"/>
  <c r="S1614" i="6"/>
  <c r="S1613" i="6"/>
  <c r="S1612" i="6"/>
  <c r="S1611" i="6"/>
  <c r="S1610" i="6"/>
  <c r="S1609" i="6"/>
  <c r="S1608" i="6"/>
  <c r="S1607" i="6"/>
  <c r="S1606" i="6"/>
  <c r="S1605" i="6"/>
  <c r="S1604" i="6"/>
  <c r="S1603" i="6"/>
  <c r="S1602" i="6"/>
  <c r="S1601" i="6"/>
  <c r="S1600" i="6"/>
  <c r="S1599" i="6"/>
  <c r="S1598" i="6"/>
  <c r="S1597" i="6"/>
  <c r="S1596" i="6"/>
  <c r="S1595" i="6"/>
  <c r="S1594" i="6"/>
  <c r="S1593" i="6"/>
  <c r="S1592" i="6"/>
  <c r="S1591" i="6"/>
  <c r="S1590" i="6"/>
  <c r="S1589" i="6"/>
  <c r="S1588" i="6"/>
  <c r="S1587" i="6"/>
  <c r="S1586" i="6"/>
  <c r="S1585" i="6"/>
  <c r="S1584" i="6"/>
  <c r="S1583" i="6"/>
  <c r="S1582" i="6"/>
  <c r="S1581" i="6"/>
  <c r="S1580" i="6"/>
  <c r="S1579" i="6"/>
  <c r="S1578" i="6"/>
  <c r="S1577" i="6"/>
  <c r="S1576" i="6"/>
  <c r="S1575" i="6"/>
  <c r="S1574" i="6"/>
  <c r="S1573" i="6"/>
  <c r="S1572" i="6"/>
  <c r="S1571" i="6"/>
  <c r="S1570" i="6"/>
  <c r="S1569" i="6"/>
  <c r="S1568" i="6"/>
  <c r="S1567" i="6"/>
  <c r="S1566" i="6"/>
  <c r="S1565" i="6"/>
  <c r="S1564" i="6"/>
  <c r="S1563" i="6"/>
  <c r="S1562" i="6"/>
  <c r="S1561" i="6"/>
  <c r="S1560" i="6"/>
  <c r="S1559" i="6"/>
  <c r="S1558" i="6"/>
  <c r="S1557" i="6"/>
  <c r="S1556" i="6"/>
  <c r="S1555" i="6"/>
  <c r="S1554" i="6"/>
  <c r="S1553" i="6"/>
  <c r="S1552" i="6"/>
  <c r="S1551" i="6"/>
  <c r="S1550" i="6"/>
  <c r="S1549" i="6"/>
  <c r="S1548" i="6"/>
  <c r="S1547" i="6"/>
  <c r="S1546" i="6"/>
  <c r="S1545" i="6"/>
  <c r="S1544" i="6"/>
  <c r="S1543" i="6"/>
  <c r="S1542" i="6"/>
  <c r="S1541" i="6"/>
  <c r="S1540" i="6"/>
  <c r="S1539" i="6"/>
  <c r="S1538" i="6"/>
  <c r="S1537" i="6"/>
  <c r="S1536" i="6"/>
  <c r="S1535" i="6"/>
  <c r="S1534" i="6"/>
  <c r="S1533" i="6"/>
  <c r="S1532" i="6"/>
  <c r="S1531" i="6"/>
  <c r="S1530" i="6"/>
  <c r="S1529" i="6"/>
  <c r="S1528" i="6"/>
  <c r="S1527" i="6"/>
  <c r="S1526" i="6"/>
  <c r="S1525" i="6"/>
  <c r="S1524" i="6"/>
  <c r="S1523" i="6"/>
  <c r="S1522" i="6"/>
  <c r="S1521" i="6"/>
  <c r="S1520" i="6"/>
  <c r="S1519" i="6"/>
  <c r="S1518" i="6"/>
  <c r="S1517" i="6"/>
  <c r="S1516" i="6"/>
  <c r="S1515" i="6"/>
  <c r="S1514" i="6"/>
  <c r="S1513" i="6"/>
  <c r="S1512" i="6"/>
  <c r="S1511" i="6"/>
  <c r="S1510" i="6"/>
  <c r="S1509" i="6"/>
  <c r="S1508" i="6"/>
  <c r="S1507" i="6"/>
  <c r="S1506" i="6"/>
  <c r="S1505" i="6"/>
  <c r="S1504" i="6"/>
  <c r="S1503" i="6"/>
  <c r="S1502" i="6"/>
  <c r="S1501" i="6"/>
  <c r="S1500" i="6"/>
  <c r="S1499" i="6"/>
  <c r="S1498" i="6"/>
  <c r="S1497" i="6"/>
  <c r="S1496" i="6"/>
  <c r="S1495" i="6"/>
  <c r="S1494" i="6"/>
  <c r="S1493" i="6"/>
  <c r="S1492" i="6"/>
  <c r="S1491" i="6"/>
  <c r="S1490" i="6"/>
  <c r="S1489" i="6"/>
  <c r="S1488" i="6"/>
  <c r="S1487" i="6"/>
  <c r="S1486" i="6"/>
  <c r="S1485" i="6"/>
  <c r="S1484" i="6"/>
  <c r="S1483" i="6"/>
  <c r="S1482" i="6"/>
  <c r="S1481" i="6"/>
  <c r="S1480" i="6"/>
  <c r="S1479" i="6"/>
  <c r="S1478" i="6"/>
  <c r="S1477" i="6"/>
  <c r="S1476" i="6"/>
  <c r="S1475" i="6"/>
  <c r="S1474" i="6"/>
  <c r="S1473" i="6"/>
  <c r="S1472" i="6"/>
  <c r="S1471" i="6"/>
  <c r="S1470" i="6"/>
  <c r="S1469" i="6"/>
  <c r="S1468" i="6"/>
  <c r="S1467" i="6"/>
  <c r="S1466" i="6"/>
  <c r="S1465" i="6"/>
  <c r="S1464" i="6"/>
  <c r="S1463" i="6"/>
  <c r="S1462" i="6"/>
  <c r="S1461" i="6"/>
  <c r="S1460" i="6"/>
  <c r="S1459" i="6"/>
  <c r="S1458" i="6"/>
  <c r="S1457" i="6"/>
  <c r="S1456" i="6"/>
  <c r="S1455" i="6"/>
  <c r="S1454" i="6"/>
  <c r="S1453" i="6"/>
  <c r="S1452" i="6"/>
  <c r="S1451" i="6"/>
  <c r="S1450" i="6"/>
  <c r="S1449" i="6"/>
  <c r="S1448" i="6"/>
  <c r="S1447" i="6"/>
  <c r="S1446" i="6"/>
  <c r="S1445" i="6"/>
  <c r="S1444" i="6"/>
  <c r="S1443" i="6"/>
  <c r="S1442" i="6"/>
  <c r="S1441" i="6"/>
  <c r="S1440" i="6"/>
  <c r="S1439" i="6"/>
  <c r="S1438" i="6"/>
  <c r="S1437" i="6"/>
  <c r="S1436" i="6"/>
  <c r="S1435" i="6"/>
  <c r="S1434" i="6"/>
  <c r="S1433" i="6"/>
  <c r="S1432" i="6"/>
  <c r="S1431" i="6"/>
  <c r="S1430" i="6"/>
  <c r="S1429" i="6"/>
  <c r="S1428" i="6"/>
  <c r="S1427" i="6"/>
  <c r="S1426" i="6"/>
  <c r="S1425" i="6"/>
  <c r="S1424" i="6"/>
  <c r="S1423" i="6"/>
  <c r="S1422" i="6"/>
  <c r="S1421" i="6"/>
  <c r="S1420" i="6"/>
  <c r="S1419" i="6"/>
  <c r="S1418" i="6"/>
  <c r="S1417" i="6"/>
  <c r="S1416" i="6"/>
  <c r="S1415" i="6"/>
  <c r="S1414" i="6"/>
  <c r="S1413" i="6"/>
  <c r="S1412" i="6"/>
  <c r="S1411" i="6"/>
  <c r="S1410" i="6"/>
  <c r="S1409" i="6"/>
  <c r="S1408" i="6"/>
  <c r="S1407" i="6"/>
  <c r="S1406" i="6"/>
  <c r="S1405" i="6"/>
  <c r="S1404" i="6"/>
  <c r="S1403" i="6"/>
  <c r="S1402" i="6"/>
  <c r="S1401" i="6"/>
  <c r="S1400" i="6"/>
  <c r="S1399" i="6"/>
  <c r="S1398" i="6"/>
  <c r="S1397" i="6"/>
  <c r="S1396" i="6"/>
  <c r="S1395" i="6"/>
  <c r="S1394" i="6"/>
  <c r="S1393" i="6"/>
  <c r="S1392" i="6"/>
  <c r="S1391" i="6"/>
  <c r="S1390" i="6"/>
  <c r="S1389" i="6"/>
  <c r="S1388" i="6"/>
  <c r="S1387" i="6"/>
  <c r="S1386" i="6"/>
  <c r="S1385" i="6"/>
  <c r="S1384" i="6"/>
  <c r="S1383" i="6"/>
  <c r="S1382" i="6"/>
  <c r="S1381" i="6"/>
  <c r="S1380" i="6"/>
  <c r="S1379" i="6"/>
  <c r="S1378" i="6"/>
  <c r="S1377" i="6"/>
  <c r="S1376" i="6"/>
  <c r="S1375" i="6"/>
  <c r="S1374" i="6"/>
  <c r="S1373" i="6"/>
  <c r="S1372" i="6"/>
  <c r="S1371" i="6"/>
  <c r="S1370" i="6"/>
  <c r="S1369" i="6"/>
  <c r="S1368" i="6"/>
  <c r="S1367" i="6"/>
  <c r="S1366" i="6"/>
  <c r="S1365" i="6"/>
  <c r="S1364" i="6"/>
  <c r="S1363" i="6"/>
  <c r="S1362" i="6"/>
  <c r="S1361" i="6"/>
  <c r="S1360" i="6"/>
  <c r="S1359" i="6"/>
  <c r="S1358" i="6"/>
  <c r="S1357" i="6"/>
  <c r="S1356" i="6"/>
  <c r="S1355" i="6"/>
  <c r="S1354" i="6"/>
  <c r="S1353" i="6"/>
  <c r="S1352" i="6"/>
  <c r="S1351" i="6"/>
  <c r="S1350" i="6"/>
  <c r="S1349" i="6"/>
  <c r="S1348" i="6"/>
  <c r="S1347" i="6"/>
  <c r="S1346" i="6"/>
  <c r="S1345" i="6"/>
  <c r="S1344" i="6"/>
  <c r="S1343" i="6"/>
  <c r="S1342" i="6"/>
  <c r="S1341" i="6"/>
  <c r="S1340" i="6"/>
  <c r="S1339" i="6"/>
  <c r="S1338" i="6"/>
  <c r="S1337" i="6"/>
  <c r="S1336" i="6"/>
  <c r="S1335" i="6"/>
  <c r="S1334" i="6"/>
  <c r="S1333" i="6"/>
  <c r="S1332" i="6"/>
  <c r="S1331" i="6"/>
  <c r="S1330" i="6"/>
  <c r="S1329" i="6"/>
  <c r="S1328" i="6"/>
  <c r="S1327" i="6"/>
  <c r="S1326" i="6"/>
  <c r="S1325" i="6"/>
  <c r="S1324" i="6"/>
  <c r="S1323" i="6"/>
  <c r="S1322" i="6"/>
  <c r="S1321" i="6"/>
  <c r="S1320" i="6"/>
  <c r="S1319" i="6"/>
  <c r="S1318" i="6"/>
  <c r="S1317" i="6"/>
  <c r="S1316" i="6"/>
  <c r="S1315" i="6"/>
  <c r="S1314" i="6"/>
  <c r="S1313" i="6"/>
  <c r="S1312" i="6"/>
  <c r="S1311" i="6"/>
  <c r="S1310" i="6"/>
  <c r="S1309" i="6"/>
  <c r="S1308" i="6"/>
  <c r="S1307" i="6"/>
  <c r="S1306" i="6"/>
  <c r="S1305" i="6"/>
  <c r="S1304" i="6"/>
  <c r="S1303" i="6"/>
  <c r="S1302" i="6"/>
  <c r="S1301" i="6"/>
  <c r="S1300" i="6"/>
  <c r="S1299" i="6"/>
  <c r="S1298" i="6"/>
  <c r="S1297" i="6"/>
  <c r="S1296" i="6"/>
  <c r="S1295" i="6"/>
  <c r="S1294" i="6"/>
  <c r="S1293" i="6"/>
  <c r="S1292" i="6"/>
  <c r="S1291" i="6"/>
  <c r="S1290" i="6"/>
  <c r="S1289" i="6"/>
  <c r="S1288" i="6"/>
  <c r="S1287" i="6"/>
  <c r="S1286" i="6"/>
  <c r="S1285" i="6"/>
  <c r="S1284" i="6"/>
  <c r="S1283" i="6"/>
  <c r="S1282" i="6"/>
  <c r="S1281" i="6"/>
  <c r="S1280" i="6"/>
  <c r="S1279" i="6"/>
  <c r="S1278" i="6"/>
  <c r="S1277" i="6"/>
  <c r="S1276" i="6"/>
  <c r="S1275" i="6"/>
  <c r="S1274" i="6"/>
  <c r="S1273" i="6"/>
  <c r="S1272" i="6"/>
  <c r="S1271" i="6"/>
  <c r="S1270" i="6"/>
  <c r="S1269" i="6"/>
  <c r="S1268" i="6"/>
  <c r="S1267" i="6"/>
  <c r="S1266" i="6"/>
  <c r="S1265" i="6"/>
  <c r="S1264" i="6"/>
  <c r="S1263" i="6"/>
  <c r="S1262" i="6"/>
  <c r="S1261" i="6"/>
  <c r="S1260" i="6"/>
  <c r="S1259" i="6"/>
  <c r="S1258" i="6"/>
  <c r="S1257" i="6"/>
  <c r="S1256" i="6"/>
  <c r="S1255" i="6"/>
  <c r="S1254" i="6"/>
  <c r="S1253" i="6"/>
  <c r="S1252" i="6"/>
  <c r="S1251" i="6"/>
  <c r="S1250" i="6"/>
  <c r="S1249" i="6"/>
  <c r="S1248" i="6"/>
  <c r="S1247" i="6"/>
  <c r="S1246" i="6"/>
  <c r="S1245" i="6"/>
  <c r="S1244" i="6"/>
  <c r="S1243" i="6"/>
  <c r="S1242" i="6"/>
  <c r="S1241" i="6"/>
  <c r="S1240" i="6"/>
  <c r="S1239" i="6"/>
  <c r="S1238" i="6"/>
  <c r="S1237" i="6"/>
  <c r="S1236" i="6"/>
  <c r="S1235" i="6"/>
  <c r="S1234" i="6"/>
  <c r="S1233" i="6"/>
  <c r="S1232" i="6"/>
  <c r="S1231" i="6"/>
  <c r="S1230" i="6"/>
  <c r="S1229" i="6"/>
  <c r="S1228" i="6"/>
  <c r="S1227" i="6"/>
  <c r="S1226" i="6"/>
  <c r="S1225" i="6"/>
  <c r="S1224" i="6"/>
  <c r="S1223" i="6"/>
  <c r="S1222" i="6"/>
  <c r="S1221" i="6"/>
  <c r="S1220" i="6"/>
  <c r="S1219" i="6"/>
  <c r="S1218" i="6"/>
  <c r="S1217" i="6"/>
  <c r="S1216" i="6"/>
  <c r="S1215" i="6"/>
  <c r="S1214" i="6"/>
  <c r="S1213" i="6"/>
  <c r="S1212" i="6"/>
  <c r="S1211" i="6"/>
  <c r="S1210" i="6"/>
  <c r="S1209" i="6"/>
  <c r="S1208" i="6"/>
  <c r="S1207" i="6"/>
  <c r="S1206" i="6"/>
  <c r="S1205" i="6"/>
  <c r="S1204" i="6"/>
  <c r="S1203" i="6"/>
  <c r="S1202" i="6"/>
  <c r="S1201" i="6"/>
  <c r="S1200" i="6"/>
  <c r="S1199" i="6"/>
  <c r="S1198" i="6"/>
  <c r="S1197" i="6"/>
  <c r="S1196" i="6"/>
  <c r="S1195" i="6"/>
  <c r="S1194" i="6"/>
  <c r="S1193" i="6"/>
  <c r="S1192" i="6"/>
  <c r="S1191" i="6"/>
  <c r="S1190" i="6"/>
  <c r="S1189" i="6"/>
  <c r="S1188" i="6"/>
  <c r="S1187" i="6"/>
  <c r="S1186" i="6"/>
  <c r="S1185" i="6"/>
  <c r="S1184" i="6"/>
  <c r="S1183" i="6"/>
  <c r="S1182" i="6"/>
  <c r="S1181" i="6"/>
  <c r="S1180" i="6"/>
  <c r="S1179" i="6"/>
  <c r="S1178" i="6"/>
  <c r="S1177" i="6"/>
  <c r="S1176" i="6"/>
  <c r="S1175" i="6"/>
  <c r="S1174" i="6"/>
  <c r="S1173" i="6"/>
  <c r="S1172" i="6"/>
  <c r="S1171" i="6"/>
  <c r="S1170" i="6"/>
  <c r="S1169" i="6"/>
  <c r="S1168" i="6"/>
  <c r="S1167" i="6"/>
  <c r="S1166" i="6"/>
  <c r="S1165" i="6"/>
  <c r="S1164" i="6"/>
  <c r="S1163" i="6"/>
  <c r="S1162" i="6"/>
  <c r="S1161" i="6"/>
  <c r="S1160" i="6"/>
  <c r="S1159" i="6"/>
  <c r="S1158" i="6"/>
  <c r="S1157" i="6"/>
  <c r="S1156" i="6"/>
  <c r="S1155" i="6"/>
  <c r="S1154" i="6"/>
  <c r="S1153" i="6"/>
  <c r="S1152" i="6"/>
  <c r="S1151" i="6"/>
  <c r="S1150" i="6"/>
  <c r="S1149" i="6"/>
  <c r="S1148" i="6"/>
  <c r="S1147" i="6"/>
  <c r="S1146" i="6"/>
  <c r="S1145" i="6"/>
  <c r="S1144" i="6"/>
  <c r="S1143" i="6"/>
  <c r="S1142" i="6"/>
  <c r="S1141" i="6"/>
  <c r="S1140" i="6"/>
  <c r="S1139" i="6"/>
  <c r="S1138" i="6"/>
  <c r="S1137" i="6"/>
  <c r="S1136" i="6"/>
  <c r="S1135" i="6"/>
  <c r="S1134" i="6"/>
  <c r="S1133" i="6"/>
  <c r="S1132" i="6"/>
  <c r="S1131" i="6"/>
  <c r="S1130" i="6"/>
  <c r="S1129" i="6"/>
  <c r="S1128" i="6"/>
  <c r="S1127" i="6"/>
  <c r="S1126" i="6"/>
  <c r="S1125" i="6"/>
  <c r="S1124" i="6"/>
  <c r="S1123" i="6"/>
  <c r="S1122" i="6"/>
  <c r="S1121" i="6"/>
  <c r="S1120" i="6"/>
  <c r="S1119" i="6"/>
  <c r="S1118" i="6"/>
  <c r="S1117" i="6"/>
  <c r="S1116" i="6"/>
  <c r="S1115" i="6"/>
  <c r="S1114" i="6"/>
  <c r="S1113" i="6"/>
  <c r="S1112" i="6"/>
  <c r="S1111" i="6"/>
  <c r="S1110" i="6"/>
  <c r="S1109" i="6"/>
  <c r="S1108" i="6"/>
  <c r="S1107" i="6"/>
  <c r="S1106" i="6"/>
  <c r="S1105" i="6"/>
  <c r="S1104" i="6"/>
  <c r="S1103" i="6"/>
  <c r="S1102" i="6"/>
  <c r="S1101" i="6"/>
  <c r="S1100" i="6"/>
  <c r="S1099" i="6"/>
  <c r="S1098" i="6"/>
  <c r="S1097" i="6"/>
  <c r="S1096" i="6"/>
  <c r="S1095" i="6"/>
  <c r="S1094" i="6"/>
  <c r="S1093" i="6"/>
  <c r="S1092" i="6"/>
  <c r="S1091" i="6"/>
  <c r="S1090" i="6"/>
  <c r="S1089" i="6"/>
  <c r="S1088" i="6"/>
  <c r="S1087" i="6"/>
  <c r="S1086" i="6"/>
  <c r="S1085" i="6"/>
  <c r="S1084" i="6"/>
  <c r="S1083" i="6"/>
  <c r="S1082" i="6"/>
  <c r="S1081" i="6"/>
  <c r="S1080" i="6"/>
  <c r="S1079" i="6"/>
  <c r="S1078" i="6"/>
  <c r="S1077" i="6"/>
  <c r="S1076" i="6"/>
  <c r="S1075" i="6"/>
  <c r="S1074" i="6"/>
  <c r="S1073" i="6"/>
  <c r="S1072" i="6"/>
  <c r="S1071" i="6"/>
  <c r="S1070" i="6"/>
  <c r="S1069" i="6"/>
  <c r="S1068" i="6"/>
  <c r="S1067" i="6"/>
  <c r="S1066" i="6"/>
  <c r="S1065" i="6"/>
  <c r="S1064" i="6"/>
  <c r="S1063" i="6"/>
  <c r="S1062" i="6"/>
  <c r="S1061" i="6"/>
  <c r="S1060" i="6"/>
  <c r="S1059" i="6"/>
  <c r="S1058" i="6"/>
  <c r="S1057" i="6"/>
  <c r="S1056" i="6"/>
  <c r="S1055" i="6"/>
  <c r="S1054" i="6"/>
  <c r="S1053" i="6"/>
  <c r="S1052" i="6"/>
  <c r="S1051" i="6"/>
  <c r="S1050" i="6"/>
  <c r="S1049" i="6"/>
  <c r="S1048" i="6"/>
  <c r="S1047" i="6"/>
  <c r="S1046" i="6"/>
  <c r="S1045" i="6"/>
  <c r="S1044" i="6"/>
  <c r="S1043" i="6"/>
  <c r="S1042" i="6"/>
  <c r="S1041" i="6"/>
  <c r="S1040" i="6"/>
  <c r="S1039" i="6"/>
  <c r="S1038" i="6"/>
  <c r="S1037" i="6"/>
  <c r="S1036" i="6"/>
  <c r="S1035" i="6"/>
  <c r="S1034" i="6"/>
  <c r="S1033" i="6"/>
  <c r="S1032" i="6"/>
  <c r="S1031" i="6"/>
  <c r="S1030" i="6"/>
  <c r="S1029" i="6"/>
  <c r="S1028" i="6"/>
  <c r="S1027" i="6"/>
  <c r="S1026" i="6"/>
  <c r="S1025" i="6"/>
  <c r="S1024" i="6"/>
  <c r="S1023" i="6"/>
  <c r="S1022" i="6"/>
  <c r="S1021" i="6"/>
  <c r="S1020" i="6"/>
  <c r="S1019" i="6"/>
  <c r="S1018" i="6"/>
  <c r="S1017" i="6"/>
  <c r="S1016" i="6"/>
  <c r="S1015" i="6"/>
  <c r="S1014" i="6"/>
  <c r="S1013" i="6"/>
  <c r="S1012" i="6"/>
  <c r="S1011" i="6"/>
  <c r="S1010" i="6"/>
  <c r="S1009" i="6"/>
  <c r="S1008" i="6"/>
  <c r="S1007" i="6"/>
  <c r="S1006" i="6"/>
  <c r="S1005" i="6"/>
  <c r="S1004" i="6"/>
  <c r="S1003" i="6"/>
  <c r="S1002" i="6"/>
  <c r="S1001" i="6"/>
  <c r="S1000" i="6"/>
  <c r="S999" i="6"/>
  <c r="S998" i="6"/>
  <c r="S997" i="6"/>
  <c r="S996" i="6"/>
  <c r="S995" i="6"/>
  <c r="S994" i="6"/>
  <c r="S993" i="6"/>
  <c r="S992" i="6"/>
  <c r="S991" i="6"/>
  <c r="S990" i="6"/>
  <c r="S989" i="6"/>
  <c r="S988" i="6"/>
  <c r="S987" i="6"/>
  <c r="S986" i="6"/>
  <c r="S985" i="6"/>
  <c r="S984" i="6"/>
  <c r="S983" i="6"/>
  <c r="S982" i="6"/>
  <c r="S981" i="6"/>
  <c r="S980" i="6"/>
  <c r="S979" i="6"/>
  <c r="S978" i="6"/>
  <c r="S977" i="6"/>
  <c r="S976" i="6"/>
  <c r="S975" i="6"/>
  <c r="S974" i="6"/>
  <c r="S973" i="6"/>
  <c r="S972" i="6"/>
  <c r="S971" i="6"/>
  <c r="S970" i="6"/>
  <c r="S969" i="6"/>
  <c r="S968" i="6"/>
  <c r="S967" i="6"/>
  <c r="S966" i="6"/>
  <c r="S965" i="6"/>
  <c r="S964" i="6"/>
  <c r="S963" i="6"/>
  <c r="S962" i="6"/>
  <c r="S961" i="6"/>
  <c r="S960" i="6"/>
  <c r="S959" i="6"/>
  <c r="S958" i="6"/>
  <c r="S957" i="6"/>
  <c r="S956" i="6"/>
  <c r="S955" i="6"/>
  <c r="S954" i="6"/>
  <c r="S953" i="6"/>
  <c r="S952" i="6"/>
  <c r="S951" i="6"/>
  <c r="S950" i="6"/>
  <c r="S949" i="6"/>
  <c r="S948" i="6"/>
  <c r="S947" i="6"/>
  <c r="S946" i="6"/>
  <c r="S945" i="6"/>
  <c r="S944" i="6"/>
  <c r="S943" i="6"/>
  <c r="S942" i="6"/>
  <c r="S941" i="6"/>
  <c r="S940" i="6"/>
  <c r="S939" i="6"/>
  <c r="S938" i="6"/>
  <c r="S937" i="6"/>
  <c r="S936" i="6"/>
  <c r="S935" i="6"/>
  <c r="S934" i="6"/>
  <c r="S933" i="6"/>
  <c r="S932" i="6"/>
  <c r="S931" i="6"/>
  <c r="S930" i="6"/>
  <c r="S929" i="6"/>
  <c r="S928" i="6"/>
  <c r="S927" i="6"/>
  <c r="S926" i="6"/>
  <c r="S925" i="6"/>
  <c r="S924" i="6"/>
  <c r="S923" i="6"/>
  <c r="S922" i="6"/>
  <c r="S921" i="6"/>
  <c r="S920" i="6"/>
  <c r="S919" i="6"/>
  <c r="S918" i="6"/>
  <c r="S917" i="6"/>
  <c r="S916" i="6"/>
  <c r="S915" i="6"/>
  <c r="S914" i="6"/>
  <c r="S913" i="6"/>
  <c r="S912" i="6"/>
  <c r="S911" i="6"/>
  <c r="S910" i="6"/>
  <c r="S909" i="6"/>
  <c r="S908" i="6"/>
  <c r="S907" i="6"/>
  <c r="S906" i="6"/>
  <c r="S905" i="6"/>
  <c r="S904" i="6"/>
  <c r="S903" i="6"/>
  <c r="S902" i="6"/>
  <c r="S901" i="6"/>
  <c r="S900" i="6"/>
  <c r="S899" i="6"/>
  <c r="S898" i="6"/>
  <c r="S897" i="6"/>
  <c r="S896" i="6"/>
  <c r="S895" i="6"/>
  <c r="S894" i="6"/>
  <c r="S893" i="6"/>
  <c r="S892" i="6"/>
  <c r="S891" i="6"/>
  <c r="S890" i="6"/>
  <c r="S889" i="6"/>
  <c r="S888" i="6"/>
  <c r="S887" i="6"/>
  <c r="S886" i="6"/>
  <c r="S885" i="6"/>
  <c r="S884" i="6"/>
  <c r="S883" i="6"/>
  <c r="S882" i="6"/>
  <c r="S881" i="6"/>
  <c r="S880" i="6"/>
  <c r="S879" i="6"/>
  <c r="S878" i="6"/>
  <c r="S877" i="6"/>
  <c r="S876" i="6"/>
  <c r="S875" i="6"/>
  <c r="S874" i="6"/>
  <c r="S873" i="6"/>
  <c r="S872" i="6"/>
  <c r="S871" i="6"/>
  <c r="S870" i="6"/>
  <c r="S869" i="6"/>
  <c r="S868" i="6"/>
  <c r="S867" i="6"/>
  <c r="S866" i="6"/>
  <c r="S865" i="6"/>
  <c r="S864" i="6"/>
  <c r="S863" i="6"/>
  <c r="S862" i="6"/>
  <c r="S861" i="6"/>
  <c r="S860" i="6"/>
  <c r="S859" i="6"/>
  <c r="S858" i="6"/>
  <c r="S857" i="6"/>
  <c r="S856" i="6"/>
  <c r="S855" i="6"/>
  <c r="S854" i="6"/>
  <c r="S853" i="6"/>
  <c r="S852" i="6"/>
  <c r="S851" i="6"/>
  <c r="S850" i="6"/>
  <c r="S849" i="6"/>
  <c r="S848" i="6"/>
  <c r="S847" i="6"/>
  <c r="S846" i="6"/>
  <c r="S845" i="6"/>
  <c r="S844" i="6"/>
  <c r="S843" i="6"/>
  <c r="S842" i="6"/>
  <c r="S841" i="6"/>
  <c r="S840" i="6"/>
  <c r="S839" i="6"/>
  <c r="S838" i="6"/>
  <c r="S837" i="6"/>
  <c r="S836" i="6"/>
  <c r="S835" i="6"/>
  <c r="S834" i="6"/>
  <c r="S833" i="6"/>
  <c r="S832" i="6"/>
  <c r="S831" i="6"/>
  <c r="S830" i="6"/>
  <c r="S829" i="6"/>
  <c r="S828" i="6"/>
  <c r="S827" i="6"/>
  <c r="S826" i="6"/>
  <c r="S825" i="6"/>
  <c r="S824" i="6"/>
  <c r="S823" i="6"/>
  <c r="S822" i="6"/>
  <c r="S821" i="6"/>
  <c r="S820" i="6"/>
  <c r="S819" i="6"/>
  <c r="S818" i="6"/>
  <c r="S817" i="6"/>
  <c r="S816" i="6"/>
  <c r="S815" i="6"/>
  <c r="S814" i="6"/>
  <c r="S813" i="6"/>
  <c r="S812" i="6"/>
  <c r="S811" i="6"/>
  <c r="S810" i="6"/>
  <c r="S809" i="6"/>
  <c r="S808" i="6"/>
  <c r="S807" i="6"/>
  <c r="S806" i="6"/>
  <c r="S805" i="6"/>
  <c r="S804" i="6"/>
  <c r="S803" i="6"/>
  <c r="S802" i="6"/>
  <c r="S801" i="6"/>
  <c r="S800" i="6"/>
  <c r="S799" i="6"/>
  <c r="S798" i="6"/>
  <c r="S797" i="6"/>
  <c r="S796" i="6"/>
  <c r="S795" i="6"/>
  <c r="S794" i="6"/>
  <c r="S793" i="6"/>
  <c r="S792" i="6"/>
  <c r="S791" i="6"/>
  <c r="S790" i="6"/>
  <c r="S789" i="6"/>
  <c r="S788" i="6"/>
  <c r="S787" i="6"/>
  <c r="S786" i="6"/>
  <c r="S785" i="6"/>
  <c r="S784" i="6"/>
  <c r="S783" i="6"/>
  <c r="S782" i="6"/>
  <c r="S781" i="6"/>
  <c r="S780" i="6"/>
  <c r="S779" i="6"/>
  <c r="S778" i="6"/>
  <c r="S777" i="6"/>
  <c r="S776" i="6"/>
  <c r="S775" i="6"/>
  <c r="S774" i="6"/>
  <c r="S773" i="6"/>
  <c r="S772" i="6"/>
  <c r="S771" i="6"/>
  <c r="S770" i="6"/>
  <c r="S769" i="6"/>
  <c r="S768" i="6"/>
  <c r="S767" i="6"/>
  <c r="S766" i="6"/>
  <c r="S765" i="6"/>
  <c r="S764" i="6"/>
  <c r="S763" i="6"/>
  <c r="S762" i="6"/>
  <c r="S761" i="6"/>
  <c r="S760" i="6"/>
  <c r="S759" i="6"/>
  <c r="S758" i="6"/>
  <c r="S757" i="6"/>
  <c r="S756" i="6"/>
  <c r="S755" i="6"/>
  <c r="S754" i="6"/>
  <c r="S753" i="6"/>
  <c r="S752" i="6"/>
  <c r="S751" i="6"/>
  <c r="S750" i="6"/>
  <c r="S749" i="6"/>
  <c r="S748" i="6"/>
  <c r="S747" i="6"/>
  <c r="S746" i="6"/>
  <c r="S745" i="6"/>
  <c r="S744" i="6"/>
  <c r="S743" i="6"/>
  <c r="S742" i="6"/>
  <c r="S741" i="6"/>
  <c r="S740" i="6"/>
  <c r="S739" i="6"/>
  <c r="S738" i="6"/>
  <c r="S737" i="6"/>
  <c r="S736" i="6"/>
  <c r="S735" i="6"/>
  <c r="S734" i="6"/>
  <c r="S733" i="6"/>
  <c r="S732" i="6"/>
  <c r="S731" i="6"/>
  <c r="S730" i="6"/>
  <c r="S729" i="6"/>
  <c r="S728" i="6"/>
  <c r="S727" i="6"/>
  <c r="S726" i="6"/>
  <c r="S725" i="6"/>
  <c r="S724" i="6"/>
  <c r="S723" i="6"/>
  <c r="S722" i="6"/>
  <c r="S721" i="6"/>
  <c r="S720" i="6"/>
  <c r="S719" i="6"/>
  <c r="S718" i="6"/>
  <c r="S717" i="6"/>
  <c r="S716" i="6"/>
  <c r="S715" i="6"/>
  <c r="S714" i="6"/>
  <c r="S713" i="6"/>
  <c r="S712" i="6"/>
  <c r="S711" i="6"/>
  <c r="S710" i="6"/>
  <c r="S709" i="6"/>
  <c r="S708" i="6"/>
  <c r="S707" i="6"/>
  <c r="S706" i="6"/>
  <c r="S705" i="6"/>
  <c r="S704" i="6"/>
  <c r="S703" i="6"/>
  <c r="S702" i="6"/>
  <c r="S701" i="6"/>
  <c r="S700" i="6"/>
  <c r="S699" i="6"/>
  <c r="S698" i="6"/>
  <c r="S697" i="6"/>
  <c r="S696" i="6"/>
  <c r="S695" i="6"/>
  <c r="S694" i="6"/>
  <c r="S693" i="6"/>
  <c r="S692" i="6"/>
  <c r="S691" i="6"/>
  <c r="S690" i="6"/>
  <c r="S689" i="6"/>
  <c r="S688" i="6"/>
  <c r="S687" i="6"/>
  <c r="S686" i="6"/>
  <c r="S685" i="6"/>
  <c r="S684" i="6"/>
  <c r="S683" i="6"/>
  <c r="S682" i="6"/>
  <c r="S681" i="6"/>
  <c r="S680" i="6"/>
  <c r="S679" i="6"/>
  <c r="S678" i="6"/>
  <c r="S677" i="6"/>
  <c r="S676" i="6"/>
  <c r="S675" i="6"/>
  <c r="S674" i="6"/>
  <c r="S673" i="6"/>
  <c r="S672" i="6"/>
  <c r="S671" i="6"/>
  <c r="S670" i="6"/>
  <c r="S669" i="6"/>
  <c r="S668" i="6"/>
  <c r="S667" i="6"/>
  <c r="S666" i="6"/>
  <c r="S665" i="6"/>
  <c r="S664" i="6"/>
  <c r="S663" i="6"/>
  <c r="S662" i="6"/>
  <c r="S661" i="6"/>
  <c r="S660" i="6"/>
  <c r="S659" i="6"/>
  <c r="S658" i="6"/>
  <c r="S657" i="6"/>
  <c r="S656" i="6"/>
  <c r="S655" i="6"/>
  <c r="S654" i="6"/>
  <c r="S653" i="6"/>
  <c r="S652" i="6"/>
  <c r="S651" i="6"/>
  <c r="S650" i="6"/>
  <c r="S649" i="6"/>
  <c r="S648" i="6"/>
  <c r="S647" i="6"/>
  <c r="S646" i="6"/>
  <c r="S645" i="6"/>
  <c r="S644" i="6"/>
  <c r="S643" i="6"/>
  <c r="S642" i="6"/>
  <c r="S641" i="6"/>
  <c r="S640" i="6"/>
  <c r="S639" i="6"/>
  <c r="S638" i="6"/>
  <c r="S637" i="6"/>
  <c r="S636" i="6"/>
  <c r="S635" i="6"/>
  <c r="S634" i="6"/>
  <c r="S633" i="6"/>
  <c r="S632" i="6"/>
  <c r="S631" i="6"/>
  <c r="S630" i="6"/>
  <c r="S629" i="6"/>
  <c r="S628" i="6"/>
  <c r="S627" i="6"/>
  <c r="S626" i="6"/>
  <c r="S625" i="6"/>
  <c r="S624" i="6"/>
  <c r="S623" i="6"/>
  <c r="S622" i="6"/>
  <c r="S621" i="6"/>
  <c r="S620" i="6"/>
  <c r="S619" i="6"/>
  <c r="S618" i="6"/>
  <c r="S617" i="6"/>
  <c r="S616" i="6"/>
  <c r="S615" i="6"/>
  <c r="S614" i="6"/>
  <c r="S613" i="6"/>
  <c r="S612" i="6"/>
  <c r="S611" i="6"/>
  <c r="S610" i="6"/>
  <c r="S609" i="6"/>
  <c r="S608" i="6"/>
  <c r="S607" i="6"/>
  <c r="S606" i="6"/>
  <c r="S605" i="6"/>
  <c r="S604" i="6"/>
  <c r="S603" i="6"/>
  <c r="S602" i="6"/>
  <c r="S601" i="6"/>
  <c r="S600" i="6"/>
  <c r="S599" i="6"/>
  <c r="S598" i="6"/>
  <c r="S597" i="6"/>
  <c r="S596" i="6"/>
  <c r="S595" i="6"/>
  <c r="S594" i="6"/>
  <c r="S593" i="6"/>
  <c r="S592" i="6"/>
  <c r="S591" i="6"/>
  <c r="S590" i="6"/>
  <c r="S589" i="6"/>
  <c r="S588" i="6"/>
  <c r="S587" i="6"/>
  <c r="S586" i="6"/>
  <c r="S585" i="6"/>
  <c r="S584" i="6"/>
  <c r="S583" i="6"/>
  <c r="S582" i="6"/>
  <c r="S581" i="6"/>
  <c r="S580" i="6"/>
  <c r="S579" i="6"/>
  <c r="S578" i="6"/>
  <c r="S577" i="6"/>
  <c r="S576" i="6"/>
  <c r="S575" i="6"/>
  <c r="S574" i="6"/>
  <c r="S573" i="6"/>
  <c r="S572" i="6"/>
  <c r="S571" i="6"/>
  <c r="S570" i="6"/>
  <c r="S569" i="6"/>
  <c r="S568" i="6"/>
  <c r="S567" i="6"/>
  <c r="S566" i="6"/>
  <c r="S565" i="6"/>
  <c r="S564" i="6"/>
  <c r="S563" i="6"/>
  <c r="S562" i="6"/>
  <c r="S561" i="6"/>
  <c r="S560" i="6"/>
  <c r="S559" i="6"/>
  <c r="S558" i="6"/>
  <c r="S557" i="6"/>
  <c r="S556" i="6"/>
  <c r="S555" i="6"/>
  <c r="S554" i="6"/>
  <c r="S553" i="6"/>
  <c r="S552" i="6"/>
  <c r="S551" i="6"/>
  <c r="S550" i="6"/>
  <c r="S549" i="6"/>
  <c r="S548" i="6"/>
  <c r="S547" i="6"/>
  <c r="S546" i="6"/>
  <c r="S545" i="6"/>
  <c r="S544" i="6"/>
  <c r="S543" i="6"/>
  <c r="S542" i="6"/>
  <c r="S541" i="6"/>
  <c r="S540" i="6"/>
  <c r="S539" i="6"/>
  <c r="S538" i="6"/>
  <c r="S537" i="6"/>
  <c r="S536" i="6"/>
  <c r="S535" i="6"/>
  <c r="S534" i="6"/>
  <c r="S533" i="6"/>
  <c r="S532" i="6"/>
  <c r="S531" i="6"/>
  <c r="S530" i="6"/>
  <c r="S529" i="6"/>
  <c r="S528" i="6"/>
  <c r="S527" i="6"/>
  <c r="S526" i="6"/>
  <c r="S525" i="6"/>
  <c r="S524" i="6"/>
  <c r="S523" i="6"/>
  <c r="S522" i="6"/>
  <c r="S521" i="6"/>
  <c r="S520" i="6"/>
  <c r="S519" i="6"/>
  <c r="S518" i="6"/>
  <c r="S517" i="6"/>
  <c r="S516" i="6"/>
  <c r="S515" i="6"/>
  <c r="S514" i="6"/>
  <c r="S513" i="6"/>
  <c r="S512" i="6"/>
  <c r="S511" i="6"/>
  <c r="S510" i="6"/>
  <c r="S509" i="6"/>
  <c r="S508" i="6"/>
  <c r="S507" i="6"/>
  <c r="S506" i="6"/>
  <c r="S505" i="6"/>
  <c r="S504" i="6"/>
  <c r="S503" i="6"/>
  <c r="S502" i="6"/>
  <c r="S501" i="6"/>
  <c r="S500" i="6"/>
  <c r="S499" i="6"/>
  <c r="S498" i="6"/>
  <c r="S497" i="6"/>
  <c r="S496" i="6"/>
  <c r="S495" i="6"/>
  <c r="S494" i="6"/>
  <c r="S493" i="6"/>
  <c r="S492" i="6"/>
  <c r="S491" i="6"/>
  <c r="S490" i="6"/>
  <c r="S489" i="6"/>
  <c r="S488" i="6"/>
  <c r="S487" i="6"/>
  <c r="S486" i="6"/>
  <c r="S485" i="6"/>
  <c r="S484" i="6"/>
  <c r="S483" i="6"/>
  <c r="S482" i="6"/>
  <c r="S481" i="6"/>
  <c r="S480" i="6"/>
  <c r="S479" i="6"/>
  <c r="S478" i="6"/>
  <c r="S477" i="6"/>
  <c r="S476" i="6"/>
  <c r="S475" i="6"/>
  <c r="S474" i="6"/>
  <c r="S473" i="6"/>
  <c r="S472" i="6"/>
  <c r="S471" i="6"/>
  <c r="S470" i="6"/>
  <c r="S469" i="6"/>
  <c r="S468" i="6"/>
  <c r="S467" i="6"/>
  <c r="S466" i="6"/>
  <c r="S465" i="6"/>
  <c r="S464" i="6"/>
  <c r="S463" i="6"/>
  <c r="S462" i="6"/>
  <c r="S461" i="6"/>
  <c r="S460" i="6"/>
  <c r="S459" i="6"/>
  <c r="S458" i="6"/>
  <c r="S457" i="6"/>
  <c r="S456" i="6"/>
  <c r="S455" i="6"/>
  <c r="S454" i="6"/>
  <c r="S453" i="6"/>
  <c r="S452" i="6"/>
  <c r="S451" i="6"/>
  <c r="S450" i="6"/>
  <c r="S449" i="6"/>
  <c r="S448" i="6"/>
  <c r="S447" i="6"/>
  <c r="S446" i="6"/>
  <c r="S445" i="6"/>
  <c r="S444" i="6"/>
  <c r="S443" i="6"/>
  <c r="S442" i="6"/>
  <c r="S441" i="6"/>
  <c r="S440" i="6"/>
  <c r="S439" i="6"/>
  <c r="S438" i="6"/>
  <c r="S437" i="6"/>
  <c r="S436" i="6"/>
  <c r="S435" i="6"/>
  <c r="S434" i="6"/>
  <c r="S433" i="6"/>
  <c r="S432" i="6"/>
  <c r="S431" i="6"/>
  <c r="S430" i="6"/>
  <c r="S429" i="6"/>
  <c r="S428" i="6"/>
  <c r="S427" i="6"/>
  <c r="S426" i="6"/>
  <c r="S425" i="6"/>
  <c r="S424" i="6"/>
  <c r="S423" i="6"/>
  <c r="S422" i="6"/>
  <c r="S421" i="6"/>
  <c r="S420" i="6"/>
  <c r="S419" i="6"/>
  <c r="S418" i="6"/>
  <c r="S417" i="6"/>
  <c r="S416" i="6"/>
  <c r="S415" i="6"/>
  <c r="S414" i="6"/>
  <c r="S413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S397" i="6"/>
  <c r="S396" i="6"/>
  <c r="S395" i="6"/>
  <c r="S394" i="6"/>
  <c r="S393" i="6"/>
  <c r="S392" i="6"/>
  <c r="S391" i="6"/>
  <c r="S390" i="6"/>
  <c r="S389" i="6"/>
  <c r="S388" i="6"/>
  <c r="S387" i="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5" i="6"/>
  <c r="S324" i="6"/>
  <c r="S323" i="6"/>
  <c r="S322" i="6"/>
  <c r="S321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3" i="6" l="1"/>
  <c r="P3" i="6"/>
  <c r="O3" i="6"/>
  <c r="N3" i="6"/>
  <c r="R3" i="6" s="1"/>
  <c r="M3" i="6"/>
  <c r="L3" i="6"/>
  <c r="K3" i="6"/>
  <c r="J3" i="6"/>
  <c r="I3" i="6"/>
  <c r="H3" i="6"/>
  <c r="D3" i="6"/>
  <c r="G3" i="6" s="1"/>
  <c r="C3" i="6"/>
  <c r="B3" i="6"/>
  <c r="A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T2" i="6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7" i="13"/>
  <c r="AA1" i="6"/>
  <c r="Y1" i="6"/>
  <c r="U1" i="6"/>
  <c r="V1" i="6"/>
  <c r="W1" i="6"/>
  <c r="X1" i="6"/>
  <c r="Z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E3" i="6" l="1"/>
  <c r="F3" i="6"/>
  <c r="Q3" i="6"/>
  <c r="O228" i="6" l="1"/>
  <c r="O302" i="6" s="1"/>
  <c r="O374" i="6" s="1"/>
  <c r="O463" i="6" s="1"/>
  <c r="O554" i="6" s="1"/>
  <c r="O556" i="6" s="1"/>
  <c r="O557" i="6" s="1"/>
  <c r="O558" i="6" s="1"/>
  <c r="O559" i="6" s="1"/>
  <c r="O560" i="6" s="1"/>
  <c r="O561" i="6" s="1"/>
  <c r="O562" i="6" s="1"/>
  <c r="O563" i="6" s="1"/>
  <c r="O564" i="6" s="1"/>
  <c r="O565" i="6" s="1"/>
  <c r="O566" i="6" s="1"/>
  <c r="O567" i="6" s="1"/>
  <c r="O568" i="6" s="1"/>
  <c r="O569" i="6" s="1"/>
  <c r="O570" i="6" s="1"/>
  <c r="O571" i="6" s="1"/>
  <c r="O572" i="6" s="1"/>
  <c r="O574" i="6" s="1"/>
  <c r="O575" i="6" s="1"/>
  <c r="O576" i="6" s="1"/>
  <c r="O577" i="6" s="1"/>
  <c r="O578" i="6" s="1"/>
  <c r="O579" i="6" s="1"/>
  <c r="O580" i="6" s="1"/>
  <c r="O581" i="6" s="1"/>
  <c r="O582" i="6" s="1"/>
  <c r="O583" i="6" s="1"/>
  <c r="O584" i="6" s="1"/>
  <c r="O585" i="6" s="1"/>
  <c r="O586" i="6" s="1"/>
  <c r="O587" i="6" s="1"/>
  <c r="O588" i="6" s="1"/>
  <c r="O589" i="6" s="1"/>
  <c r="O590" i="6" s="1"/>
  <c r="O591" i="6" s="1"/>
  <c r="O592" i="6" s="1"/>
  <c r="O593" i="6" s="1"/>
  <c r="O594" i="6" s="1"/>
  <c r="O595" i="6" s="1"/>
  <c r="O596" i="6" s="1"/>
  <c r="O598" i="6" s="1"/>
  <c r="O599" i="6" s="1"/>
  <c r="O600" i="6" s="1"/>
  <c r="O601" i="6" s="1"/>
  <c r="O602" i="6" s="1"/>
  <c r="O603" i="6" s="1"/>
  <c r="O604" i="6" s="1"/>
  <c r="O605" i="6" s="1"/>
  <c r="O606" i="6" s="1"/>
  <c r="O607" i="6" s="1"/>
  <c r="O608" i="6" s="1"/>
  <c r="O609" i="6" s="1"/>
  <c r="O610" i="6" s="1"/>
  <c r="O611" i="6" s="1"/>
  <c r="O612" i="6" s="1"/>
  <c r="O613" i="6" s="1"/>
  <c r="O614" i="6" s="1"/>
  <c r="O615" i="6" s="1"/>
  <c r="O616" i="6" s="1"/>
  <c r="O617" i="6" s="1"/>
  <c r="O618" i="6" s="1"/>
  <c r="O619" i="6" s="1"/>
  <c r="O620" i="6" s="1"/>
  <c r="O621" i="6" s="1"/>
  <c r="O622" i="6" s="1"/>
  <c r="O623" i="6" s="1"/>
  <c r="O624" i="6" s="1"/>
  <c r="O625" i="6" s="1"/>
  <c r="O626" i="6" s="1"/>
  <c r="O627" i="6" s="1"/>
  <c r="O628" i="6" s="1"/>
  <c r="O629" i="6" s="1"/>
  <c r="O630" i="6" s="1"/>
  <c r="O631" i="6" s="1"/>
  <c r="O632" i="6" s="1"/>
  <c r="O633" i="6" s="1"/>
  <c r="O634" i="6" s="1"/>
  <c r="O635" i="6" s="1"/>
  <c r="O636" i="6" s="1"/>
  <c r="O637" i="6" s="1"/>
  <c r="O638" i="6" s="1"/>
  <c r="O639" i="6" s="1"/>
  <c r="O640" i="6" s="1"/>
  <c r="O641" i="6" s="1"/>
  <c r="O642" i="6" s="1"/>
  <c r="O643" i="6" s="1"/>
  <c r="O644" i="6" s="1"/>
  <c r="O645" i="6" s="1"/>
  <c r="O646" i="6" s="1"/>
  <c r="O647" i="6" s="1"/>
  <c r="O648" i="6" s="1"/>
  <c r="O649" i="6" s="1"/>
  <c r="O650" i="6" s="1"/>
  <c r="O651" i="6" s="1"/>
  <c r="O652" i="6" s="1"/>
  <c r="O653" i="6" s="1"/>
  <c r="O654" i="6" s="1"/>
  <c r="O655" i="6" s="1"/>
  <c r="O656" i="6" s="1"/>
  <c r="O657" i="6" s="1"/>
  <c r="O658" i="6" s="1"/>
  <c r="O659" i="6" s="1"/>
  <c r="O660" i="6" s="1"/>
  <c r="O661" i="6" s="1"/>
  <c r="O662" i="6" s="1"/>
  <c r="O663" i="6" s="1"/>
  <c r="O664" i="6" s="1"/>
  <c r="O665" i="6" s="1"/>
  <c r="O666" i="6" s="1"/>
  <c r="O667" i="6" s="1"/>
  <c r="O668" i="6" s="1"/>
  <c r="O669" i="6" s="1"/>
  <c r="O670" i="6" s="1"/>
  <c r="O671" i="6" s="1"/>
  <c r="O672" i="6" s="1"/>
  <c r="O673" i="6" s="1"/>
  <c r="O674" i="6" s="1"/>
  <c r="O675" i="6" s="1"/>
  <c r="O676" i="6" s="1"/>
  <c r="O677" i="6" s="1"/>
  <c r="O678" i="6" s="1"/>
  <c r="O679" i="6" s="1"/>
  <c r="O680" i="6" s="1"/>
  <c r="O681" i="6" s="1"/>
  <c r="O682" i="6" s="1"/>
  <c r="O683" i="6" s="1"/>
  <c r="O684" i="6" s="1"/>
  <c r="O685" i="6" s="1"/>
  <c r="O686" i="6" s="1"/>
  <c r="O687" i="6" s="1"/>
  <c r="O688" i="6" s="1"/>
  <c r="O689" i="6" s="1"/>
  <c r="O690" i="6" s="1"/>
  <c r="O691" i="6" s="1"/>
  <c r="O692" i="6" s="1"/>
  <c r="O693" i="6" s="1"/>
  <c r="O694" i="6" s="1"/>
  <c r="O695" i="6" s="1"/>
  <c r="O696" i="6" s="1"/>
  <c r="O697" i="6" s="1"/>
  <c r="O698" i="6" s="1"/>
  <c r="O699" i="6" s="1"/>
  <c r="O700" i="6" s="1"/>
  <c r="O701" i="6" s="1"/>
  <c r="O702" i="6" s="1"/>
  <c r="O703" i="6" s="1"/>
  <c r="O704" i="6" s="1"/>
  <c r="O705" i="6" s="1"/>
  <c r="O706" i="6" s="1"/>
  <c r="O707" i="6" s="1"/>
  <c r="O708" i="6" s="1"/>
  <c r="O709" i="6" s="1"/>
  <c r="O710" i="6" s="1"/>
  <c r="O711" i="6" s="1"/>
  <c r="O712" i="6" s="1"/>
  <c r="O713" i="6" s="1"/>
  <c r="O714" i="6" s="1"/>
  <c r="O715" i="6" s="1"/>
  <c r="O716" i="6" s="1"/>
  <c r="O717" i="6" s="1"/>
  <c r="O718" i="6" s="1"/>
  <c r="O719" i="6" s="1"/>
  <c r="O720" i="6" s="1"/>
  <c r="O721" i="6" s="1"/>
  <c r="O722" i="6" s="1"/>
  <c r="O723" i="6" s="1"/>
  <c r="O724" i="6" s="1"/>
  <c r="O725" i="6" s="1"/>
  <c r="O726" i="6" s="1"/>
  <c r="O727" i="6" s="1"/>
  <c r="O728" i="6" s="1"/>
  <c r="O729" i="6" s="1"/>
  <c r="O730" i="6" s="1"/>
  <c r="O731" i="6" s="1"/>
  <c r="O732" i="6" s="1"/>
  <c r="O733" i="6" s="1"/>
  <c r="O734" i="6" s="1"/>
  <c r="O735" i="6" s="1"/>
  <c r="O736" i="6" s="1"/>
  <c r="O737" i="6" s="1"/>
  <c r="O738" i="6" s="1"/>
  <c r="O739" i="6" s="1"/>
  <c r="O740" i="6" s="1"/>
  <c r="O741" i="6" s="1"/>
  <c r="O742" i="6" s="1"/>
  <c r="O743" i="6" s="1"/>
  <c r="O744" i="6" s="1"/>
  <c r="O745" i="6" s="1"/>
  <c r="O746" i="6" s="1"/>
  <c r="O747" i="6" s="1"/>
  <c r="O748" i="6" s="1"/>
  <c r="O749" i="6" s="1"/>
  <c r="O750" i="6" s="1"/>
  <c r="O751" i="6" s="1"/>
  <c r="O752" i="6" s="1"/>
  <c r="O753" i="6" s="1"/>
  <c r="O754" i="6" s="1"/>
  <c r="O755" i="6" s="1"/>
  <c r="O756" i="6" s="1"/>
  <c r="O757" i="6" s="1"/>
  <c r="O758" i="6" s="1"/>
  <c r="O759" i="6" s="1"/>
  <c r="O760" i="6" s="1"/>
  <c r="O761" i="6" s="1"/>
  <c r="O762" i="6" s="1"/>
  <c r="O763" i="6" s="1"/>
  <c r="O764" i="6" s="1"/>
  <c r="O765" i="6" s="1"/>
  <c r="O766" i="6" s="1"/>
  <c r="O767" i="6" s="1"/>
  <c r="O768" i="6" s="1"/>
  <c r="O769" i="6" s="1"/>
  <c r="O770" i="6" s="1"/>
  <c r="O771" i="6" s="1"/>
  <c r="O772" i="6" s="1"/>
  <c r="O773" i="6" s="1"/>
  <c r="O774" i="6" s="1"/>
  <c r="O775" i="6" s="1"/>
  <c r="O776" i="6" s="1"/>
  <c r="O777" i="6" s="1"/>
  <c r="O778" i="6" s="1"/>
  <c r="O779" i="6" s="1"/>
  <c r="O780" i="6" s="1"/>
  <c r="O781" i="6" s="1"/>
  <c r="O782" i="6" s="1"/>
  <c r="O783" i="6" s="1"/>
  <c r="O784" i="6" s="1"/>
  <c r="O785" i="6" s="1"/>
  <c r="O786" i="6" s="1"/>
  <c r="O787" i="6" s="1"/>
  <c r="O788" i="6" s="1"/>
  <c r="O789" i="6" s="1"/>
  <c r="O790" i="6" s="1"/>
  <c r="O791" i="6" s="1"/>
  <c r="O792" i="6" s="1"/>
  <c r="O793" i="6" s="1"/>
  <c r="O794" i="6" s="1"/>
  <c r="O795" i="6" s="1"/>
  <c r="O796" i="6" s="1"/>
  <c r="O797" i="6" s="1"/>
  <c r="O798" i="6" s="1"/>
  <c r="O799" i="6" s="1"/>
  <c r="O800" i="6" s="1"/>
  <c r="O801" i="6" s="1"/>
  <c r="O802" i="6" s="1"/>
  <c r="O803" i="6" s="1"/>
  <c r="O804" i="6" s="1"/>
  <c r="O805" i="6" s="1"/>
  <c r="O806" i="6" s="1"/>
  <c r="O807" i="6" s="1"/>
  <c r="O808" i="6" s="1"/>
  <c r="O809" i="6" s="1"/>
  <c r="O810" i="6" s="1"/>
  <c r="O811" i="6" s="1"/>
  <c r="O812" i="6" s="1"/>
  <c r="O813" i="6" s="1"/>
  <c r="O814" i="6" s="1"/>
  <c r="O815" i="6" s="1"/>
  <c r="O816" i="6" s="1"/>
  <c r="O817" i="6" s="1"/>
  <c r="O818" i="6" s="1"/>
  <c r="O819" i="6" s="1"/>
  <c r="O820" i="6" s="1"/>
  <c r="O821" i="6" s="1"/>
  <c r="O822" i="6" s="1"/>
  <c r="O823" i="6" s="1"/>
  <c r="O824" i="6" s="1"/>
  <c r="O825" i="6" s="1"/>
  <c r="O826" i="6" s="1"/>
  <c r="O827" i="6" s="1"/>
  <c r="O828" i="6" s="1"/>
  <c r="O829" i="6" s="1"/>
  <c r="O830" i="6" s="1"/>
  <c r="O831" i="6" s="1"/>
  <c r="O832" i="6" s="1"/>
  <c r="O833" i="6" s="1"/>
  <c r="O834" i="6" s="1"/>
  <c r="O835" i="6" s="1"/>
  <c r="O836" i="6" s="1"/>
  <c r="O837" i="6" s="1"/>
  <c r="O838" i="6" s="1"/>
  <c r="O839" i="6" s="1"/>
  <c r="O840" i="6" s="1"/>
  <c r="O841" i="6" s="1"/>
  <c r="O842" i="6" s="1"/>
  <c r="O843" i="6" s="1"/>
  <c r="O844" i="6" s="1"/>
  <c r="O845" i="6" s="1"/>
  <c r="O846" i="6" s="1"/>
  <c r="O847" i="6" s="1"/>
  <c r="O848" i="6" s="1"/>
  <c r="O849" i="6" s="1"/>
  <c r="O850" i="6" s="1"/>
  <c r="O851" i="6" s="1"/>
  <c r="O852" i="6" s="1"/>
  <c r="O853" i="6" s="1"/>
  <c r="O854" i="6" s="1"/>
  <c r="O855" i="6" s="1"/>
  <c r="O856" i="6" s="1"/>
  <c r="O857" i="6" s="1"/>
  <c r="O858" i="6" s="1"/>
  <c r="O859" i="6" s="1"/>
  <c r="O860" i="6" s="1"/>
  <c r="O861" i="6" s="1"/>
  <c r="O862" i="6" s="1"/>
  <c r="O863" i="6" s="1"/>
  <c r="O864" i="6" s="1"/>
  <c r="O865" i="6" s="1"/>
  <c r="O866" i="6" s="1"/>
  <c r="O867" i="6" s="1"/>
  <c r="O868" i="6" s="1"/>
  <c r="O869" i="6" s="1"/>
  <c r="O870" i="6" s="1"/>
  <c r="O871" i="6" s="1"/>
  <c r="O872" i="6" s="1"/>
  <c r="O873" i="6" s="1"/>
  <c r="O874" i="6" s="1"/>
  <c r="O875" i="6" s="1"/>
  <c r="O876" i="6" s="1"/>
  <c r="O877" i="6" s="1"/>
  <c r="O878" i="6" s="1"/>
  <c r="O879" i="6" s="1"/>
  <c r="O880" i="6" s="1"/>
  <c r="O881" i="6" s="1"/>
  <c r="O882" i="6" s="1"/>
  <c r="O883" i="6" s="1"/>
  <c r="O884" i="6" s="1"/>
  <c r="O885" i="6" s="1"/>
  <c r="O886" i="6" s="1"/>
  <c r="O887" i="6" s="1"/>
  <c r="O888" i="6" s="1"/>
  <c r="O889" i="6" s="1"/>
  <c r="O890" i="6" s="1"/>
  <c r="O891" i="6" s="1"/>
  <c r="O892" i="6" s="1"/>
  <c r="O893" i="6" s="1"/>
  <c r="O894" i="6" s="1"/>
  <c r="O895" i="6" s="1"/>
  <c r="O896" i="6" s="1"/>
  <c r="O897" i="6" s="1"/>
  <c r="O898" i="6" s="1"/>
  <c r="O899" i="6" s="1"/>
  <c r="O900" i="6" s="1"/>
  <c r="O901" i="6" s="1"/>
  <c r="O902" i="6" s="1"/>
  <c r="O903" i="6" s="1"/>
  <c r="O904" i="6" s="1"/>
  <c r="O905" i="6" s="1"/>
  <c r="O906" i="6" s="1"/>
  <c r="O907" i="6" s="1"/>
  <c r="O908" i="6" s="1"/>
  <c r="O909" i="6" s="1"/>
  <c r="O910" i="6" s="1"/>
  <c r="O911" i="6" s="1"/>
  <c r="O912" i="6" s="1"/>
  <c r="O913" i="6" s="1"/>
  <c r="O914" i="6" s="1"/>
  <c r="O915" i="6" s="1"/>
  <c r="O916" i="6" s="1"/>
  <c r="O917" i="6" s="1"/>
  <c r="O918" i="6" s="1"/>
  <c r="O919" i="6" s="1"/>
  <c r="O920" i="6" s="1"/>
  <c r="O921" i="6" s="1"/>
  <c r="O922" i="6" s="1"/>
  <c r="O923" i="6" s="1"/>
  <c r="O924" i="6" s="1"/>
  <c r="O925" i="6" s="1"/>
  <c r="O926" i="6" s="1"/>
  <c r="O927" i="6" s="1"/>
  <c r="O928" i="6" s="1"/>
  <c r="O929" i="6" s="1"/>
  <c r="O930" i="6" s="1"/>
  <c r="O931" i="6" s="1"/>
  <c r="O932" i="6" s="1"/>
  <c r="O933" i="6" s="1"/>
  <c r="O934" i="6" s="1"/>
  <c r="O935" i="6" s="1"/>
  <c r="O936" i="6" s="1"/>
  <c r="O937" i="6" s="1"/>
  <c r="O938" i="6" s="1"/>
  <c r="O939" i="6" s="1"/>
  <c r="O940" i="6" s="1"/>
  <c r="O941" i="6" s="1"/>
  <c r="O942" i="6" s="1"/>
  <c r="O943" i="6" s="1"/>
  <c r="O944" i="6" s="1"/>
  <c r="O945" i="6" s="1"/>
  <c r="O946" i="6" s="1"/>
  <c r="O947" i="6" s="1"/>
  <c r="O948" i="6" s="1"/>
  <c r="O949" i="6" s="1"/>
  <c r="O950" i="6" s="1"/>
  <c r="O951" i="6" s="1"/>
  <c r="O952" i="6" s="1"/>
  <c r="O953" i="6" s="1"/>
  <c r="O954" i="6" s="1"/>
  <c r="O955" i="6" s="1"/>
  <c r="O956" i="6" s="1"/>
  <c r="O957" i="6" s="1"/>
  <c r="O958" i="6" s="1"/>
  <c r="O959" i="6" s="1"/>
  <c r="O960" i="6" s="1"/>
  <c r="O961" i="6" s="1"/>
  <c r="O962" i="6" s="1"/>
  <c r="O963" i="6" s="1"/>
  <c r="O964" i="6" s="1"/>
  <c r="O965" i="6" s="1"/>
  <c r="O966" i="6" s="1"/>
  <c r="O967" i="6" s="1"/>
  <c r="O968" i="6" s="1"/>
  <c r="O969" i="6" s="1"/>
  <c r="O970" i="6" s="1"/>
  <c r="O971" i="6" s="1"/>
  <c r="O972" i="6" s="1"/>
  <c r="O973" i="6" s="1"/>
  <c r="O974" i="6" s="1"/>
  <c r="O975" i="6" s="1"/>
  <c r="O976" i="6" s="1"/>
  <c r="O977" i="6" s="1"/>
  <c r="O978" i="6" s="1"/>
  <c r="O979" i="6" s="1"/>
  <c r="O980" i="6" s="1"/>
  <c r="O981" i="6" s="1"/>
  <c r="O982" i="6" s="1"/>
  <c r="O983" i="6" s="1"/>
  <c r="O984" i="6" s="1"/>
  <c r="O985" i="6" s="1"/>
  <c r="O986" i="6" s="1"/>
  <c r="O987" i="6" s="1"/>
  <c r="O988" i="6" s="1"/>
  <c r="O989" i="6" s="1"/>
  <c r="O990" i="6" s="1"/>
  <c r="O991" i="6" s="1"/>
  <c r="O992" i="6" s="1"/>
  <c r="O993" i="6" s="1"/>
  <c r="O994" i="6" s="1"/>
  <c r="O995" i="6" s="1"/>
  <c r="O996" i="6" s="1"/>
  <c r="O997" i="6" s="1"/>
  <c r="O998" i="6" s="1"/>
  <c r="O999" i="6" s="1"/>
  <c r="O1000" i="6" s="1"/>
  <c r="O1001" i="6" s="1"/>
  <c r="O1002" i="6" s="1"/>
  <c r="O1003" i="6" s="1"/>
  <c r="O1004" i="6" s="1"/>
  <c r="O1005" i="6" s="1"/>
  <c r="O1006" i="6" s="1"/>
  <c r="O1007" i="6" s="1"/>
  <c r="O1008" i="6" s="1"/>
  <c r="O1009" i="6" s="1"/>
  <c r="O1010" i="6" s="1"/>
  <c r="O1011" i="6" s="1"/>
  <c r="O1012" i="6" s="1"/>
  <c r="O1013" i="6" s="1"/>
  <c r="O1014" i="6" s="1"/>
  <c r="O1015" i="6" s="1"/>
  <c r="O1016" i="6" s="1"/>
  <c r="O1017" i="6" s="1"/>
  <c r="O1018" i="6" s="1"/>
  <c r="O1019" i="6" s="1"/>
  <c r="O1020" i="6" s="1"/>
  <c r="O1021" i="6" s="1"/>
  <c r="O1022" i="6" s="1"/>
  <c r="O1023" i="6" s="1"/>
  <c r="O1024" i="6" s="1"/>
  <c r="O1025" i="6" s="1"/>
  <c r="O1026" i="6" s="1"/>
  <c r="O1027" i="6" s="1"/>
  <c r="O1028" i="6" s="1"/>
  <c r="O1029" i="6" s="1"/>
  <c r="O1030" i="6" s="1"/>
  <c r="O1031" i="6" s="1"/>
  <c r="O1032" i="6" s="1"/>
  <c r="O1033" i="6" s="1"/>
  <c r="O1034" i="6" s="1"/>
  <c r="O1035" i="6" s="1"/>
  <c r="O1036" i="6" s="1"/>
  <c r="O1037" i="6" s="1"/>
  <c r="O1038" i="6" s="1"/>
  <c r="O1039" i="6" s="1"/>
  <c r="O1040" i="6" s="1"/>
  <c r="O1041" i="6" s="1"/>
  <c r="O1042" i="6" s="1"/>
  <c r="O1043" i="6" s="1"/>
  <c r="O1044" i="6" s="1"/>
  <c r="O1045" i="6" s="1"/>
  <c r="O1046" i="6" s="1"/>
  <c r="O1047" i="6" s="1"/>
  <c r="O1048" i="6" s="1"/>
  <c r="O1049" i="6" s="1"/>
  <c r="O1050" i="6" s="1"/>
  <c r="O1051" i="6" s="1"/>
  <c r="O1052" i="6" s="1"/>
  <c r="O1053" i="6" s="1"/>
  <c r="O1054" i="6" s="1"/>
  <c r="O1055" i="6" s="1"/>
  <c r="O1056" i="6" s="1"/>
  <c r="O1057" i="6" s="1"/>
  <c r="O1058" i="6" s="1"/>
  <c r="O1059" i="6" s="1"/>
  <c r="O1060" i="6" s="1"/>
  <c r="O1061" i="6" s="1"/>
  <c r="O1062" i="6" s="1"/>
  <c r="O1063" i="6" s="1"/>
  <c r="O1064" i="6" s="1"/>
  <c r="O1065" i="6" s="1"/>
  <c r="O1066" i="6" s="1"/>
  <c r="O1067" i="6" s="1"/>
  <c r="O1068" i="6" s="1"/>
  <c r="O1069" i="6" s="1"/>
  <c r="O1070" i="6" s="1"/>
  <c r="O1071" i="6" s="1"/>
  <c r="O1072" i="6" s="1"/>
  <c r="O1073" i="6" s="1"/>
  <c r="O1074" i="6" s="1"/>
  <c r="O1075" i="6" s="1"/>
  <c r="O1076" i="6" s="1"/>
  <c r="O1077" i="6" s="1"/>
  <c r="O1078" i="6" s="1"/>
  <c r="O1079" i="6" s="1"/>
  <c r="O1080" i="6" s="1"/>
  <c r="O1081" i="6" s="1"/>
  <c r="O1082" i="6" s="1"/>
  <c r="O1083" i="6" s="1"/>
  <c r="O1084" i="6" s="1"/>
  <c r="O1085" i="6" s="1"/>
  <c r="O1086" i="6" s="1"/>
  <c r="O1087" i="6" s="1"/>
  <c r="O1088" i="6" s="1"/>
  <c r="O1089" i="6" s="1"/>
  <c r="O1090" i="6" s="1"/>
  <c r="O1091" i="6" s="1"/>
  <c r="O1092" i="6" s="1"/>
  <c r="O1093" i="6" s="1"/>
  <c r="O1094" i="6" s="1"/>
  <c r="O1095" i="6" s="1"/>
  <c r="O1096" i="6" s="1"/>
  <c r="O1097" i="6" s="1"/>
  <c r="O1098" i="6" s="1"/>
  <c r="O1099" i="6" s="1"/>
  <c r="O1100" i="6" s="1"/>
  <c r="O1101" i="6" s="1"/>
  <c r="O1102" i="6" s="1"/>
  <c r="O1103" i="6" s="1"/>
  <c r="O1104" i="6" s="1"/>
  <c r="O1105" i="6" s="1"/>
  <c r="O1106" i="6" s="1"/>
  <c r="O1107" i="6" s="1"/>
  <c r="O1108" i="6" s="1"/>
  <c r="O1109" i="6" s="1"/>
  <c r="O1110" i="6" s="1"/>
  <c r="O1111" i="6" s="1"/>
  <c r="O1112" i="6" s="1"/>
  <c r="O1113" i="6" s="1"/>
  <c r="O1114" i="6" s="1"/>
  <c r="O1115" i="6" s="1"/>
  <c r="O1116" i="6" s="1"/>
  <c r="O1117" i="6" s="1"/>
  <c r="O1118" i="6" s="1"/>
  <c r="O1119" i="6" s="1"/>
  <c r="O1120" i="6" s="1"/>
  <c r="O1121" i="6" s="1"/>
  <c r="O1122" i="6" s="1"/>
  <c r="O1123" i="6" s="1"/>
  <c r="O1124" i="6" s="1"/>
  <c r="O1125" i="6" s="1"/>
  <c r="O1126" i="6" s="1"/>
  <c r="O1127" i="6" s="1"/>
  <c r="O1128" i="6" s="1"/>
  <c r="O1129" i="6" s="1"/>
  <c r="O1130" i="6" s="1"/>
  <c r="O1131" i="6" s="1"/>
  <c r="O1132" i="6" s="1"/>
  <c r="O1133" i="6" s="1"/>
  <c r="O1134" i="6" s="1"/>
  <c r="O1135" i="6" s="1"/>
  <c r="O1136" i="6" s="1"/>
  <c r="O1137" i="6" s="1"/>
  <c r="O1138" i="6" s="1"/>
  <c r="O1139" i="6" s="1"/>
  <c r="O1140" i="6" s="1"/>
  <c r="O1141" i="6" s="1"/>
  <c r="O1142" i="6" s="1"/>
  <c r="O1143" i="6" s="1"/>
  <c r="O1144" i="6" s="1"/>
  <c r="O1145" i="6" s="1"/>
  <c r="O1146" i="6" s="1"/>
  <c r="O1147" i="6" s="1"/>
  <c r="O1148" i="6" s="1"/>
  <c r="O1149" i="6" s="1"/>
  <c r="O1150" i="6" s="1"/>
  <c r="O1151" i="6" s="1"/>
  <c r="O1152" i="6" s="1"/>
  <c r="O1153" i="6" s="1"/>
  <c r="O1154" i="6" s="1"/>
  <c r="O1155" i="6" s="1"/>
  <c r="O1156" i="6" s="1"/>
  <c r="O1157" i="6" s="1"/>
  <c r="O1158" i="6" s="1"/>
  <c r="O1159" i="6" s="1"/>
  <c r="O1160" i="6" s="1"/>
  <c r="O1161" i="6" s="1"/>
  <c r="O1162" i="6" s="1"/>
  <c r="O1163" i="6" s="1"/>
  <c r="O1164" i="6" s="1"/>
  <c r="O1165" i="6" s="1"/>
  <c r="O1166" i="6" s="1"/>
  <c r="O1167" i="6" s="1"/>
  <c r="O1168" i="6" s="1"/>
  <c r="O1169" i="6" s="1"/>
  <c r="O1170" i="6" s="1"/>
  <c r="O1171" i="6" s="1"/>
  <c r="O1172" i="6" s="1"/>
  <c r="O1173" i="6" s="1"/>
  <c r="O1174" i="6" s="1"/>
  <c r="O1175" i="6" s="1"/>
  <c r="O1176" i="6" s="1"/>
  <c r="O1177" i="6" s="1"/>
  <c r="O1178" i="6" s="1"/>
  <c r="O1179" i="6" s="1"/>
  <c r="O1180" i="6" s="1"/>
  <c r="O1181" i="6" s="1"/>
  <c r="O1182" i="6" s="1"/>
  <c r="O1183" i="6" s="1"/>
  <c r="O1184" i="6" s="1"/>
  <c r="O1185" i="6" s="1"/>
  <c r="O1186" i="6" s="1"/>
  <c r="O1187" i="6" s="1"/>
  <c r="O1188" i="6" s="1"/>
  <c r="O1189" i="6" s="1"/>
  <c r="O1190" i="6" s="1"/>
  <c r="O1191" i="6" s="1"/>
  <c r="O1192" i="6" s="1"/>
  <c r="O1193" i="6" s="1"/>
  <c r="O1194" i="6" s="1"/>
  <c r="O1195" i="6" s="1"/>
  <c r="O1196" i="6" s="1"/>
  <c r="O1197" i="6" s="1"/>
  <c r="O1198" i="6" s="1"/>
  <c r="O1199" i="6" s="1"/>
  <c r="O1200" i="6" s="1"/>
  <c r="O1201" i="6" s="1"/>
  <c r="O1202" i="6" s="1"/>
  <c r="O1203" i="6" s="1"/>
  <c r="O1204" i="6" s="1"/>
  <c r="O1205" i="6" s="1"/>
  <c r="O1206" i="6" s="1"/>
  <c r="O1207" i="6" s="1"/>
  <c r="O1208" i="6" s="1"/>
  <c r="O1209" i="6" s="1"/>
  <c r="O1210" i="6" s="1"/>
  <c r="O1211" i="6" s="1"/>
  <c r="O1212" i="6" s="1"/>
  <c r="O1213" i="6" s="1"/>
  <c r="O1214" i="6" s="1"/>
  <c r="O1215" i="6" s="1"/>
  <c r="O1216" i="6" s="1"/>
  <c r="O1217" i="6" s="1"/>
  <c r="O1218" i="6" s="1"/>
  <c r="O1219" i="6" s="1"/>
  <c r="O1220" i="6" s="1"/>
  <c r="O1221" i="6" s="1"/>
  <c r="O1222" i="6" s="1"/>
  <c r="O1223" i="6" s="1"/>
  <c r="O1224" i="6" s="1"/>
  <c r="O1225" i="6" s="1"/>
  <c r="O1226" i="6" s="1"/>
  <c r="O1227" i="6" s="1"/>
  <c r="O1228" i="6" s="1"/>
  <c r="O1229" i="6" s="1"/>
  <c r="O1230" i="6" s="1"/>
  <c r="O1231" i="6" s="1"/>
  <c r="O1232" i="6" s="1"/>
  <c r="O1233" i="6" s="1"/>
  <c r="O1234" i="6" s="1"/>
  <c r="O1235" i="6" s="1"/>
  <c r="O1236" i="6" s="1"/>
  <c r="O1237" i="6" s="1"/>
  <c r="O1238" i="6" s="1"/>
  <c r="O1239" i="6" s="1"/>
  <c r="O1240" i="6" s="1"/>
  <c r="O1241" i="6" s="1"/>
  <c r="O1242" i="6" s="1"/>
  <c r="O1243" i="6" s="1"/>
  <c r="O1244" i="6" s="1"/>
  <c r="O1245" i="6" s="1"/>
  <c r="O1246" i="6" s="1"/>
  <c r="O1247" i="6" s="1"/>
  <c r="O1248" i="6" s="1"/>
  <c r="O1249" i="6" s="1"/>
  <c r="O1250" i="6" s="1"/>
  <c r="O1251" i="6" s="1"/>
  <c r="O1252" i="6" s="1"/>
  <c r="O1253" i="6" s="1"/>
  <c r="O1254" i="6" s="1"/>
  <c r="O1255" i="6" s="1"/>
  <c r="O1256" i="6" s="1"/>
  <c r="O1257" i="6" s="1"/>
  <c r="O1258" i="6" s="1"/>
  <c r="O1259" i="6" s="1"/>
  <c r="O1260" i="6" s="1"/>
  <c r="O1261" i="6" s="1"/>
  <c r="O1262" i="6" s="1"/>
  <c r="O1263" i="6" s="1"/>
  <c r="O1264" i="6" s="1"/>
  <c r="O1265" i="6" s="1"/>
  <c r="O1266" i="6" s="1"/>
  <c r="O1267" i="6" s="1"/>
  <c r="O1268" i="6" s="1"/>
  <c r="O1269" i="6" s="1"/>
  <c r="O1270" i="6" s="1"/>
  <c r="O1271" i="6" s="1"/>
  <c r="O1272" i="6" s="1"/>
  <c r="O1273" i="6" s="1"/>
  <c r="O1274" i="6" s="1"/>
  <c r="O1275" i="6" s="1"/>
  <c r="O1276" i="6" s="1"/>
  <c r="O1277" i="6" s="1"/>
  <c r="O1278" i="6" s="1"/>
  <c r="O1279" i="6" s="1"/>
  <c r="O1280" i="6" s="1"/>
  <c r="O1281" i="6" s="1"/>
  <c r="O1282" i="6" s="1"/>
  <c r="O1283" i="6" s="1"/>
  <c r="O1284" i="6" s="1"/>
  <c r="O1285" i="6" s="1"/>
  <c r="O1286" i="6" s="1"/>
  <c r="O1287" i="6" s="1"/>
  <c r="O1288" i="6" s="1"/>
  <c r="O1289" i="6" s="1"/>
  <c r="O1290" i="6" s="1"/>
  <c r="O1291" i="6" s="1"/>
  <c r="O1292" i="6" s="1"/>
  <c r="O1293" i="6" s="1"/>
  <c r="O1294" i="6" s="1"/>
  <c r="O1295" i="6" s="1"/>
  <c r="O1296" i="6" s="1"/>
  <c r="O1297" i="6" s="1"/>
  <c r="O1298" i="6" s="1"/>
  <c r="O1299" i="6" s="1"/>
  <c r="O1300" i="6" s="1"/>
  <c r="O1301" i="6" s="1"/>
  <c r="O1302" i="6" s="1"/>
  <c r="O1303" i="6" s="1"/>
  <c r="O1304" i="6" s="1"/>
  <c r="O1305" i="6" s="1"/>
  <c r="O1306" i="6" s="1"/>
  <c r="O1307" i="6" s="1"/>
  <c r="O1308" i="6" s="1"/>
  <c r="O1309" i="6" s="1"/>
  <c r="O1310" i="6" s="1"/>
  <c r="O1311" i="6" s="1"/>
  <c r="O1312" i="6" s="1"/>
  <c r="O1313" i="6" s="1"/>
  <c r="O1314" i="6" s="1"/>
  <c r="O1315" i="6" s="1"/>
  <c r="O1316" i="6" s="1"/>
  <c r="O1317" i="6" s="1"/>
  <c r="O1318" i="6" s="1"/>
  <c r="O1319" i="6" s="1"/>
  <c r="O1320" i="6" s="1"/>
  <c r="O1321" i="6" s="1"/>
  <c r="O1322" i="6" s="1"/>
  <c r="O1323" i="6" s="1"/>
  <c r="O1324" i="6" s="1"/>
  <c r="O1325" i="6" s="1"/>
  <c r="O1326" i="6" s="1"/>
  <c r="O1327" i="6" s="1"/>
  <c r="O1328" i="6" s="1"/>
  <c r="O1329" i="6" s="1"/>
  <c r="O1330" i="6" s="1"/>
  <c r="O1331" i="6" s="1"/>
  <c r="O1332" i="6" s="1"/>
  <c r="O1333" i="6" s="1"/>
  <c r="O1334" i="6" s="1"/>
  <c r="O1335" i="6" s="1"/>
  <c r="O1336" i="6" s="1"/>
  <c r="O1337" i="6" s="1"/>
  <c r="O1338" i="6" s="1"/>
  <c r="O1339" i="6" s="1"/>
  <c r="O1340" i="6" s="1"/>
  <c r="O1341" i="6" s="1"/>
  <c r="O1342" i="6" s="1"/>
  <c r="O1343" i="6" s="1"/>
  <c r="O1344" i="6" s="1"/>
  <c r="O1345" i="6" s="1"/>
  <c r="O1346" i="6" s="1"/>
  <c r="O1347" i="6" s="1"/>
  <c r="O1348" i="6" s="1"/>
  <c r="O1349" i="6" s="1"/>
  <c r="O1350" i="6" s="1"/>
  <c r="O1351" i="6" s="1"/>
  <c r="O1352" i="6" s="1"/>
  <c r="O1353" i="6" s="1"/>
  <c r="O1354" i="6" s="1"/>
  <c r="O1355" i="6" s="1"/>
  <c r="O1356" i="6" s="1"/>
  <c r="O1357" i="6" s="1"/>
  <c r="O1358" i="6" s="1"/>
  <c r="O1359" i="6" s="1"/>
  <c r="O1360" i="6" s="1"/>
  <c r="O1361" i="6" s="1"/>
  <c r="O1362" i="6" s="1"/>
  <c r="O1363" i="6" s="1"/>
  <c r="O1364" i="6" s="1"/>
  <c r="O1365" i="6" s="1"/>
  <c r="O1366" i="6" s="1"/>
  <c r="O1367" i="6" s="1"/>
  <c r="O1368" i="6" s="1"/>
  <c r="O1369" i="6" s="1"/>
  <c r="O1370" i="6" s="1"/>
  <c r="O1371" i="6" s="1"/>
  <c r="O1372" i="6" s="1"/>
  <c r="O1373" i="6" s="1"/>
  <c r="O1374" i="6" s="1"/>
  <c r="O1375" i="6" s="1"/>
  <c r="O1376" i="6" s="1"/>
  <c r="O1377" i="6" s="1"/>
  <c r="O1378" i="6" s="1"/>
  <c r="O1379" i="6" s="1"/>
  <c r="O1380" i="6" s="1"/>
  <c r="O1381" i="6" s="1"/>
  <c r="O1382" i="6" s="1"/>
  <c r="O1383" i="6" s="1"/>
  <c r="O1384" i="6" s="1"/>
  <c r="O1385" i="6" s="1"/>
  <c r="O1386" i="6" s="1"/>
  <c r="O1387" i="6" s="1"/>
  <c r="O1388" i="6" s="1"/>
  <c r="O1389" i="6" s="1"/>
  <c r="O1390" i="6" s="1"/>
  <c r="O1391" i="6" s="1"/>
  <c r="O1392" i="6" s="1"/>
  <c r="O1393" i="6" s="1"/>
  <c r="O1394" i="6" s="1"/>
  <c r="O1395" i="6" s="1"/>
  <c r="O1396" i="6" s="1"/>
  <c r="O1397" i="6" s="1"/>
  <c r="O1398" i="6" s="1"/>
  <c r="O1399" i="6" s="1"/>
  <c r="O1400" i="6" s="1"/>
  <c r="O1401" i="6" s="1"/>
  <c r="O1402" i="6" s="1"/>
  <c r="O1403" i="6" s="1"/>
  <c r="O1404" i="6" s="1"/>
  <c r="O1405" i="6" s="1"/>
  <c r="O1406" i="6" s="1"/>
  <c r="O1407" i="6" s="1"/>
  <c r="O1408" i="6" s="1"/>
  <c r="O1409" i="6" s="1"/>
  <c r="O1410" i="6" s="1"/>
  <c r="O1411" i="6" s="1"/>
  <c r="O1412" i="6" s="1"/>
  <c r="O1413" i="6" s="1"/>
  <c r="O1414" i="6" s="1"/>
  <c r="O1415" i="6" s="1"/>
  <c r="O1416" i="6" s="1"/>
  <c r="O1417" i="6" s="1"/>
  <c r="O1418" i="6" s="1"/>
  <c r="O1419" i="6" s="1"/>
  <c r="O1420" i="6" s="1"/>
  <c r="O1421" i="6" s="1"/>
  <c r="O1422" i="6" s="1"/>
  <c r="O1423" i="6" s="1"/>
  <c r="O1424" i="6" s="1"/>
  <c r="O1425" i="6" s="1"/>
  <c r="O1426" i="6" s="1"/>
  <c r="O1427" i="6" s="1"/>
  <c r="O1428" i="6" s="1"/>
  <c r="O1429" i="6" s="1"/>
  <c r="O1430" i="6" s="1"/>
  <c r="O1431" i="6" s="1"/>
  <c r="O1432" i="6" s="1"/>
  <c r="O1433" i="6" s="1"/>
  <c r="O1434" i="6" s="1"/>
  <c r="O1435" i="6" s="1"/>
  <c r="O1436" i="6" s="1"/>
  <c r="O1437" i="6" s="1"/>
  <c r="O1438" i="6" s="1"/>
  <c r="O1439" i="6" s="1"/>
  <c r="O1440" i="6" s="1"/>
  <c r="O1441" i="6" s="1"/>
  <c r="O1442" i="6" s="1"/>
  <c r="O1443" i="6" s="1"/>
  <c r="O1444" i="6" s="1"/>
  <c r="O1445" i="6" s="1"/>
  <c r="O1446" i="6" s="1"/>
  <c r="O1447" i="6" s="1"/>
  <c r="O1448" i="6" s="1"/>
  <c r="O1449" i="6" s="1"/>
  <c r="O1450" i="6" s="1"/>
  <c r="O1451" i="6" s="1"/>
  <c r="O1452" i="6" s="1"/>
  <c r="O1453" i="6" s="1"/>
  <c r="O1454" i="6" s="1"/>
  <c r="O1455" i="6" s="1"/>
  <c r="O1456" i="6" s="1"/>
  <c r="O1457" i="6" s="1"/>
  <c r="O1458" i="6" s="1"/>
  <c r="O1459" i="6" s="1"/>
  <c r="O1460" i="6" s="1"/>
  <c r="O1461" i="6" s="1"/>
  <c r="O1462" i="6" s="1"/>
  <c r="O1463" i="6" s="1"/>
  <c r="O1464" i="6" s="1"/>
  <c r="O1465" i="6" s="1"/>
  <c r="O1466" i="6" s="1"/>
  <c r="O1467" i="6" s="1"/>
  <c r="O1468" i="6" s="1"/>
  <c r="O1469" i="6" s="1"/>
  <c r="O1470" i="6" s="1"/>
  <c r="O1471" i="6" s="1"/>
  <c r="O1472" i="6" s="1"/>
  <c r="O1473" i="6" s="1"/>
  <c r="O1474" i="6" s="1"/>
  <c r="O1475" i="6" s="1"/>
  <c r="O1476" i="6" s="1"/>
  <c r="O1477" i="6" s="1"/>
  <c r="O1478" i="6" s="1"/>
  <c r="O1479" i="6" s="1"/>
  <c r="O1480" i="6" s="1"/>
  <c r="O1481" i="6" s="1"/>
  <c r="O1482" i="6" s="1"/>
  <c r="O1483" i="6" s="1"/>
  <c r="O1484" i="6" s="1"/>
  <c r="O1485" i="6" s="1"/>
  <c r="O1486" i="6" s="1"/>
  <c r="O1487" i="6" s="1"/>
  <c r="O1488" i="6" s="1"/>
  <c r="O1489" i="6" s="1"/>
  <c r="O1490" i="6" s="1"/>
  <c r="O1491" i="6" s="1"/>
  <c r="O1492" i="6" s="1"/>
  <c r="O1493" i="6" s="1"/>
  <c r="O1494" i="6" s="1"/>
  <c r="O1495" i="6" s="1"/>
  <c r="O1496" i="6" s="1"/>
  <c r="O1497" i="6" s="1"/>
  <c r="O1498" i="6" s="1"/>
  <c r="O1499" i="6" s="1"/>
  <c r="O1500" i="6" s="1"/>
  <c r="O1501" i="6" s="1"/>
  <c r="O1502" i="6" s="1"/>
  <c r="O1503" i="6" s="1"/>
  <c r="O1504" i="6" s="1"/>
  <c r="O1505" i="6" s="1"/>
  <c r="O1506" i="6" s="1"/>
  <c r="O1507" i="6" s="1"/>
  <c r="O1508" i="6" s="1"/>
  <c r="O1509" i="6" s="1"/>
  <c r="O1510" i="6" s="1"/>
  <c r="O1511" i="6" s="1"/>
  <c r="O1512" i="6" s="1"/>
  <c r="O1513" i="6" s="1"/>
  <c r="O1514" i="6" s="1"/>
  <c r="O1515" i="6" s="1"/>
  <c r="O1516" i="6" s="1"/>
  <c r="O1517" i="6" s="1"/>
  <c r="O1518" i="6" s="1"/>
  <c r="O1519" i="6" s="1"/>
  <c r="O1520" i="6" s="1"/>
  <c r="O1521" i="6" s="1"/>
  <c r="O1522" i="6" s="1"/>
  <c r="O1523" i="6" s="1"/>
  <c r="O1524" i="6" s="1"/>
  <c r="O1525" i="6" s="1"/>
  <c r="O1526" i="6" s="1"/>
  <c r="O1527" i="6" s="1"/>
  <c r="O1528" i="6" s="1"/>
  <c r="O1529" i="6" s="1"/>
  <c r="O1530" i="6" s="1"/>
  <c r="O1531" i="6" s="1"/>
  <c r="O1532" i="6" s="1"/>
  <c r="O1533" i="6" s="1"/>
  <c r="O1534" i="6" s="1"/>
  <c r="O1535" i="6" s="1"/>
  <c r="O1536" i="6" s="1"/>
  <c r="O1537" i="6" s="1"/>
  <c r="O1538" i="6" s="1"/>
  <c r="O1539" i="6" s="1"/>
  <c r="O1540" i="6" s="1"/>
  <c r="O1541" i="6" s="1"/>
  <c r="O1542" i="6" s="1"/>
  <c r="O1543" i="6" s="1"/>
  <c r="O1544" i="6" s="1"/>
  <c r="O1545" i="6" s="1"/>
  <c r="O1546" i="6" s="1"/>
  <c r="O1547" i="6" s="1"/>
  <c r="O1548" i="6" s="1"/>
  <c r="O1549" i="6" s="1"/>
  <c r="O1550" i="6" s="1"/>
  <c r="O1551" i="6" s="1"/>
  <c r="O1552" i="6" s="1"/>
  <c r="O1553" i="6" s="1"/>
  <c r="O1554" i="6" s="1"/>
  <c r="O1555" i="6" s="1"/>
  <c r="O1556" i="6" s="1"/>
  <c r="O1557" i="6" s="1"/>
  <c r="O1558" i="6" s="1"/>
  <c r="O1559" i="6" s="1"/>
  <c r="O1560" i="6" s="1"/>
  <c r="O1561" i="6" s="1"/>
  <c r="O1562" i="6" s="1"/>
  <c r="O1563" i="6" s="1"/>
  <c r="O1564" i="6" s="1"/>
  <c r="O1565" i="6" s="1"/>
  <c r="O1566" i="6" s="1"/>
  <c r="O1567" i="6" s="1"/>
  <c r="O1568" i="6" s="1"/>
  <c r="O1569" i="6" s="1"/>
  <c r="O1570" i="6" s="1"/>
  <c r="O1571" i="6" s="1"/>
  <c r="O1572" i="6" s="1"/>
  <c r="O1573" i="6" s="1"/>
  <c r="O1574" i="6" s="1"/>
  <c r="O1575" i="6" s="1"/>
  <c r="O1576" i="6" s="1"/>
  <c r="O1577" i="6" s="1"/>
  <c r="O1578" i="6" s="1"/>
  <c r="O1579" i="6" s="1"/>
  <c r="O1580" i="6" s="1"/>
  <c r="O1581" i="6" s="1"/>
  <c r="O1582" i="6" s="1"/>
  <c r="O1583" i="6" s="1"/>
  <c r="O1584" i="6" s="1"/>
  <c r="O1585" i="6" s="1"/>
  <c r="O1586" i="6" s="1"/>
  <c r="O1587" i="6" s="1"/>
  <c r="O1588" i="6" s="1"/>
  <c r="O1589" i="6" s="1"/>
  <c r="O1590" i="6" s="1"/>
  <c r="O1591" i="6" s="1"/>
  <c r="O1592" i="6" s="1"/>
  <c r="O1593" i="6" s="1"/>
  <c r="O1594" i="6" s="1"/>
  <c r="O1595" i="6" s="1"/>
  <c r="O1596" i="6" s="1"/>
  <c r="O1597" i="6" s="1"/>
  <c r="O1598" i="6" s="1"/>
  <c r="O1599" i="6" s="1"/>
  <c r="O1600" i="6" s="1"/>
  <c r="O1601" i="6" s="1"/>
  <c r="O1602" i="6" s="1"/>
  <c r="O1603" i="6" s="1"/>
  <c r="O1604" i="6" s="1"/>
  <c r="O1605" i="6" s="1"/>
  <c r="O1606" i="6" s="1"/>
  <c r="O1607" i="6" s="1"/>
  <c r="O1608" i="6" s="1"/>
  <c r="O1609" i="6" s="1"/>
  <c r="O1610" i="6" s="1"/>
  <c r="O1611" i="6" s="1"/>
  <c r="O1612" i="6" s="1"/>
  <c r="O1613" i="6" s="1"/>
  <c r="O1614" i="6" s="1"/>
  <c r="O1615" i="6" s="1"/>
  <c r="O1616" i="6" s="1"/>
  <c r="O1617" i="6" s="1"/>
  <c r="O1618" i="6" s="1"/>
  <c r="O1619" i="6" s="1"/>
  <c r="O1620" i="6" s="1"/>
  <c r="O1621" i="6" s="1"/>
  <c r="O1622" i="6" s="1"/>
  <c r="O1623" i="6" s="1"/>
  <c r="O1624" i="6" s="1"/>
  <c r="O1625" i="6" s="1"/>
  <c r="O1626" i="6" s="1"/>
  <c r="O1627" i="6" s="1"/>
  <c r="O1628" i="6" s="1"/>
  <c r="O1629" i="6" s="1"/>
  <c r="O1630" i="6" s="1"/>
  <c r="O1631" i="6" s="1"/>
  <c r="O1632" i="6" s="1"/>
  <c r="O1633" i="6" s="1"/>
  <c r="O1634" i="6" s="1"/>
  <c r="O1635" i="6" s="1"/>
  <c r="O1636" i="6" s="1"/>
  <c r="O1637" i="6" s="1"/>
  <c r="O1638" i="6" s="1"/>
  <c r="O1639" i="6" s="1"/>
  <c r="O1640" i="6" s="1"/>
  <c r="O1641" i="6" s="1"/>
  <c r="O1642" i="6" s="1"/>
  <c r="O1643" i="6" s="1"/>
  <c r="O1644" i="6" s="1"/>
  <c r="O1645" i="6" s="1"/>
  <c r="O1646" i="6" s="1"/>
  <c r="O1647" i="6" s="1"/>
  <c r="O1648" i="6" s="1"/>
  <c r="O1649" i="6" s="1"/>
  <c r="O1650" i="6" s="1"/>
  <c r="O1651" i="6" s="1"/>
  <c r="O1652" i="6" s="1"/>
  <c r="O1653" i="6" s="1"/>
  <c r="O1654" i="6" s="1"/>
  <c r="O1655" i="6" s="1"/>
  <c r="O1656" i="6" s="1"/>
  <c r="O1657" i="6" s="1"/>
  <c r="O1658" i="6" s="1"/>
  <c r="O1659" i="6" s="1"/>
  <c r="O1660" i="6" s="1"/>
  <c r="O1661" i="6" s="1"/>
  <c r="O1662" i="6" s="1"/>
  <c r="O1663" i="6" s="1"/>
  <c r="O1664" i="6" s="1"/>
  <c r="O1665" i="6" s="1"/>
  <c r="O1666" i="6" s="1"/>
  <c r="O1667" i="6" s="1"/>
  <c r="O1668" i="6" s="1"/>
  <c r="O1669" i="6" s="1"/>
  <c r="O1670" i="6" s="1"/>
  <c r="O1671" i="6" s="1"/>
  <c r="O1672" i="6" s="1"/>
  <c r="O1673" i="6" s="1"/>
  <c r="O1674" i="6" s="1"/>
  <c r="O1675" i="6" s="1"/>
  <c r="O1676" i="6" s="1"/>
  <c r="O1677" i="6" s="1"/>
  <c r="O1678" i="6" s="1"/>
  <c r="O1679" i="6" s="1"/>
  <c r="O1680" i="6" s="1"/>
  <c r="O1681" i="6" s="1"/>
  <c r="O1682" i="6" s="1"/>
  <c r="O1683" i="6" s="1"/>
  <c r="O1684" i="6" s="1"/>
  <c r="O1685" i="6" s="1"/>
  <c r="O1686" i="6" s="1"/>
  <c r="O1687" i="6" s="1"/>
  <c r="O1688" i="6" s="1"/>
  <c r="O1689" i="6" s="1"/>
  <c r="O1690" i="6" s="1"/>
  <c r="O1691" i="6" s="1"/>
  <c r="O1692" i="6" s="1"/>
  <c r="O1693" i="6" s="1"/>
  <c r="O1694" i="6" s="1"/>
  <c r="O1695" i="6" s="1"/>
  <c r="O1696" i="6" s="1"/>
  <c r="O1697" i="6" s="1"/>
  <c r="O1698" i="6" s="1"/>
  <c r="O1699" i="6" s="1"/>
  <c r="O1700" i="6" s="1"/>
  <c r="O1701" i="6" s="1"/>
  <c r="O1702" i="6" s="1"/>
  <c r="O1703" i="6" s="1"/>
  <c r="O1704" i="6" s="1"/>
  <c r="O1705" i="6" s="1"/>
  <c r="O1706" i="6" s="1"/>
  <c r="O1707" i="6" s="1"/>
  <c r="O1708" i="6" s="1"/>
  <c r="O1709" i="6" s="1"/>
  <c r="O1710" i="6" s="1"/>
  <c r="O1711" i="6" s="1"/>
  <c r="O1712" i="6" s="1"/>
  <c r="O1713" i="6" s="1"/>
  <c r="O1714" i="6" s="1"/>
  <c r="O1715" i="6" s="1"/>
  <c r="O1716" i="6" s="1"/>
  <c r="O1717" i="6" s="1"/>
  <c r="O1718" i="6" s="1"/>
  <c r="O1719" i="6" s="1"/>
  <c r="O1720" i="6" s="1"/>
  <c r="O1721" i="6" s="1"/>
  <c r="O1722" i="6" s="1"/>
  <c r="O1723" i="6" s="1"/>
  <c r="O1724" i="6" s="1"/>
  <c r="O1725" i="6" s="1"/>
  <c r="O1726" i="6" s="1"/>
  <c r="O1727" i="6" s="1"/>
  <c r="O1728" i="6" s="1"/>
  <c r="O1729" i="6" s="1"/>
  <c r="O1730" i="6" s="1"/>
  <c r="O1731" i="6" s="1"/>
  <c r="O1732" i="6" s="1"/>
  <c r="O1733" i="6" s="1"/>
  <c r="O1734" i="6" s="1"/>
  <c r="O1735" i="6" s="1"/>
  <c r="O1736" i="6" s="1"/>
  <c r="O1737" i="6" s="1"/>
  <c r="O1738" i="6" s="1"/>
  <c r="O1739" i="6" s="1"/>
  <c r="O1740" i="6" s="1"/>
  <c r="O1741" i="6" s="1"/>
  <c r="O1742" i="6" s="1"/>
  <c r="O1743" i="6" s="1"/>
  <c r="O1744" i="6" s="1"/>
  <c r="O1745" i="6" s="1"/>
  <c r="O1746" i="6" s="1"/>
  <c r="O1747" i="6" s="1"/>
  <c r="O1748" i="6" s="1"/>
  <c r="O1749" i="6" s="1"/>
  <c r="O1750" i="6" s="1"/>
  <c r="O1751" i="6" s="1"/>
  <c r="O1752" i="6" s="1"/>
  <c r="O1753" i="6" s="1"/>
  <c r="O1754" i="6" s="1"/>
  <c r="O1755" i="6" s="1"/>
  <c r="O1756" i="6" s="1"/>
  <c r="O1757" i="6" s="1"/>
  <c r="O1758" i="6" s="1"/>
  <c r="O1759" i="6" s="1"/>
  <c r="O1760" i="6" s="1"/>
  <c r="O1761" i="6" s="1"/>
  <c r="O1762" i="6" s="1"/>
  <c r="O1763" i="6" s="1"/>
  <c r="O1764" i="6" s="1"/>
  <c r="O1765" i="6" s="1"/>
  <c r="O1766" i="6" s="1"/>
  <c r="O1767" i="6" s="1"/>
  <c r="O1768" i="6" s="1"/>
  <c r="O1769" i="6" s="1"/>
  <c r="O1770" i="6" s="1"/>
  <c r="O1771" i="6" s="1"/>
  <c r="O1772" i="6" s="1"/>
  <c r="O1773" i="6" s="1"/>
  <c r="O1774" i="6" s="1"/>
  <c r="O1775" i="6" s="1"/>
  <c r="O1776" i="6" s="1"/>
  <c r="O1777" i="6" s="1"/>
  <c r="O1778" i="6" s="1"/>
  <c r="O1779" i="6" s="1"/>
  <c r="O1780" i="6" s="1"/>
  <c r="O1781" i="6" s="1"/>
  <c r="O1782" i="6" s="1"/>
  <c r="O1783" i="6" s="1"/>
  <c r="O1784" i="6" s="1"/>
  <c r="O1785" i="6" s="1"/>
  <c r="O1786" i="6" s="1"/>
  <c r="O1787" i="6" s="1"/>
  <c r="O1788" i="6" s="1"/>
  <c r="O1789" i="6" s="1"/>
  <c r="O1790" i="6" s="1"/>
  <c r="O1791" i="6" s="1"/>
  <c r="O1792" i="6" s="1"/>
  <c r="O1793" i="6" s="1"/>
  <c r="O1794" i="6" s="1"/>
  <c r="O1795" i="6" s="1"/>
  <c r="O1796" i="6" s="1"/>
  <c r="O1797" i="6" s="1"/>
  <c r="O1798" i="6" s="1"/>
  <c r="O1799" i="6" s="1"/>
  <c r="O1800" i="6" s="1"/>
  <c r="O1801" i="6" s="1"/>
  <c r="O1802" i="6" s="1"/>
  <c r="O1803" i="6" s="1"/>
  <c r="O1804" i="6" s="1"/>
  <c r="O1805" i="6" s="1"/>
  <c r="O1806" i="6" s="1"/>
  <c r="O1807" i="6" s="1"/>
  <c r="O1808" i="6" s="1"/>
  <c r="O1809" i="6" s="1"/>
  <c r="O1810" i="6" s="1"/>
  <c r="O1811" i="6" s="1"/>
  <c r="O1812" i="6" s="1"/>
  <c r="O1813" i="6" s="1"/>
  <c r="O1814" i="6" s="1"/>
  <c r="O1815" i="6" s="1"/>
  <c r="O1816" i="6" s="1"/>
  <c r="O1817" i="6" s="1"/>
  <c r="O1818" i="6" s="1"/>
  <c r="O1819" i="6" s="1"/>
  <c r="O1820" i="6" s="1"/>
  <c r="O1821" i="6" s="1"/>
  <c r="O1822" i="6" s="1"/>
  <c r="O1823" i="6" s="1"/>
  <c r="O1824" i="6" s="1"/>
  <c r="O1825" i="6" s="1"/>
  <c r="O1826" i="6" s="1"/>
  <c r="O1827" i="6" s="1"/>
  <c r="O1828" i="6" s="1"/>
  <c r="O1829" i="6" s="1"/>
  <c r="O1830" i="6" s="1"/>
  <c r="O1831" i="6" s="1"/>
  <c r="O1832" i="6" s="1"/>
  <c r="O1833" i="6" s="1"/>
  <c r="O1834" i="6" s="1"/>
  <c r="O1835" i="6" s="1"/>
  <c r="O1836" i="6" s="1"/>
  <c r="O1837" i="6" s="1"/>
  <c r="O1838" i="6" s="1"/>
  <c r="O1839" i="6" s="1"/>
  <c r="O1840" i="6" s="1"/>
  <c r="O1841" i="6" s="1"/>
  <c r="O1842" i="6" s="1"/>
  <c r="O1843" i="6" s="1"/>
  <c r="O1844" i="6" s="1"/>
  <c r="O1845" i="6" s="1"/>
  <c r="O1846" i="6" s="1"/>
  <c r="O1847" i="6" s="1"/>
  <c r="O1848" i="6" s="1"/>
  <c r="O1849" i="6" s="1"/>
  <c r="O1850" i="6" s="1"/>
  <c r="O1851" i="6" s="1"/>
  <c r="O1852" i="6" s="1"/>
  <c r="O1853" i="6" s="1"/>
  <c r="O1854" i="6" s="1"/>
  <c r="O1855" i="6" s="1"/>
  <c r="O1856" i="6" s="1"/>
  <c r="O1857" i="6" s="1"/>
  <c r="O1858" i="6" s="1"/>
  <c r="O1859" i="6" s="1"/>
  <c r="O1860" i="6" s="1"/>
  <c r="O1861" i="6" s="1"/>
  <c r="O1862" i="6" s="1"/>
  <c r="O1863" i="6" s="1"/>
  <c r="O1864" i="6" s="1"/>
  <c r="O1865" i="6" s="1"/>
  <c r="O1866" i="6" s="1"/>
  <c r="O1867" i="6" s="1"/>
  <c r="O1868" i="6" s="1"/>
  <c r="O1869" i="6" s="1"/>
  <c r="O1870" i="6" s="1"/>
  <c r="O1871" i="6" s="1"/>
  <c r="O1872" i="6" s="1"/>
  <c r="O1873" i="6" s="1"/>
  <c r="O1874" i="6" s="1"/>
  <c r="O1875" i="6" s="1"/>
  <c r="O1876" i="6" s="1"/>
  <c r="O1877" i="6" s="1"/>
  <c r="O1878" i="6" s="1"/>
  <c r="O1879" i="6" s="1"/>
  <c r="O1880" i="6" s="1"/>
  <c r="O1881" i="6" s="1"/>
  <c r="O1882" i="6" s="1"/>
  <c r="O1883" i="6" s="1"/>
  <c r="O1884" i="6" s="1"/>
  <c r="O1885" i="6" s="1"/>
  <c r="O1886" i="6" s="1"/>
  <c r="O1887" i="6" s="1"/>
  <c r="O1888" i="6" s="1"/>
  <c r="O1889" i="6" s="1"/>
  <c r="O1890" i="6" s="1"/>
  <c r="O1891" i="6" s="1"/>
  <c r="O1892" i="6" s="1"/>
  <c r="O1893" i="6" s="1"/>
  <c r="O1894" i="6" s="1"/>
  <c r="O1895" i="6" s="1"/>
  <c r="O1896" i="6" s="1"/>
  <c r="O1897" i="6" s="1"/>
  <c r="O1898" i="6" s="1"/>
  <c r="O1899" i="6" s="1"/>
  <c r="O1900" i="6" s="1"/>
  <c r="O1901" i="6" s="1"/>
  <c r="O1902" i="6" s="1"/>
  <c r="O1903" i="6" s="1"/>
  <c r="O1904" i="6" s="1"/>
  <c r="O1905" i="6" s="1"/>
  <c r="O1906" i="6" s="1"/>
  <c r="O1907" i="6" s="1"/>
  <c r="O1908" i="6" s="1"/>
  <c r="O1909" i="6" s="1"/>
  <c r="O1910" i="6" s="1"/>
  <c r="O1911" i="6" s="1"/>
  <c r="O1912" i="6" s="1"/>
  <c r="O1913" i="6" s="1"/>
  <c r="O1914" i="6" s="1"/>
  <c r="O1915" i="6" s="1"/>
  <c r="O1916" i="6" s="1"/>
  <c r="O1917" i="6" s="1"/>
  <c r="O1918" i="6" s="1"/>
  <c r="O1919" i="6" s="1"/>
  <c r="O1920" i="6" s="1"/>
  <c r="O1921" i="6" s="1"/>
  <c r="O1922" i="6" s="1"/>
  <c r="O1923" i="6" s="1"/>
  <c r="O1924" i="6" s="1"/>
  <c r="O1925" i="6" s="1"/>
  <c r="O1926" i="6" s="1"/>
  <c r="O1927" i="6" s="1"/>
  <c r="O1928" i="6" s="1"/>
  <c r="O1929" i="6" s="1"/>
  <c r="O1930" i="6" s="1"/>
  <c r="O1931" i="6" s="1"/>
  <c r="O1932" i="6" s="1"/>
  <c r="O1933" i="6" s="1"/>
  <c r="O1934" i="6" s="1"/>
  <c r="O1935" i="6" s="1"/>
  <c r="O1936" i="6" s="1"/>
  <c r="O1937" i="6" s="1"/>
  <c r="O1938" i="6" s="1"/>
  <c r="O1939" i="6" s="1"/>
  <c r="O1940" i="6" s="1"/>
  <c r="O1941" i="6" s="1"/>
  <c r="O1942" i="6" s="1"/>
  <c r="O1943" i="6" s="1"/>
  <c r="O1944" i="6" s="1"/>
  <c r="O1945" i="6" s="1"/>
  <c r="O1946" i="6" s="1"/>
  <c r="O1947" i="6" s="1"/>
  <c r="O1948" i="6" s="1"/>
  <c r="O1949" i="6" s="1"/>
  <c r="O1950" i="6" s="1"/>
  <c r="O1951" i="6" s="1"/>
  <c r="O1952" i="6" s="1"/>
  <c r="O1953" i="6" s="1"/>
  <c r="O1954" i="6" s="1"/>
  <c r="O1955" i="6" s="1"/>
  <c r="O1956" i="6" s="1"/>
  <c r="O1957" i="6" s="1"/>
  <c r="O1958" i="6" s="1"/>
  <c r="O1959" i="6" s="1"/>
  <c r="O1960" i="6" s="1"/>
  <c r="O1961" i="6" s="1"/>
  <c r="O1962" i="6" s="1"/>
  <c r="O1963" i="6" s="1"/>
  <c r="O1964" i="6" s="1"/>
  <c r="O1965" i="6" s="1"/>
  <c r="O1966" i="6" s="1"/>
  <c r="O1967" i="6" s="1"/>
  <c r="O1968" i="6" s="1"/>
  <c r="O1969" i="6" s="1"/>
  <c r="O1970" i="6" s="1"/>
  <c r="O1971" i="6" s="1"/>
  <c r="O1972" i="6" s="1"/>
  <c r="O1973" i="6" s="1"/>
  <c r="O1974" i="6" s="1"/>
  <c r="O1975" i="6" s="1"/>
  <c r="O1976" i="6" s="1"/>
  <c r="O1977" i="6" s="1"/>
  <c r="O1978" i="6" s="1"/>
  <c r="O1979" i="6" s="1"/>
  <c r="O1980" i="6" s="1"/>
  <c r="O1981" i="6" s="1"/>
  <c r="O1982" i="6" s="1"/>
  <c r="O1983" i="6" s="1"/>
  <c r="O1984" i="6" s="1"/>
  <c r="O1985" i="6" s="1"/>
  <c r="O1986" i="6" s="1"/>
  <c r="O1987" i="6" s="1"/>
  <c r="O1988" i="6" s="1"/>
  <c r="O1989" i="6" s="1"/>
  <c r="O1990" i="6" s="1"/>
  <c r="O1991" i="6" s="1"/>
  <c r="O1992" i="6" s="1"/>
  <c r="O1993" i="6" s="1"/>
  <c r="O1994" i="6" s="1"/>
  <c r="O1995" i="6" s="1"/>
  <c r="O1996" i="6" s="1"/>
  <c r="O1997" i="6" s="1"/>
  <c r="O1998" i="6" s="1"/>
  <c r="O1999" i="6" s="1"/>
  <c r="O2000" i="6" s="1"/>
  <c r="O2001" i="6" s="1"/>
  <c r="O2002" i="6" s="1"/>
  <c r="O2003" i="6" s="1"/>
  <c r="O2004" i="6" s="1"/>
  <c r="O2005" i="6" s="1"/>
  <c r="O2006" i="6" s="1"/>
  <c r="O2007" i="6" s="1"/>
  <c r="O2008" i="6" s="1"/>
  <c r="O2009" i="6" s="1"/>
  <c r="O2010" i="6" s="1"/>
  <c r="O2011" i="6" s="1"/>
  <c r="O2012" i="6" s="1"/>
  <c r="O2013" i="6" s="1"/>
  <c r="O2014" i="6" s="1"/>
  <c r="O2015" i="6" s="1"/>
  <c r="O2016" i="6" s="1"/>
  <c r="O2017" i="6" s="1"/>
  <c r="O2018" i="6" s="1"/>
  <c r="O2019" i="6" s="1"/>
  <c r="O2020" i="6" s="1"/>
  <c r="O2021" i="6" s="1"/>
  <c r="O2022" i="6" s="1"/>
  <c r="O2023" i="6" s="1"/>
  <c r="O2024" i="6" s="1"/>
  <c r="O2025" i="6" s="1"/>
  <c r="O2026" i="6" s="1"/>
  <c r="O2027" i="6" s="1"/>
  <c r="O2028" i="6" s="1"/>
  <c r="O2029" i="6" s="1"/>
  <c r="O2030" i="6" s="1"/>
  <c r="O2031" i="6" s="1"/>
  <c r="O2032" i="6" s="1"/>
  <c r="O2033" i="6" s="1"/>
  <c r="O2034" i="6" s="1"/>
  <c r="O2035" i="6" s="1"/>
  <c r="O2036" i="6" s="1"/>
  <c r="O2037" i="6" s="1"/>
  <c r="O2038" i="6" s="1"/>
  <c r="O2039" i="6" s="1"/>
  <c r="O2040" i="6" s="1"/>
  <c r="O2041" i="6" s="1"/>
  <c r="O2042" i="6" s="1"/>
  <c r="O2043" i="6" s="1"/>
  <c r="O2044" i="6" s="1"/>
  <c r="O2045" i="6" s="1"/>
  <c r="O2046" i="6" s="1"/>
  <c r="O2047" i="6" s="1"/>
  <c r="O2048" i="6" s="1"/>
  <c r="O2049" i="6" s="1"/>
  <c r="O2050" i="6" s="1"/>
  <c r="O2051" i="6" s="1"/>
  <c r="O2052" i="6" s="1"/>
  <c r="O2053" i="6" s="1"/>
  <c r="O2054" i="6" s="1"/>
  <c r="O2055" i="6" s="1"/>
  <c r="O2056" i="6" s="1"/>
  <c r="O2057" i="6" s="1"/>
  <c r="O2058" i="6" s="1"/>
  <c r="O2059" i="6" s="1"/>
  <c r="O2060" i="6" s="1"/>
  <c r="O2061" i="6" s="1"/>
  <c r="O2062" i="6" s="1"/>
  <c r="O2063" i="6" s="1"/>
  <c r="O2064" i="6" s="1"/>
  <c r="O2065" i="6" s="1"/>
  <c r="O2066" i="6" s="1"/>
  <c r="O2067" i="6" s="1"/>
  <c r="O2068" i="6" s="1"/>
  <c r="O2069" i="6" s="1"/>
  <c r="O2070" i="6" s="1"/>
  <c r="O2071" i="6" s="1"/>
  <c r="O2072" i="6" s="1"/>
  <c r="O2073" i="6" s="1"/>
  <c r="O2074" i="6" s="1"/>
  <c r="O2075" i="6" s="1"/>
  <c r="O2076" i="6" s="1"/>
  <c r="O2077" i="6" s="1"/>
  <c r="O2078" i="6" s="1"/>
  <c r="O2079" i="6" s="1"/>
  <c r="O2080" i="6" s="1"/>
  <c r="O2081" i="6" s="1"/>
  <c r="O2082" i="6" s="1"/>
  <c r="O2083" i="6" s="1"/>
  <c r="O2084" i="6" s="1"/>
  <c r="O2085" i="6" s="1"/>
  <c r="O2086" i="6" s="1"/>
  <c r="O2087" i="6" s="1"/>
  <c r="O2088" i="6" s="1"/>
  <c r="O2089" i="6" s="1"/>
  <c r="O2090" i="6" s="1"/>
  <c r="O2091" i="6" s="1"/>
  <c r="O2092" i="6" s="1"/>
  <c r="O2093" i="6" s="1"/>
  <c r="O2094" i="6" s="1"/>
  <c r="O2095" i="6" s="1"/>
  <c r="O2096" i="6" s="1"/>
  <c r="O2097" i="6" s="1"/>
  <c r="O2098" i="6" s="1"/>
  <c r="O2099" i="6" s="1"/>
  <c r="O2100" i="6" s="1"/>
  <c r="O2101" i="6" s="1"/>
  <c r="O2102" i="6" s="1"/>
  <c r="O2103" i="6" s="1"/>
  <c r="O2104" i="6" s="1"/>
  <c r="O2105" i="6" s="1"/>
  <c r="O2106" i="6" s="1"/>
  <c r="O2107" i="6" s="1"/>
  <c r="O2108" i="6" s="1"/>
  <c r="O2109" i="6" s="1"/>
  <c r="O2110" i="6" s="1"/>
  <c r="O2111" i="6" s="1"/>
  <c r="O2112" i="6" s="1"/>
  <c r="O2113" i="6" s="1"/>
  <c r="O2114" i="6" s="1"/>
  <c r="O2115" i="6" s="1"/>
  <c r="O2116" i="6" s="1"/>
  <c r="O2117" i="6" s="1"/>
  <c r="O2118" i="6" s="1"/>
  <c r="O2119" i="6" s="1"/>
  <c r="O2120" i="6" s="1"/>
  <c r="O2121" i="6" s="1"/>
  <c r="O2122" i="6" s="1"/>
  <c r="O2123" i="6" s="1"/>
  <c r="O2124" i="6" s="1"/>
  <c r="O2125" i="6" s="1"/>
  <c r="O2126" i="6" s="1"/>
  <c r="O2127" i="6" s="1"/>
  <c r="O2128" i="6" s="1"/>
  <c r="O2129" i="6" s="1"/>
  <c r="O2130" i="6" s="1"/>
  <c r="O2131" i="6" s="1"/>
  <c r="O2132" i="6" s="1"/>
  <c r="O2133" i="6" s="1"/>
  <c r="O2134" i="6" s="1"/>
  <c r="O2135" i="6" s="1"/>
  <c r="O2136" i="6" s="1"/>
  <c r="O2137" i="6" s="1"/>
  <c r="O2138" i="6" s="1"/>
  <c r="O2139" i="6" s="1"/>
  <c r="O2140" i="6" s="1"/>
  <c r="O2141" i="6" s="1"/>
  <c r="O2142" i="6" s="1"/>
  <c r="O2143" i="6" s="1"/>
  <c r="O2144" i="6" s="1"/>
  <c r="O2145" i="6" s="1"/>
  <c r="O2146" i="6" s="1"/>
  <c r="O2147" i="6" s="1"/>
  <c r="O2148" i="6" s="1"/>
  <c r="O2149" i="6" s="1"/>
  <c r="O2150" i="6" s="1"/>
  <c r="O2151" i="6" s="1"/>
  <c r="O2152" i="6" s="1"/>
  <c r="O2153" i="6" s="1"/>
  <c r="O2154" i="6" s="1"/>
  <c r="O2155" i="6" s="1"/>
  <c r="I5" i="6" l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I88" i="6" l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87" i="6"/>
  <c r="H88" i="6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87" i="6"/>
  <c r="L89" i="6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C88" i="6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87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C197" i="6" l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L197" i="6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H197" i="6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I197" i="6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B88" i="6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87" i="6"/>
  <c r="M89" i="6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J88" i="6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87" i="6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I210" i="6" l="1"/>
  <c r="H211" i="6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8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C211" i="6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B197" i="6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J197" i="6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L210" i="6"/>
  <c r="M197" i="6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I228" i="6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226" i="6"/>
  <c r="I227" i="6" s="1"/>
  <c r="L228" i="6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226" i="6"/>
  <c r="L227" i="6" s="1"/>
  <c r="K89" i="6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N5" i="6"/>
  <c r="H327" i="6" l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326" i="6"/>
  <c r="I327" i="6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326" i="6"/>
  <c r="C327" i="6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326" i="6"/>
  <c r="L327" i="6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326" i="6"/>
  <c r="B210" i="6"/>
  <c r="M211" i="6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8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H226" i="6"/>
  <c r="H227" i="6" s="1"/>
  <c r="J211" i="6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K197" i="6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C226" i="6"/>
  <c r="C227" i="6" s="1"/>
  <c r="B228" i="6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226" i="6"/>
  <c r="B227" i="6" s="1"/>
  <c r="N6" i="6"/>
  <c r="L411" i="6" l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L878" i="6" s="1"/>
  <c r="L879" i="6" s="1"/>
  <c r="L880" i="6" s="1"/>
  <c r="L881" i="6" s="1"/>
  <c r="L882" i="6" s="1"/>
  <c r="L883" i="6" s="1"/>
  <c r="L884" i="6" s="1"/>
  <c r="L885" i="6" s="1"/>
  <c r="L886" i="6" s="1"/>
  <c r="L887" i="6" s="1"/>
  <c r="L888" i="6" s="1"/>
  <c r="L889" i="6" s="1"/>
  <c r="L890" i="6" s="1"/>
  <c r="L891" i="6" s="1"/>
  <c r="L892" i="6" s="1"/>
  <c r="L893" i="6" s="1"/>
  <c r="L894" i="6" s="1"/>
  <c r="L895" i="6" s="1"/>
  <c r="L896" i="6" s="1"/>
  <c r="L897" i="6" s="1"/>
  <c r="L898" i="6" s="1"/>
  <c r="L899" i="6" s="1"/>
  <c r="L900" i="6" s="1"/>
  <c r="L901" i="6" s="1"/>
  <c r="L902" i="6" s="1"/>
  <c r="L903" i="6" s="1"/>
  <c r="L904" i="6" s="1"/>
  <c r="L905" i="6" s="1"/>
  <c r="L906" i="6" s="1"/>
  <c r="L907" i="6" s="1"/>
  <c r="L908" i="6" s="1"/>
  <c r="L909" i="6" s="1"/>
  <c r="L910" i="6" s="1"/>
  <c r="L911" i="6" s="1"/>
  <c r="L912" i="6" s="1"/>
  <c r="L913" i="6" s="1"/>
  <c r="L914" i="6" s="1"/>
  <c r="L915" i="6" s="1"/>
  <c r="L916" i="6" s="1"/>
  <c r="L917" i="6" s="1"/>
  <c r="L918" i="6" s="1"/>
  <c r="L919" i="6" s="1"/>
  <c r="L920" i="6" s="1"/>
  <c r="L921" i="6" s="1"/>
  <c r="L922" i="6" s="1"/>
  <c r="L923" i="6" s="1"/>
  <c r="L924" i="6" s="1"/>
  <c r="L925" i="6" s="1"/>
  <c r="L926" i="6" s="1"/>
  <c r="L927" i="6" s="1"/>
  <c r="L928" i="6" s="1"/>
  <c r="L929" i="6" s="1"/>
  <c r="L930" i="6" s="1"/>
  <c r="L931" i="6" s="1"/>
  <c r="L932" i="6" s="1"/>
  <c r="L933" i="6" s="1"/>
  <c r="L934" i="6" s="1"/>
  <c r="L935" i="6" s="1"/>
  <c r="L936" i="6" s="1"/>
  <c r="L937" i="6" s="1"/>
  <c r="L938" i="6" s="1"/>
  <c r="L939" i="6" s="1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L950" i="6" s="1"/>
  <c r="L951" i="6" s="1"/>
  <c r="L952" i="6" s="1"/>
  <c r="L953" i="6" s="1"/>
  <c r="L954" i="6" s="1"/>
  <c r="L955" i="6" s="1"/>
  <c r="L956" i="6" s="1"/>
  <c r="L957" i="6" s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L980" i="6" s="1"/>
  <c r="L981" i="6" s="1"/>
  <c r="L982" i="6" s="1"/>
  <c r="L983" i="6" s="1"/>
  <c r="L984" i="6" s="1"/>
  <c r="L985" i="6" s="1"/>
  <c r="L986" i="6" s="1"/>
  <c r="L987" i="6" s="1"/>
  <c r="L988" i="6" s="1"/>
  <c r="L989" i="6" s="1"/>
  <c r="L990" i="6" s="1"/>
  <c r="L991" i="6" s="1"/>
  <c r="L992" i="6" s="1"/>
  <c r="L993" i="6" s="1"/>
  <c r="L994" i="6" s="1"/>
  <c r="L995" i="6" s="1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s="1"/>
  <c r="L1021" i="6" s="1"/>
  <c r="L1022" i="6" s="1"/>
  <c r="L1023" i="6" s="1"/>
  <c r="L1024" i="6" s="1"/>
  <c r="L1025" i="6" s="1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s="1"/>
  <c r="L1046" i="6" s="1"/>
  <c r="L1047" i="6" s="1"/>
  <c r="L1048" i="6" s="1"/>
  <c r="L1049" i="6" s="1"/>
  <c r="L1050" i="6" s="1"/>
  <c r="L1051" i="6" s="1"/>
  <c r="L1052" i="6" s="1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L1064" i="6" s="1"/>
  <c r="L1065" i="6" s="1"/>
  <c r="L1066" i="6" s="1"/>
  <c r="L1067" i="6" s="1"/>
  <c r="L1068" i="6" s="1"/>
  <c r="L1069" i="6" s="1"/>
  <c r="L1070" i="6" s="1"/>
  <c r="L1071" i="6" s="1"/>
  <c r="L1072" i="6" s="1"/>
  <c r="L1073" i="6" s="1"/>
  <c r="L1074" i="6" s="1"/>
  <c r="L1075" i="6" s="1"/>
  <c r="L1076" i="6" s="1"/>
  <c r="L1077" i="6" s="1"/>
  <c r="L1078" i="6" s="1"/>
  <c r="L1079" i="6" s="1"/>
  <c r="L1080" i="6" s="1"/>
  <c r="L1081" i="6" s="1"/>
  <c r="L1082" i="6" s="1"/>
  <c r="L1083" i="6" s="1"/>
  <c r="L1084" i="6" s="1"/>
  <c r="L1085" i="6" s="1"/>
  <c r="L1086" i="6" s="1"/>
  <c r="L1087" i="6" s="1"/>
  <c r="L1088" i="6" s="1"/>
  <c r="L1089" i="6" s="1"/>
  <c r="L1090" i="6" s="1"/>
  <c r="L1091" i="6" s="1"/>
  <c r="L1092" i="6" s="1"/>
  <c r="L1093" i="6" s="1"/>
  <c r="L1094" i="6" s="1"/>
  <c r="L1095" i="6" s="1"/>
  <c r="L1096" i="6" s="1"/>
  <c r="L1097" i="6" s="1"/>
  <c r="L1098" i="6" s="1"/>
  <c r="L1099" i="6" s="1"/>
  <c r="L1100" i="6" s="1"/>
  <c r="L1101" i="6" s="1"/>
  <c r="L1102" i="6" s="1"/>
  <c r="L1103" i="6" s="1"/>
  <c r="L1104" i="6" s="1"/>
  <c r="L1105" i="6" s="1"/>
  <c r="L1106" i="6" s="1"/>
  <c r="L1107" i="6" s="1"/>
  <c r="L1108" i="6" s="1"/>
  <c r="L1109" i="6" s="1"/>
  <c r="L1110" i="6" s="1"/>
  <c r="L1111" i="6" s="1"/>
  <c r="L1112" i="6" s="1"/>
  <c r="L1113" i="6" s="1"/>
  <c r="L1114" i="6" s="1"/>
  <c r="L1115" i="6" s="1"/>
  <c r="L1116" i="6" s="1"/>
  <c r="L1117" i="6" s="1"/>
  <c r="L1118" i="6" s="1"/>
  <c r="L1119" i="6" s="1"/>
  <c r="L1120" i="6" s="1"/>
  <c r="L1121" i="6" s="1"/>
  <c r="L1122" i="6" s="1"/>
  <c r="L1123" i="6" s="1"/>
  <c r="L1124" i="6" s="1"/>
  <c r="L1125" i="6" s="1"/>
  <c r="L1126" i="6" s="1"/>
  <c r="L1127" i="6" s="1"/>
  <c r="L1128" i="6" s="1"/>
  <c r="L1129" i="6" s="1"/>
  <c r="L1130" i="6" s="1"/>
  <c r="L1131" i="6" s="1"/>
  <c r="L1132" i="6" s="1"/>
  <c r="L1133" i="6" s="1"/>
  <c r="L1134" i="6" s="1"/>
  <c r="L1135" i="6" s="1"/>
  <c r="L1136" i="6" s="1"/>
  <c r="L1137" i="6" s="1"/>
  <c r="L1138" i="6" s="1"/>
  <c r="L1139" i="6" s="1"/>
  <c r="L1140" i="6" s="1"/>
  <c r="L1141" i="6" s="1"/>
  <c r="L1142" i="6" s="1"/>
  <c r="L1143" i="6" s="1"/>
  <c r="L1144" i="6" s="1"/>
  <c r="L1145" i="6" s="1"/>
  <c r="L1146" i="6" s="1"/>
  <c r="L1147" i="6" s="1"/>
  <c r="L1148" i="6" s="1"/>
  <c r="L1149" i="6" s="1"/>
  <c r="L1150" i="6" s="1"/>
  <c r="L1151" i="6" s="1"/>
  <c r="L1152" i="6" s="1"/>
  <c r="L1153" i="6" s="1"/>
  <c r="L1154" i="6" s="1"/>
  <c r="L1155" i="6" s="1"/>
  <c r="L1156" i="6" s="1"/>
  <c r="L1157" i="6" s="1"/>
  <c r="L1158" i="6" s="1"/>
  <c r="L1159" i="6" s="1"/>
  <c r="L1160" i="6" s="1"/>
  <c r="L1161" i="6" s="1"/>
  <c r="L1162" i="6" s="1"/>
  <c r="L1163" i="6" s="1"/>
  <c r="L1164" i="6" s="1"/>
  <c r="L1165" i="6" s="1"/>
  <c r="L1166" i="6" s="1"/>
  <c r="L1167" i="6" s="1"/>
  <c r="L1168" i="6" s="1"/>
  <c r="L1169" i="6" s="1"/>
  <c r="L1170" i="6" s="1"/>
  <c r="L1171" i="6" s="1"/>
  <c r="L1172" i="6" s="1"/>
  <c r="L1173" i="6" s="1"/>
  <c r="L1174" i="6" s="1"/>
  <c r="L1175" i="6" s="1"/>
  <c r="L1176" i="6" s="1"/>
  <c r="L1177" i="6" s="1"/>
  <c r="L1178" i="6" s="1"/>
  <c r="L1179" i="6" s="1"/>
  <c r="L1180" i="6" s="1"/>
  <c r="L1181" i="6" s="1"/>
  <c r="L1182" i="6" s="1"/>
  <c r="L1183" i="6" s="1"/>
  <c r="L1184" i="6" s="1"/>
  <c r="L1185" i="6" s="1"/>
  <c r="L1186" i="6" s="1"/>
  <c r="L1187" i="6" s="1"/>
  <c r="L1188" i="6" s="1"/>
  <c r="L1189" i="6" s="1"/>
  <c r="L1190" i="6" s="1"/>
  <c r="L1191" i="6" s="1"/>
  <c r="L1192" i="6" s="1"/>
  <c r="L1193" i="6" s="1"/>
  <c r="L1194" i="6" s="1"/>
  <c r="L1195" i="6" s="1"/>
  <c r="L1196" i="6" s="1"/>
  <c r="L1197" i="6" s="1"/>
  <c r="L1198" i="6" s="1"/>
  <c r="L1199" i="6" s="1"/>
  <c r="L1200" i="6" s="1"/>
  <c r="L1201" i="6" s="1"/>
  <c r="L1202" i="6" s="1"/>
  <c r="L1203" i="6" s="1"/>
  <c r="L1204" i="6" s="1"/>
  <c r="L1205" i="6" s="1"/>
  <c r="L1206" i="6" s="1"/>
  <c r="L1207" i="6" s="1"/>
  <c r="L1208" i="6" s="1"/>
  <c r="L1209" i="6" s="1"/>
  <c r="L1210" i="6" s="1"/>
  <c r="L1211" i="6" s="1"/>
  <c r="L1212" i="6" s="1"/>
  <c r="L1213" i="6" s="1"/>
  <c r="L1214" i="6" s="1"/>
  <c r="L1215" i="6" s="1"/>
  <c r="L1216" i="6" s="1"/>
  <c r="L1217" i="6" s="1"/>
  <c r="L1218" i="6" s="1"/>
  <c r="L1219" i="6" s="1"/>
  <c r="L1220" i="6" s="1"/>
  <c r="L1221" i="6" s="1"/>
  <c r="L1222" i="6" s="1"/>
  <c r="L1223" i="6" s="1"/>
  <c r="L1224" i="6" s="1"/>
  <c r="L1225" i="6" s="1"/>
  <c r="L1226" i="6" s="1"/>
  <c r="L1227" i="6" s="1"/>
  <c r="L1228" i="6" s="1"/>
  <c r="L1229" i="6" s="1"/>
  <c r="L1230" i="6" s="1"/>
  <c r="L1231" i="6" s="1"/>
  <c r="L1232" i="6" s="1"/>
  <c r="L1233" i="6" s="1"/>
  <c r="L1234" i="6" s="1"/>
  <c r="L1235" i="6" s="1"/>
  <c r="L1236" i="6" s="1"/>
  <c r="L1237" i="6" s="1"/>
  <c r="L1238" i="6" s="1"/>
  <c r="L1239" i="6" s="1"/>
  <c r="L1240" i="6" s="1"/>
  <c r="L1241" i="6" s="1"/>
  <c r="L1242" i="6" s="1"/>
  <c r="L1243" i="6" s="1"/>
  <c r="L1244" i="6" s="1"/>
  <c r="L1245" i="6" s="1"/>
  <c r="L1246" i="6" s="1"/>
  <c r="L1247" i="6" s="1"/>
  <c r="L1248" i="6" s="1"/>
  <c r="L1249" i="6" s="1"/>
  <c r="L1250" i="6" s="1"/>
  <c r="L1251" i="6" s="1"/>
  <c r="L1252" i="6" s="1"/>
  <c r="L1253" i="6" s="1"/>
  <c r="L1254" i="6" s="1"/>
  <c r="L1255" i="6" s="1"/>
  <c r="L1256" i="6" s="1"/>
  <c r="L1257" i="6" s="1"/>
  <c r="L1258" i="6" s="1"/>
  <c r="L1259" i="6" s="1"/>
  <c r="L1260" i="6" s="1"/>
  <c r="L1261" i="6" s="1"/>
  <c r="L1262" i="6" s="1"/>
  <c r="L1263" i="6" s="1"/>
  <c r="L1264" i="6" s="1"/>
  <c r="L1265" i="6" s="1"/>
  <c r="L1266" i="6" s="1"/>
  <c r="L1267" i="6" s="1"/>
  <c r="L1268" i="6" s="1"/>
  <c r="L1269" i="6" s="1"/>
  <c r="L1270" i="6" s="1"/>
  <c r="L1271" i="6" s="1"/>
  <c r="L1272" i="6" s="1"/>
  <c r="L1273" i="6" s="1"/>
  <c r="L1274" i="6" s="1"/>
  <c r="L1275" i="6" s="1"/>
  <c r="L1276" i="6" s="1"/>
  <c r="L1277" i="6" s="1"/>
  <c r="L1278" i="6" s="1"/>
  <c r="L1279" i="6" s="1"/>
  <c r="L1280" i="6" s="1"/>
  <c r="L1281" i="6" s="1"/>
  <c r="L1282" i="6" s="1"/>
  <c r="L1283" i="6" s="1"/>
  <c r="L1284" i="6" s="1"/>
  <c r="L1285" i="6" s="1"/>
  <c r="L1286" i="6" s="1"/>
  <c r="L1287" i="6" s="1"/>
  <c r="L1288" i="6" s="1"/>
  <c r="L1289" i="6" s="1"/>
  <c r="L1290" i="6" s="1"/>
  <c r="L1291" i="6" s="1"/>
  <c r="L1292" i="6" s="1"/>
  <c r="L1293" i="6" s="1"/>
  <c r="L1294" i="6" s="1"/>
  <c r="L1295" i="6" s="1"/>
  <c r="L1296" i="6" s="1"/>
  <c r="L1297" i="6" s="1"/>
  <c r="L1298" i="6" s="1"/>
  <c r="L1299" i="6" s="1"/>
  <c r="L1300" i="6" s="1"/>
  <c r="L1301" i="6" s="1"/>
  <c r="L1302" i="6" s="1"/>
  <c r="L1303" i="6" s="1"/>
  <c r="L1304" i="6" s="1"/>
  <c r="L1305" i="6" s="1"/>
  <c r="L1306" i="6" s="1"/>
  <c r="L1307" i="6" s="1"/>
  <c r="L1308" i="6" s="1"/>
  <c r="L1309" i="6" s="1"/>
  <c r="L1310" i="6" s="1"/>
  <c r="L1311" i="6" s="1"/>
  <c r="L1312" i="6" s="1"/>
  <c r="L1313" i="6" s="1"/>
  <c r="L1314" i="6" s="1"/>
  <c r="L1315" i="6" s="1"/>
  <c r="L1316" i="6" s="1"/>
  <c r="L1317" i="6" s="1"/>
  <c r="L1318" i="6" s="1"/>
  <c r="L1319" i="6" s="1"/>
  <c r="L1320" i="6" s="1"/>
  <c r="L1321" i="6" s="1"/>
  <c r="L1322" i="6" s="1"/>
  <c r="L1323" i="6" s="1"/>
  <c r="L1324" i="6" s="1"/>
  <c r="L1325" i="6" s="1"/>
  <c r="L1326" i="6" s="1"/>
  <c r="L1327" i="6" s="1"/>
  <c r="L1328" i="6" s="1"/>
  <c r="L1329" i="6" s="1"/>
  <c r="L1330" i="6" s="1"/>
  <c r="L1331" i="6" s="1"/>
  <c r="L1332" i="6" s="1"/>
  <c r="L1333" i="6" s="1"/>
  <c r="L1334" i="6" s="1"/>
  <c r="L1335" i="6" s="1"/>
  <c r="L1336" i="6" s="1"/>
  <c r="L1337" i="6" s="1"/>
  <c r="L1338" i="6" s="1"/>
  <c r="L1339" i="6" s="1"/>
  <c r="L1340" i="6" s="1"/>
  <c r="L1341" i="6" s="1"/>
  <c r="L1342" i="6" s="1"/>
  <c r="L1343" i="6" s="1"/>
  <c r="L1344" i="6" s="1"/>
  <c r="L1345" i="6" s="1"/>
  <c r="L1346" i="6" s="1"/>
  <c r="L1347" i="6" s="1"/>
  <c r="L1348" i="6" s="1"/>
  <c r="L1349" i="6" s="1"/>
  <c r="L1350" i="6" s="1"/>
  <c r="L1351" i="6" s="1"/>
  <c r="L1352" i="6" s="1"/>
  <c r="L1353" i="6" s="1"/>
  <c r="L1354" i="6" s="1"/>
  <c r="L1355" i="6" s="1"/>
  <c r="L1356" i="6" s="1"/>
  <c r="L1357" i="6" s="1"/>
  <c r="L1358" i="6" s="1"/>
  <c r="L1359" i="6" s="1"/>
  <c r="L1360" i="6" s="1"/>
  <c r="L1361" i="6" s="1"/>
  <c r="L1362" i="6" s="1"/>
  <c r="L1363" i="6" s="1"/>
  <c r="L1364" i="6" s="1"/>
  <c r="L1365" i="6" s="1"/>
  <c r="L1366" i="6" s="1"/>
  <c r="L1367" i="6" s="1"/>
  <c r="L1368" i="6" s="1"/>
  <c r="L1369" i="6" s="1"/>
  <c r="L1370" i="6" s="1"/>
  <c r="L1371" i="6" s="1"/>
  <c r="L1372" i="6" s="1"/>
  <c r="L1373" i="6" s="1"/>
  <c r="L1374" i="6" s="1"/>
  <c r="L1375" i="6" s="1"/>
  <c r="L1376" i="6" s="1"/>
  <c r="L1377" i="6" s="1"/>
  <c r="L1378" i="6" s="1"/>
  <c r="L1379" i="6" s="1"/>
  <c r="L1380" i="6" s="1"/>
  <c r="L1381" i="6" s="1"/>
  <c r="L1382" i="6" s="1"/>
  <c r="L1383" i="6" s="1"/>
  <c r="L1384" i="6" s="1"/>
  <c r="L1385" i="6" s="1"/>
  <c r="L1386" i="6" s="1"/>
  <c r="L1387" i="6" s="1"/>
  <c r="L1388" i="6" s="1"/>
  <c r="L1389" i="6" s="1"/>
  <c r="L1390" i="6" s="1"/>
  <c r="L1391" i="6" s="1"/>
  <c r="L1392" i="6" s="1"/>
  <c r="L1393" i="6" s="1"/>
  <c r="L1394" i="6" s="1"/>
  <c r="L1395" i="6" s="1"/>
  <c r="L1396" i="6" s="1"/>
  <c r="L1397" i="6" s="1"/>
  <c r="L1398" i="6" s="1"/>
  <c r="L1399" i="6" s="1"/>
  <c r="L1400" i="6" s="1"/>
  <c r="L1401" i="6" s="1"/>
  <c r="L1402" i="6" s="1"/>
  <c r="L1403" i="6" s="1"/>
  <c r="L1404" i="6" s="1"/>
  <c r="L1405" i="6" s="1"/>
  <c r="L1406" i="6" s="1"/>
  <c r="L1407" i="6" s="1"/>
  <c r="L1408" i="6" s="1"/>
  <c r="L1409" i="6" s="1"/>
  <c r="L1410" i="6" s="1"/>
  <c r="L1411" i="6" s="1"/>
  <c r="L1412" i="6" s="1"/>
  <c r="L1413" i="6" s="1"/>
  <c r="L1414" i="6" s="1"/>
  <c r="L1415" i="6" s="1"/>
  <c r="L1416" i="6" s="1"/>
  <c r="L1417" i="6" s="1"/>
  <c r="L1418" i="6" s="1"/>
  <c r="L1419" i="6" s="1"/>
  <c r="L1420" i="6" s="1"/>
  <c r="L1421" i="6" s="1"/>
  <c r="L1422" i="6" s="1"/>
  <c r="L1423" i="6" s="1"/>
  <c r="L1424" i="6" s="1"/>
  <c r="L1425" i="6" s="1"/>
  <c r="L1426" i="6" s="1"/>
  <c r="L1427" i="6" s="1"/>
  <c r="L1428" i="6" s="1"/>
  <c r="L1429" i="6" s="1"/>
  <c r="L1430" i="6" s="1"/>
  <c r="L1431" i="6" s="1"/>
  <c r="L1432" i="6" s="1"/>
  <c r="L1433" i="6" s="1"/>
  <c r="L1434" i="6" s="1"/>
  <c r="L1435" i="6" s="1"/>
  <c r="L1436" i="6" s="1"/>
  <c r="L1437" i="6" s="1"/>
  <c r="L1438" i="6" s="1"/>
  <c r="L1439" i="6" s="1"/>
  <c r="L1440" i="6" s="1"/>
  <c r="L1441" i="6" s="1"/>
  <c r="L1442" i="6" s="1"/>
  <c r="L1443" i="6" s="1"/>
  <c r="L1444" i="6" s="1"/>
  <c r="L1445" i="6" s="1"/>
  <c r="L1446" i="6" s="1"/>
  <c r="L1447" i="6" s="1"/>
  <c r="L1448" i="6" s="1"/>
  <c r="L1449" i="6" s="1"/>
  <c r="L1450" i="6" s="1"/>
  <c r="L1451" i="6" s="1"/>
  <c r="L1452" i="6" s="1"/>
  <c r="L1453" i="6" s="1"/>
  <c r="L1454" i="6" s="1"/>
  <c r="L1455" i="6" s="1"/>
  <c r="L1456" i="6" s="1"/>
  <c r="L1457" i="6" s="1"/>
  <c r="L1458" i="6" s="1"/>
  <c r="L1459" i="6" s="1"/>
  <c r="L1460" i="6" s="1"/>
  <c r="L1461" i="6" s="1"/>
  <c r="L1462" i="6" s="1"/>
  <c r="L1463" i="6" s="1"/>
  <c r="L1464" i="6" s="1"/>
  <c r="L1465" i="6" s="1"/>
  <c r="L1466" i="6" s="1"/>
  <c r="L1467" i="6" s="1"/>
  <c r="L1468" i="6" s="1"/>
  <c r="L1469" i="6" s="1"/>
  <c r="L1470" i="6" s="1"/>
  <c r="L1471" i="6" s="1"/>
  <c r="L1472" i="6" s="1"/>
  <c r="L1473" i="6" s="1"/>
  <c r="L1474" i="6" s="1"/>
  <c r="L1475" i="6" s="1"/>
  <c r="L1476" i="6" s="1"/>
  <c r="L1477" i="6" s="1"/>
  <c r="L1478" i="6" s="1"/>
  <c r="L1479" i="6" s="1"/>
  <c r="L1480" i="6" s="1"/>
  <c r="L1481" i="6" s="1"/>
  <c r="L1482" i="6" s="1"/>
  <c r="L1483" i="6" s="1"/>
  <c r="L1484" i="6" s="1"/>
  <c r="L1485" i="6" s="1"/>
  <c r="L1486" i="6" s="1"/>
  <c r="L1487" i="6" s="1"/>
  <c r="L1488" i="6" s="1"/>
  <c r="L1489" i="6" s="1"/>
  <c r="L1490" i="6" s="1"/>
  <c r="L1491" i="6" s="1"/>
  <c r="L1492" i="6" s="1"/>
  <c r="L1493" i="6" s="1"/>
  <c r="L1494" i="6" s="1"/>
  <c r="L1495" i="6" s="1"/>
  <c r="L1496" i="6" s="1"/>
  <c r="L1497" i="6" s="1"/>
  <c r="L1498" i="6" s="1"/>
  <c r="L1499" i="6" s="1"/>
  <c r="L1500" i="6" s="1"/>
  <c r="L1501" i="6" s="1"/>
  <c r="L1502" i="6" s="1"/>
  <c r="L1503" i="6" s="1"/>
  <c r="L1504" i="6" s="1"/>
  <c r="L1505" i="6" s="1"/>
  <c r="L1506" i="6" s="1"/>
  <c r="L1507" i="6" s="1"/>
  <c r="L1508" i="6" s="1"/>
  <c r="L1509" i="6" s="1"/>
  <c r="L1510" i="6" s="1"/>
  <c r="L1511" i="6" s="1"/>
  <c r="L1512" i="6" s="1"/>
  <c r="L1513" i="6" s="1"/>
  <c r="L1514" i="6" s="1"/>
  <c r="L1515" i="6" s="1"/>
  <c r="L1516" i="6" s="1"/>
  <c r="L1517" i="6" s="1"/>
  <c r="L1518" i="6" s="1"/>
  <c r="L1519" i="6" s="1"/>
  <c r="L1520" i="6" s="1"/>
  <c r="L1521" i="6" s="1"/>
  <c r="L1522" i="6" s="1"/>
  <c r="L1523" i="6" s="1"/>
  <c r="L1524" i="6" s="1"/>
  <c r="L1525" i="6" s="1"/>
  <c r="L1526" i="6" s="1"/>
  <c r="L1527" i="6" s="1"/>
  <c r="L1528" i="6" s="1"/>
  <c r="L1529" i="6" s="1"/>
  <c r="L1530" i="6" s="1"/>
  <c r="L1531" i="6" s="1"/>
  <c r="L1532" i="6" s="1"/>
  <c r="L1533" i="6" s="1"/>
  <c r="L1534" i="6" s="1"/>
  <c r="L1535" i="6" s="1"/>
  <c r="L1536" i="6" s="1"/>
  <c r="L1537" i="6" s="1"/>
  <c r="L1538" i="6" s="1"/>
  <c r="L1539" i="6" s="1"/>
  <c r="L1540" i="6" s="1"/>
  <c r="L1541" i="6" s="1"/>
  <c r="L1542" i="6" s="1"/>
  <c r="L1543" i="6" s="1"/>
  <c r="L1544" i="6" s="1"/>
  <c r="L1545" i="6" s="1"/>
  <c r="L1546" i="6" s="1"/>
  <c r="L1547" i="6" s="1"/>
  <c r="L1548" i="6" s="1"/>
  <c r="L1549" i="6" s="1"/>
  <c r="L1550" i="6" s="1"/>
  <c r="L1551" i="6" s="1"/>
  <c r="L1552" i="6" s="1"/>
  <c r="L1553" i="6" s="1"/>
  <c r="L1554" i="6" s="1"/>
  <c r="L1555" i="6" s="1"/>
  <c r="L1556" i="6" s="1"/>
  <c r="L1557" i="6" s="1"/>
  <c r="L1558" i="6" s="1"/>
  <c r="L1559" i="6" s="1"/>
  <c r="L1560" i="6" s="1"/>
  <c r="L1561" i="6" s="1"/>
  <c r="L1562" i="6" s="1"/>
  <c r="L1563" i="6" s="1"/>
  <c r="L1564" i="6" s="1"/>
  <c r="L1565" i="6" s="1"/>
  <c r="L1566" i="6" s="1"/>
  <c r="L1567" i="6" s="1"/>
  <c r="L1568" i="6" s="1"/>
  <c r="L1569" i="6" s="1"/>
  <c r="L1570" i="6" s="1"/>
  <c r="L1571" i="6" s="1"/>
  <c r="L1572" i="6" s="1"/>
  <c r="L1573" i="6" s="1"/>
  <c r="L1574" i="6" s="1"/>
  <c r="L1575" i="6" s="1"/>
  <c r="L1576" i="6" s="1"/>
  <c r="L1577" i="6" s="1"/>
  <c r="L1578" i="6" s="1"/>
  <c r="L1579" i="6" s="1"/>
  <c r="L1580" i="6" s="1"/>
  <c r="L1581" i="6" s="1"/>
  <c r="L1582" i="6" s="1"/>
  <c r="L1583" i="6" s="1"/>
  <c r="L1584" i="6" s="1"/>
  <c r="L1585" i="6" s="1"/>
  <c r="L1586" i="6" s="1"/>
  <c r="L1587" i="6" s="1"/>
  <c r="L1588" i="6" s="1"/>
  <c r="L1589" i="6" s="1"/>
  <c r="L1590" i="6" s="1"/>
  <c r="L1591" i="6" s="1"/>
  <c r="L1592" i="6" s="1"/>
  <c r="L1593" i="6" s="1"/>
  <c r="L1594" i="6" s="1"/>
  <c r="L1595" i="6" s="1"/>
  <c r="L1596" i="6" s="1"/>
  <c r="L1597" i="6" s="1"/>
  <c r="L1598" i="6" s="1"/>
  <c r="L1599" i="6" s="1"/>
  <c r="L1600" i="6" s="1"/>
  <c r="L1601" i="6" s="1"/>
  <c r="L1602" i="6" s="1"/>
  <c r="L1603" i="6" s="1"/>
  <c r="L1604" i="6" s="1"/>
  <c r="L1605" i="6" s="1"/>
  <c r="L1606" i="6" s="1"/>
  <c r="L1607" i="6" s="1"/>
  <c r="L1608" i="6" s="1"/>
  <c r="L1609" i="6" s="1"/>
  <c r="L1610" i="6" s="1"/>
  <c r="L1611" i="6" s="1"/>
  <c r="L1612" i="6" s="1"/>
  <c r="L1613" i="6" s="1"/>
  <c r="L1614" i="6" s="1"/>
  <c r="L1615" i="6" s="1"/>
  <c r="L1616" i="6" s="1"/>
  <c r="L1617" i="6" s="1"/>
  <c r="L1618" i="6" s="1"/>
  <c r="L1619" i="6" s="1"/>
  <c r="L1620" i="6" s="1"/>
  <c r="L1621" i="6" s="1"/>
  <c r="L1622" i="6" s="1"/>
  <c r="L1623" i="6" s="1"/>
  <c r="L1624" i="6" s="1"/>
  <c r="L1625" i="6" s="1"/>
  <c r="L1626" i="6" s="1"/>
  <c r="L1627" i="6" s="1"/>
  <c r="L1628" i="6" s="1"/>
  <c r="L1629" i="6" s="1"/>
  <c r="L1630" i="6" s="1"/>
  <c r="L1631" i="6" s="1"/>
  <c r="L1632" i="6" s="1"/>
  <c r="L1633" i="6" s="1"/>
  <c r="L1634" i="6" s="1"/>
  <c r="L1635" i="6" s="1"/>
  <c r="L1636" i="6" s="1"/>
  <c r="L1637" i="6" s="1"/>
  <c r="L1638" i="6" s="1"/>
  <c r="L1639" i="6" s="1"/>
  <c r="L1640" i="6" s="1"/>
  <c r="L1641" i="6" s="1"/>
  <c r="L1642" i="6" s="1"/>
  <c r="L1643" i="6" s="1"/>
  <c r="L1644" i="6" s="1"/>
  <c r="L1645" i="6" s="1"/>
  <c r="L1646" i="6" s="1"/>
  <c r="L1647" i="6" s="1"/>
  <c r="L1648" i="6" s="1"/>
  <c r="L1649" i="6" s="1"/>
  <c r="L1650" i="6" s="1"/>
  <c r="L1651" i="6" s="1"/>
  <c r="L1652" i="6" s="1"/>
  <c r="L1653" i="6" s="1"/>
  <c r="L1654" i="6" s="1"/>
  <c r="L1655" i="6" s="1"/>
  <c r="L1656" i="6" s="1"/>
  <c r="L1657" i="6" s="1"/>
  <c r="L1658" i="6" s="1"/>
  <c r="L1659" i="6" s="1"/>
  <c r="L1660" i="6" s="1"/>
  <c r="L1661" i="6" s="1"/>
  <c r="L1662" i="6" s="1"/>
  <c r="L1663" i="6" s="1"/>
  <c r="L1664" i="6" s="1"/>
  <c r="L1665" i="6" s="1"/>
  <c r="L1666" i="6" s="1"/>
  <c r="L1667" i="6" s="1"/>
  <c r="L1668" i="6" s="1"/>
  <c r="L1669" i="6" s="1"/>
  <c r="L1670" i="6" s="1"/>
  <c r="L1671" i="6" s="1"/>
  <c r="L1672" i="6" s="1"/>
  <c r="L1673" i="6" s="1"/>
  <c r="L1674" i="6" s="1"/>
  <c r="L1675" i="6" s="1"/>
  <c r="L1676" i="6" s="1"/>
  <c r="L1677" i="6" s="1"/>
  <c r="L1678" i="6" s="1"/>
  <c r="L1679" i="6" s="1"/>
  <c r="L1680" i="6" s="1"/>
  <c r="L1681" i="6" s="1"/>
  <c r="L1682" i="6" s="1"/>
  <c r="L1683" i="6" s="1"/>
  <c r="L1684" i="6" s="1"/>
  <c r="L1685" i="6" s="1"/>
  <c r="L1686" i="6" s="1"/>
  <c r="L1687" i="6" s="1"/>
  <c r="L1688" i="6" s="1"/>
  <c r="L1689" i="6" s="1"/>
  <c r="L1690" i="6" s="1"/>
  <c r="L1691" i="6" s="1"/>
  <c r="L1692" i="6" s="1"/>
  <c r="L1693" i="6" s="1"/>
  <c r="L1694" i="6" s="1"/>
  <c r="L1695" i="6" s="1"/>
  <c r="L1696" i="6" s="1"/>
  <c r="L1697" i="6" s="1"/>
  <c r="L1698" i="6" s="1"/>
  <c r="L1699" i="6" s="1"/>
  <c r="L1700" i="6" s="1"/>
  <c r="L1701" i="6" s="1"/>
  <c r="L1702" i="6" s="1"/>
  <c r="L1703" i="6" s="1"/>
  <c r="L1704" i="6" s="1"/>
  <c r="L1705" i="6" s="1"/>
  <c r="L1706" i="6" s="1"/>
  <c r="L1707" i="6" s="1"/>
  <c r="L1708" i="6" s="1"/>
  <c r="L1709" i="6" s="1"/>
  <c r="L1710" i="6" s="1"/>
  <c r="L1711" i="6" s="1"/>
  <c r="L1712" i="6" s="1"/>
  <c r="L1713" i="6" s="1"/>
  <c r="L1714" i="6" s="1"/>
  <c r="L1715" i="6" s="1"/>
  <c r="L1716" i="6" s="1"/>
  <c r="L1717" i="6" s="1"/>
  <c r="L1718" i="6" s="1"/>
  <c r="L1719" i="6" s="1"/>
  <c r="L1720" i="6" s="1"/>
  <c r="L1721" i="6" s="1"/>
  <c r="L1722" i="6" s="1"/>
  <c r="L1723" i="6" s="1"/>
  <c r="L1724" i="6" s="1"/>
  <c r="L1725" i="6" s="1"/>
  <c r="L1726" i="6" s="1"/>
  <c r="L1727" i="6" s="1"/>
  <c r="L1728" i="6" s="1"/>
  <c r="L1729" i="6" s="1"/>
  <c r="L1730" i="6" s="1"/>
  <c r="L1731" i="6" s="1"/>
  <c r="L1732" i="6" s="1"/>
  <c r="L1733" i="6" s="1"/>
  <c r="L1734" i="6" s="1"/>
  <c r="L1735" i="6" s="1"/>
  <c r="L1736" i="6" s="1"/>
  <c r="L1737" i="6" s="1"/>
  <c r="L1738" i="6" s="1"/>
  <c r="L1739" i="6" s="1"/>
  <c r="L1740" i="6" s="1"/>
  <c r="L1741" i="6" s="1"/>
  <c r="L1742" i="6" s="1"/>
  <c r="L1743" i="6" s="1"/>
  <c r="L1744" i="6" s="1"/>
  <c r="L1745" i="6" s="1"/>
  <c r="L1746" i="6" s="1"/>
  <c r="L1747" i="6" s="1"/>
  <c r="L1748" i="6" s="1"/>
  <c r="L1749" i="6" s="1"/>
  <c r="L1750" i="6" s="1"/>
  <c r="L1751" i="6" s="1"/>
  <c r="L1752" i="6" s="1"/>
  <c r="L1753" i="6" s="1"/>
  <c r="L1754" i="6" s="1"/>
  <c r="L1755" i="6" s="1"/>
  <c r="L1756" i="6" s="1"/>
  <c r="L1757" i="6" s="1"/>
  <c r="L1758" i="6" s="1"/>
  <c r="L1759" i="6" s="1"/>
  <c r="L1760" i="6" s="1"/>
  <c r="L1761" i="6" s="1"/>
  <c r="L1762" i="6" s="1"/>
  <c r="L1763" i="6" s="1"/>
  <c r="L1764" i="6" s="1"/>
  <c r="L1765" i="6" s="1"/>
  <c r="L1766" i="6" s="1"/>
  <c r="L1767" i="6" s="1"/>
  <c r="L1768" i="6" s="1"/>
  <c r="L1769" i="6" s="1"/>
  <c r="L1770" i="6" s="1"/>
  <c r="L1771" i="6" s="1"/>
  <c r="L1772" i="6" s="1"/>
  <c r="L1773" i="6" s="1"/>
  <c r="L1774" i="6" s="1"/>
  <c r="L1775" i="6" s="1"/>
  <c r="L1776" i="6" s="1"/>
  <c r="L1777" i="6" s="1"/>
  <c r="L1778" i="6" s="1"/>
  <c r="L1779" i="6" s="1"/>
  <c r="L1780" i="6" s="1"/>
  <c r="L1781" i="6" s="1"/>
  <c r="L1782" i="6" s="1"/>
  <c r="L1783" i="6" s="1"/>
  <c r="L1784" i="6" s="1"/>
  <c r="L1785" i="6" s="1"/>
  <c r="L1786" i="6" s="1"/>
  <c r="L1787" i="6" s="1"/>
  <c r="L1788" i="6" s="1"/>
  <c r="L1789" i="6" s="1"/>
  <c r="L1790" i="6" s="1"/>
  <c r="L1791" i="6" s="1"/>
  <c r="L1792" i="6" s="1"/>
  <c r="L1793" i="6" s="1"/>
  <c r="L1794" i="6" s="1"/>
  <c r="L1795" i="6" s="1"/>
  <c r="L1796" i="6" s="1"/>
  <c r="L1797" i="6" s="1"/>
  <c r="L1798" i="6" s="1"/>
  <c r="L1799" i="6" s="1"/>
  <c r="L1800" i="6" s="1"/>
  <c r="L1801" i="6" s="1"/>
  <c r="L1802" i="6" s="1"/>
  <c r="L1803" i="6" s="1"/>
  <c r="L1804" i="6" s="1"/>
  <c r="L1805" i="6" s="1"/>
  <c r="L1806" i="6" s="1"/>
  <c r="L1807" i="6" s="1"/>
  <c r="L1808" i="6" s="1"/>
  <c r="L1809" i="6" s="1"/>
  <c r="L1810" i="6" s="1"/>
  <c r="L1811" i="6" s="1"/>
  <c r="L1812" i="6" s="1"/>
  <c r="L1813" i="6" s="1"/>
  <c r="L1814" i="6" s="1"/>
  <c r="L1815" i="6" s="1"/>
  <c r="L1816" i="6" s="1"/>
  <c r="L1817" i="6" s="1"/>
  <c r="L1818" i="6" s="1"/>
  <c r="L1819" i="6" s="1"/>
  <c r="L1820" i="6" s="1"/>
  <c r="L1821" i="6" s="1"/>
  <c r="L1822" i="6" s="1"/>
  <c r="L1823" i="6" s="1"/>
  <c r="L1824" i="6" s="1"/>
  <c r="L1825" i="6" s="1"/>
  <c r="L1826" i="6" s="1"/>
  <c r="L1827" i="6" s="1"/>
  <c r="L1828" i="6" s="1"/>
  <c r="L1829" i="6" s="1"/>
  <c r="L1830" i="6" s="1"/>
  <c r="L1831" i="6" s="1"/>
  <c r="L1832" i="6" s="1"/>
  <c r="L1833" i="6" s="1"/>
  <c r="L1834" i="6" s="1"/>
  <c r="L1835" i="6" s="1"/>
  <c r="L1836" i="6" s="1"/>
  <c r="L1837" i="6" s="1"/>
  <c r="L1838" i="6" s="1"/>
  <c r="L1839" i="6" s="1"/>
  <c r="L1840" i="6" s="1"/>
  <c r="L1841" i="6" s="1"/>
  <c r="L1842" i="6" s="1"/>
  <c r="L1843" i="6" s="1"/>
  <c r="L1844" i="6" s="1"/>
  <c r="L1845" i="6" s="1"/>
  <c r="L1846" i="6" s="1"/>
  <c r="L1847" i="6" s="1"/>
  <c r="L1848" i="6" s="1"/>
  <c r="L1849" i="6" s="1"/>
  <c r="L1850" i="6" s="1"/>
  <c r="L1851" i="6" s="1"/>
  <c r="L1852" i="6" s="1"/>
  <c r="L1853" i="6" s="1"/>
  <c r="L1854" i="6" s="1"/>
  <c r="L1855" i="6" s="1"/>
  <c r="L1856" i="6" s="1"/>
  <c r="L1857" i="6" s="1"/>
  <c r="L1858" i="6" s="1"/>
  <c r="L1859" i="6" s="1"/>
  <c r="L1860" i="6" s="1"/>
  <c r="L1861" i="6" s="1"/>
  <c r="L1862" i="6" s="1"/>
  <c r="L1863" i="6" s="1"/>
  <c r="L1864" i="6" s="1"/>
  <c r="L1865" i="6" s="1"/>
  <c r="L1866" i="6" s="1"/>
  <c r="L1867" i="6" s="1"/>
  <c r="L1868" i="6" s="1"/>
  <c r="L1869" i="6" s="1"/>
  <c r="L1870" i="6" s="1"/>
  <c r="L1871" i="6" s="1"/>
  <c r="L1872" i="6" s="1"/>
  <c r="L1873" i="6" s="1"/>
  <c r="L1874" i="6" s="1"/>
  <c r="L1875" i="6" s="1"/>
  <c r="L1876" i="6" s="1"/>
  <c r="L1877" i="6" s="1"/>
  <c r="L1878" i="6" s="1"/>
  <c r="L1879" i="6" s="1"/>
  <c r="L1880" i="6" s="1"/>
  <c r="L1881" i="6" s="1"/>
  <c r="L1882" i="6" s="1"/>
  <c r="L1883" i="6" s="1"/>
  <c r="L1884" i="6" s="1"/>
  <c r="L1885" i="6" s="1"/>
  <c r="L1886" i="6" s="1"/>
  <c r="L1887" i="6" s="1"/>
  <c r="L1888" i="6" s="1"/>
  <c r="L1889" i="6" s="1"/>
  <c r="L1890" i="6" s="1"/>
  <c r="L1891" i="6" s="1"/>
  <c r="L1892" i="6" s="1"/>
  <c r="L1893" i="6" s="1"/>
  <c r="L1894" i="6" s="1"/>
  <c r="L1895" i="6" s="1"/>
  <c r="L1896" i="6" s="1"/>
  <c r="L1897" i="6" s="1"/>
  <c r="L1898" i="6" s="1"/>
  <c r="L1899" i="6" s="1"/>
  <c r="L1900" i="6" s="1"/>
  <c r="L1901" i="6" s="1"/>
  <c r="L1902" i="6" s="1"/>
  <c r="L1903" i="6" s="1"/>
  <c r="L1904" i="6" s="1"/>
  <c r="L1905" i="6" s="1"/>
  <c r="L1906" i="6" s="1"/>
  <c r="L1907" i="6" s="1"/>
  <c r="L1908" i="6" s="1"/>
  <c r="L1909" i="6" s="1"/>
  <c r="L1910" i="6" s="1"/>
  <c r="L1911" i="6" s="1"/>
  <c r="L1912" i="6" s="1"/>
  <c r="L1913" i="6" s="1"/>
  <c r="L1914" i="6" s="1"/>
  <c r="L1915" i="6" s="1"/>
  <c r="L1916" i="6" s="1"/>
  <c r="L1917" i="6" s="1"/>
  <c r="L1918" i="6" s="1"/>
  <c r="L1919" i="6" s="1"/>
  <c r="L1920" i="6" s="1"/>
  <c r="L1921" i="6" s="1"/>
  <c r="L1922" i="6" s="1"/>
  <c r="L1923" i="6" s="1"/>
  <c r="L1924" i="6" s="1"/>
  <c r="L1925" i="6" s="1"/>
  <c r="L1926" i="6" s="1"/>
  <c r="L1927" i="6" s="1"/>
  <c r="L1928" i="6" s="1"/>
  <c r="L1929" i="6" s="1"/>
  <c r="L1930" i="6" s="1"/>
  <c r="L1931" i="6" s="1"/>
  <c r="L1932" i="6" s="1"/>
  <c r="L1933" i="6" s="1"/>
  <c r="L1934" i="6" s="1"/>
  <c r="L1935" i="6" s="1"/>
  <c r="L1936" i="6" s="1"/>
  <c r="L1937" i="6" s="1"/>
  <c r="L1938" i="6" s="1"/>
  <c r="L1939" i="6" s="1"/>
  <c r="L1940" i="6" s="1"/>
  <c r="L1941" i="6" s="1"/>
  <c r="L1942" i="6" s="1"/>
  <c r="L1943" i="6" s="1"/>
  <c r="L1944" i="6" s="1"/>
  <c r="L1945" i="6" s="1"/>
  <c r="L1946" i="6" s="1"/>
  <c r="L1947" i="6" s="1"/>
  <c r="L1948" i="6" s="1"/>
  <c r="L1949" i="6" s="1"/>
  <c r="L1950" i="6" s="1"/>
  <c r="L1951" i="6" s="1"/>
  <c r="L1952" i="6" s="1"/>
  <c r="L1953" i="6" s="1"/>
  <c r="L1954" i="6" s="1"/>
  <c r="L1955" i="6" s="1"/>
  <c r="L1956" i="6" s="1"/>
  <c r="L1957" i="6" s="1"/>
  <c r="L1958" i="6" s="1"/>
  <c r="L1959" i="6" s="1"/>
  <c r="L1960" i="6" s="1"/>
  <c r="L1961" i="6" s="1"/>
  <c r="L1962" i="6" s="1"/>
  <c r="L1963" i="6" s="1"/>
  <c r="L1964" i="6" s="1"/>
  <c r="L1965" i="6" s="1"/>
  <c r="L1966" i="6" s="1"/>
  <c r="L1967" i="6" s="1"/>
  <c r="L1968" i="6" s="1"/>
  <c r="L1969" i="6" s="1"/>
  <c r="L1970" i="6" s="1"/>
  <c r="L1971" i="6" s="1"/>
  <c r="L1972" i="6" s="1"/>
  <c r="L1973" i="6" s="1"/>
  <c r="L1974" i="6" s="1"/>
  <c r="L1975" i="6" s="1"/>
  <c r="L1976" i="6" s="1"/>
  <c r="L1977" i="6" s="1"/>
  <c r="L1978" i="6" s="1"/>
  <c r="L1979" i="6" s="1"/>
  <c r="L1980" i="6" s="1"/>
  <c r="L1981" i="6" s="1"/>
  <c r="L1982" i="6" s="1"/>
  <c r="L1983" i="6" s="1"/>
  <c r="L1984" i="6" s="1"/>
  <c r="L1985" i="6" s="1"/>
  <c r="L1986" i="6" s="1"/>
  <c r="L1987" i="6" s="1"/>
  <c r="L1988" i="6" s="1"/>
  <c r="L1989" i="6" s="1"/>
  <c r="L1990" i="6" s="1"/>
  <c r="L1991" i="6" s="1"/>
  <c r="L1992" i="6" s="1"/>
  <c r="L1993" i="6" s="1"/>
  <c r="L1994" i="6" s="1"/>
  <c r="L1995" i="6" s="1"/>
  <c r="L1996" i="6" s="1"/>
  <c r="L1997" i="6" s="1"/>
  <c r="L1998" i="6" s="1"/>
  <c r="L1999" i="6" s="1"/>
  <c r="L2000" i="6" s="1"/>
  <c r="L2001" i="6" s="1"/>
  <c r="L2002" i="6" s="1"/>
  <c r="L2003" i="6" s="1"/>
  <c r="L2004" i="6" s="1"/>
  <c r="L2005" i="6" s="1"/>
  <c r="L2006" i="6" s="1"/>
  <c r="L2007" i="6" s="1"/>
  <c r="L2008" i="6" s="1"/>
  <c r="L2009" i="6" s="1"/>
  <c r="L2010" i="6" s="1"/>
  <c r="L2011" i="6" s="1"/>
  <c r="L2012" i="6" s="1"/>
  <c r="L2013" i="6" s="1"/>
  <c r="L2014" i="6" s="1"/>
  <c r="L2015" i="6" s="1"/>
  <c r="L2016" i="6" s="1"/>
  <c r="L2017" i="6" s="1"/>
  <c r="L2018" i="6" s="1"/>
  <c r="L2019" i="6" s="1"/>
  <c r="L2020" i="6" s="1"/>
  <c r="L2021" i="6" s="1"/>
  <c r="L2022" i="6" s="1"/>
  <c r="L2023" i="6" s="1"/>
  <c r="L2024" i="6" s="1"/>
  <c r="L2025" i="6" s="1"/>
  <c r="L2026" i="6" s="1"/>
  <c r="L2027" i="6" s="1"/>
  <c r="L2028" i="6" s="1"/>
  <c r="L2029" i="6" s="1"/>
  <c r="L2030" i="6" s="1"/>
  <c r="L2031" i="6" s="1"/>
  <c r="L2032" i="6" s="1"/>
  <c r="L2033" i="6" s="1"/>
  <c r="L2034" i="6" s="1"/>
  <c r="L2035" i="6" s="1"/>
  <c r="L2036" i="6" s="1"/>
  <c r="L2037" i="6" s="1"/>
  <c r="L2038" i="6" s="1"/>
  <c r="L2039" i="6" s="1"/>
  <c r="L2040" i="6" s="1"/>
  <c r="L2041" i="6" s="1"/>
  <c r="L2042" i="6" s="1"/>
  <c r="L2043" i="6" s="1"/>
  <c r="L2044" i="6" s="1"/>
  <c r="L2045" i="6" s="1"/>
  <c r="L2046" i="6" s="1"/>
  <c r="L2047" i="6" s="1"/>
  <c r="L2048" i="6" s="1"/>
  <c r="L2049" i="6" s="1"/>
  <c r="L2050" i="6" s="1"/>
  <c r="L2051" i="6" s="1"/>
  <c r="L2052" i="6" s="1"/>
  <c r="L2053" i="6" s="1"/>
  <c r="L2054" i="6" s="1"/>
  <c r="L2055" i="6" s="1"/>
  <c r="L2056" i="6" s="1"/>
  <c r="L2057" i="6" s="1"/>
  <c r="L2058" i="6" s="1"/>
  <c r="L2059" i="6" s="1"/>
  <c r="L2060" i="6" s="1"/>
  <c r="L2061" i="6" s="1"/>
  <c r="L2062" i="6" s="1"/>
  <c r="L2063" i="6" s="1"/>
  <c r="L2064" i="6" s="1"/>
  <c r="L2065" i="6" s="1"/>
  <c r="L2066" i="6" s="1"/>
  <c r="L2067" i="6" s="1"/>
  <c r="L2068" i="6" s="1"/>
  <c r="L2069" i="6" s="1"/>
  <c r="L2070" i="6" s="1"/>
  <c r="L2071" i="6" s="1"/>
  <c r="L2072" i="6" s="1"/>
  <c r="L2073" i="6" s="1"/>
  <c r="L2074" i="6" s="1"/>
  <c r="L2075" i="6" s="1"/>
  <c r="L2076" i="6" s="1"/>
  <c r="L2077" i="6" s="1"/>
  <c r="L2078" i="6" s="1"/>
  <c r="L2079" i="6" s="1"/>
  <c r="L2080" i="6" s="1"/>
  <c r="L2081" i="6" s="1"/>
  <c r="L2082" i="6" s="1"/>
  <c r="L2083" i="6" s="1"/>
  <c r="L2084" i="6" s="1"/>
  <c r="L2085" i="6" s="1"/>
  <c r="L2086" i="6" s="1"/>
  <c r="L2087" i="6" s="1"/>
  <c r="L2088" i="6" s="1"/>
  <c r="L2089" i="6" s="1"/>
  <c r="L2090" i="6" s="1"/>
  <c r="L2091" i="6" s="1"/>
  <c r="L2092" i="6" s="1"/>
  <c r="L2093" i="6" s="1"/>
  <c r="L2094" i="6" s="1"/>
  <c r="L2095" i="6" s="1"/>
  <c r="L2096" i="6" s="1"/>
  <c r="L2097" i="6" s="1"/>
  <c r="L2098" i="6" s="1"/>
  <c r="L2099" i="6" s="1"/>
  <c r="L2100" i="6" s="1"/>
  <c r="L2101" i="6" s="1"/>
  <c r="L2102" i="6" s="1"/>
  <c r="L2103" i="6" s="1"/>
  <c r="L2104" i="6" s="1"/>
  <c r="L2105" i="6" s="1"/>
  <c r="L2106" i="6" s="1"/>
  <c r="L2107" i="6" s="1"/>
  <c r="L2108" i="6" s="1"/>
  <c r="L2109" i="6" s="1"/>
  <c r="L2110" i="6" s="1"/>
  <c r="L2111" i="6" s="1"/>
  <c r="L2112" i="6" s="1"/>
  <c r="L2113" i="6" s="1"/>
  <c r="L2114" i="6" s="1"/>
  <c r="L2115" i="6" s="1"/>
  <c r="L2116" i="6" s="1"/>
  <c r="L2117" i="6" s="1"/>
  <c r="L2118" i="6" s="1"/>
  <c r="L2119" i="6" s="1"/>
  <c r="L2120" i="6" s="1"/>
  <c r="L2121" i="6" s="1"/>
  <c r="L2122" i="6" s="1"/>
  <c r="L2123" i="6" s="1"/>
  <c r="L2124" i="6" s="1"/>
  <c r="L2125" i="6" s="1"/>
  <c r="L2126" i="6" s="1"/>
  <c r="L2127" i="6" s="1"/>
  <c r="L2128" i="6" s="1"/>
  <c r="L2129" i="6" s="1"/>
  <c r="L2130" i="6" s="1"/>
  <c r="L2131" i="6" s="1"/>
  <c r="L2132" i="6" s="1"/>
  <c r="L2133" i="6" s="1"/>
  <c r="L2134" i="6" s="1"/>
  <c r="L2135" i="6" s="1"/>
  <c r="L2136" i="6" s="1"/>
  <c r="L2137" i="6" s="1"/>
  <c r="L2138" i="6" s="1"/>
  <c r="L2139" i="6" s="1"/>
  <c r="L2140" i="6" s="1"/>
  <c r="L2141" i="6" s="1"/>
  <c r="L2142" i="6" s="1"/>
  <c r="L2143" i="6" s="1"/>
  <c r="L2144" i="6" s="1"/>
  <c r="L2145" i="6" s="1"/>
  <c r="L2146" i="6" s="1"/>
  <c r="L2147" i="6" s="1"/>
  <c r="L2148" i="6" s="1"/>
  <c r="L2149" i="6" s="1"/>
  <c r="L2150" i="6" s="1"/>
  <c r="L2151" i="6" s="1"/>
  <c r="L2152" i="6" s="1"/>
  <c r="L2153" i="6" s="1"/>
  <c r="L2154" i="6" s="1"/>
  <c r="L2155" i="6" s="1"/>
  <c r="L412" i="6"/>
  <c r="C411" i="6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720" i="6" s="1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806" i="6" s="1"/>
  <c r="C1807" i="6" s="1"/>
  <c r="C1808" i="6" s="1"/>
  <c r="C1809" i="6" s="1"/>
  <c r="C1810" i="6" s="1"/>
  <c r="C1811" i="6" s="1"/>
  <c r="C1812" i="6" s="1"/>
  <c r="C1813" i="6" s="1"/>
  <c r="C1814" i="6" s="1"/>
  <c r="C1815" i="6" s="1"/>
  <c r="C1816" i="6" s="1"/>
  <c r="C1817" i="6" s="1"/>
  <c r="C1818" i="6" s="1"/>
  <c r="C1819" i="6" s="1"/>
  <c r="C1820" i="6" s="1"/>
  <c r="C1821" i="6" s="1"/>
  <c r="C1822" i="6" s="1"/>
  <c r="C1823" i="6" s="1"/>
  <c r="C1824" i="6" s="1"/>
  <c r="C1825" i="6" s="1"/>
  <c r="C1826" i="6" s="1"/>
  <c r="C1827" i="6" s="1"/>
  <c r="C1828" i="6" s="1"/>
  <c r="C1829" i="6" s="1"/>
  <c r="C1830" i="6" s="1"/>
  <c r="C1831" i="6" s="1"/>
  <c r="C1832" i="6" s="1"/>
  <c r="C1833" i="6" s="1"/>
  <c r="C1834" i="6" s="1"/>
  <c r="C1835" i="6" s="1"/>
  <c r="C1836" i="6" s="1"/>
  <c r="C1837" i="6" s="1"/>
  <c r="C1838" i="6" s="1"/>
  <c r="C1839" i="6" s="1"/>
  <c r="C1840" i="6" s="1"/>
  <c r="C1841" i="6" s="1"/>
  <c r="C1842" i="6" s="1"/>
  <c r="C1843" i="6" s="1"/>
  <c r="C1844" i="6" s="1"/>
  <c r="C1845" i="6" s="1"/>
  <c r="C1846" i="6" s="1"/>
  <c r="C1847" i="6" s="1"/>
  <c r="C1848" i="6" s="1"/>
  <c r="C1849" i="6" s="1"/>
  <c r="C1850" i="6" s="1"/>
  <c r="C1851" i="6" s="1"/>
  <c r="C1852" i="6" s="1"/>
  <c r="C1853" i="6" s="1"/>
  <c r="C1854" i="6" s="1"/>
  <c r="C1855" i="6" s="1"/>
  <c r="C1856" i="6" s="1"/>
  <c r="C1857" i="6" s="1"/>
  <c r="C1858" i="6" s="1"/>
  <c r="C1859" i="6" s="1"/>
  <c r="C1860" i="6" s="1"/>
  <c r="C1861" i="6" s="1"/>
  <c r="C1862" i="6" s="1"/>
  <c r="C1863" i="6" s="1"/>
  <c r="C1864" i="6" s="1"/>
  <c r="C1865" i="6" s="1"/>
  <c r="C1866" i="6" s="1"/>
  <c r="C1867" i="6" s="1"/>
  <c r="C1868" i="6" s="1"/>
  <c r="C1869" i="6" s="1"/>
  <c r="C1870" i="6" s="1"/>
  <c r="C1871" i="6" s="1"/>
  <c r="C1872" i="6" s="1"/>
  <c r="C1873" i="6" s="1"/>
  <c r="C1874" i="6" s="1"/>
  <c r="C1875" i="6" s="1"/>
  <c r="C1876" i="6" s="1"/>
  <c r="C1877" i="6" s="1"/>
  <c r="C1878" i="6" s="1"/>
  <c r="C1879" i="6" s="1"/>
  <c r="C1880" i="6" s="1"/>
  <c r="C1881" i="6" s="1"/>
  <c r="C1882" i="6" s="1"/>
  <c r="C1883" i="6" s="1"/>
  <c r="C1884" i="6" s="1"/>
  <c r="C1885" i="6" s="1"/>
  <c r="C1886" i="6" s="1"/>
  <c r="C1887" i="6" s="1"/>
  <c r="C1888" i="6" s="1"/>
  <c r="C1889" i="6" s="1"/>
  <c r="C1890" i="6" s="1"/>
  <c r="C1891" i="6" s="1"/>
  <c r="C1892" i="6" s="1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2034" i="6" s="1"/>
  <c r="C2035" i="6" s="1"/>
  <c r="C2036" i="6" s="1"/>
  <c r="C2037" i="6" s="1"/>
  <c r="C2038" i="6" s="1"/>
  <c r="C2039" i="6" s="1"/>
  <c r="C2040" i="6" s="1"/>
  <c r="C2041" i="6" s="1"/>
  <c r="C2042" i="6" s="1"/>
  <c r="C2043" i="6" s="1"/>
  <c r="C2044" i="6" s="1"/>
  <c r="C2045" i="6" s="1"/>
  <c r="C2046" i="6" s="1"/>
  <c r="C2047" i="6" s="1"/>
  <c r="C2048" i="6" s="1"/>
  <c r="C2049" i="6" s="1"/>
  <c r="C2050" i="6" s="1"/>
  <c r="C2051" i="6" s="1"/>
  <c r="C2052" i="6" s="1"/>
  <c r="C2053" i="6" s="1"/>
  <c r="C2054" i="6" s="1"/>
  <c r="C2055" i="6" s="1"/>
  <c r="C2056" i="6" s="1"/>
  <c r="C2057" i="6" s="1"/>
  <c r="C2058" i="6" s="1"/>
  <c r="C2059" i="6" s="1"/>
  <c r="C2060" i="6" s="1"/>
  <c r="C2061" i="6" s="1"/>
  <c r="C2062" i="6" s="1"/>
  <c r="C2063" i="6" s="1"/>
  <c r="C2064" i="6" s="1"/>
  <c r="C2065" i="6" s="1"/>
  <c r="C2066" i="6" s="1"/>
  <c r="C2067" i="6" s="1"/>
  <c r="C2068" i="6" s="1"/>
  <c r="C2069" i="6" s="1"/>
  <c r="C2070" i="6" s="1"/>
  <c r="C2071" i="6" s="1"/>
  <c r="C2072" i="6" s="1"/>
  <c r="C2073" i="6" s="1"/>
  <c r="C2074" i="6" s="1"/>
  <c r="C2075" i="6" s="1"/>
  <c r="C2076" i="6" s="1"/>
  <c r="C2077" i="6" s="1"/>
  <c r="C2078" i="6" s="1"/>
  <c r="C2079" i="6" s="1"/>
  <c r="C2080" i="6" s="1"/>
  <c r="C2081" i="6" s="1"/>
  <c r="C2082" i="6" s="1"/>
  <c r="C2083" i="6" s="1"/>
  <c r="C2084" i="6" s="1"/>
  <c r="C2085" i="6" s="1"/>
  <c r="C2086" i="6" s="1"/>
  <c r="C2087" i="6" s="1"/>
  <c r="C2088" i="6" s="1"/>
  <c r="C2089" i="6" s="1"/>
  <c r="C2090" i="6" s="1"/>
  <c r="C2091" i="6" s="1"/>
  <c r="C2092" i="6" s="1"/>
  <c r="C2093" i="6" s="1"/>
  <c r="C2094" i="6" s="1"/>
  <c r="C2095" i="6" s="1"/>
  <c r="C2096" i="6" s="1"/>
  <c r="C2097" i="6" s="1"/>
  <c r="C2098" i="6" s="1"/>
  <c r="C2099" i="6" s="1"/>
  <c r="C2100" i="6" s="1"/>
  <c r="C2101" i="6" s="1"/>
  <c r="C2102" i="6" s="1"/>
  <c r="C2103" i="6" s="1"/>
  <c r="C2104" i="6" s="1"/>
  <c r="C2105" i="6" s="1"/>
  <c r="C2106" i="6" s="1"/>
  <c r="C2107" i="6" s="1"/>
  <c r="C2108" i="6" s="1"/>
  <c r="C2109" i="6" s="1"/>
  <c r="C2110" i="6" s="1"/>
  <c r="C2111" i="6" s="1"/>
  <c r="C2112" i="6" s="1"/>
  <c r="C2113" i="6" s="1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151" i="6" s="1"/>
  <c r="C2152" i="6" s="1"/>
  <c r="C2153" i="6" s="1"/>
  <c r="C2154" i="6" s="1"/>
  <c r="C2155" i="6" s="1"/>
  <c r="C412" i="6"/>
  <c r="H411" i="6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H1005" i="6" s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H1017" i="6" s="1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H1029" i="6" s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H1041" i="6" s="1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H1053" i="6" s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H1065" i="6" s="1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H1077" i="6" s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H1089" i="6" s="1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H1101" i="6" s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H1113" i="6" s="1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H1125" i="6" s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H1137" i="6" s="1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H1149" i="6" s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H1161" i="6" s="1"/>
  <c r="H1162" i="6" s="1"/>
  <c r="H1163" i="6" s="1"/>
  <c r="H1164" i="6" s="1"/>
  <c r="H1165" i="6" s="1"/>
  <c r="H1166" i="6" s="1"/>
  <c r="H1167" i="6" s="1"/>
  <c r="H1168" i="6" s="1"/>
  <c r="H1169" i="6" s="1"/>
  <c r="H1170" i="6" s="1"/>
  <c r="H1171" i="6" s="1"/>
  <c r="H1172" i="6" s="1"/>
  <c r="H1173" i="6" s="1"/>
  <c r="H1174" i="6" s="1"/>
  <c r="H1175" i="6" s="1"/>
  <c r="H1176" i="6" s="1"/>
  <c r="H1177" i="6" s="1"/>
  <c r="H1178" i="6" s="1"/>
  <c r="H1179" i="6" s="1"/>
  <c r="H1180" i="6" s="1"/>
  <c r="H1181" i="6" s="1"/>
  <c r="H1182" i="6" s="1"/>
  <c r="H1183" i="6" s="1"/>
  <c r="H1184" i="6" s="1"/>
  <c r="H1185" i="6" s="1"/>
  <c r="H1186" i="6" s="1"/>
  <c r="H1187" i="6" s="1"/>
  <c r="H1188" i="6" s="1"/>
  <c r="H1189" i="6" s="1"/>
  <c r="H1190" i="6" s="1"/>
  <c r="H1191" i="6" s="1"/>
  <c r="H1192" i="6" s="1"/>
  <c r="H1193" i="6" s="1"/>
  <c r="H1194" i="6" s="1"/>
  <c r="H1195" i="6" s="1"/>
  <c r="H1196" i="6" s="1"/>
  <c r="H1197" i="6" s="1"/>
  <c r="H1198" i="6" s="1"/>
  <c r="H1199" i="6" s="1"/>
  <c r="H1200" i="6" s="1"/>
  <c r="H1201" i="6" s="1"/>
  <c r="H1202" i="6" s="1"/>
  <c r="H1203" i="6" s="1"/>
  <c r="H1204" i="6" s="1"/>
  <c r="H1205" i="6" s="1"/>
  <c r="H1206" i="6" s="1"/>
  <c r="H1207" i="6" s="1"/>
  <c r="H1208" i="6" s="1"/>
  <c r="H1209" i="6" s="1"/>
  <c r="H1210" i="6" s="1"/>
  <c r="H1211" i="6" s="1"/>
  <c r="H1212" i="6" s="1"/>
  <c r="H1213" i="6" s="1"/>
  <c r="H1214" i="6" s="1"/>
  <c r="H1215" i="6" s="1"/>
  <c r="H1216" i="6" s="1"/>
  <c r="H1217" i="6" s="1"/>
  <c r="H1218" i="6" s="1"/>
  <c r="H1219" i="6" s="1"/>
  <c r="H1220" i="6" s="1"/>
  <c r="H1221" i="6" s="1"/>
  <c r="H1222" i="6" s="1"/>
  <c r="H1223" i="6" s="1"/>
  <c r="H1224" i="6" s="1"/>
  <c r="H1225" i="6" s="1"/>
  <c r="H1226" i="6" s="1"/>
  <c r="H1227" i="6" s="1"/>
  <c r="H1228" i="6" s="1"/>
  <c r="H1229" i="6" s="1"/>
  <c r="H1230" i="6" s="1"/>
  <c r="H1231" i="6" s="1"/>
  <c r="H1232" i="6" s="1"/>
  <c r="H1233" i="6" s="1"/>
  <c r="H1234" i="6" s="1"/>
  <c r="H1235" i="6" s="1"/>
  <c r="H1236" i="6" s="1"/>
  <c r="H1237" i="6" s="1"/>
  <c r="H1238" i="6" s="1"/>
  <c r="H1239" i="6" s="1"/>
  <c r="H1240" i="6" s="1"/>
  <c r="H1241" i="6" s="1"/>
  <c r="H1242" i="6" s="1"/>
  <c r="H1243" i="6" s="1"/>
  <c r="H1244" i="6" s="1"/>
  <c r="H1245" i="6" s="1"/>
  <c r="H1246" i="6" s="1"/>
  <c r="H1247" i="6" s="1"/>
  <c r="H1248" i="6" s="1"/>
  <c r="H1249" i="6" s="1"/>
  <c r="H1250" i="6" s="1"/>
  <c r="H1251" i="6" s="1"/>
  <c r="H1252" i="6" s="1"/>
  <c r="H1253" i="6" s="1"/>
  <c r="H1254" i="6" s="1"/>
  <c r="H1255" i="6" s="1"/>
  <c r="H1256" i="6" s="1"/>
  <c r="H1257" i="6" s="1"/>
  <c r="H1258" i="6" s="1"/>
  <c r="H1259" i="6" s="1"/>
  <c r="H1260" i="6" s="1"/>
  <c r="H1261" i="6" s="1"/>
  <c r="H1262" i="6" s="1"/>
  <c r="H1263" i="6" s="1"/>
  <c r="H1264" i="6" s="1"/>
  <c r="H1265" i="6" s="1"/>
  <c r="H1266" i="6" s="1"/>
  <c r="H1267" i="6" s="1"/>
  <c r="H1268" i="6" s="1"/>
  <c r="H1269" i="6" s="1"/>
  <c r="H1270" i="6" s="1"/>
  <c r="H1271" i="6" s="1"/>
  <c r="H1272" i="6" s="1"/>
  <c r="H1273" i="6" s="1"/>
  <c r="H1274" i="6" s="1"/>
  <c r="H1275" i="6" s="1"/>
  <c r="H1276" i="6" s="1"/>
  <c r="H1277" i="6" s="1"/>
  <c r="H1278" i="6" s="1"/>
  <c r="H1279" i="6" s="1"/>
  <c r="H1280" i="6" s="1"/>
  <c r="H1281" i="6" s="1"/>
  <c r="H1282" i="6" s="1"/>
  <c r="H1283" i="6" s="1"/>
  <c r="H1284" i="6" s="1"/>
  <c r="H1285" i="6" s="1"/>
  <c r="H1286" i="6" s="1"/>
  <c r="H1287" i="6" s="1"/>
  <c r="H1288" i="6" s="1"/>
  <c r="H1289" i="6" s="1"/>
  <c r="H1290" i="6" s="1"/>
  <c r="H1291" i="6" s="1"/>
  <c r="H1292" i="6" s="1"/>
  <c r="H1293" i="6" s="1"/>
  <c r="H1294" i="6" s="1"/>
  <c r="H1295" i="6" s="1"/>
  <c r="H1296" i="6" s="1"/>
  <c r="H1297" i="6" s="1"/>
  <c r="H1298" i="6" s="1"/>
  <c r="H1299" i="6" s="1"/>
  <c r="H1300" i="6" s="1"/>
  <c r="H1301" i="6" s="1"/>
  <c r="H1302" i="6" s="1"/>
  <c r="H1303" i="6" s="1"/>
  <c r="H1304" i="6" s="1"/>
  <c r="H1305" i="6" s="1"/>
  <c r="H1306" i="6" s="1"/>
  <c r="H1307" i="6" s="1"/>
  <c r="H1308" i="6" s="1"/>
  <c r="H1309" i="6" s="1"/>
  <c r="H1310" i="6" s="1"/>
  <c r="H1311" i="6" s="1"/>
  <c r="H1312" i="6" s="1"/>
  <c r="H1313" i="6" s="1"/>
  <c r="H1314" i="6" s="1"/>
  <c r="H1315" i="6" s="1"/>
  <c r="H1316" i="6" s="1"/>
  <c r="H1317" i="6" s="1"/>
  <c r="H1318" i="6" s="1"/>
  <c r="H1319" i="6" s="1"/>
  <c r="H1320" i="6" s="1"/>
  <c r="H1321" i="6" s="1"/>
  <c r="H1322" i="6" s="1"/>
  <c r="H1323" i="6" s="1"/>
  <c r="H1324" i="6" s="1"/>
  <c r="H1325" i="6" s="1"/>
  <c r="H1326" i="6" s="1"/>
  <c r="H1327" i="6" s="1"/>
  <c r="H1328" i="6" s="1"/>
  <c r="H1329" i="6" s="1"/>
  <c r="H1330" i="6" s="1"/>
  <c r="H1331" i="6" s="1"/>
  <c r="H1332" i="6" s="1"/>
  <c r="H1333" i="6" s="1"/>
  <c r="H1334" i="6" s="1"/>
  <c r="H1335" i="6" s="1"/>
  <c r="H1336" i="6" s="1"/>
  <c r="H1337" i="6" s="1"/>
  <c r="H1338" i="6" s="1"/>
  <c r="H1339" i="6" s="1"/>
  <c r="H1340" i="6" s="1"/>
  <c r="H1341" i="6" s="1"/>
  <c r="H1342" i="6" s="1"/>
  <c r="H1343" i="6" s="1"/>
  <c r="H1344" i="6" s="1"/>
  <c r="H1345" i="6" s="1"/>
  <c r="H1346" i="6" s="1"/>
  <c r="H1347" i="6" s="1"/>
  <c r="H1348" i="6" s="1"/>
  <c r="H1349" i="6" s="1"/>
  <c r="H1350" i="6" s="1"/>
  <c r="H1351" i="6" s="1"/>
  <c r="H1352" i="6" s="1"/>
  <c r="H1353" i="6" s="1"/>
  <c r="H1354" i="6" s="1"/>
  <c r="H1355" i="6" s="1"/>
  <c r="H1356" i="6" s="1"/>
  <c r="H1357" i="6" s="1"/>
  <c r="H1358" i="6" s="1"/>
  <c r="H1359" i="6" s="1"/>
  <c r="H1360" i="6" s="1"/>
  <c r="H1361" i="6" s="1"/>
  <c r="H1362" i="6" s="1"/>
  <c r="H1363" i="6" s="1"/>
  <c r="H1364" i="6" s="1"/>
  <c r="H1365" i="6" s="1"/>
  <c r="H1366" i="6" s="1"/>
  <c r="H1367" i="6" s="1"/>
  <c r="H1368" i="6" s="1"/>
  <c r="H1369" i="6" s="1"/>
  <c r="H1370" i="6" s="1"/>
  <c r="H1371" i="6" s="1"/>
  <c r="H1372" i="6" s="1"/>
  <c r="H1373" i="6" s="1"/>
  <c r="H1374" i="6" s="1"/>
  <c r="H1375" i="6" s="1"/>
  <c r="H1376" i="6" s="1"/>
  <c r="H1377" i="6" s="1"/>
  <c r="H1378" i="6" s="1"/>
  <c r="H1379" i="6" s="1"/>
  <c r="H1380" i="6" s="1"/>
  <c r="H1381" i="6" s="1"/>
  <c r="H1382" i="6" s="1"/>
  <c r="H1383" i="6" s="1"/>
  <c r="H1384" i="6" s="1"/>
  <c r="H1385" i="6" s="1"/>
  <c r="H1386" i="6" s="1"/>
  <c r="H1387" i="6" s="1"/>
  <c r="H1388" i="6" s="1"/>
  <c r="H1389" i="6" s="1"/>
  <c r="H1390" i="6" s="1"/>
  <c r="H1391" i="6" s="1"/>
  <c r="H1392" i="6" s="1"/>
  <c r="H1393" i="6" s="1"/>
  <c r="H1394" i="6" s="1"/>
  <c r="H1395" i="6" s="1"/>
  <c r="H1396" i="6" s="1"/>
  <c r="H1397" i="6" s="1"/>
  <c r="H1398" i="6" s="1"/>
  <c r="H1399" i="6" s="1"/>
  <c r="H1400" i="6" s="1"/>
  <c r="H1401" i="6" s="1"/>
  <c r="H1402" i="6" s="1"/>
  <c r="H1403" i="6" s="1"/>
  <c r="H1404" i="6" s="1"/>
  <c r="H1405" i="6" s="1"/>
  <c r="H1406" i="6" s="1"/>
  <c r="H1407" i="6" s="1"/>
  <c r="H1408" i="6" s="1"/>
  <c r="H1409" i="6" s="1"/>
  <c r="H1410" i="6" s="1"/>
  <c r="H1411" i="6" s="1"/>
  <c r="H1412" i="6" s="1"/>
  <c r="H1413" i="6" s="1"/>
  <c r="H1414" i="6" s="1"/>
  <c r="H1415" i="6" s="1"/>
  <c r="H1416" i="6" s="1"/>
  <c r="H1417" i="6" s="1"/>
  <c r="H1418" i="6" s="1"/>
  <c r="H1419" i="6" s="1"/>
  <c r="H1420" i="6" s="1"/>
  <c r="H1421" i="6" s="1"/>
  <c r="H1422" i="6" s="1"/>
  <c r="H1423" i="6" s="1"/>
  <c r="H1424" i="6" s="1"/>
  <c r="H1425" i="6" s="1"/>
  <c r="H1426" i="6" s="1"/>
  <c r="H1427" i="6" s="1"/>
  <c r="H1428" i="6" s="1"/>
  <c r="H1429" i="6" s="1"/>
  <c r="H1430" i="6" s="1"/>
  <c r="H1431" i="6" s="1"/>
  <c r="H1432" i="6" s="1"/>
  <c r="H1433" i="6" s="1"/>
  <c r="H1434" i="6" s="1"/>
  <c r="H1435" i="6" s="1"/>
  <c r="H1436" i="6" s="1"/>
  <c r="H1437" i="6" s="1"/>
  <c r="H1438" i="6" s="1"/>
  <c r="H1439" i="6" s="1"/>
  <c r="H1440" i="6" s="1"/>
  <c r="H1441" i="6" s="1"/>
  <c r="H1442" i="6" s="1"/>
  <c r="H1443" i="6" s="1"/>
  <c r="H1444" i="6" s="1"/>
  <c r="H1445" i="6" s="1"/>
  <c r="H1446" i="6" s="1"/>
  <c r="H1447" i="6" s="1"/>
  <c r="H1448" i="6" s="1"/>
  <c r="H1449" i="6" s="1"/>
  <c r="H1450" i="6" s="1"/>
  <c r="H1451" i="6" s="1"/>
  <c r="H1452" i="6" s="1"/>
  <c r="H1453" i="6" s="1"/>
  <c r="H1454" i="6" s="1"/>
  <c r="H1455" i="6" s="1"/>
  <c r="H1456" i="6" s="1"/>
  <c r="H1457" i="6" s="1"/>
  <c r="H1458" i="6" s="1"/>
  <c r="H1459" i="6" s="1"/>
  <c r="H1460" i="6" s="1"/>
  <c r="H1461" i="6" s="1"/>
  <c r="H1462" i="6" s="1"/>
  <c r="H1463" i="6" s="1"/>
  <c r="H1464" i="6" s="1"/>
  <c r="H1465" i="6" s="1"/>
  <c r="H1466" i="6" s="1"/>
  <c r="H1467" i="6" s="1"/>
  <c r="H1468" i="6" s="1"/>
  <c r="H1469" i="6" s="1"/>
  <c r="H1470" i="6" s="1"/>
  <c r="H1471" i="6" s="1"/>
  <c r="H1472" i="6" s="1"/>
  <c r="H1473" i="6" s="1"/>
  <c r="H1474" i="6" s="1"/>
  <c r="H1475" i="6" s="1"/>
  <c r="H1476" i="6" s="1"/>
  <c r="H1477" i="6" s="1"/>
  <c r="H1478" i="6" s="1"/>
  <c r="H1479" i="6" s="1"/>
  <c r="H1480" i="6" s="1"/>
  <c r="H1481" i="6" s="1"/>
  <c r="H1482" i="6" s="1"/>
  <c r="H1483" i="6" s="1"/>
  <c r="H1484" i="6" s="1"/>
  <c r="H1485" i="6" s="1"/>
  <c r="H1486" i="6" s="1"/>
  <c r="H1487" i="6" s="1"/>
  <c r="H1488" i="6" s="1"/>
  <c r="H1489" i="6" s="1"/>
  <c r="H1490" i="6" s="1"/>
  <c r="H1491" i="6" s="1"/>
  <c r="H1492" i="6" s="1"/>
  <c r="H1493" i="6" s="1"/>
  <c r="H1494" i="6" s="1"/>
  <c r="H1495" i="6" s="1"/>
  <c r="H1496" i="6" s="1"/>
  <c r="H1497" i="6" s="1"/>
  <c r="H1498" i="6" s="1"/>
  <c r="H1499" i="6" s="1"/>
  <c r="H1500" i="6" s="1"/>
  <c r="H1501" i="6" s="1"/>
  <c r="H1502" i="6" s="1"/>
  <c r="H1503" i="6" s="1"/>
  <c r="H1504" i="6" s="1"/>
  <c r="H1505" i="6" s="1"/>
  <c r="H1506" i="6" s="1"/>
  <c r="H1507" i="6" s="1"/>
  <c r="H1508" i="6" s="1"/>
  <c r="H1509" i="6" s="1"/>
  <c r="H1510" i="6" s="1"/>
  <c r="H1511" i="6" s="1"/>
  <c r="H1512" i="6" s="1"/>
  <c r="H1513" i="6" s="1"/>
  <c r="H1514" i="6" s="1"/>
  <c r="H1515" i="6" s="1"/>
  <c r="H1516" i="6" s="1"/>
  <c r="H1517" i="6" s="1"/>
  <c r="H1518" i="6" s="1"/>
  <c r="H1519" i="6" s="1"/>
  <c r="H1520" i="6" s="1"/>
  <c r="H1521" i="6" s="1"/>
  <c r="H1522" i="6" s="1"/>
  <c r="H1523" i="6" s="1"/>
  <c r="H1524" i="6" s="1"/>
  <c r="H1525" i="6" s="1"/>
  <c r="H1526" i="6" s="1"/>
  <c r="H1527" i="6" s="1"/>
  <c r="H1528" i="6" s="1"/>
  <c r="H1529" i="6" s="1"/>
  <c r="H1530" i="6" s="1"/>
  <c r="H1531" i="6" s="1"/>
  <c r="H1532" i="6" s="1"/>
  <c r="H1533" i="6" s="1"/>
  <c r="H1534" i="6" s="1"/>
  <c r="H1535" i="6" s="1"/>
  <c r="H1536" i="6" s="1"/>
  <c r="H1537" i="6" s="1"/>
  <c r="H1538" i="6" s="1"/>
  <c r="H1539" i="6" s="1"/>
  <c r="H1540" i="6" s="1"/>
  <c r="H1541" i="6" s="1"/>
  <c r="H1542" i="6" s="1"/>
  <c r="H1543" i="6" s="1"/>
  <c r="H1544" i="6" s="1"/>
  <c r="H1545" i="6" s="1"/>
  <c r="H1546" i="6" s="1"/>
  <c r="H1547" i="6" s="1"/>
  <c r="H1548" i="6" s="1"/>
  <c r="H1549" i="6" s="1"/>
  <c r="H1550" i="6" s="1"/>
  <c r="H1551" i="6" s="1"/>
  <c r="H1552" i="6" s="1"/>
  <c r="H1553" i="6" s="1"/>
  <c r="H1554" i="6" s="1"/>
  <c r="H1555" i="6" s="1"/>
  <c r="H1556" i="6" s="1"/>
  <c r="H1557" i="6" s="1"/>
  <c r="H1558" i="6" s="1"/>
  <c r="H1559" i="6" s="1"/>
  <c r="H1560" i="6" s="1"/>
  <c r="H1561" i="6" s="1"/>
  <c r="H1562" i="6" s="1"/>
  <c r="H1563" i="6" s="1"/>
  <c r="H1564" i="6" s="1"/>
  <c r="H1565" i="6" s="1"/>
  <c r="H1566" i="6" s="1"/>
  <c r="H1567" i="6" s="1"/>
  <c r="H1568" i="6" s="1"/>
  <c r="H1569" i="6" s="1"/>
  <c r="H1570" i="6" s="1"/>
  <c r="H1571" i="6" s="1"/>
  <c r="H1572" i="6" s="1"/>
  <c r="H1573" i="6" s="1"/>
  <c r="H1574" i="6" s="1"/>
  <c r="H1575" i="6" s="1"/>
  <c r="H1576" i="6" s="1"/>
  <c r="H1577" i="6" s="1"/>
  <c r="H1578" i="6" s="1"/>
  <c r="H1579" i="6" s="1"/>
  <c r="H1580" i="6" s="1"/>
  <c r="H1581" i="6" s="1"/>
  <c r="H1582" i="6" s="1"/>
  <c r="H1583" i="6" s="1"/>
  <c r="H1584" i="6" s="1"/>
  <c r="H1585" i="6" s="1"/>
  <c r="H1586" i="6" s="1"/>
  <c r="H1587" i="6" s="1"/>
  <c r="H1588" i="6" s="1"/>
  <c r="H1589" i="6" s="1"/>
  <c r="H1590" i="6" s="1"/>
  <c r="H1591" i="6" s="1"/>
  <c r="H1592" i="6" s="1"/>
  <c r="H1593" i="6" s="1"/>
  <c r="H1594" i="6" s="1"/>
  <c r="H1595" i="6" s="1"/>
  <c r="H1596" i="6" s="1"/>
  <c r="H1597" i="6" s="1"/>
  <c r="H1598" i="6" s="1"/>
  <c r="H1599" i="6" s="1"/>
  <c r="H1600" i="6" s="1"/>
  <c r="H1601" i="6" s="1"/>
  <c r="H1602" i="6" s="1"/>
  <c r="H1603" i="6" s="1"/>
  <c r="H1604" i="6" s="1"/>
  <c r="H1605" i="6" s="1"/>
  <c r="H1606" i="6" s="1"/>
  <c r="H1607" i="6" s="1"/>
  <c r="H1608" i="6" s="1"/>
  <c r="H1609" i="6" s="1"/>
  <c r="H1610" i="6" s="1"/>
  <c r="H1611" i="6" s="1"/>
  <c r="H1612" i="6" s="1"/>
  <c r="H1613" i="6" s="1"/>
  <c r="H1614" i="6" s="1"/>
  <c r="H1615" i="6" s="1"/>
  <c r="H1616" i="6" s="1"/>
  <c r="H1617" i="6" s="1"/>
  <c r="H1618" i="6" s="1"/>
  <c r="H1619" i="6" s="1"/>
  <c r="H1620" i="6" s="1"/>
  <c r="H1621" i="6" s="1"/>
  <c r="H1622" i="6" s="1"/>
  <c r="H1623" i="6" s="1"/>
  <c r="H1624" i="6" s="1"/>
  <c r="H1625" i="6" s="1"/>
  <c r="H1626" i="6" s="1"/>
  <c r="H1627" i="6" s="1"/>
  <c r="H1628" i="6" s="1"/>
  <c r="H1629" i="6" s="1"/>
  <c r="H1630" i="6" s="1"/>
  <c r="H1631" i="6" s="1"/>
  <c r="H1632" i="6" s="1"/>
  <c r="H1633" i="6" s="1"/>
  <c r="H1634" i="6" s="1"/>
  <c r="H1635" i="6" s="1"/>
  <c r="H1636" i="6" s="1"/>
  <c r="H1637" i="6" s="1"/>
  <c r="H1638" i="6" s="1"/>
  <c r="H1639" i="6" s="1"/>
  <c r="H1640" i="6" s="1"/>
  <c r="H1641" i="6" s="1"/>
  <c r="H1642" i="6" s="1"/>
  <c r="H1643" i="6" s="1"/>
  <c r="H1644" i="6" s="1"/>
  <c r="H1645" i="6" s="1"/>
  <c r="H1646" i="6" s="1"/>
  <c r="H1647" i="6" s="1"/>
  <c r="H1648" i="6" s="1"/>
  <c r="H1649" i="6" s="1"/>
  <c r="H1650" i="6" s="1"/>
  <c r="H1651" i="6" s="1"/>
  <c r="H1652" i="6" s="1"/>
  <c r="H1653" i="6" s="1"/>
  <c r="H1654" i="6" s="1"/>
  <c r="H1655" i="6" s="1"/>
  <c r="H1656" i="6" s="1"/>
  <c r="H1657" i="6" s="1"/>
  <c r="H1658" i="6" s="1"/>
  <c r="H1659" i="6" s="1"/>
  <c r="H1660" i="6" s="1"/>
  <c r="H1661" i="6" s="1"/>
  <c r="H1662" i="6" s="1"/>
  <c r="H1663" i="6" s="1"/>
  <c r="H1664" i="6" s="1"/>
  <c r="H1665" i="6" s="1"/>
  <c r="H1666" i="6" s="1"/>
  <c r="H1667" i="6" s="1"/>
  <c r="H1668" i="6" s="1"/>
  <c r="H1669" i="6" s="1"/>
  <c r="H1670" i="6" s="1"/>
  <c r="H1671" i="6" s="1"/>
  <c r="H1672" i="6" s="1"/>
  <c r="H1673" i="6" s="1"/>
  <c r="H1674" i="6" s="1"/>
  <c r="H1675" i="6" s="1"/>
  <c r="H1676" i="6" s="1"/>
  <c r="H1677" i="6" s="1"/>
  <c r="H1678" i="6" s="1"/>
  <c r="H1679" i="6" s="1"/>
  <c r="H1680" i="6" s="1"/>
  <c r="H1681" i="6" s="1"/>
  <c r="H1682" i="6" s="1"/>
  <c r="H1683" i="6" s="1"/>
  <c r="H1684" i="6" s="1"/>
  <c r="H1685" i="6" s="1"/>
  <c r="H1686" i="6" s="1"/>
  <c r="H1687" i="6" s="1"/>
  <c r="H1688" i="6" s="1"/>
  <c r="H1689" i="6" s="1"/>
  <c r="H1690" i="6" s="1"/>
  <c r="H1691" i="6" s="1"/>
  <c r="H1692" i="6" s="1"/>
  <c r="H1693" i="6" s="1"/>
  <c r="H1694" i="6" s="1"/>
  <c r="H1695" i="6" s="1"/>
  <c r="H1696" i="6" s="1"/>
  <c r="H1697" i="6" s="1"/>
  <c r="H1698" i="6" s="1"/>
  <c r="H1699" i="6" s="1"/>
  <c r="H1700" i="6" s="1"/>
  <c r="H1701" i="6" s="1"/>
  <c r="H1702" i="6" s="1"/>
  <c r="H1703" i="6" s="1"/>
  <c r="H1704" i="6" s="1"/>
  <c r="H1705" i="6" s="1"/>
  <c r="H1706" i="6" s="1"/>
  <c r="H1707" i="6" s="1"/>
  <c r="H1708" i="6" s="1"/>
  <c r="H1709" i="6" s="1"/>
  <c r="H1710" i="6" s="1"/>
  <c r="H1711" i="6" s="1"/>
  <c r="H1712" i="6" s="1"/>
  <c r="H1713" i="6" s="1"/>
  <c r="H1714" i="6" s="1"/>
  <c r="H1715" i="6" s="1"/>
  <c r="H1716" i="6" s="1"/>
  <c r="H1717" i="6" s="1"/>
  <c r="H1718" i="6" s="1"/>
  <c r="H1719" i="6" s="1"/>
  <c r="H1720" i="6" s="1"/>
  <c r="H1721" i="6" s="1"/>
  <c r="H1722" i="6" s="1"/>
  <c r="H1723" i="6" s="1"/>
  <c r="H1724" i="6" s="1"/>
  <c r="H1725" i="6" s="1"/>
  <c r="H1726" i="6" s="1"/>
  <c r="H1727" i="6" s="1"/>
  <c r="H1728" i="6" s="1"/>
  <c r="H1729" i="6" s="1"/>
  <c r="H1730" i="6" s="1"/>
  <c r="H1731" i="6" s="1"/>
  <c r="H1732" i="6" s="1"/>
  <c r="H1733" i="6" s="1"/>
  <c r="H1734" i="6" s="1"/>
  <c r="H1735" i="6" s="1"/>
  <c r="H1736" i="6" s="1"/>
  <c r="H1737" i="6" s="1"/>
  <c r="H1738" i="6" s="1"/>
  <c r="H1739" i="6" s="1"/>
  <c r="H1740" i="6" s="1"/>
  <c r="H1741" i="6" s="1"/>
  <c r="H1742" i="6" s="1"/>
  <c r="H1743" i="6" s="1"/>
  <c r="H1744" i="6" s="1"/>
  <c r="H1745" i="6" s="1"/>
  <c r="H1746" i="6" s="1"/>
  <c r="H1747" i="6" s="1"/>
  <c r="H1748" i="6" s="1"/>
  <c r="H1749" i="6" s="1"/>
  <c r="H1750" i="6" s="1"/>
  <c r="H1751" i="6" s="1"/>
  <c r="H1752" i="6" s="1"/>
  <c r="H1753" i="6" s="1"/>
  <c r="H1754" i="6" s="1"/>
  <c r="H1755" i="6" s="1"/>
  <c r="H1756" i="6" s="1"/>
  <c r="H1757" i="6" s="1"/>
  <c r="H1758" i="6" s="1"/>
  <c r="H1759" i="6" s="1"/>
  <c r="H1760" i="6" s="1"/>
  <c r="H1761" i="6" s="1"/>
  <c r="H1762" i="6" s="1"/>
  <c r="H1763" i="6" s="1"/>
  <c r="H1764" i="6" s="1"/>
  <c r="H1765" i="6" s="1"/>
  <c r="H1766" i="6" s="1"/>
  <c r="H1767" i="6" s="1"/>
  <c r="H1768" i="6" s="1"/>
  <c r="H1769" i="6" s="1"/>
  <c r="H1770" i="6" s="1"/>
  <c r="H1771" i="6" s="1"/>
  <c r="H1772" i="6" s="1"/>
  <c r="H1773" i="6" s="1"/>
  <c r="H1774" i="6" s="1"/>
  <c r="H1775" i="6" s="1"/>
  <c r="H1776" i="6" s="1"/>
  <c r="H1777" i="6" s="1"/>
  <c r="H1778" i="6" s="1"/>
  <c r="H1779" i="6" s="1"/>
  <c r="H1780" i="6" s="1"/>
  <c r="H1781" i="6" s="1"/>
  <c r="H1782" i="6" s="1"/>
  <c r="H1783" i="6" s="1"/>
  <c r="H1784" i="6" s="1"/>
  <c r="H1785" i="6" s="1"/>
  <c r="H1786" i="6" s="1"/>
  <c r="H1787" i="6" s="1"/>
  <c r="H1788" i="6" s="1"/>
  <c r="H1789" i="6" s="1"/>
  <c r="H1790" i="6" s="1"/>
  <c r="H1791" i="6" s="1"/>
  <c r="H1792" i="6" s="1"/>
  <c r="H1793" i="6" s="1"/>
  <c r="H1794" i="6" s="1"/>
  <c r="H1795" i="6" s="1"/>
  <c r="H1796" i="6" s="1"/>
  <c r="H1797" i="6" s="1"/>
  <c r="H1798" i="6" s="1"/>
  <c r="H1799" i="6" s="1"/>
  <c r="H1800" i="6" s="1"/>
  <c r="H1801" i="6" s="1"/>
  <c r="H1802" i="6" s="1"/>
  <c r="H1803" i="6" s="1"/>
  <c r="H1804" i="6" s="1"/>
  <c r="H1805" i="6" s="1"/>
  <c r="H1806" i="6" s="1"/>
  <c r="H1807" i="6" s="1"/>
  <c r="H1808" i="6" s="1"/>
  <c r="H1809" i="6" s="1"/>
  <c r="H1810" i="6" s="1"/>
  <c r="H1811" i="6" s="1"/>
  <c r="H1812" i="6" s="1"/>
  <c r="H1813" i="6" s="1"/>
  <c r="H1814" i="6" s="1"/>
  <c r="H1815" i="6" s="1"/>
  <c r="H1816" i="6" s="1"/>
  <c r="H1817" i="6" s="1"/>
  <c r="H1818" i="6" s="1"/>
  <c r="H1819" i="6" s="1"/>
  <c r="H1820" i="6" s="1"/>
  <c r="H1821" i="6" s="1"/>
  <c r="H1822" i="6" s="1"/>
  <c r="H1823" i="6" s="1"/>
  <c r="H1824" i="6" s="1"/>
  <c r="H1825" i="6" s="1"/>
  <c r="H1826" i="6" s="1"/>
  <c r="H1827" i="6" s="1"/>
  <c r="H1828" i="6" s="1"/>
  <c r="H1829" i="6" s="1"/>
  <c r="H1830" i="6" s="1"/>
  <c r="H1831" i="6" s="1"/>
  <c r="H1832" i="6" s="1"/>
  <c r="H1833" i="6" s="1"/>
  <c r="H1834" i="6" s="1"/>
  <c r="H1835" i="6" s="1"/>
  <c r="H1836" i="6" s="1"/>
  <c r="H1837" i="6" s="1"/>
  <c r="H1838" i="6" s="1"/>
  <c r="H1839" i="6" s="1"/>
  <c r="H1840" i="6" s="1"/>
  <c r="H1841" i="6" s="1"/>
  <c r="H1842" i="6" s="1"/>
  <c r="H1843" i="6" s="1"/>
  <c r="H1844" i="6" s="1"/>
  <c r="H1845" i="6" s="1"/>
  <c r="H1846" i="6" s="1"/>
  <c r="H1847" i="6" s="1"/>
  <c r="H1848" i="6" s="1"/>
  <c r="H1849" i="6" s="1"/>
  <c r="H1850" i="6" s="1"/>
  <c r="H1851" i="6" s="1"/>
  <c r="H1852" i="6" s="1"/>
  <c r="H1853" i="6" s="1"/>
  <c r="H1854" i="6" s="1"/>
  <c r="H1855" i="6" s="1"/>
  <c r="H1856" i="6" s="1"/>
  <c r="H1857" i="6" s="1"/>
  <c r="H1858" i="6" s="1"/>
  <c r="H1859" i="6" s="1"/>
  <c r="H1860" i="6" s="1"/>
  <c r="H1861" i="6" s="1"/>
  <c r="H1862" i="6" s="1"/>
  <c r="H1863" i="6" s="1"/>
  <c r="H1864" i="6" s="1"/>
  <c r="H1865" i="6" s="1"/>
  <c r="H1866" i="6" s="1"/>
  <c r="H1867" i="6" s="1"/>
  <c r="H1868" i="6" s="1"/>
  <c r="H1869" i="6" s="1"/>
  <c r="H1870" i="6" s="1"/>
  <c r="H1871" i="6" s="1"/>
  <c r="H1872" i="6" s="1"/>
  <c r="H1873" i="6" s="1"/>
  <c r="H1874" i="6" s="1"/>
  <c r="H1875" i="6" s="1"/>
  <c r="H1876" i="6" s="1"/>
  <c r="H1877" i="6" s="1"/>
  <c r="H1878" i="6" s="1"/>
  <c r="H1879" i="6" s="1"/>
  <c r="H1880" i="6" s="1"/>
  <c r="H1881" i="6" s="1"/>
  <c r="H1882" i="6" s="1"/>
  <c r="H1883" i="6" s="1"/>
  <c r="H1884" i="6" s="1"/>
  <c r="H1885" i="6" s="1"/>
  <c r="H1886" i="6" s="1"/>
  <c r="H1887" i="6" s="1"/>
  <c r="H1888" i="6" s="1"/>
  <c r="H1889" i="6" s="1"/>
  <c r="H1890" i="6" s="1"/>
  <c r="H1891" i="6" s="1"/>
  <c r="H1892" i="6" s="1"/>
  <c r="H1893" i="6" s="1"/>
  <c r="H1894" i="6" s="1"/>
  <c r="H1895" i="6" s="1"/>
  <c r="H1896" i="6" s="1"/>
  <c r="H1897" i="6" s="1"/>
  <c r="H1898" i="6" s="1"/>
  <c r="H1899" i="6" s="1"/>
  <c r="H1900" i="6" s="1"/>
  <c r="H1901" i="6" s="1"/>
  <c r="H1902" i="6" s="1"/>
  <c r="H1903" i="6" s="1"/>
  <c r="H1904" i="6" s="1"/>
  <c r="H1905" i="6" s="1"/>
  <c r="H1906" i="6" s="1"/>
  <c r="H1907" i="6" s="1"/>
  <c r="H1908" i="6" s="1"/>
  <c r="H1909" i="6" s="1"/>
  <c r="H1910" i="6" s="1"/>
  <c r="H1911" i="6" s="1"/>
  <c r="H1912" i="6" s="1"/>
  <c r="H1913" i="6" s="1"/>
  <c r="H1914" i="6" s="1"/>
  <c r="H1915" i="6" s="1"/>
  <c r="H1916" i="6" s="1"/>
  <c r="H1917" i="6" s="1"/>
  <c r="H1918" i="6" s="1"/>
  <c r="H1919" i="6" s="1"/>
  <c r="H1920" i="6" s="1"/>
  <c r="H1921" i="6" s="1"/>
  <c r="H1922" i="6" s="1"/>
  <c r="H1923" i="6" s="1"/>
  <c r="H1924" i="6" s="1"/>
  <c r="H1925" i="6" s="1"/>
  <c r="H1926" i="6" s="1"/>
  <c r="H1927" i="6" s="1"/>
  <c r="H1928" i="6" s="1"/>
  <c r="H1929" i="6" s="1"/>
  <c r="H1930" i="6" s="1"/>
  <c r="H1931" i="6" s="1"/>
  <c r="H1932" i="6" s="1"/>
  <c r="H1933" i="6" s="1"/>
  <c r="H1934" i="6" s="1"/>
  <c r="H1935" i="6" s="1"/>
  <c r="H1936" i="6" s="1"/>
  <c r="H1937" i="6" s="1"/>
  <c r="H1938" i="6" s="1"/>
  <c r="H1939" i="6" s="1"/>
  <c r="H1940" i="6" s="1"/>
  <c r="H1941" i="6" s="1"/>
  <c r="H1942" i="6" s="1"/>
  <c r="H1943" i="6" s="1"/>
  <c r="H1944" i="6" s="1"/>
  <c r="H1945" i="6" s="1"/>
  <c r="H1946" i="6" s="1"/>
  <c r="H1947" i="6" s="1"/>
  <c r="H1948" i="6" s="1"/>
  <c r="H1949" i="6" s="1"/>
  <c r="H1950" i="6" s="1"/>
  <c r="H1951" i="6" s="1"/>
  <c r="H1952" i="6" s="1"/>
  <c r="H1953" i="6" s="1"/>
  <c r="H1954" i="6" s="1"/>
  <c r="H1955" i="6" s="1"/>
  <c r="H1956" i="6" s="1"/>
  <c r="H1957" i="6" s="1"/>
  <c r="H1958" i="6" s="1"/>
  <c r="H1959" i="6" s="1"/>
  <c r="H1960" i="6" s="1"/>
  <c r="H1961" i="6" s="1"/>
  <c r="H1962" i="6" s="1"/>
  <c r="H1963" i="6" s="1"/>
  <c r="H1964" i="6" s="1"/>
  <c r="H1965" i="6" s="1"/>
  <c r="H1966" i="6" s="1"/>
  <c r="H1967" i="6" s="1"/>
  <c r="H1968" i="6" s="1"/>
  <c r="H1969" i="6" s="1"/>
  <c r="H1970" i="6" s="1"/>
  <c r="H1971" i="6" s="1"/>
  <c r="H1972" i="6" s="1"/>
  <c r="H1973" i="6" s="1"/>
  <c r="H1974" i="6" s="1"/>
  <c r="H1975" i="6" s="1"/>
  <c r="H1976" i="6" s="1"/>
  <c r="H1977" i="6" s="1"/>
  <c r="H1978" i="6" s="1"/>
  <c r="H1979" i="6" s="1"/>
  <c r="H1980" i="6" s="1"/>
  <c r="H1981" i="6" s="1"/>
  <c r="H1982" i="6" s="1"/>
  <c r="H1983" i="6" s="1"/>
  <c r="H1984" i="6" s="1"/>
  <c r="H1985" i="6" s="1"/>
  <c r="H1986" i="6" s="1"/>
  <c r="H1987" i="6" s="1"/>
  <c r="H1988" i="6" s="1"/>
  <c r="H1989" i="6" s="1"/>
  <c r="H1990" i="6" s="1"/>
  <c r="H1991" i="6" s="1"/>
  <c r="H1992" i="6" s="1"/>
  <c r="H1993" i="6" s="1"/>
  <c r="H1994" i="6" s="1"/>
  <c r="H1995" i="6" s="1"/>
  <c r="H1996" i="6" s="1"/>
  <c r="H1997" i="6" s="1"/>
  <c r="H1998" i="6" s="1"/>
  <c r="H1999" i="6" s="1"/>
  <c r="H2000" i="6" s="1"/>
  <c r="H2001" i="6" s="1"/>
  <c r="H2002" i="6" s="1"/>
  <c r="H2003" i="6" s="1"/>
  <c r="H2004" i="6" s="1"/>
  <c r="H2005" i="6" s="1"/>
  <c r="H2006" i="6" s="1"/>
  <c r="H2007" i="6" s="1"/>
  <c r="H2008" i="6" s="1"/>
  <c r="H2009" i="6" s="1"/>
  <c r="H2010" i="6" s="1"/>
  <c r="H2011" i="6" s="1"/>
  <c r="H2012" i="6" s="1"/>
  <c r="H2013" i="6" s="1"/>
  <c r="H2014" i="6" s="1"/>
  <c r="H2015" i="6" s="1"/>
  <c r="H2016" i="6" s="1"/>
  <c r="H2017" i="6" s="1"/>
  <c r="H2018" i="6" s="1"/>
  <c r="H2019" i="6" s="1"/>
  <c r="H2020" i="6" s="1"/>
  <c r="H2021" i="6" s="1"/>
  <c r="H2022" i="6" s="1"/>
  <c r="H2023" i="6" s="1"/>
  <c r="H2024" i="6" s="1"/>
  <c r="H2025" i="6" s="1"/>
  <c r="H2026" i="6" s="1"/>
  <c r="H2027" i="6" s="1"/>
  <c r="H2028" i="6" s="1"/>
  <c r="H2029" i="6" s="1"/>
  <c r="H2030" i="6" s="1"/>
  <c r="H2031" i="6" s="1"/>
  <c r="H2032" i="6" s="1"/>
  <c r="H2033" i="6" s="1"/>
  <c r="H2034" i="6" s="1"/>
  <c r="H2035" i="6" s="1"/>
  <c r="H2036" i="6" s="1"/>
  <c r="H2037" i="6" s="1"/>
  <c r="H2038" i="6" s="1"/>
  <c r="H2039" i="6" s="1"/>
  <c r="H2040" i="6" s="1"/>
  <c r="H2041" i="6" s="1"/>
  <c r="H2042" i="6" s="1"/>
  <c r="H2043" i="6" s="1"/>
  <c r="H2044" i="6" s="1"/>
  <c r="H2045" i="6" s="1"/>
  <c r="H2046" i="6" s="1"/>
  <c r="H2047" i="6" s="1"/>
  <c r="H2048" i="6" s="1"/>
  <c r="H2049" i="6" s="1"/>
  <c r="H2050" i="6" s="1"/>
  <c r="H2051" i="6" s="1"/>
  <c r="H2052" i="6" s="1"/>
  <c r="H2053" i="6" s="1"/>
  <c r="H2054" i="6" s="1"/>
  <c r="H2055" i="6" s="1"/>
  <c r="H2056" i="6" s="1"/>
  <c r="H2057" i="6" s="1"/>
  <c r="H2058" i="6" s="1"/>
  <c r="H2059" i="6" s="1"/>
  <c r="H2060" i="6" s="1"/>
  <c r="H2061" i="6" s="1"/>
  <c r="H2062" i="6" s="1"/>
  <c r="H2063" i="6" s="1"/>
  <c r="H2064" i="6" s="1"/>
  <c r="H2065" i="6" s="1"/>
  <c r="H2066" i="6" s="1"/>
  <c r="H2067" i="6" s="1"/>
  <c r="H2068" i="6" s="1"/>
  <c r="H2069" i="6" s="1"/>
  <c r="H2070" i="6" s="1"/>
  <c r="H2071" i="6" s="1"/>
  <c r="H2072" i="6" s="1"/>
  <c r="H2073" i="6" s="1"/>
  <c r="H2074" i="6" s="1"/>
  <c r="H2075" i="6" s="1"/>
  <c r="H2076" i="6" s="1"/>
  <c r="H2077" i="6" s="1"/>
  <c r="H2078" i="6" s="1"/>
  <c r="H2079" i="6" s="1"/>
  <c r="H2080" i="6" s="1"/>
  <c r="H2081" i="6" s="1"/>
  <c r="H2082" i="6" s="1"/>
  <c r="H2083" i="6" s="1"/>
  <c r="H2084" i="6" s="1"/>
  <c r="H2085" i="6" s="1"/>
  <c r="H2086" i="6" s="1"/>
  <c r="H2087" i="6" s="1"/>
  <c r="H2088" i="6" s="1"/>
  <c r="H2089" i="6" s="1"/>
  <c r="H2090" i="6" s="1"/>
  <c r="H2091" i="6" s="1"/>
  <c r="H2092" i="6" s="1"/>
  <c r="H2093" i="6" s="1"/>
  <c r="H2094" i="6" s="1"/>
  <c r="H2095" i="6" s="1"/>
  <c r="H2096" i="6" s="1"/>
  <c r="H2097" i="6" s="1"/>
  <c r="H2098" i="6" s="1"/>
  <c r="H2099" i="6" s="1"/>
  <c r="H2100" i="6" s="1"/>
  <c r="H2101" i="6" s="1"/>
  <c r="H2102" i="6" s="1"/>
  <c r="H2103" i="6" s="1"/>
  <c r="H2104" i="6" s="1"/>
  <c r="H2105" i="6" s="1"/>
  <c r="H2106" i="6" s="1"/>
  <c r="H2107" i="6" s="1"/>
  <c r="H2108" i="6" s="1"/>
  <c r="H2109" i="6" s="1"/>
  <c r="H2110" i="6" s="1"/>
  <c r="H2111" i="6" s="1"/>
  <c r="H2112" i="6" s="1"/>
  <c r="H2113" i="6" s="1"/>
  <c r="H2114" i="6" s="1"/>
  <c r="H2115" i="6" s="1"/>
  <c r="H2116" i="6" s="1"/>
  <c r="H2117" i="6" s="1"/>
  <c r="H2118" i="6" s="1"/>
  <c r="H2119" i="6" s="1"/>
  <c r="H2120" i="6" s="1"/>
  <c r="H2121" i="6" s="1"/>
  <c r="H2122" i="6" s="1"/>
  <c r="H2123" i="6" s="1"/>
  <c r="H2124" i="6" s="1"/>
  <c r="H2125" i="6" s="1"/>
  <c r="H2126" i="6" s="1"/>
  <c r="H2127" i="6" s="1"/>
  <c r="H2128" i="6" s="1"/>
  <c r="H2129" i="6" s="1"/>
  <c r="H2130" i="6" s="1"/>
  <c r="H2131" i="6" s="1"/>
  <c r="H2132" i="6" s="1"/>
  <c r="H2133" i="6" s="1"/>
  <c r="H2134" i="6" s="1"/>
  <c r="H2135" i="6" s="1"/>
  <c r="H2136" i="6" s="1"/>
  <c r="H2137" i="6" s="1"/>
  <c r="H2138" i="6" s="1"/>
  <c r="H2139" i="6" s="1"/>
  <c r="H2140" i="6" s="1"/>
  <c r="H2141" i="6" s="1"/>
  <c r="H2142" i="6" s="1"/>
  <c r="H2143" i="6" s="1"/>
  <c r="H2144" i="6" s="1"/>
  <c r="H2145" i="6" s="1"/>
  <c r="H2146" i="6" s="1"/>
  <c r="H2147" i="6" s="1"/>
  <c r="H2148" i="6" s="1"/>
  <c r="H2149" i="6" s="1"/>
  <c r="H2150" i="6" s="1"/>
  <c r="H2151" i="6" s="1"/>
  <c r="H2152" i="6" s="1"/>
  <c r="H2153" i="6" s="1"/>
  <c r="H2154" i="6" s="1"/>
  <c r="H2155" i="6" s="1"/>
  <c r="H412" i="6"/>
  <c r="I411" i="6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879" i="6" s="1"/>
  <c r="I880" i="6" s="1"/>
  <c r="I881" i="6" s="1"/>
  <c r="I882" i="6" s="1"/>
  <c r="I883" i="6" s="1"/>
  <c r="I884" i="6" s="1"/>
  <c r="I885" i="6" s="1"/>
  <c r="I886" i="6" s="1"/>
  <c r="I887" i="6" s="1"/>
  <c r="I888" i="6" s="1"/>
  <c r="I889" i="6" s="1"/>
  <c r="I890" i="6" s="1"/>
  <c r="I891" i="6" s="1"/>
  <c r="I892" i="6" s="1"/>
  <c r="I893" i="6" s="1"/>
  <c r="I894" i="6" s="1"/>
  <c r="I895" i="6" s="1"/>
  <c r="I896" i="6" s="1"/>
  <c r="I897" i="6" s="1"/>
  <c r="I898" i="6" s="1"/>
  <c r="I899" i="6" s="1"/>
  <c r="I900" i="6" s="1"/>
  <c r="I901" i="6" s="1"/>
  <c r="I902" i="6" s="1"/>
  <c r="I903" i="6" s="1"/>
  <c r="I904" i="6" s="1"/>
  <c r="I905" i="6" s="1"/>
  <c r="I906" i="6" s="1"/>
  <c r="I907" i="6" s="1"/>
  <c r="I908" i="6" s="1"/>
  <c r="I909" i="6" s="1"/>
  <c r="I910" i="6" s="1"/>
  <c r="I911" i="6" s="1"/>
  <c r="I912" i="6" s="1"/>
  <c r="I913" i="6" s="1"/>
  <c r="I914" i="6" s="1"/>
  <c r="I915" i="6" s="1"/>
  <c r="I916" i="6" s="1"/>
  <c r="I917" i="6" s="1"/>
  <c r="I918" i="6" s="1"/>
  <c r="I919" i="6" s="1"/>
  <c r="I920" i="6" s="1"/>
  <c r="I921" i="6" s="1"/>
  <c r="I922" i="6" s="1"/>
  <c r="I923" i="6" s="1"/>
  <c r="I924" i="6" s="1"/>
  <c r="I925" i="6" s="1"/>
  <c r="I926" i="6" s="1"/>
  <c r="I927" i="6" s="1"/>
  <c r="I928" i="6" s="1"/>
  <c r="I929" i="6" s="1"/>
  <c r="I930" i="6" s="1"/>
  <c r="I931" i="6" s="1"/>
  <c r="I932" i="6" s="1"/>
  <c r="I933" i="6" s="1"/>
  <c r="I934" i="6" s="1"/>
  <c r="I935" i="6" s="1"/>
  <c r="I936" i="6" s="1"/>
  <c r="I937" i="6" s="1"/>
  <c r="I938" i="6" s="1"/>
  <c r="I939" i="6" s="1"/>
  <c r="I940" i="6" s="1"/>
  <c r="I941" i="6" s="1"/>
  <c r="I942" i="6" s="1"/>
  <c r="I943" i="6" s="1"/>
  <c r="I944" i="6" s="1"/>
  <c r="I945" i="6" s="1"/>
  <c r="I946" i="6" s="1"/>
  <c r="I947" i="6" s="1"/>
  <c r="I948" i="6" s="1"/>
  <c r="I949" i="6" s="1"/>
  <c r="I950" i="6" s="1"/>
  <c r="I951" i="6" s="1"/>
  <c r="I952" i="6" s="1"/>
  <c r="I953" i="6" s="1"/>
  <c r="I954" i="6" s="1"/>
  <c r="I955" i="6" s="1"/>
  <c r="I956" i="6" s="1"/>
  <c r="I957" i="6" s="1"/>
  <c r="I958" i="6" s="1"/>
  <c r="I959" i="6" s="1"/>
  <c r="I960" i="6" s="1"/>
  <c r="I961" i="6" s="1"/>
  <c r="I962" i="6" s="1"/>
  <c r="I963" i="6" s="1"/>
  <c r="I964" i="6" s="1"/>
  <c r="I965" i="6" s="1"/>
  <c r="I966" i="6" s="1"/>
  <c r="I967" i="6" s="1"/>
  <c r="I968" i="6" s="1"/>
  <c r="I969" i="6" s="1"/>
  <c r="I970" i="6" s="1"/>
  <c r="I971" i="6" s="1"/>
  <c r="I972" i="6" s="1"/>
  <c r="I973" i="6" s="1"/>
  <c r="I974" i="6" s="1"/>
  <c r="I975" i="6" s="1"/>
  <c r="I976" i="6" s="1"/>
  <c r="I977" i="6" s="1"/>
  <c r="I978" i="6" s="1"/>
  <c r="I979" i="6" s="1"/>
  <c r="I980" i="6" s="1"/>
  <c r="I981" i="6" s="1"/>
  <c r="I982" i="6" s="1"/>
  <c r="I983" i="6" s="1"/>
  <c r="I984" i="6" s="1"/>
  <c r="I985" i="6" s="1"/>
  <c r="I986" i="6" s="1"/>
  <c r="I987" i="6" s="1"/>
  <c r="I988" i="6" s="1"/>
  <c r="I989" i="6" s="1"/>
  <c r="I990" i="6" s="1"/>
  <c r="I991" i="6" s="1"/>
  <c r="I992" i="6" s="1"/>
  <c r="I993" i="6" s="1"/>
  <c r="I994" i="6" s="1"/>
  <c r="I995" i="6" s="1"/>
  <c r="I996" i="6" s="1"/>
  <c r="I997" i="6" s="1"/>
  <c r="I998" i="6" s="1"/>
  <c r="I999" i="6" s="1"/>
  <c r="I1000" i="6" s="1"/>
  <c r="I1001" i="6" s="1"/>
  <c r="I1002" i="6" s="1"/>
  <c r="I1003" i="6" s="1"/>
  <c r="I1004" i="6" s="1"/>
  <c r="I1005" i="6" s="1"/>
  <c r="I1006" i="6" s="1"/>
  <c r="I1007" i="6" s="1"/>
  <c r="I1008" i="6" s="1"/>
  <c r="I1009" i="6" s="1"/>
  <c r="I1010" i="6" s="1"/>
  <c r="I1011" i="6" s="1"/>
  <c r="I1012" i="6" s="1"/>
  <c r="I1013" i="6" s="1"/>
  <c r="I1014" i="6" s="1"/>
  <c r="I1015" i="6" s="1"/>
  <c r="I1016" i="6" s="1"/>
  <c r="I1017" i="6" s="1"/>
  <c r="I1018" i="6" s="1"/>
  <c r="I1019" i="6" s="1"/>
  <c r="I1020" i="6" s="1"/>
  <c r="I1021" i="6" s="1"/>
  <c r="I1022" i="6" s="1"/>
  <c r="I1023" i="6" s="1"/>
  <c r="I1024" i="6" s="1"/>
  <c r="I1025" i="6" s="1"/>
  <c r="I1026" i="6" s="1"/>
  <c r="I1027" i="6" s="1"/>
  <c r="I1028" i="6" s="1"/>
  <c r="I1029" i="6" s="1"/>
  <c r="I1030" i="6" s="1"/>
  <c r="I1031" i="6" s="1"/>
  <c r="I1032" i="6" s="1"/>
  <c r="I1033" i="6" s="1"/>
  <c r="I1034" i="6" s="1"/>
  <c r="I1035" i="6" s="1"/>
  <c r="I1036" i="6" s="1"/>
  <c r="I1037" i="6" s="1"/>
  <c r="I1038" i="6" s="1"/>
  <c r="I1039" i="6" s="1"/>
  <c r="I1040" i="6" s="1"/>
  <c r="I1041" i="6" s="1"/>
  <c r="I1042" i="6" s="1"/>
  <c r="I1043" i="6" s="1"/>
  <c r="I1044" i="6" s="1"/>
  <c r="I1045" i="6" s="1"/>
  <c r="I1046" i="6" s="1"/>
  <c r="I1047" i="6" s="1"/>
  <c r="I1048" i="6" s="1"/>
  <c r="I1049" i="6" s="1"/>
  <c r="I1050" i="6" s="1"/>
  <c r="I1051" i="6" s="1"/>
  <c r="I1052" i="6" s="1"/>
  <c r="I1053" i="6" s="1"/>
  <c r="I1054" i="6" s="1"/>
  <c r="I1055" i="6" s="1"/>
  <c r="I1056" i="6" s="1"/>
  <c r="I1057" i="6" s="1"/>
  <c r="I1058" i="6" s="1"/>
  <c r="I1059" i="6" s="1"/>
  <c r="I1060" i="6" s="1"/>
  <c r="I1061" i="6" s="1"/>
  <c r="I1062" i="6" s="1"/>
  <c r="I1063" i="6" s="1"/>
  <c r="I1064" i="6" s="1"/>
  <c r="I1065" i="6" s="1"/>
  <c r="I1066" i="6" s="1"/>
  <c r="I1067" i="6" s="1"/>
  <c r="I1068" i="6" s="1"/>
  <c r="I1069" i="6" s="1"/>
  <c r="I1070" i="6" s="1"/>
  <c r="I1071" i="6" s="1"/>
  <c r="I1072" i="6" s="1"/>
  <c r="I1073" i="6" s="1"/>
  <c r="I1074" i="6" s="1"/>
  <c r="I1075" i="6" s="1"/>
  <c r="I1076" i="6" s="1"/>
  <c r="I1077" i="6" s="1"/>
  <c r="I1078" i="6" s="1"/>
  <c r="I1079" i="6" s="1"/>
  <c r="I1080" i="6" s="1"/>
  <c r="I1081" i="6" s="1"/>
  <c r="I1082" i="6" s="1"/>
  <c r="I1083" i="6" s="1"/>
  <c r="I1084" i="6" s="1"/>
  <c r="I1085" i="6" s="1"/>
  <c r="I1086" i="6" s="1"/>
  <c r="I1087" i="6" s="1"/>
  <c r="I1088" i="6" s="1"/>
  <c r="I1089" i="6" s="1"/>
  <c r="I1090" i="6" s="1"/>
  <c r="I1091" i="6" s="1"/>
  <c r="I1092" i="6" s="1"/>
  <c r="I1093" i="6" s="1"/>
  <c r="I1094" i="6" s="1"/>
  <c r="I1095" i="6" s="1"/>
  <c r="I1096" i="6" s="1"/>
  <c r="I1097" i="6" s="1"/>
  <c r="I1098" i="6" s="1"/>
  <c r="I1099" i="6" s="1"/>
  <c r="I1100" i="6" s="1"/>
  <c r="I1101" i="6" s="1"/>
  <c r="I1102" i="6" s="1"/>
  <c r="I1103" i="6" s="1"/>
  <c r="I1104" i="6" s="1"/>
  <c r="I1105" i="6" s="1"/>
  <c r="I1106" i="6" s="1"/>
  <c r="I1107" i="6" s="1"/>
  <c r="I1108" i="6" s="1"/>
  <c r="I1109" i="6" s="1"/>
  <c r="I1110" i="6" s="1"/>
  <c r="I1111" i="6" s="1"/>
  <c r="I1112" i="6" s="1"/>
  <c r="I1113" i="6" s="1"/>
  <c r="I1114" i="6" s="1"/>
  <c r="I1115" i="6" s="1"/>
  <c r="I1116" i="6" s="1"/>
  <c r="I1117" i="6" s="1"/>
  <c r="I1118" i="6" s="1"/>
  <c r="I1119" i="6" s="1"/>
  <c r="I1120" i="6" s="1"/>
  <c r="I1121" i="6" s="1"/>
  <c r="I1122" i="6" s="1"/>
  <c r="I1123" i="6" s="1"/>
  <c r="I1124" i="6" s="1"/>
  <c r="I1125" i="6" s="1"/>
  <c r="I1126" i="6" s="1"/>
  <c r="I1127" i="6" s="1"/>
  <c r="I1128" i="6" s="1"/>
  <c r="I1129" i="6" s="1"/>
  <c r="I1130" i="6" s="1"/>
  <c r="I1131" i="6" s="1"/>
  <c r="I1132" i="6" s="1"/>
  <c r="I1133" i="6" s="1"/>
  <c r="I1134" i="6" s="1"/>
  <c r="I1135" i="6" s="1"/>
  <c r="I1136" i="6" s="1"/>
  <c r="I1137" i="6" s="1"/>
  <c r="I1138" i="6" s="1"/>
  <c r="I1139" i="6" s="1"/>
  <c r="I1140" i="6" s="1"/>
  <c r="I1141" i="6" s="1"/>
  <c r="I1142" i="6" s="1"/>
  <c r="I1143" i="6" s="1"/>
  <c r="I1144" i="6" s="1"/>
  <c r="I1145" i="6" s="1"/>
  <c r="I1146" i="6" s="1"/>
  <c r="I1147" i="6" s="1"/>
  <c r="I1148" i="6" s="1"/>
  <c r="I1149" i="6" s="1"/>
  <c r="I1150" i="6" s="1"/>
  <c r="I1151" i="6" s="1"/>
  <c r="I1152" i="6" s="1"/>
  <c r="I1153" i="6" s="1"/>
  <c r="I1154" i="6" s="1"/>
  <c r="I1155" i="6" s="1"/>
  <c r="I1156" i="6" s="1"/>
  <c r="I1157" i="6" s="1"/>
  <c r="I1158" i="6" s="1"/>
  <c r="I1159" i="6" s="1"/>
  <c r="I1160" i="6" s="1"/>
  <c r="I1161" i="6" s="1"/>
  <c r="I1162" i="6" s="1"/>
  <c r="I1163" i="6" s="1"/>
  <c r="I1164" i="6" s="1"/>
  <c r="I1165" i="6" s="1"/>
  <c r="I1166" i="6" s="1"/>
  <c r="I1167" i="6" s="1"/>
  <c r="I1168" i="6" s="1"/>
  <c r="I1169" i="6" s="1"/>
  <c r="I1170" i="6" s="1"/>
  <c r="I1171" i="6" s="1"/>
  <c r="I1172" i="6" s="1"/>
  <c r="I1173" i="6" s="1"/>
  <c r="I1174" i="6" s="1"/>
  <c r="I1175" i="6" s="1"/>
  <c r="I1176" i="6" s="1"/>
  <c r="I1177" i="6" s="1"/>
  <c r="I1178" i="6" s="1"/>
  <c r="I1179" i="6" s="1"/>
  <c r="I1180" i="6" s="1"/>
  <c r="I1181" i="6" s="1"/>
  <c r="I1182" i="6" s="1"/>
  <c r="I1183" i="6" s="1"/>
  <c r="I1184" i="6" s="1"/>
  <c r="I1185" i="6" s="1"/>
  <c r="I1186" i="6" s="1"/>
  <c r="I1187" i="6" s="1"/>
  <c r="I1188" i="6" s="1"/>
  <c r="I1189" i="6" s="1"/>
  <c r="I1190" i="6" s="1"/>
  <c r="I1191" i="6" s="1"/>
  <c r="I1192" i="6" s="1"/>
  <c r="I1193" i="6" s="1"/>
  <c r="I1194" i="6" s="1"/>
  <c r="I1195" i="6" s="1"/>
  <c r="I1196" i="6" s="1"/>
  <c r="I1197" i="6" s="1"/>
  <c r="I1198" i="6" s="1"/>
  <c r="I1199" i="6" s="1"/>
  <c r="I1200" i="6" s="1"/>
  <c r="I1201" i="6" s="1"/>
  <c r="I1202" i="6" s="1"/>
  <c r="I1203" i="6" s="1"/>
  <c r="I1204" i="6" s="1"/>
  <c r="I1205" i="6" s="1"/>
  <c r="I1206" i="6" s="1"/>
  <c r="I1207" i="6" s="1"/>
  <c r="I1208" i="6" s="1"/>
  <c r="I1209" i="6" s="1"/>
  <c r="I1210" i="6" s="1"/>
  <c r="I1211" i="6" s="1"/>
  <c r="I1212" i="6" s="1"/>
  <c r="I1213" i="6" s="1"/>
  <c r="I1214" i="6" s="1"/>
  <c r="I1215" i="6" s="1"/>
  <c r="I1216" i="6" s="1"/>
  <c r="I1217" i="6" s="1"/>
  <c r="I1218" i="6" s="1"/>
  <c r="I1219" i="6" s="1"/>
  <c r="I1220" i="6" s="1"/>
  <c r="I1221" i="6" s="1"/>
  <c r="I1222" i="6" s="1"/>
  <c r="I1223" i="6" s="1"/>
  <c r="I1224" i="6" s="1"/>
  <c r="I1225" i="6" s="1"/>
  <c r="I1226" i="6" s="1"/>
  <c r="I1227" i="6" s="1"/>
  <c r="I1228" i="6" s="1"/>
  <c r="I1229" i="6" s="1"/>
  <c r="I1230" i="6" s="1"/>
  <c r="I1231" i="6" s="1"/>
  <c r="I1232" i="6" s="1"/>
  <c r="I1233" i="6" s="1"/>
  <c r="I1234" i="6" s="1"/>
  <c r="I1235" i="6" s="1"/>
  <c r="I1236" i="6" s="1"/>
  <c r="I1237" i="6" s="1"/>
  <c r="I1238" i="6" s="1"/>
  <c r="I1239" i="6" s="1"/>
  <c r="I1240" i="6" s="1"/>
  <c r="I1241" i="6" s="1"/>
  <c r="I1242" i="6" s="1"/>
  <c r="I1243" i="6" s="1"/>
  <c r="I1244" i="6" s="1"/>
  <c r="I1245" i="6" s="1"/>
  <c r="I1246" i="6" s="1"/>
  <c r="I1247" i="6" s="1"/>
  <c r="I1248" i="6" s="1"/>
  <c r="I1249" i="6" s="1"/>
  <c r="I1250" i="6" s="1"/>
  <c r="I1251" i="6" s="1"/>
  <c r="I1252" i="6" s="1"/>
  <c r="I1253" i="6" s="1"/>
  <c r="I1254" i="6" s="1"/>
  <c r="I1255" i="6" s="1"/>
  <c r="I1256" i="6" s="1"/>
  <c r="I1257" i="6" s="1"/>
  <c r="I1258" i="6" s="1"/>
  <c r="I1259" i="6" s="1"/>
  <c r="I1260" i="6" s="1"/>
  <c r="I1261" i="6" s="1"/>
  <c r="I1262" i="6" s="1"/>
  <c r="I1263" i="6" s="1"/>
  <c r="I1264" i="6" s="1"/>
  <c r="I1265" i="6" s="1"/>
  <c r="I1266" i="6" s="1"/>
  <c r="I1267" i="6" s="1"/>
  <c r="I1268" i="6" s="1"/>
  <c r="I1269" i="6" s="1"/>
  <c r="I1270" i="6" s="1"/>
  <c r="I1271" i="6" s="1"/>
  <c r="I1272" i="6" s="1"/>
  <c r="I1273" i="6" s="1"/>
  <c r="I1274" i="6" s="1"/>
  <c r="I1275" i="6" s="1"/>
  <c r="I1276" i="6" s="1"/>
  <c r="I1277" i="6" s="1"/>
  <c r="I1278" i="6" s="1"/>
  <c r="I1279" i="6" s="1"/>
  <c r="I1280" i="6" s="1"/>
  <c r="I1281" i="6" s="1"/>
  <c r="I1282" i="6" s="1"/>
  <c r="I1283" i="6" s="1"/>
  <c r="I1284" i="6" s="1"/>
  <c r="I1285" i="6" s="1"/>
  <c r="I1286" i="6" s="1"/>
  <c r="I1287" i="6" s="1"/>
  <c r="I1288" i="6" s="1"/>
  <c r="I1289" i="6" s="1"/>
  <c r="I1290" i="6" s="1"/>
  <c r="I1291" i="6" s="1"/>
  <c r="I1292" i="6" s="1"/>
  <c r="I1293" i="6" s="1"/>
  <c r="I1294" i="6" s="1"/>
  <c r="I1295" i="6" s="1"/>
  <c r="I1296" i="6" s="1"/>
  <c r="I1297" i="6" s="1"/>
  <c r="I1298" i="6" s="1"/>
  <c r="I1299" i="6" s="1"/>
  <c r="I1300" i="6" s="1"/>
  <c r="I1301" i="6" s="1"/>
  <c r="I1302" i="6" s="1"/>
  <c r="I1303" i="6" s="1"/>
  <c r="I1304" i="6" s="1"/>
  <c r="I1305" i="6" s="1"/>
  <c r="I1306" i="6" s="1"/>
  <c r="I1307" i="6" s="1"/>
  <c r="I1308" i="6" s="1"/>
  <c r="I1309" i="6" s="1"/>
  <c r="I1310" i="6" s="1"/>
  <c r="I1311" i="6" s="1"/>
  <c r="I1312" i="6" s="1"/>
  <c r="I1313" i="6" s="1"/>
  <c r="I1314" i="6" s="1"/>
  <c r="I1315" i="6" s="1"/>
  <c r="I1316" i="6" s="1"/>
  <c r="I1317" i="6" s="1"/>
  <c r="I1318" i="6" s="1"/>
  <c r="I1319" i="6" s="1"/>
  <c r="I1320" i="6" s="1"/>
  <c r="I1321" i="6" s="1"/>
  <c r="I1322" i="6" s="1"/>
  <c r="I1323" i="6" s="1"/>
  <c r="I1324" i="6" s="1"/>
  <c r="I1325" i="6" s="1"/>
  <c r="I1326" i="6" s="1"/>
  <c r="I1327" i="6" s="1"/>
  <c r="I1328" i="6" s="1"/>
  <c r="I1329" i="6" s="1"/>
  <c r="I1330" i="6" s="1"/>
  <c r="I1331" i="6" s="1"/>
  <c r="I1332" i="6" s="1"/>
  <c r="I1333" i="6" s="1"/>
  <c r="I1334" i="6" s="1"/>
  <c r="I1335" i="6" s="1"/>
  <c r="I1336" i="6" s="1"/>
  <c r="I1337" i="6" s="1"/>
  <c r="I1338" i="6" s="1"/>
  <c r="I1339" i="6" s="1"/>
  <c r="I1340" i="6" s="1"/>
  <c r="I1341" i="6" s="1"/>
  <c r="I1342" i="6" s="1"/>
  <c r="I1343" i="6" s="1"/>
  <c r="I1344" i="6" s="1"/>
  <c r="I1345" i="6" s="1"/>
  <c r="I1346" i="6" s="1"/>
  <c r="I1347" i="6" s="1"/>
  <c r="I1348" i="6" s="1"/>
  <c r="I1349" i="6" s="1"/>
  <c r="I1350" i="6" s="1"/>
  <c r="I1351" i="6" s="1"/>
  <c r="I1352" i="6" s="1"/>
  <c r="I1353" i="6" s="1"/>
  <c r="I1354" i="6" s="1"/>
  <c r="I1355" i="6" s="1"/>
  <c r="I1356" i="6" s="1"/>
  <c r="I1357" i="6" s="1"/>
  <c r="I1358" i="6" s="1"/>
  <c r="I1359" i="6" s="1"/>
  <c r="I1360" i="6" s="1"/>
  <c r="I1361" i="6" s="1"/>
  <c r="I1362" i="6" s="1"/>
  <c r="I1363" i="6" s="1"/>
  <c r="I1364" i="6" s="1"/>
  <c r="I1365" i="6" s="1"/>
  <c r="I1366" i="6" s="1"/>
  <c r="I1367" i="6" s="1"/>
  <c r="I1368" i="6" s="1"/>
  <c r="I1369" i="6" s="1"/>
  <c r="I1370" i="6" s="1"/>
  <c r="I1371" i="6" s="1"/>
  <c r="I1372" i="6" s="1"/>
  <c r="I1373" i="6" s="1"/>
  <c r="I1374" i="6" s="1"/>
  <c r="I1375" i="6" s="1"/>
  <c r="I1376" i="6" s="1"/>
  <c r="I1377" i="6" s="1"/>
  <c r="I1378" i="6" s="1"/>
  <c r="I1379" i="6" s="1"/>
  <c r="I1380" i="6" s="1"/>
  <c r="I1381" i="6" s="1"/>
  <c r="I1382" i="6" s="1"/>
  <c r="I1383" i="6" s="1"/>
  <c r="I1384" i="6" s="1"/>
  <c r="I1385" i="6" s="1"/>
  <c r="I1386" i="6" s="1"/>
  <c r="I1387" i="6" s="1"/>
  <c r="I1388" i="6" s="1"/>
  <c r="I1389" i="6" s="1"/>
  <c r="I1390" i="6" s="1"/>
  <c r="I1391" i="6" s="1"/>
  <c r="I1392" i="6" s="1"/>
  <c r="I1393" i="6" s="1"/>
  <c r="I1394" i="6" s="1"/>
  <c r="I1395" i="6" s="1"/>
  <c r="I1396" i="6" s="1"/>
  <c r="I1397" i="6" s="1"/>
  <c r="I1398" i="6" s="1"/>
  <c r="I1399" i="6" s="1"/>
  <c r="I1400" i="6" s="1"/>
  <c r="I1401" i="6" s="1"/>
  <c r="I1402" i="6" s="1"/>
  <c r="I1403" i="6" s="1"/>
  <c r="I1404" i="6" s="1"/>
  <c r="I1405" i="6" s="1"/>
  <c r="I1406" i="6" s="1"/>
  <c r="I1407" i="6" s="1"/>
  <c r="I1408" i="6" s="1"/>
  <c r="I1409" i="6" s="1"/>
  <c r="I1410" i="6" s="1"/>
  <c r="I1411" i="6" s="1"/>
  <c r="I1412" i="6" s="1"/>
  <c r="I1413" i="6" s="1"/>
  <c r="I1414" i="6" s="1"/>
  <c r="I1415" i="6" s="1"/>
  <c r="I1416" i="6" s="1"/>
  <c r="I1417" i="6" s="1"/>
  <c r="I1418" i="6" s="1"/>
  <c r="I1419" i="6" s="1"/>
  <c r="I1420" i="6" s="1"/>
  <c r="I1421" i="6" s="1"/>
  <c r="I1422" i="6" s="1"/>
  <c r="I1423" i="6" s="1"/>
  <c r="I1424" i="6" s="1"/>
  <c r="I1425" i="6" s="1"/>
  <c r="I1426" i="6" s="1"/>
  <c r="I1427" i="6" s="1"/>
  <c r="I1428" i="6" s="1"/>
  <c r="I1429" i="6" s="1"/>
  <c r="I1430" i="6" s="1"/>
  <c r="I1431" i="6" s="1"/>
  <c r="I1432" i="6" s="1"/>
  <c r="I1433" i="6" s="1"/>
  <c r="I1434" i="6" s="1"/>
  <c r="I1435" i="6" s="1"/>
  <c r="I1436" i="6" s="1"/>
  <c r="I1437" i="6" s="1"/>
  <c r="I1438" i="6" s="1"/>
  <c r="I1439" i="6" s="1"/>
  <c r="I1440" i="6" s="1"/>
  <c r="I1441" i="6" s="1"/>
  <c r="I1442" i="6" s="1"/>
  <c r="I1443" i="6" s="1"/>
  <c r="I1444" i="6" s="1"/>
  <c r="I1445" i="6" s="1"/>
  <c r="I1446" i="6" s="1"/>
  <c r="I1447" i="6" s="1"/>
  <c r="I1448" i="6" s="1"/>
  <c r="I1449" i="6" s="1"/>
  <c r="I1450" i="6" s="1"/>
  <c r="I1451" i="6" s="1"/>
  <c r="I1452" i="6" s="1"/>
  <c r="I1453" i="6" s="1"/>
  <c r="I1454" i="6" s="1"/>
  <c r="I1455" i="6" s="1"/>
  <c r="I1456" i="6" s="1"/>
  <c r="I1457" i="6" s="1"/>
  <c r="I1458" i="6" s="1"/>
  <c r="I1459" i="6" s="1"/>
  <c r="I1460" i="6" s="1"/>
  <c r="I1461" i="6" s="1"/>
  <c r="I1462" i="6" s="1"/>
  <c r="I1463" i="6" s="1"/>
  <c r="I1464" i="6" s="1"/>
  <c r="I1465" i="6" s="1"/>
  <c r="I1466" i="6" s="1"/>
  <c r="I1467" i="6" s="1"/>
  <c r="I1468" i="6" s="1"/>
  <c r="I1469" i="6" s="1"/>
  <c r="I1470" i="6" s="1"/>
  <c r="I1471" i="6" s="1"/>
  <c r="I1472" i="6" s="1"/>
  <c r="I1473" i="6" s="1"/>
  <c r="I1474" i="6" s="1"/>
  <c r="I1475" i="6" s="1"/>
  <c r="I1476" i="6" s="1"/>
  <c r="I1477" i="6" s="1"/>
  <c r="I1478" i="6" s="1"/>
  <c r="I1479" i="6" s="1"/>
  <c r="I1480" i="6" s="1"/>
  <c r="I1481" i="6" s="1"/>
  <c r="I1482" i="6" s="1"/>
  <c r="I1483" i="6" s="1"/>
  <c r="I1484" i="6" s="1"/>
  <c r="I1485" i="6" s="1"/>
  <c r="I1486" i="6" s="1"/>
  <c r="I1487" i="6" s="1"/>
  <c r="I1488" i="6" s="1"/>
  <c r="I1489" i="6" s="1"/>
  <c r="I1490" i="6" s="1"/>
  <c r="I1491" i="6" s="1"/>
  <c r="I1492" i="6" s="1"/>
  <c r="I1493" i="6" s="1"/>
  <c r="I1494" i="6" s="1"/>
  <c r="I1495" i="6" s="1"/>
  <c r="I1496" i="6" s="1"/>
  <c r="I1497" i="6" s="1"/>
  <c r="I1498" i="6" s="1"/>
  <c r="I1499" i="6" s="1"/>
  <c r="I1500" i="6" s="1"/>
  <c r="I1501" i="6" s="1"/>
  <c r="I1502" i="6" s="1"/>
  <c r="I1503" i="6" s="1"/>
  <c r="I1504" i="6" s="1"/>
  <c r="I1505" i="6" s="1"/>
  <c r="I1506" i="6" s="1"/>
  <c r="I1507" i="6" s="1"/>
  <c r="I1508" i="6" s="1"/>
  <c r="I1509" i="6" s="1"/>
  <c r="I1510" i="6" s="1"/>
  <c r="I1511" i="6" s="1"/>
  <c r="I1512" i="6" s="1"/>
  <c r="I1513" i="6" s="1"/>
  <c r="I1514" i="6" s="1"/>
  <c r="I1515" i="6" s="1"/>
  <c r="I1516" i="6" s="1"/>
  <c r="I1517" i="6" s="1"/>
  <c r="I1518" i="6" s="1"/>
  <c r="I1519" i="6" s="1"/>
  <c r="I1520" i="6" s="1"/>
  <c r="I1521" i="6" s="1"/>
  <c r="I1522" i="6" s="1"/>
  <c r="I1523" i="6" s="1"/>
  <c r="I1524" i="6" s="1"/>
  <c r="I1525" i="6" s="1"/>
  <c r="I1526" i="6" s="1"/>
  <c r="I1527" i="6" s="1"/>
  <c r="I1528" i="6" s="1"/>
  <c r="I1529" i="6" s="1"/>
  <c r="I1530" i="6" s="1"/>
  <c r="I1531" i="6" s="1"/>
  <c r="I1532" i="6" s="1"/>
  <c r="I1533" i="6" s="1"/>
  <c r="I1534" i="6" s="1"/>
  <c r="I1535" i="6" s="1"/>
  <c r="I1536" i="6" s="1"/>
  <c r="I1537" i="6" s="1"/>
  <c r="I1538" i="6" s="1"/>
  <c r="I1539" i="6" s="1"/>
  <c r="I1540" i="6" s="1"/>
  <c r="I1541" i="6" s="1"/>
  <c r="I1542" i="6" s="1"/>
  <c r="I1543" i="6" s="1"/>
  <c r="I1544" i="6" s="1"/>
  <c r="I1545" i="6" s="1"/>
  <c r="I1546" i="6" s="1"/>
  <c r="I1547" i="6" s="1"/>
  <c r="I1548" i="6" s="1"/>
  <c r="I1549" i="6" s="1"/>
  <c r="I1550" i="6" s="1"/>
  <c r="I1551" i="6" s="1"/>
  <c r="I1552" i="6" s="1"/>
  <c r="I1553" i="6" s="1"/>
  <c r="I1554" i="6" s="1"/>
  <c r="I1555" i="6" s="1"/>
  <c r="I1556" i="6" s="1"/>
  <c r="I1557" i="6" s="1"/>
  <c r="I1558" i="6" s="1"/>
  <c r="I1559" i="6" s="1"/>
  <c r="I1560" i="6" s="1"/>
  <c r="I1561" i="6" s="1"/>
  <c r="I1562" i="6" s="1"/>
  <c r="I1563" i="6" s="1"/>
  <c r="I1564" i="6" s="1"/>
  <c r="I1565" i="6" s="1"/>
  <c r="I1566" i="6" s="1"/>
  <c r="I1567" i="6" s="1"/>
  <c r="I1568" i="6" s="1"/>
  <c r="I1569" i="6" s="1"/>
  <c r="I1570" i="6" s="1"/>
  <c r="I1571" i="6" s="1"/>
  <c r="I1572" i="6" s="1"/>
  <c r="I1573" i="6" s="1"/>
  <c r="I1574" i="6" s="1"/>
  <c r="I1575" i="6" s="1"/>
  <c r="I1576" i="6" s="1"/>
  <c r="I1577" i="6" s="1"/>
  <c r="I1578" i="6" s="1"/>
  <c r="I1579" i="6" s="1"/>
  <c r="I1580" i="6" s="1"/>
  <c r="I1581" i="6" s="1"/>
  <c r="I1582" i="6" s="1"/>
  <c r="I1583" i="6" s="1"/>
  <c r="I1584" i="6" s="1"/>
  <c r="I1585" i="6" s="1"/>
  <c r="I1586" i="6" s="1"/>
  <c r="I1587" i="6" s="1"/>
  <c r="I1588" i="6" s="1"/>
  <c r="I1589" i="6" s="1"/>
  <c r="I1590" i="6" s="1"/>
  <c r="I1591" i="6" s="1"/>
  <c r="I1592" i="6" s="1"/>
  <c r="I1593" i="6" s="1"/>
  <c r="I1594" i="6" s="1"/>
  <c r="I1595" i="6" s="1"/>
  <c r="I1596" i="6" s="1"/>
  <c r="I1597" i="6" s="1"/>
  <c r="I1598" i="6" s="1"/>
  <c r="I1599" i="6" s="1"/>
  <c r="I1600" i="6" s="1"/>
  <c r="I1601" i="6" s="1"/>
  <c r="I1602" i="6" s="1"/>
  <c r="I1603" i="6" s="1"/>
  <c r="I1604" i="6" s="1"/>
  <c r="I1605" i="6" s="1"/>
  <c r="I1606" i="6" s="1"/>
  <c r="I1607" i="6" s="1"/>
  <c r="I1608" i="6" s="1"/>
  <c r="I1609" i="6" s="1"/>
  <c r="I1610" i="6" s="1"/>
  <c r="I1611" i="6" s="1"/>
  <c r="I1612" i="6" s="1"/>
  <c r="I1613" i="6" s="1"/>
  <c r="I1614" i="6" s="1"/>
  <c r="I1615" i="6" s="1"/>
  <c r="I1616" i="6" s="1"/>
  <c r="I1617" i="6" s="1"/>
  <c r="I1618" i="6" s="1"/>
  <c r="I1619" i="6" s="1"/>
  <c r="I1620" i="6" s="1"/>
  <c r="I1621" i="6" s="1"/>
  <c r="I1622" i="6" s="1"/>
  <c r="I1623" i="6" s="1"/>
  <c r="I1624" i="6" s="1"/>
  <c r="I1625" i="6" s="1"/>
  <c r="I1626" i="6" s="1"/>
  <c r="I1627" i="6" s="1"/>
  <c r="I1628" i="6" s="1"/>
  <c r="I1629" i="6" s="1"/>
  <c r="I1630" i="6" s="1"/>
  <c r="I1631" i="6" s="1"/>
  <c r="I1632" i="6" s="1"/>
  <c r="I1633" i="6" s="1"/>
  <c r="I1634" i="6" s="1"/>
  <c r="I1635" i="6" s="1"/>
  <c r="I1636" i="6" s="1"/>
  <c r="I1637" i="6" s="1"/>
  <c r="I1638" i="6" s="1"/>
  <c r="I1639" i="6" s="1"/>
  <c r="I1640" i="6" s="1"/>
  <c r="I1641" i="6" s="1"/>
  <c r="I1642" i="6" s="1"/>
  <c r="I1643" i="6" s="1"/>
  <c r="I1644" i="6" s="1"/>
  <c r="I1645" i="6" s="1"/>
  <c r="I1646" i="6" s="1"/>
  <c r="I1647" i="6" s="1"/>
  <c r="I1648" i="6" s="1"/>
  <c r="I1649" i="6" s="1"/>
  <c r="I1650" i="6" s="1"/>
  <c r="I1651" i="6" s="1"/>
  <c r="I1652" i="6" s="1"/>
  <c r="I1653" i="6" s="1"/>
  <c r="I1654" i="6" s="1"/>
  <c r="I1655" i="6" s="1"/>
  <c r="I1656" i="6" s="1"/>
  <c r="I1657" i="6" s="1"/>
  <c r="I1658" i="6" s="1"/>
  <c r="I1659" i="6" s="1"/>
  <c r="I1660" i="6" s="1"/>
  <c r="I1661" i="6" s="1"/>
  <c r="I1662" i="6" s="1"/>
  <c r="I1663" i="6" s="1"/>
  <c r="I1664" i="6" s="1"/>
  <c r="I1665" i="6" s="1"/>
  <c r="I1666" i="6" s="1"/>
  <c r="I1667" i="6" s="1"/>
  <c r="I1668" i="6" s="1"/>
  <c r="I1669" i="6" s="1"/>
  <c r="I1670" i="6" s="1"/>
  <c r="I1671" i="6" s="1"/>
  <c r="I1672" i="6" s="1"/>
  <c r="I1673" i="6" s="1"/>
  <c r="I1674" i="6" s="1"/>
  <c r="I1675" i="6" s="1"/>
  <c r="I1676" i="6" s="1"/>
  <c r="I1677" i="6" s="1"/>
  <c r="I1678" i="6" s="1"/>
  <c r="I1679" i="6" s="1"/>
  <c r="I1680" i="6" s="1"/>
  <c r="I1681" i="6" s="1"/>
  <c r="I1682" i="6" s="1"/>
  <c r="I1683" i="6" s="1"/>
  <c r="I1684" i="6" s="1"/>
  <c r="I1685" i="6" s="1"/>
  <c r="I1686" i="6" s="1"/>
  <c r="I1687" i="6" s="1"/>
  <c r="I1688" i="6" s="1"/>
  <c r="I1689" i="6" s="1"/>
  <c r="I1690" i="6" s="1"/>
  <c r="I1691" i="6" s="1"/>
  <c r="I1692" i="6" s="1"/>
  <c r="I1693" i="6" s="1"/>
  <c r="I1694" i="6" s="1"/>
  <c r="I1695" i="6" s="1"/>
  <c r="I1696" i="6" s="1"/>
  <c r="I1697" i="6" s="1"/>
  <c r="I1698" i="6" s="1"/>
  <c r="I1699" i="6" s="1"/>
  <c r="I1700" i="6" s="1"/>
  <c r="I1701" i="6" s="1"/>
  <c r="I1702" i="6" s="1"/>
  <c r="I1703" i="6" s="1"/>
  <c r="I1704" i="6" s="1"/>
  <c r="I1705" i="6" s="1"/>
  <c r="I1706" i="6" s="1"/>
  <c r="I1707" i="6" s="1"/>
  <c r="I1708" i="6" s="1"/>
  <c r="I1709" i="6" s="1"/>
  <c r="I1710" i="6" s="1"/>
  <c r="I1711" i="6" s="1"/>
  <c r="I1712" i="6" s="1"/>
  <c r="I1713" i="6" s="1"/>
  <c r="I1714" i="6" s="1"/>
  <c r="I1715" i="6" s="1"/>
  <c r="I1716" i="6" s="1"/>
  <c r="I1717" i="6" s="1"/>
  <c r="I1718" i="6" s="1"/>
  <c r="I1719" i="6" s="1"/>
  <c r="I1720" i="6" s="1"/>
  <c r="I1721" i="6" s="1"/>
  <c r="I1722" i="6" s="1"/>
  <c r="I1723" i="6" s="1"/>
  <c r="I1724" i="6" s="1"/>
  <c r="I1725" i="6" s="1"/>
  <c r="I1726" i="6" s="1"/>
  <c r="I1727" i="6" s="1"/>
  <c r="I1728" i="6" s="1"/>
  <c r="I1729" i="6" s="1"/>
  <c r="I1730" i="6" s="1"/>
  <c r="I1731" i="6" s="1"/>
  <c r="I1732" i="6" s="1"/>
  <c r="I1733" i="6" s="1"/>
  <c r="I1734" i="6" s="1"/>
  <c r="I1735" i="6" s="1"/>
  <c r="I1736" i="6" s="1"/>
  <c r="I1737" i="6" s="1"/>
  <c r="I1738" i="6" s="1"/>
  <c r="I1739" i="6" s="1"/>
  <c r="I1740" i="6" s="1"/>
  <c r="I1741" i="6" s="1"/>
  <c r="I1742" i="6" s="1"/>
  <c r="I1743" i="6" s="1"/>
  <c r="I1744" i="6" s="1"/>
  <c r="I1745" i="6" s="1"/>
  <c r="I1746" i="6" s="1"/>
  <c r="I1747" i="6" s="1"/>
  <c r="I1748" i="6" s="1"/>
  <c r="I1749" i="6" s="1"/>
  <c r="I1750" i="6" s="1"/>
  <c r="I1751" i="6" s="1"/>
  <c r="I1752" i="6" s="1"/>
  <c r="I1753" i="6" s="1"/>
  <c r="I1754" i="6" s="1"/>
  <c r="I1755" i="6" s="1"/>
  <c r="I1756" i="6" s="1"/>
  <c r="I1757" i="6" s="1"/>
  <c r="I1758" i="6" s="1"/>
  <c r="I1759" i="6" s="1"/>
  <c r="I1760" i="6" s="1"/>
  <c r="I1761" i="6" s="1"/>
  <c r="I1762" i="6" s="1"/>
  <c r="I1763" i="6" s="1"/>
  <c r="I1764" i="6" s="1"/>
  <c r="I1765" i="6" s="1"/>
  <c r="I1766" i="6" s="1"/>
  <c r="I1767" i="6" s="1"/>
  <c r="I1768" i="6" s="1"/>
  <c r="I1769" i="6" s="1"/>
  <c r="I1770" i="6" s="1"/>
  <c r="I1771" i="6" s="1"/>
  <c r="I1772" i="6" s="1"/>
  <c r="I1773" i="6" s="1"/>
  <c r="I1774" i="6" s="1"/>
  <c r="I1775" i="6" s="1"/>
  <c r="I1776" i="6" s="1"/>
  <c r="I1777" i="6" s="1"/>
  <c r="I1778" i="6" s="1"/>
  <c r="I1779" i="6" s="1"/>
  <c r="I1780" i="6" s="1"/>
  <c r="I1781" i="6" s="1"/>
  <c r="I1782" i="6" s="1"/>
  <c r="I1783" i="6" s="1"/>
  <c r="I1784" i="6" s="1"/>
  <c r="I1785" i="6" s="1"/>
  <c r="I1786" i="6" s="1"/>
  <c r="I1787" i="6" s="1"/>
  <c r="I1788" i="6" s="1"/>
  <c r="I1789" i="6" s="1"/>
  <c r="I1790" i="6" s="1"/>
  <c r="I1791" i="6" s="1"/>
  <c r="I1792" i="6" s="1"/>
  <c r="I1793" i="6" s="1"/>
  <c r="I1794" i="6" s="1"/>
  <c r="I1795" i="6" s="1"/>
  <c r="I1796" i="6" s="1"/>
  <c r="I1797" i="6" s="1"/>
  <c r="I1798" i="6" s="1"/>
  <c r="I1799" i="6" s="1"/>
  <c r="I1800" i="6" s="1"/>
  <c r="I1801" i="6" s="1"/>
  <c r="I1802" i="6" s="1"/>
  <c r="I1803" i="6" s="1"/>
  <c r="I1804" i="6" s="1"/>
  <c r="I1805" i="6" s="1"/>
  <c r="I1806" i="6" s="1"/>
  <c r="I1807" i="6" s="1"/>
  <c r="I1808" i="6" s="1"/>
  <c r="I1809" i="6" s="1"/>
  <c r="I1810" i="6" s="1"/>
  <c r="I1811" i="6" s="1"/>
  <c r="I1812" i="6" s="1"/>
  <c r="I1813" i="6" s="1"/>
  <c r="I1814" i="6" s="1"/>
  <c r="I1815" i="6" s="1"/>
  <c r="I1816" i="6" s="1"/>
  <c r="I1817" i="6" s="1"/>
  <c r="I1818" i="6" s="1"/>
  <c r="I1819" i="6" s="1"/>
  <c r="I1820" i="6" s="1"/>
  <c r="I1821" i="6" s="1"/>
  <c r="I1822" i="6" s="1"/>
  <c r="I1823" i="6" s="1"/>
  <c r="I1824" i="6" s="1"/>
  <c r="I1825" i="6" s="1"/>
  <c r="I1826" i="6" s="1"/>
  <c r="I1827" i="6" s="1"/>
  <c r="I1828" i="6" s="1"/>
  <c r="I1829" i="6" s="1"/>
  <c r="I1830" i="6" s="1"/>
  <c r="I1831" i="6" s="1"/>
  <c r="I1832" i="6" s="1"/>
  <c r="I1833" i="6" s="1"/>
  <c r="I1834" i="6" s="1"/>
  <c r="I1835" i="6" s="1"/>
  <c r="I1836" i="6" s="1"/>
  <c r="I1837" i="6" s="1"/>
  <c r="I1838" i="6" s="1"/>
  <c r="I1839" i="6" s="1"/>
  <c r="I1840" i="6" s="1"/>
  <c r="I1841" i="6" s="1"/>
  <c r="I1842" i="6" s="1"/>
  <c r="I1843" i="6" s="1"/>
  <c r="I1844" i="6" s="1"/>
  <c r="I1845" i="6" s="1"/>
  <c r="I1846" i="6" s="1"/>
  <c r="I1847" i="6" s="1"/>
  <c r="I1848" i="6" s="1"/>
  <c r="I1849" i="6" s="1"/>
  <c r="I1850" i="6" s="1"/>
  <c r="I1851" i="6" s="1"/>
  <c r="I1852" i="6" s="1"/>
  <c r="I1853" i="6" s="1"/>
  <c r="I1854" i="6" s="1"/>
  <c r="I1855" i="6" s="1"/>
  <c r="I1856" i="6" s="1"/>
  <c r="I1857" i="6" s="1"/>
  <c r="I1858" i="6" s="1"/>
  <c r="I1859" i="6" s="1"/>
  <c r="I1860" i="6" s="1"/>
  <c r="I1861" i="6" s="1"/>
  <c r="I1862" i="6" s="1"/>
  <c r="I1863" i="6" s="1"/>
  <c r="I1864" i="6" s="1"/>
  <c r="I1865" i="6" s="1"/>
  <c r="I1866" i="6" s="1"/>
  <c r="I1867" i="6" s="1"/>
  <c r="I1868" i="6" s="1"/>
  <c r="I1869" i="6" s="1"/>
  <c r="I1870" i="6" s="1"/>
  <c r="I1871" i="6" s="1"/>
  <c r="I1872" i="6" s="1"/>
  <c r="I1873" i="6" s="1"/>
  <c r="I1874" i="6" s="1"/>
  <c r="I1875" i="6" s="1"/>
  <c r="I1876" i="6" s="1"/>
  <c r="I1877" i="6" s="1"/>
  <c r="I1878" i="6" s="1"/>
  <c r="I1879" i="6" s="1"/>
  <c r="I1880" i="6" s="1"/>
  <c r="I1881" i="6" s="1"/>
  <c r="I1882" i="6" s="1"/>
  <c r="I1883" i="6" s="1"/>
  <c r="I1884" i="6" s="1"/>
  <c r="I1885" i="6" s="1"/>
  <c r="I1886" i="6" s="1"/>
  <c r="I1887" i="6" s="1"/>
  <c r="I1888" i="6" s="1"/>
  <c r="I1889" i="6" s="1"/>
  <c r="I1890" i="6" s="1"/>
  <c r="I1891" i="6" s="1"/>
  <c r="I1892" i="6" s="1"/>
  <c r="I1893" i="6" s="1"/>
  <c r="I1894" i="6" s="1"/>
  <c r="I1895" i="6" s="1"/>
  <c r="I1896" i="6" s="1"/>
  <c r="I1897" i="6" s="1"/>
  <c r="I1898" i="6" s="1"/>
  <c r="I1899" i="6" s="1"/>
  <c r="I1900" i="6" s="1"/>
  <c r="I1901" i="6" s="1"/>
  <c r="I1902" i="6" s="1"/>
  <c r="I1903" i="6" s="1"/>
  <c r="I1904" i="6" s="1"/>
  <c r="I1905" i="6" s="1"/>
  <c r="I1906" i="6" s="1"/>
  <c r="I1907" i="6" s="1"/>
  <c r="I1908" i="6" s="1"/>
  <c r="I1909" i="6" s="1"/>
  <c r="I1910" i="6" s="1"/>
  <c r="I1911" i="6" s="1"/>
  <c r="I1912" i="6" s="1"/>
  <c r="I1913" i="6" s="1"/>
  <c r="I1914" i="6" s="1"/>
  <c r="I1915" i="6" s="1"/>
  <c r="I1916" i="6" s="1"/>
  <c r="I1917" i="6" s="1"/>
  <c r="I1918" i="6" s="1"/>
  <c r="I1919" i="6" s="1"/>
  <c r="I1920" i="6" s="1"/>
  <c r="I1921" i="6" s="1"/>
  <c r="I1922" i="6" s="1"/>
  <c r="I1923" i="6" s="1"/>
  <c r="I1924" i="6" s="1"/>
  <c r="I1925" i="6" s="1"/>
  <c r="I1926" i="6" s="1"/>
  <c r="I1927" i="6" s="1"/>
  <c r="I1928" i="6" s="1"/>
  <c r="I1929" i="6" s="1"/>
  <c r="I1930" i="6" s="1"/>
  <c r="I1931" i="6" s="1"/>
  <c r="I1932" i="6" s="1"/>
  <c r="I1933" i="6" s="1"/>
  <c r="I1934" i="6" s="1"/>
  <c r="I1935" i="6" s="1"/>
  <c r="I1936" i="6" s="1"/>
  <c r="I1937" i="6" s="1"/>
  <c r="I1938" i="6" s="1"/>
  <c r="I1939" i="6" s="1"/>
  <c r="I1940" i="6" s="1"/>
  <c r="I1941" i="6" s="1"/>
  <c r="I1942" i="6" s="1"/>
  <c r="I1943" i="6" s="1"/>
  <c r="I1944" i="6" s="1"/>
  <c r="I1945" i="6" s="1"/>
  <c r="I1946" i="6" s="1"/>
  <c r="I1947" i="6" s="1"/>
  <c r="I1948" i="6" s="1"/>
  <c r="I1949" i="6" s="1"/>
  <c r="I1950" i="6" s="1"/>
  <c r="I1951" i="6" s="1"/>
  <c r="I1952" i="6" s="1"/>
  <c r="I1953" i="6" s="1"/>
  <c r="I1954" i="6" s="1"/>
  <c r="I1955" i="6" s="1"/>
  <c r="I1956" i="6" s="1"/>
  <c r="I1957" i="6" s="1"/>
  <c r="I1958" i="6" s="1"/>
  <c r="I1959" i="6" s="1"/>
  <c r="I1960" i="6" s="1"/>
  <c r="I1961" i="6" s="1"/>
  <c r="I1962" i="6" s="1"/>
  <c r="I1963" i="6" s="1"/>
  <c r="I1964" i="6" s="1"/>
  <c r="I1965" i="6" s="1"/>
  <c r="I1966" i="6" s="1"/>
  <c r="I1967" i="6" s="1"/>
  <c r="I1968" i="6" s="1"/>
  <c r="I1969" i="6" s="1"/>
  <c r="I1970" i="6" s="1"/>
  <c r="I1971" i="6" s="1"/>
  <c r="I1972" i="6" s="1"/>
  <c r="I1973" i="6" s="1"/>
  <c r="I1974" i="6" s="1"/>
  <c r="I1975" i="6" s="1"/>
  <c r="I1976" i="6" s="1"/>
  <c r="I1977" i="6" s="1"/>
  <c r="I1978" i="6" s="1"/>
  <c r="I1979" i="6" s="1"/>
  <c r="I1980" i="6" s="1"/>
  <c r="I1981" i="6" s="1"/>
  <c r="I1982" i="6" s="1"/>
  <c r="I1983" i="6" s="1"/>
  <c r="I1984" i="6" s="1"/>
  <c r="I1985" i="6" s="1"/>
  <c r="I1986" i="6" s="1"/>
  <c r="I1987" i="6" s="1"/>
  <c r="I1988" i="6" s="1"/>
  <c r="I1989" i="6" s="1"/>
  <c r="I1990" i="6" s="1"/>
  <c r="I1991" i="6" s="1"/>
  <c r="I1992" i="6" s="1"/>
  <c r="I1993" i="6" s="1"/>
  <c r="I1994" i="6" s="1"/>
  <c r="I1995" i="6" s="1"/>
  <c r="I1996" i="6" s="1"/>
  <c r="I1997" i="6" s="1"/>
  <c r="I1998" i="6" s="1"/>
  <c r="I1999" i="6" s="1"/>
  <c r="I2000" i="6" s="1"/>
  <c r="I2001" i="6" s="1"/>
  <c r="I2002" i="6" s="1"/>
  <c r="I2003" i="6" s="1"/>
  <c r="I2004" i="6" s="1"/>
  <c r="I2005" i="6" s="1"/>
  <c r="I2006" i="6" s="1"/>
  <c r="I2007" i="6" s="1"/>
  <c r="I2008" i="6" s="1"/>
  <c r="I2009" i="6" s="1"/>
  <c r="I2010" i="6" s="1"/>
  <c r="I2011" i="6" s="1"/>
  <c r="I2012" i="6" s="1"/>
  <c r="I2013" i="6" s="1"/>
  <c r="I2014" i="6" s="1"/>
  <c r="I2015" i="6" s="1"/>
  <c r="I2016" i="6" s="1"/>
  <c r="I2017" i="6" s="1"/>
  <c r="I2018" i="6" s="1"/>
  <c r="I2019" i="6" s="1"/>
  <c r="I2020" i="6" s="1"/>
  <c r="I2021" i="6" s="1"/>
  <c r="I2022" i="6" s="1"/>
  <c r="I2023" i="6" s="1"/>
  <c r="I2024" i="6" s="1"/>
  <c r="I2025" i="6" s="1"/>
  <c r="I2026" i="6" s="1"/>
  <c r="I2027" i="6" s="1"/>
  <c r="I2028" i="6" s="1"/>
  <c r="I2029" i="6" s="1"/>
  <c r="I2030" i="6" s="1"/>
  <c r="I2031" i="6" s="1"/>
  <c r="I2032" i="6" s="1"/>
  <c r="I2033" i="6" s="1"/>
  <c r="I2034" i="6" s="1"/>
  <c r="I2035" i="6" s="1"/>
  <c r="I2036" i="6" s="1"/>
  <c r="I2037" i="6" s="1"/>
  <c r="I2038" i="6" s="1"/>
  <c r="I2039" i="6" s="1"/>
  <c r="I2040" i="6" s="1"/>
  <c r="I2041" i="6" s="1"/>
  <c r="I2042" i="6" s="1"/>
  <c r="I2043" i="6" s="1"/>
  <c r="I2044" i="6" s="1"/>
  <c r="I2045" i="6" s="1"/>
  <c r="I2046" i="6" s="1"/>
  <c r="I2047" i="6" s="1"/>
  <c r="I2048" i="6" s="1"/>
  <c r="I2049" i="6" s="1"/>
  <c r="I2050" i="6" s="1"/>
  <c r="I2051" i="6" s="1"/>
  <c r="I2052" i="6" s="1"/>
  <c r="I2053" i="6" s="1"/>
  <c r="I2054" i="6" s="1"/>
  <c r="I2055" i="6" s="1"/>
  <c r="I2056" i="6" s="1"/>
  <c r="I2057" i="6" s="1"/>
  <c r="I2058" i="6" s="1"/>
  <c r="I2059" i="6" s="1"/>
  <c r="I2060" i="6" s="1"/>
  <c r="I2061" i="6" s="1"/>
  <c r="I2062" i="6" s="1"/>
  <c r="I2063" i="6" s="1"/>
  <c r="I2064" i="6" s="1"/>
  <c r="I2065" i="6" s="1"/>
  <c r="I2066" i="6" s="1"/>
  <c r="I2067" i="6" s="1"/>
  <c r="I2068" i="6" s="1"/>
  <c r="I2069" i="6" s="1"/>
  <c r="I2070" i="6" s="1"/>
  <c r="I2071" i="6" s="1"/>
  <c r="I2072" i="6" s="1"/>
  <c r="I2073" i="6" s="1"/>
  <c r="I2074" i="6" s="1"/>
  <c r="I2075" i="6" s="1"/>
  <c r="I2076" i="6" s="1"/>
  <c r="I2077" i="6" s="1"/>
  <c r="I2078" i="6" s="1"/>
  <c r="I2079" i="6" s="1"/>
  <c r="I2080" i="6" s="1"/>
  <c r="I2081" i="6" s="1"/>
  <c r="I2082" i="6" s="1"/>
  <c r="I2083" i="6" s="1"/>
  <c r="I2084" i="6" s="1"/>
  <c r="I2085" i="6" s="1"/>
  <c r="I2086" i="6" s="1"/>
  <c r="I2087" i="6" s="1"/>
  <c r="I2088" i="6" s="1"/>
  <c r="I2089" i="6" s="1"/>
  <c r="I2090" i="6" s="1"/>
  <c r="I2091" i="6" s="1"/>
  <c r="I2092" i="6" s="1"/>
  <c r="I2093" i="6" s="1"/>
  <c r="I2094" i="6" s="1"/>
  <c r="I2095" i="6" s="1"/>
  <c r="I2096" i="6" s="1"/>
  <c r="I2097" i="6" s="1"/>
  <c r="I2098" i="6" s="1"/>
  <c r="I2099" i="6" s="1"/>
  <c r="I2100" i="6" s="1"/>
  <c r="I2101" i="6" s="1"/>
  <c r="I2102" i="6" s="1"/>
  <c r="I2103" i="6" s="1"/>
  <c r="I2104" i="6" s="1"/>
  <c r="I2105" i="6" s="1"/>
  <c r="I2106" i="6" s="1"/>
  <c r="I2107" i="6" s="1"/>
  <c r="I2108" i="6" s="1"/>
  <c r="I2109" i="6" s="1"/>
  <c r="I2110" i="6" s="1"/>
  <c r="I2111" i="6" s="1"/>
  <c r="I2112" i="6" s="1"/>
  <c r="I2113" i="6" s="1"/>
  <c r="I2114" i="6" s="1"/>
  <c r="I2115" i="6" s="1"/>
  <c r="I2116" i="6" s="1"/>
  <c r="I2117" i="6" s="1"/>
  <c r="I2118" i="6" s="1"/>
  <c r="I2119" i="6" s="1"/>
  <c r="I2120" i="6" s="1"/>
  <c r="I2121" i="6" s="1"/>
  <c r="I2122" i="6" s="1"/>
  <c r="I2123" i="6" s="1"/>
  <c r="I2124" i="6" s="1"/>
  <c r="I2125" i="6" s="1"/>
  <c r="I2126" i="6" s="1"/>
  <c r="I2127" i="6" s="1"/>
  <c r="I2128" i="6" s="1"/>
  <c r="I2129" i="6" s="1"/>
  <c r="I2130" i="6" s="1"/>
  <c r="I2131" i="6" s="1"/>
  <c r="I2132" i="6" s="1"/>
  <c r="I2133" i="6" s="1"/>
  <c r="I2134" i="6" s="1"/>
  <c r="I2135" i="6" s="1"/>
  <c r="I2136" i="6" s="1"/>
  <c r="I2137" i="6" s="1"/>
  <c r="I2138" i="6" s="1"/>
  <c r="I2139" i="6" s="1"/>
  <c r="I2140" i="6" s="1"/>
  <c r="I2141" i="6" s="1"/>
  <c r="I2142" i="6" s="1"/>
  <c r="I2143" i="6" s="1"/>
  <c r="I2144" i="6" s="1"/>
  <c r="I2145" i="6" s="1"/>
  <c r="I2146" i="6" s="1"/>
  <c r="I2147" i="6" s="1"/>
  <c r="I2148" i="6" s="1"/>
  <c r="I2149" i="6" s="1"/>
  <c r="I2150" i="6" s="1"/>
  <c r="I2151" i="6" s="1"/>
  <c r="I2152" i="6" s="1"/>
  <c r="I2153" i="6" s="1"/>
  <c r="I2154" i="6" s="1"/>
  <c r="I2155" i="6" s="1"/>
  <c r="I412" i="6"/>
  <c r="B327" i="6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326" i="6"/>
  <c r="J327" i="6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326" i="6"/>
  <c r="M327" i="6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326" i="6"/>
  <c r="M226" i="6"/>
  <c r="M227" i="6" s="1"/>
  <c r="J226" i="6"/>
  <c r="J227" i="6" s="1"/>
  <c r="K210" i="6"/>
  <c r="K228" i="6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226" i="6"/>
  <c r="K227" i="6" s="1"/>
  <c r="N7" i="6"/>
  <c r="B411" i="6" l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1503" i="6" s="1"/>
  <c r="B1504" i="6" s="1"/>
  <c r="B1505" i="6" s="1"/>
  <c r="B1506" i="6" s="1"/>
  <c r="B1507" i="6" s="1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21" i="6" s="1"/>
  <c r="B1522" i="6" s="1"/>
  <c r="B1523" i="6" s="1"/>
  <c r="B1524" i="6" s="1"/>
  <c r="B1525" i="6" s="1"/>
  <c r="B1526" i="6" s="1"/>
  <c r="B1527" i="6" s="1"/>
  <c r="B1528" i="6" s="1"/>
  <c r="B1529" i="6" s="1"/>
  <c r="B1530" i="6" s="1"/>
  <c r="B1531" i="6" s="1"/>
  <c r="B1532" i="6" s="1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46" i="6" s="1"/>
  <c r="B1547" i="6" s="1"/>
  <c r="B1548" i="6" s="1"/>
  <c r="B1549" i="6" s="1"/>
  <c r="B1550" i="6" s="1"/>
  <c r="B1551" i="6" s="1"/>
  <c r="B1552" i="6" s="1"/>
  <c r="B1553" i="6" s="1"/>
  <c r="B1554" i="6" s="1"/>
  <c r="B1555" i="6" s="1"/>
  <c r="B1556" i="6" s="1"/>
  <c r="B1557" i="6" s="1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570" i="6" s="1"/>
  <c r="B1571" i="6" s="1"/>
  <c r="B1572" i="6" s="1"/>
  <c r="B1573" i="6" s="1"/>
  <c r="B1574" i="6" s="1"/>
  <c r="B1575" i="6" s="1"/>
  <c r="B1576" i="6" s="1"/>
  <c r="B1577" i="6" s="1"/>
  <c r="B1578" i="6" s="1"/>
  <c r="B1579" i="6" s="1"/>
  <c r="B1580" i="6" s="1"/>
  <c r="B1581" i="6" s="1"/>
  <c r="B1582" i="6" s="1"/>
  <c r="B1583" i="6" s="1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94" i="6" s="1"/>
  <c r="B1595" i="6" s="1"/>
  <c r="B1596" i="6" s="1"/>
  <c r="B1597" i="6" s="1"/>
  <c r="B1598" i="6" s="1"/>
  <c r="B1599" i="6" s="1"/>
  <c r="B1600" i="6" s="1"/>
  <c r="B1601" i="6" s="1"/>
  <c r="B1602" i="6" s="1"/>
  <c r="B1603" i="6" s="1"/>
  <c r="B1604" i="6" s="1"/>
  <c r="B1605" i="6" s="1"/>
  <c r="B1606" i="6" s="1"/>
  <c r="B1607" i="6" s="1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1619" i="6" s="1"/>
  <c r="B1620" i="6" s="1"/>
  <c r="B1621" i="6" s="1"/>
  <c r="B1622" i="6" s="1"/>
  <c r="B1623" i="6" s="1"/>
  <c r="B1624" i="6" s="1"/>
  <c r="B1625" i="6" s="1"/>
  <c r="B1626" i="6" s="1"/>
  <c r="B1627" i="6" s="1"/>
  <c r="B1628" i="6" s="1"/>
  <c r="B1629" i="6" s="1"/>
  <c r="B1630" i="6" s="1"/>
  <c r="B1631" i="6" s="1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1644" i="6" s="1"/>
  <c r="B1645" i="6" s="1"/>
  <c r="B1646" i="6" s="1"/>
  <c r="B1647" i="6" s="1"/>
  <c r="B1648" i="6" s="1"/>
  <c r="B1649" i="6" s="1"/>
  <c r="B1650" i="6" s="1"/>
  <c r="B1651" i="6" s="1"/>
  <c r="B1652" i="6" s="1"/>
  <c r="B1653" i="6" s="1"/>
  <c r="B1654" i="6" s="1"/>
  <c r="B1655" i="6" s="1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69" i="6" s="1"/>
  <c r="B1670" i="6" s="1"/>
  <c r="B1671" i="6" s="1"/>
  <c r="B1672" i="6" s="1"/>
  <c r="B1673" i="6" s="1"/>
  <c r="B1674" i="6" s="1"/>
  <c r="B1675" i="6" s="1"/>
  <c r="B1676" i="6" s="1"/>
  <c r="B1677" i="6" s="1"/>
  <c r="B1678" i="6" s="1"/>
  <c r="B1679" i="6" s="1"/>
  <c r="B1680" i="6" s="1"/>
  <c r="B1681" i="6" s="1"/>
  <c r="B1682" i="6" s="1"/>
  <c r="B1683" i="6" s="1"/>
  <c r="B1684" i="6" s="1"/>
  <c r="B1685" i="6" s="1"/>
  <c r="B1686" i="6" s="1"/>
  <c r="B1687" i="6" s="1"/>
  <c r="B1688" i="6" s="1"/>
  <c r="B1689" i="6" s="1"/>
  <c r="B1690" i="6" s="1"/>
  <c r="B1691" i="6" s="1"/>
  <c r="B1692" i="6" s="1"/>
  <c r="B1693" i="6" s="1"/>
  <c r="B1694" i="6" s="1"/>
  <c r="B1695" i="6" s="1"/>
  <c r="B1696" i="6" s="1"/>
  <c r="B1697" i="6" s="1"/>
  <c r="B1698" i="6" s="1"/>
  <c r="B1699" i="6" s="1"/>
  <c r="B1700" i="6" s="1"/>
  <c r="B1701" i="6" s="1"/>
  <c r="B1702" i="6" s="1"/>
  <c r="B1703" i="6" s="1"/>
  <c r="B1704" i="6" s="1"/>
  <c r="B1705" i="6" s="1"/>
  <c r="B1706" i="6" s="1"/>
  <c r="B1707" i="6" s="1"/>
  <c r="B1708" i="6" s="1"/>
  <c r="B1709" i="6" s="1"/>
  <c r="B1710" i="6" s="1"/>
  <c r="B1711" i="6" s="1"/>
  <c r="B1712" i="6" s="1"/>
  <c r="B1713" i="6" s="1"/>
  <c r="B1714" i="6" s="1"/>
  <c r="B1715" i="6" s="1"/>
  <c r="B1716" i="6" s="1"/>
  <c r="B1717" i="6" s="1"/>
  <c r="B1718" i="6" s="1"/>
  <c r="B1719" i="6" s="1"/>
  <c r="B1720" i="6" s="1"/>
  <c r="B1721" i="6" s="1"/>
  <c r="B1722" i="6" s="1"/>
  <c r="B1723" i="6" s="1"/>
  <c r="B1724" i="6" s="1"/>
  <c r="B1725" i="6" s="1"/>
  <c r="B1726" i="6" s="1"/>
  <c r="B1727" i="6" s="1"/>
  <c r="B1728" i="6" s="1"/>
  <c r="B1729" i="6" s="1"/>
  <c r="B1730" i="6" s="1"/>
  <c r="B1731" i="6" s="1"/>
  <c r="B1732" i="6" s="1"/>
  <c r="B1733" i="6" s="1"/>
  <c r="B1734" i="6" s="1"/>
  <c r="B1735" i="6" s="1"/>
  <c r="B1736" i="6" s="1"/>
  <c r="B1737" i="6" s="1"/>
  <c r="B1738" i="6" s="1"/>
  <c r="B1739" i="6" s="1"/>
  <c r="B1740" i="6" s="1"/>
  <c r="B1741" i="6" s="1"/>
  <c r="B1742" i="6" s="1"/>
  <c r="B1743" i="6" s="1"/>
  <c r="B1744" i="6" s="1"/>
  <c r="B1745" i="6" s="1"/>
  <c r="B1746" i="6" s="1"/>
  <c r="B1747" i="6" s="1"/>
  <c r="B1748" i="6" s="1"/>
  <c r="B1749" i="6" s="1"/>
  <c r="B1750" i="6" s="1"/>
  <c r="B1751" i="6" s="1"/>
  <c r="B1752" i="6" s="1"/>
  <c r="B1753" i="6" s="1"/>
  <c r="B1754" i="6" s="1"/>
  <c r="B1755" i="6" s="1"/>
  <c r="B1756" i="6" s="1"/>
  <c r="B1757" i="6" s="1"/>
  <c r="B1758" i="6" s="1"/>
  <c r="B1759" i="6" s="1"/>
  <c r="B1760" i="6" s="1"/>
  <c r="B1761" i="6" s="1"/>
  <c r="B1762" i="6" s="1"/>
  <c r="B1763" i="6" s="1"/>
  <c r="B1764" i="6" s="1"/>
  <c r="B1765" i="6" s="1"/>
  <c r="B1766" i="6" s="1"/>
  <c r="B1767" i="6" s="1"/>
  <c r="B1768" i="6" s="1"/>
  <c r="B1769" i="6" s="1"/>
  <c r="B1770" i="6" s="1"/>
  <c r="B1771" i="6" s="1"/>
  <c r="B1772" i="6" s="1"/>
  <c r="B1773" i="6" s="1"/>
  <c r="B1774" i="6" s="1"/>
  <c r="B1775" i="6" s="1"/>
  <c r="B1776" i="6" s="1"/>
  <c r="B1777" i="6" s="1"/>
  <c r="B1778" i="6" s="1"/>
  <c r="B1779" i="6" s="1"/>
  <c r="B1780" i="6" s="1"/>
  <c r="B1781" i="6" s="1"/>
  <c r="B1782" i="6" s="1"/>
  <c r="B1783" i="6" s="1"/>
  <c r="B1784" i="6" s="1"/>
  <c r="B1785" i="6" s="1"/>
  <c r="B1786" i="6" s="1"/>
  <c r="B1787" i="6" s="1"/>
  <c r="B1788" i="6" s="1"/>
  <c r="B1789" i="6" s="1"/>
  <c r="B1790" i="6" s="1"/>
  <c r="B1791" i="6" s="1"/>
  <c r="B1792" i="6" s="1"/>
  <c r="B1793" i="6" s="1"/>
  <c r="B1794" i="6" s="1"/>
  <c r="B1795" i="6" s="1"/>
  <c r="B1796" i="6" s="1"/>
  <c r="B1797" i="6" s="1"/>
  <c r="B1798" i="6" s="1"/>
  <c r="B1799" i="6" s="1"/>
  <c r="B1800" i="6" s="1"/>
  <c r="B1801" i="6" s="1"/>
  <c r="B1802" i="6" s="1"/>
  <c r="B1803" i="6" s="1"/>
  <c r="B1804" i="6" s="1"/>
  <c r="B1805" i="6" s="1"/>
  <c r="B1806" i="6" s="1"/>
  <c r="B1807" i="6" s="1"/>
  <c r="B1808" i="6" s="1"/>
  <c r="B1809" i="6" s="1"/>
  <c r="B1810" i="6" s="1"/>
  <c r="B1811" i="6" s="1"/>
  <c r="B1812" i="6" s="1"/>
  <c r="B1813" i="6" s="1"/>
  <c r="B1814" i="6" s="1"/>
  <c r="B1815" i="6" s="1"/>
  <c r="B1816" i="6" s="1"/>
  <c r="B1817" i="6" s="1"/>
  <c r="B1818" i="6" s="1"/>
  <c r="B1819" i="6" s="1"/>
  <c r="B1820" i="6" s="1"/>
  <c r="B1821" i="6" s="1"/>
  <c r="B1822" i="6" s="1"/>
  <c r="B1823" i="6" s="1"/>
  <c r="B1824" i="6" s="1"/>
  <c r="B1825" i="6" s="1"/>
  <c r="B1826" i="6" s="1"/>
  <c r="B1827" i="6" s="1"/>
  <c r="B1828" i="6" s="1"/>
  <c r="B1829" i="6" s="1"/>
  <c r="B1830" i="6" s="1"/>
  <c r="B1831" i="6" s="1"/>
  <c r="B1832" i="6" s="1"/>
  <c r="B1833" i="6" s="1"/>
  <c r="B1834" i="6" s="1"/>
  <c r="B1835" i="6" s="1"/>
  <c r="B1836" i="6" s="1"/>
  <c r="B1837" i="6" s="1"/>
  <c r="B1838" i="6" s="1"/>
  <c r="B1839" i="6" s="1"/>
  <c r="B1840" i="6" s="1"/>
  <c r="B1841" i="6" s="1"/>
  <c r="B1842" i="6" s="1"/>
  <c r="B1843" i="6" s="1"/>
  <c r="B1844" i="6" s="1"/>
  <c r="B1845" i="6" s="1"/>
  <c r="B1846" i="6" s="1"/>
  <c r="B1847" i="6" s="1"/>
  <c r="B1848" i="6" s="1"/>
  <c r="B1849" i="6" s="1"/>
  <c r="B1850" i="6" s="1"/>
  <c r="B1851" i="6" s="1"/>
  <c r="B1852" i="6" s="1"/>
  <c r="B1853" i="6" s="1"/>
  <c r="B1854" i="6" s="1"/>
  <c r="B1855" i="6" s="1"/>
  <c r="B1856" i="6" s="1"/>
  <c r="B1857" i="6" s="1"/>
  <c r="B1858" i="6" s="1"/>
  <c r="B1859" i="6" s="1"/>
  <c r="B1860" i="6" s="1"/>
  <c r="B1861" i="6" s="1"/>
  <c r="B1862" i="6" s="1"/>
  <c r="B1863" i="6" s="1"/>
  <c r="B1864" i="6" s="1"/>
  <c r="B1865" i="6" s="1"/>
  <c r="B1866" i="6" s="1"/>
  <c r="B1867" i="6" s="1"/>
  <c r="B1868" i="6" s="1"/>
  <c r="B1869" i="6" s="1"/>
  <c r="B1870" i="6" s="1"/>
  <c r="B1871" i="6" s="1"/>
  <c r="B1872" i="6" s="1"/>
  <c r="B1873" i="6" s="1"/>
  <c r="B1874" i="6" s="1"/>
  <c r="B1875" i="6" s="1"/>
  <c r="B1876" i="6" s="1"/>
  <c r="B1877" i="6" s="1"/>
  <c r="B1878" i="6" s="1"/>
  <c r="B1879" i="6" s="1"/>
  <c r="B1880" i="6" s="1"/>
  <c r="B1881" i="6" s="1"/>
  <c r="B1882" i="6" s="1"/>
  <c r="B1883" i="6" s="1"/>
  <c r="B1884" i="6" s="1"/>
  <c r="B1885" i="6" s="1"/>
  <c r="B1886" i="6" s="1"/>
  <c r="B1887" i="6" s="1"/>
  <c r="B1888" i="6" s="1"/>
  <c r="B1889" i="6" s="1"/>
  <c r="B1890" i="6" s="1"/>
  <c r="B1891" i="6" s="1"/>
  <c r="B1892" i="6" s="1"/>
  <c r="B1893" i="6" s="1"/>
  <c r="B1894" i="6" s="1"/>
  <c r="B1895" i="6" s="1"/>
  <c r="B1896" i="6" s="1"/>
  <c r="B1897" i="6" s="1"/>
  <c r="B1898" i="6" s="1"/>
  <c r="B1899" i="6" s="1"/>
  <c r="B1900" i="6" s="1"/>
  <c r="B1901" i="6" s="1"/>
  <c r="B1902" i="6" s="1"/>
  <c r="B1903" i="6" s="1"/>
  <c r="B1904" i="6" s="1"/>
  <c r="B1905" i="6" s="1"/>
  <c r="B1906" i="6" s="1"/>
  <c r="B1907" i="6" s="1"/>
  <c r="B1908" i="6" s="1"/>
  <c r="B1909" i="6" s="1"/>
  <c r="B1910" i="6" s="1"/>
  <c r="B1911" i="6" s="1"/>
  <c r="B1912" i="6" s="1"/>
  <c r="B1913" i="6" s="1"/>
  <c r="B1914" i="6" s="1"/>
  <c r="B1915" i="6" s="1"/>
  <c r="B1916" i="6" s="1"/>
  <c r="B1917" i="6" s="1"/>
  <c r="B1918" i="6" s="1"/>
  <c r="B1919" i="6" s="1"/>
  <c r="B1920" i="6" s="1"/>
  <c r="B1921" i="6" s="1"/>
  <c r="B1922" i="6" s="1"/>
  <c r="B1923" i="6" s="1"/>
  <c r="B1924" i="6" s="1"/>
  <c r="B1925" i="6" s="1"/>
  <c r="B1926" i="6" s="1"/>
  <c r="B1927" i="6" s="1"/>
  <c r="B1928" i="6" s="1"/>
  <c r="B1929" i="6" s="1"/>
  <c r="B1930" i="6" s="1"/>
  <c r="B1931" i="6" s="1"/>
  <c r="B1932" i="6" s="1"/>
  <c r="B1933" i="6" s="1"/>
  <c r="B1934" i="6" s="1"/>
  <c r="B1935" i="6" s="1"/>
  <c r="B1936" i="6" s="1"/>
  <c r="B1937" i="6" s="1"/>
  <c r="B1938" i="6" s="1"/>
  <c r="B1939" i="6" s="1"/>
  <c r="B1940" i="6" s="1"/>
  <c r="B1941" i="6" s="1"/>
  <c r="B1942" i="6" s="1"/>
  <c r="B1943" i="6" s="1"/>
  <c r="B1944" i="6" s="1"/>
  <c r="B1945" i="6" s="1"/>
  <c r="B1946" i="6" s="1"/>
  <c r="B1947" i="6" s="1"/>
  <c r="B1948" i="6" s="1"/>
  <c r="B1949" i="6" s="1"/>
  <c r="B1950" i="6" s="1"/>
  <c r="B1951" i="6" s="1"/>
  <c r="B1952" i="6" s="1"/>
  <c r="B1953" i="6" s="1"/>
  <c r="B1954" i="6" s="1"/>
  <c r="B1955" i="6" s="1"/>
  <c r="B1956" i="6" s="1"/>
  <c r="B1957" i="6" s="1"/>
  <c r="B1958" i="6" s="1"/>
  <c r="B1959" i="6" s="1"/>
  <c r="B1960" i="6" s="1"/>
  <c r="B1961" i="6" s="1"/>
  <c r="B1962" i="6" s="1"/>
  <c r="B1963" i="6" s="1"/>
  <c r="B1964" i="6" s="1"/>
  <c r="B1965" i="6" s="1"/>
  <c r="B1966" i="6" s="1"/>
  <c r="B1967" i="6" s="1"/>
  <c r="B1968" i="6" s="1"/>
  <c r="B1969" i="6" s="1"/>
  <c r="B1970" i="6" s="1"/>
  <c r="B1971" i="6" s="1"/>
  <c r="B1972" i="6" s="1"/>
  <c r="B1973" i="6" s="1"/>
  <c r="B1974" i="6" s="1"/>
  <c r="B1975" i="6" s="1"/>
  <c r="B1976" i="6" s="1"/>
  <c r="B1977" i="6" s="1"/>
  <c r="B1978" i="6" s="1"/>
  <c r="B1979" i="6" s="1"/>
  <c r="B1980" i="6" s="1"/>
  <c r="B1981" i="6" s="1"/>
  <c r="B1982" i="6" s="1"/>
  <c r="B1983" i="6" s="1"/>
  <c r="B1984" i="6" s="1"/>
  <c r="B1985" i="6" s="1"/>
  <c r="B1986" i="6" s="1"/>
  <c r="B1987" i="6" s="1"/>
  <c r="B1988" i="6" s="1"/>
  <c r="B1989" i="6" s="1"/>
  <c r="B1990" i="6" s="1"/>
  <c r="B1991" i="6" s="1"/>
  <c r="B1992" i="6" s="1"/>
  <c r="B1993" i="6" s="1"/>
  <c r="B1994" i="6" s="1"/>
  <c r="B1995" i="6" s="1"/>
  <c r="B1996" i="6" s="1"/>
  <c r="B1997" i="6" s="1"/>
  <c r="B1998" i="6" s="1"/>
  <c r="B1999" i="6" s="1"/>
  <c r="B2000" i="6" s="1"/>
  <c r="B2001" i="6" s="1"/>
  <c r="B2002" i="6" s="1"/>
  <c r="B2003" i="6" s="1"/>
  <c r="B2004" i="6" s="1"/>
  <c r="B2005" i="6" s="1"/>
  <c r="B2006" i="6" s="1"/>
  <c r="B2007" i="6" s="1"/>
  <c r="B2008" i="6" s="1"/>
  <c r="B2009" i="6" s="1"/>
  <c r="B2010" i="6" s="1"/>
  <c r="B2011" i="6" s="1"/>
  <c r="B2012" i="6" s="1"/>
  <c r="B2013" i="6" s="1"/>
  <c r="B2014" i="6" s="1"/>
  <c r="B2015" i="6" s="1"/>
  <c r="B2016" i="6" s="1"/>
  <c r="B2017" i="6" s="1"/>
  <c r="B2018" i="6" s="1"/>
  <c r="B2019" i="6" s="1"/>
  <c r="B2020" i="6" s="1"/>
  <c r="B2021" i="6" s="1"/>
  <c r="B2022" i="6" s="1"/>
  <c r="B2023" i="6" s="1"/>
  <c r="B2024" i="6" s="1"/>
  <c r="B2025" i="6" s="1"/>
  <c r="B2026" i="6" s="1"/>
  <c r="B2027" i="6" s="1"/>
  <c r="B2028" i="6" s="1"/>
  <c r="B2029" i="6" s="1"/>
  <c r="B2030" i="6" s="1"/>
  <c r="B2031" i="6" s="1"/>
  <c r="B2032" i="6" s="1"/>
  <c r="B2033" i="6" s="1"/>
  <c r="B2034" i="6" s="1"/>
  <c r="B2035" i="6" s="1"/>
  <c r="B2036" i="6" s="1"/>
  <c r="B2037" i="6" s="1"/>
  <c r="B2038" i="6" s="1"/>
  <c r="B2039" i="6" s="1"/>
  <c r="B2040" i="6" s="1"/>
  <c r="B2041" i="6" s="1"/>
  <c r="B2042" i="6" s="1"/>
  <c r="B2043" i="6" s="1"/>
  <c r="B2044" i="6" s="1"/>
  <c r="B2045" i="6" s="1"/>
  <c r="B2046" i="6" s="1"/>
  <c r="B2047" i="6" s="1"/>
  <c r="B2048" i="6" s="1"/>
  <c r="B2049" i="6" s="1"/>
  <c r="B2050" i="6" s="1"/>
  <c r="B2051" i="6" s="1"/>
  <c r="B2052" i="6" s="1"/>
  <c r="B2053" i="6" s="1"/>
  <c r="B2054" i="6" s="1"/>
  <c r="B2055" i="6" s="1"/>
  <c r="B2056" i="6" s="1"/>
  <c r="B2057" i="6" s="1"/>
  <c r="B2058" i="6" s="1"/>
  <c r="B2059" i="6" s="1"/>
  <c r="B2060" i="6" s="1"/>
  <c r="B2061" i="6" s="1"/>
  <c r="B2062" i="6" s="1"/>
  <c r="B2063" i="6" s="1"/>
  <c r="B2064" i="6" s="1"/>
  <c r="B2065" i="6" s="1"/>
  <c r="B2066" i="6" s="1"/>
  <c r="B2067" i="6" s="1"/>
  <c r="B2068" i="6" s="1"/>
  <c r="B2069" i="6" s="1"/>
  <c r="B2070" i="6" s="1"/>
  <c r="B2071" i="6" s="1"/>
  <c r="B2072" i="6" s="1"/>
  <c r="B2073" i="6" s="1"/>
  <c r="B2074" i="6" s="1"/>
  <c r="B2075" i="6" s="1"/>
  <c r="B2076" i="6" s="1"/>
  <c r="B2077" i="6" s="1"/>
  <c r="B2078" i="6" s="1"/>
  <c r="B2079" i="6" s="1"/>
  <c r="B2080" i="6" s="1"/>
  <c r="B2081" i="6" s="1"/>
  <c r="B2082" i="6" s="1"/>
  <c r="B2083" i="6" s="1"/>
  <c r="B2084" i="6" s="1"/>
  <c r="B2085" i="6" s="1"/>
  <c r="B2086" i="6" s="1"/>
  <c r="B2087" i="6" s="1"/>
  <c r="B2088" i="6" s="1"/>
  <c r="B2089" i="6" s="1"/>
  <c r="B2090" i="6" s="1"/>
  <c r="B2091" i="6" s="1"/>
  <c r="B2092" i="6" s="1"/>
  <c r="B2093" i="6" s="1"/>
  <c r="B2094" i="6" s="1"/>
  <c r="B2095" i="6" s="1"/>
  <c r="B2096" i="6" s="1"/>
  <c r="B2097" i="6" s="1"/>
  <c r="B2098" i="6" s="1"/>
  <c r="B2099" i="6" s="1"/>
  <c r="B2100" i="6" s="1"/>
  <c r="B2101" i="6" s="1"/>
  <c r="B2102" i="6" s="1"/>
  <c r="B2103" i="6" s="1"/>
  <c r="B2104" i="6" s="1"/>
  <c r="B2105" i="6" s="1"/>
  <c r="B2106" i="6" s="1"/>
  <c r="B2107" i="6" s="1"/>
  <c r="B2108" i="6" s="1"/>
  <c r="B2109" i="6" s="1"/>
  <c r="B2110" i="6" s="1"/>
  <c r="B2111" i="6" s="1"/>
  <c r="B2112" i="6" s="1"/>
  <c r="B2113" i="6" s="1"/>
  <c r="B2114" i="6" s="1"/>
  <c r="B2115" i="6" s="1"/>
  <c r="B2116" i="6" s="1"/>
  <c r="B2117" i="6" s="1"/>
  <c r="B2118" i="6" s="1"/>
  <c r="B2119" i="6" s="1"/>
  <c r="B2120" i="6" s="1"/>
  <c r="B2121" i="6" s="1"/>
  <c r="B2122" i="6" s="1"/>
  <c r="B2123" i="6" s="1"/>
  <c r="B2124" i="6" s="1"/>
  <c r="B2125" i="6" s="1"/>
  <c r="B2126" i="6" s="1"/>
  <c r="B2127" i="6" s="1"/>
  <c r="B2128" i="6" s="1"/>
  <c r="B2129" i="6" s="1"/>
  <c r="B2130" i="6" s="1"/>
  <c r="B2131" i="6" s="1"/>
  <c r="B2132" i="6" s="1"/>
  <c r="B2133" i="6" s="1"/>
  <c r="B2134" i="6" s="1"/>
  <c r="B2135" i="6" s="1"/>
  <c r="B2136" i="6" s="1"/>
  <c r="B2137" i="6" s="1"/>
  <c r="B2138" i="6" s="1"/>
  <c r="B2139" i="6" s="1"/>
  <c r="B2140" i="6" s="1"/>
  <c r="B2141" i="6" s="1"/>
  <c r="B2142" i="6" s="1"/>
  <c r="B2143" i="6" s="1"/>
  <c r="B2144" i="6" s="1"/>
  <c r="B2145" i="6" s="1"/>
  <c r="B2146" i="6" s="1"/>
  <c r="B2147" i="6" s="1"/>
  <c r="B2148" i="6" s="1"/>
  <c r="B2149" i="6" s="1"/>
  <c r="B2150" i="6" s="1"/>
  <c r="B2151" i="6" s="1"/>
  <c r="B2152" i="6" s="1"/>
  <c r="B2153" i="6" s="1"/>
  <c r="B2154" i="6" s="1"/>
  <c r="B2155" i="6" s="1"/>
  <c r="B412" i="6"/>
  <c r="M411" i="6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s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700" i="6" s="1"/>
  <c r="M701" i="6" s="1"/>
  <c r="M702" i="6" s="1"/>
  <c r="M703" i="6" s="1"/>
  <c r="M704" i="6" s="1"/>
  <c r="M705" i="6" s="1"/>
  <c r="M706" i="6" s="1"/>
  <c r="M707" i="6" s="1"/>
  <c r="M708" i="6" s="1"/>
  <c r="M709" i="6" s="1"/>
  <c r="M710" i="6" s="1"/>
  <c r="M711" i="6" s="1"/>
  <c r="M712" i="6" s="1"/>
  <c r="M713" i="6" s="1"/>
  <c r="M714" i="6" s="1"/>
  <c r="M715" i="6" s="1"/>
  <c r="M716" i="6" s="1"/>
  <c r="M717" i="6" s="1"/>
  <c r="M718" i="6" s="1"/>
  <c r="M719" i="6" s="1"/>
  <c r="M720" i="6" s="1"/>
  <c r="M721" i="6" s="1"/>
  <c r="M722" i="6" s="1"/>
  <c r="M723" i="6" s="1"/>
  <c r="M724" i="6" s="1"/>
  <c r="M725" i="6" s="1"/>
  <c r="M726" i="6" s="1"/>
  <c r="M727" i="6" s="1"/>
  <c r="M728" i="6" s="1"/>
  <c r="M729" i="6" s="1"/>
  <c r="M730" i="6" s="1"/>
  <c r="M731" i="6" s="1"/>
  <c r="M732" i="6" s="1"/>
  <c r="M733" i="6" s="1"/>
  <c r="M734" i="6" s="1"/>
  <c r="M735" i="6" s="1"/>
  <c r="M736" i="6" s="1"/>
  <c r="M737" i="6" s="1"/>
  <c r="M738" i="6" s="1"/>
  <c r="M739" i="6" s="1"/>
  <c r="M740" i="6" s="1"/>
  <c r="M741" i="6" s="1"/>
  <c r="M742" i="6" s="1"/>
  <c r="M743" i="6" s="1"/>
  <c r="M744" i="6" s="1"/>
  <c r="M745" i="6" s="1"/>
  <c r="M746" i="6" s="1"/>
  <c r="M747" i="6" s="1"/>
  <c r="M748" i="6" s="1"/>
  <c r="M749" i="6" s="1"/>
  <c r="M750" i="6" s="1"/>
  <c r="M751" i="6" s="1"/>
  <c r="M752" i="6" s="1"/>
  <c r="M753" i="6" s="1"/>
  <c r="M754" i="6" s="1"/>
  <c r="M755" i="6" s="1"/>
  <c r="M756" i="6" s="1"/>
  <c r="M757" i="6" s="1"/>
  <c r="M758" i="6" s="1"/>
  <c r="M759" i="6" s="1"/>
  <c r="M760" i="6" s="1"/>
  <c r="M761" i="6" s="1"/>
  <c r="M762" i="6" s="1"/>
  <c r="M763" i="6" s="1"/>
  <c r="M764" i="6" s="1"/>
  <c r="M765" i="6" s="1"/>
  <c r="M766" i="6" s="1"/>
  <c r="M767" i="6" s="1"/>
  <c r="M768" i="6" s="1"/>
  <c r="M769" i="6" s="1"/>
  <c r="M770" i="6" s="1"/>
  <c r="M771" i="6" s="1"/>
  <c r="M772" i="6" s="1"/>
  <c r="M773" i="6" s="1"/>
  <c r="M774" i="6" s="1"/>
  <c r="M775" i="6" s="1"/>
  <c r="M776" i="6" s="1"/>
  <c r="M777" i="6" s="1"/>
  <c r="M778" i="6" s="1"/>
  <c r="M779" i="6" s="1"/>
  <c r="M780" i="6" s="1"/>
  <c r="M781" i="6" s="1"/>
  <c r="M782" i="6" s="1"/>
  <c r="M783" i="6" s="1"/>
  <c r="M784" i="6" s="1"/>
  <c r="M785" i="6" s="1"/>
  <c r="M786" i="6" s="1"/>
  <c r="M787" i="6" s="1"/>
  <c r="M788" i="6" s="1"/>
  <c r="M789" i="6" s="1"/>
  <c r="M790" i="6" s="1"/>
  <c r="M791" i="6" s="1"/>
  <c r="M792" i="6" s="1"/>
  <c r="M793" i="6" s="1"/>
  <c r="M794" i="6" s="1"/>
  <c r="M795" i="6" s="1"/>
  <c r="M796" i="6" s="1"/>
  <c r="M797" i="6" s="1"/>
  <c r="M798" i="6" s="1"/>
  <c r="M799" i="6" s="1"/>
  <c r="M800" i="6" s="1"/>
  <c r="M801" i="6" s="1"/>
  <c r="M802" i="6" s="1"/>
  <c r="M803" i="6" s="1"/>
  <c r="M804" i="6" s="1"/>
  <c r="M805" i="6" s="1"/>
  <c r="M806" i="6" s="1"/>
  <c r="M807" i="6" s="1"/>
  <c r="M808" i="6" s="1"/>
  <c r="M809" i="6" s="1"/>
  <c r="M810" i="6" s="1"/>
  <c r="M811" i="6" s="1"/>
  <c r="M812" i="6" s="1"/>
  <c r="M813" i="6" s="1"/>
  <c r="M814" i="6" s="1"/>
  <c r="M815" i="6" s="1"/>
  <c r="M816" i="6" s="1"/>
  <c r="M817" i="6" s="1"/>
  <c r="M818" i="6" s="1"/>
  <c r="M819" i="6" s="1"/>
  <c r="M820" i="6" s="1"/>
  <c r="M821" i="6" s="1"/>
  <c r="M822" i="6" s="1"/>
  <c r="M823" i="6" s="1"/>
  <c r="M824" i="6" s="1"/>
  <c r="M825" i="6" s="1"/>
  <c r="M826" i="6" s="1"/>
  <c r="M827" i="6" s="1"/>
  <c r="M828" i="6" s="1"/>
  <c r="M829" i="6" s="1"/>
  <c r="M830" i="6" s="1"/>
  <c r="M831" i="6" s="1"/>
  <c r="M832" i="6" s="1"/>
  <c r="M833" i="6" s="1"/>
  <c r="M834" i="6" s="1"/>
  <c r="M835" i="6" s="1"/>
  <c r="M836" i="6" s="1"/>
  <c r="M837" i="6" s="1"/>
  <c r="M838" i="6" s="1"/>
  <c r="M839" i="6" s="1"/>
  <c r="M840" i="6" s="1"/>
  <c r="M841" i="6" s="1"/>
  <c r="M842" i="6" s="1"/>
  <c r="M843" i="6" s="1"/>
  <c r="M844" i="6" s="1"/>
  <c r="M845" i="6" s="1"/>
  <c r="M846" i="6" s="1"/>
  <c r="M847" i="6" s="1"/>
  <c r="M848" i="6" s="1"/>
  <c r="M849" i="6" s="1"/>
  <c r="M850" i="6" s="1"/>
  <c r="M851" i="6" s="1"/>
  <c r="M852" i="6" s="1"/>
  <c r="M853" i="6" s="1"/>
  <c r="M854" i="6" s="1"/>
  <c r="M855" i="6" s="1"/>
  <c r="M856" i="6" s="1"/>
  <c r="M857" i="6" s="1"/>
  <c r="M858" i="6" s="1"/>
  <c r="M859" i="6" s="1"/>
  <c r="M860" i="6" s="1"/>
  <c r="M861" i="6" s="1"/>
  <c r="M862" i="6" s="1"/>
  <c r="M863" i="6" s="1"/>
  <c r="M864" i="6" s="1"/>
  <c r="M865" i="6" s="1"/>
  <c r="M866" i="6" s="1"/>
  <c r="M867" i="6" s="1"/>
  <c r="M868" i="6" s="1"/>
  <c r="M869" i="6" s="1"/>
  <c r="M870" i="6" s="1"/>
  <c r="M871" i="6" s="1"/>
  <c r="M872" i="6" s="1"/>
  <c r="M873" i="6" s="1"/>
  <c r="M874" i="6" s="1"/>
  <c r="M875" i="6" s="1"/>
  <c r="M876" i="6" s="1"/>
  <c r="M877" i="6" s="1"/>
  <c r="M878" i="6" s="1"/>
  <c r="M879" i="6" s="1"/>
  <c r="M880" i="6" s="1"/>
  <c r="M881" i="6" s="1"/>
  <c r="M882" i="6" s="1"/>
  <c r="M883" i="6" s="1"/>
  <c r="M884" i="6" s="1"/>
  <c r="M885" i="6" s="1"/>
  <c r="M886" i="6" s="1"/>
  <c r="M887" i="6" s="1"/>
  <c r="M888" i="6" s="1"/>
  <c r="M889" i="6" s="1"/>
  <c r="M890" i="6" s="1"/>
  <c r="M891" i="6" s="1"/>
  <c r="M892" i="6" s="1"/>
  <c r="M893" i="6" s="1"/>
  <c r="M894" i="6" s="1"/>
  <c r="M895" i="6" s="1"/>
  <c r="M896" i="6" s="1"/>
  <c r="M897" i="6" s="1"/>
  <c r="M898" i="6" s="1"/>
  <c r="M899" i="6" s="1"/>
  <c r="M900" i="6" s="1"/>
  <c r="M901" i="6" s="1"/>
  <c r="M902" i="6" s="1"/>
  <c r="M903" i="6" s="1"/>
  <c r="M904" i="6" s="1"/>
  <c r="M905" i="6" s="1"/>
  <c r="M906" i="6" s="1"/>
  <c r="M907" i="6" s="1"/>
  <c r="M908" i="6" s="1"/>
  <c r="M909" i="6" s="1"/>
  <c r="M910" i="6" s="1"/>
  <c r="M911" i="6" s="1"/>
  <c r="M912" i="6" s="1"/>
  <c r="M913" i="6" s="1"/>
  <c r="M914" i="6" s="1"/>
  <c r="M915" i="6" s="1"/>
  <c r="M916" i="6" s="1"/>
  <c r="M917" i="6" s="1"/>
  <c r="M918" i="6" s="1"/>
  <c r="M919" i="6" s="1"/>
  <c r="M920" i="6" s="1"/>
  <c r="M921" i="6" s="1"/>
  <c r="M922" i="6" s="1"/>
  <c r="M923" i="6" s="1"/>
  <c r="M924" i="6" s="1"/>
  <c r="M925" i="6" s="1"/>
  <c r="M926" i="6" s="1"/>
  <c r="M927" i="6" s="1"/>
  <c r="M928" i="6" s="1"/>
  <c r="M929" i="6" s="1"/>
  <c r="M930" i="6" s="1"/>
  <c r="M931" i="6" s="1"/>
  <c r="M932" i="6" s="1"/>
  <c r="M933" i="6" s="1"/>
  <c r="M934" i="6" s="1"/>
  <c r="M935" i="6" s="1"/>
  <c r="M936" i="6" s="1"/>
  <c r="M937" i="6" s="1"/>
  <c r="M938" i="6" s="1"/>
  <c r="M939" i="6" s="1"/>
  <c r="M940" i="6" s="1"/>
  <c r="M941" i="6" s="1"/>
  <c r="M942" i="6" s="1"/>
  <c r="M943" i="6" s="1"/>
  <c r="M944" i="6" s="1"/>
  <c r="M945" i="6" s="1"/>
  <c r="M946" i="6" s="1"/>
  <c r="M947" i="6" s="1"/>
  <c r="M948" i="6" s="1"/>
  <c r="M949" i="6" s="1"/>
  <c r="M950" i="6" s="1"/>
  <c r="M951" i="6" s="1"/>
  <c r="M952" i="6" s="1"/>
  <c r="M953" i="6" s="1"/>
  <c r="M954" i="6" s="1"/>
  <c r="M955" i="6" s="1"/>
  <c r="M956" i="6" s="1"/>
  <c r="M957" i="6" s="1"/>
  <c r="M958" i="6" s="1"/>
  <c r="M959" i="6" s="1"/>
  <c r="M960" i="6" s="1"/>
  <c r="M961" i="6" s="1"/>
  <c r="M962" i="6" s="1"/>
  <c r="M963" i="6" s="1"/>
  <c r="M964" i="6" s="1"/>
  <c r="M965" i="6" s="1"/>
  <c r="M966" i="6" s="1"/>
  <c r="M967" i="6" s="1"/>
  <c r="M968" i="6" s="1"/>
  <c r="M969" i="6" s="1"/>
  <c r="M970" i="6" s="1"/>
  <c r="M971" i="6" s="1"/>
  <c r="M972" i="6" s="1"/>
  <c r="M973" i="6" s="1"/>
  <c r="M974" i="6" s="1"/>
  <c r="M975" i="6" s="1"/>
  <c r="M976" i="6" s="1"/>
  <c r="M977" i="6" s="1"/>
  <c r="M978" i="6" s="1"/>
  <c r="M979" i="6" s="1"/>
  <c r="M980" i="6" s="1"/>
  <c r="M981" i="6" s="1"/>
  <c r="M982" i="6" s="1"/>
  <c r="M983" i="6" s="1"/>
  <c r="M984" i="6" s="1"/>
  <c r="M985" i="6" s="1"/>
  <c r="M986" i="6" s="1"/>
  <c r="M987" i="6" s="1"/>
  <c r="M988" i="6" s="1"/>
  <c r="M989" i="6" s="1"/>
  <c r="M990" i="6" s="1"/>
  <c r="M991" i="6" s="1"/>
  <c r="M992" i="6" s="1"/>
  <c r="M993" i="6" s="1"/>
  <c r="M994" i="6" s="1"/>
  <c r="M995" i="6" s="1"/>
  <c r="M996" i="6" s="1"/>
  <c r="M997" i="6" s="1"/>
  <c r="M998" i="6" s="1"/>
  <c r="M999" i="6" s="1"/>
  <c r="M1000" i="6" s="1"/>
  <c r="M1001" i="6" s="1"/>
  <c r="M1002" i="6" s="1"/>
  <c r="M1003" i="6" s="1"/>
  <c r="M1004" i="6" s="1"/>
  <c r="M1005" i="6" s="1"/>
  <c r="M1006" i="6" s="1"/>
  <c r="M1007" i="6" s="1"/>
  <c r="M1008" i="6" s="1"/>
  <c r="M1009" i="6" s="1"/>
  <c r="M1010" i="6" s="1"/>
  <c r="M1011" i="6" s="1"/>
  <c r="M1012" i="6" s="1"/>
  <c r="M1013" i="6" s="1"/>
  <c r="M1014" i="6" s="1"/>
  <c r="M1015" i="6" s="1"/>
  <c r="M1016" i="6" s="1"/>
  <c r="M1017" i="6" s="1"/>
  <c r="M1018" i="6" s="1"/>
  <c r="M1019" i="6" s="1"/>
  <c r="M1020" i="6" s="1"/>
  <c r="M1021" i="6" s="1"/>
  <c r="M1022" i="6" s="1"/>
  <c r="M1023" i="6" s="1"/>
  <c r="M1024" i="6" s="1"/>
  <c r="M1025" i="6" s="1"/>
  <c r="M1026" i="6" s="1"/>
  <c r="M1027" i="6" s="1"/>
  <c r="M1028" i="6" s="1"/>
  <c r="M1029" i="6" s="1"/>
  <c r="M1030" i="6" s="1"/>
  <c r="M1031" i="6" s="1"/>
  <c r="M1032" i="6" s="1"/>
  <c r="M1033" i="6" s="1"/>
  <c r="M1034" i="6" s="1"/>
  <c r="M1035" i="6" s="1"/>
  <c r="M1036" i="6" s="1"/>
  <c r="M1037" i="6" s="1"/>
  <c r="M1038" i="6" s="1"/>
  <c r="M1039" i="6" s="1"/>
  <c r="M1040" i="6" s="1"/>
  <c r="M1041" i="6" s="1"/>
  <c r="M1042" i="6" s="1"/>
  <c r="M1043" i="6" s="1"/>
  <c r="M1044" i="6" s="1"/>
  <c r="M1045" i="6" s="1"/>
  <c r="M1046" i="6" s="1"/>
  <c r="M1047" i="6" s="1"/>
  <c r="M1048" i="6" s="1"/>
  <c r="M1049" i="6" s="1"/>
  <c r="M1050" i="6" s="1"/>
  <c r="M1051" i="6" s="1"/>
  <c r="M1052" i="6" s="1"/>
  <c r="M1053" i="6" s="1"/>
  <c r="M1054" i="6" s="1"/>
  <c r="M1055" i="6" s="1"/>
  <c r="M1056" i="6" s="1"/>
  <c r="M1057" i="6" s="1"/>
  <c r="M1058" i="6" s="1"/>
  <c r="M1059" i="6" s="1"/>
  <c r="M1060" i="6" s="1"/>
  <c r="M1061" i="6" s="1"/>
  <c r="M1062" i="6" s="1"/>
  <c r="M1063" i="6" s="1"/>
  <c r="M1064" i="6" s="1"/>
  <c r="M1065" i="6" s="1"/>
  <c r="M1066" i="6" s="1"/>
  <c r="M1067" i="6" s="1"/>
  <c r="M1068" i="6" s="1"/>
  <c r="M1069" i="6" s="1"/>
  <c r="M1070" i="6" s="1"/>
  <c r="M1071" i="6" s="1"/>
  <c r="M1072" i="6" s="1"/>
  <c r="M1073" i="6" s="1"/>
  <c r="M1074" i="6" s="1"/>
  <c r="M1075" i="6" s="1"/>
  <c r="M1076" i="6" s="1"/>
  <c r="M1077" i="6" s="1"/>
  <c r="M1078" i="6" s="1"/>
  <c r="M1079" i="6" s="1"/>
  <c r="M1080" i="6" s="1"/>
  <c r="M1081" i="6" s="1"/>
  <c r="M1082" i="6" s="1"/>
  <c r="M1083" i="6" s="1"/>
  <c r="M1084" i="6" s="1"/>
  <c r="M1085" i="6" s="1"/>
  <c r="M1086" i="6" s="1"/>
  <c r="M1087" i="6" s="1"/>
  <c r="M1088" i="6" s="1"/>
  <c r="M1089" i="6" s="1"/>
  <c r="M1090" i="6" s="1"/>
  <c r="M1091" i="6" s="1"/>
  <c r="M1092" i="6" s="1"/>
  <c r="M1093" i="6" s="1"/>
  <c r="M1094" i="6" s="1"/>
  <c r="M1095" i="6" s="1"/>
  <c r="M1096" i="6" s="1"/>
  <c r="M1097" i="6" s="1"/>
  <c r="M1098" i="6" s="1"/>
  <c r="M1099" i="6" s="1"/>
  <c r="M1100" i="6" s="1"/>
  <c r="M1101" i="6" s="1"/>
  <c r="M1102" i="6" s="1"/>
  <c r="M1103" i="6" s="1"/>
  <c r="M1104" i="6" s="1"/>
  <c r="M1105" i="6" s="1"/>
  <c r="M1106" i="6" s="1"/>
  <c r="M1107" i="6" s="1"/>
  <c r="M1108" i="6" s="1"/>
  <c r="M1109" i="6" s="1"/>
  <c r="M1110" i="6" s="1"/>
  <c r="M1111" i="6" s="1"/>
  <c r="M1112" i="6" s="1"/>
  <c r="M1113" i="6" s="1"/>
  <c r="M1114" i="6" s="1"/>
  <c r="M1115" i="6" s="1"/>
  <c r="M1116" i="6" s="1"/>
  <c r="M1117" i="6" s="1"/>
  <c r="M1118" i="6" s="1"/>
  <c r="M1119" i="6" s="1"/>
  <c r="M1120" i="6" s="1"/>
  <c r="M1121" i="6" s="1"/>
  <c r="M1122" i="6" s="1"/>
  <c r="M1123" i="6" s="1"/>
  <c r="M1124" i="6" s="1"/>
  <c r="M1125" i="6" s="1"/>
  <c r="M1126" i="6" s="1"/>
  <c r="M1127" i="6" s="1"/>
  <c r="M1128" i="6" s="1"/>
  <c r="M1129" i="6" s="1"/>
  <c r="M1130" i="6" s="1"/>
  <c r="M1131" i="6" s="1"/>
  <c r="M1132" i="6" s="1"/>
  <c r="M1133" i="6" s="1"/>
  <c r="M1134" i="6" s="1"/>
  <c r="M1135" i="6" s="1"/>
  <c r="M1136" i="6" s="1"/>
  <c r="M1137" i="6" s="1"/>
  <c r="M1138" i="6" s="1"/>
  <c r="M1139" i="6" s="1"/>
  <c r="M1140" i="6" s="1"/>
  <c r="M1141" i="6" s="1"/>
  <c r="M1142" i="6" s="1"/>
  <c r="M1143" i="6" s="1"/>
  <c r="M1144" i="6" s="1"/>
  <c r="M1145" i="6" s="1"/>
  <c r="M1146" i="6" s="1"/>
  <c r="M1147" i="6" s="1"/>
  <c r="M1148" i="6" s="1"/>
  <c r="M1149" i="6" s="1"/>
  <c r="M1150" i="6" s="1"/>
  <c r="M1151" i="6" s="1"/>
  <c r="M1152" i="6" s="1"/>
  <c r="M1153" i="6" s="1"/>
  <c r="M1154" i="6" s="1"/>
  <c r="M1155" i="6" s="1"/>
  <c r="M1156" i="6" s="1"/>
  <c r="M1157" i="6" s="1"/>
  <c r="M1158" i="6" s="1"/>
  <c r="M1159" i="6" s="1"/>
  <c r="M1160" i="6" s="1"/>
  <c r="M1161" i="6" s="1"/>
  <c r="M1162" i="6" s="1"/>
  <c r="M1163" i="6" s="1"/>
  <c r="M1164" i="6" s="1"/>
  <c r="M1165" i="6" s="1"/>
  <c r="M1166" i="6" s="1"/>
  <c r="M1167" i="6" s="1"/>
  <c r="M1168" i="6" s="1"/>
  <c r="M1169" i="6" s="1"/>
  <c r="M1170" i="6" s="1"/>
  <c r="M1171" i="6" s="1"/>
  <c r="M1172" i="6" s="1"/>
  <c r="M1173" i="6" s="1"/>
  <c r="M1174" i="6" s="1"/>
  <c r="M1175" i="6" s="1"/>
  <c r="M1176" i="6" s="1"/>
  <c r="M1177" i="6" s="1"/>
  <c r="M1178" i="6" s="1"/>
  <c r="M1179" i="6" s="1"/>
  <c r="M1180" i="6" s="1"/>
  <c r="M1181" i="6" s="1"/>
  <c r="M1182" i="6" s="1"/>
  <c r="M1183" i="6" s="1"/>
  <c r="M1184" i="6" s="1"/>
  <c r="M1185" i="6" s="1"/>
  <c r="M1186" i="6" s="1"/>
  <c r="M1187" i="6" s="1"/>
  <c r="M1188" i="6" s="1"/>
  <c r="M1189" i="6" s="1"/>
  <c r="M1190" i="6" s="1"/>
  <c r="M1191" i="6" s="1"/>
  <c r="M1192" i="6" s="1"/>
  <c r="M1193" i="6" s="1"/>
  <c r="M1194" i="6" s="1"/>
  <c r="M1195" i="6" s="1"/>
  <c r="M1196" i="6" s="1"/>
  <c r="M1197" i="6" s="1"/>
  <c r="M1198" i="6" s="1"/>
  <c r="M1199" i="6" s="1"/>
  <c r="M1200" i="6" s="1"/>
  <c r="M1201" i="6" s="1"/>
  <c r="M1202" i="6" s="1"/>
  <c r="M1203" i="6" s="1"/>
  <c r="M1204" i="6" s="1"/>
  <c r="M1205" i="6" s="1"/>
  <c r="M1206" i="6" s="1"/>
  <c r="M1207" i="6" s="1"/>
  <c r="M1208" i="6" s="1"/>
  <c r="M1209" i="6" s="1"/>
  <c r="M1210" i="6" s="1"/>
  <c r="M1211" i="6" s="1"/>
  <c r="M1212" i="6" s="1"/>
  <c r="M1213" i="6" s="1"/>
  <c r="M1214" i="6" s="1"/>
  <c r="M1215" i="6" s="1"/>
  <c r="M1216" i="6" s="1"/>
  <c r="M1217" i="6" s="1"/>
  <c r="M1218" i="6" s="1"/>
  <c r="M1219" i="6" s="1"/>
  <c r="M1220" i="6" s="1"/>
  <c r="M1221" i="6" s="1"/>
  <c r="M1222" i="6" s="1"/>
  <c r="M1223" i="6" s="1"/>
  <c r="M1224" i="6" s="1"/>
  <c r="M1225" i="6" s="1"/>
  <c r="M1226" i="6" s="1"/>
  <c r="M1227" i="6" s="1"/>
  <c r="M1228" i="6" s="1"/>
  <c r="M1229" i="6" s="1"/>
  <c r="M1230" i="6" s="1"/>
  <c r="M1231" i="6" s="1"/>
  <c r="M1232" i="6" s="1"/>
  <c r="M1233" i="6" s="1"/>
  <c r="M1234" i="6" s="1"/>
  <c r="M1235" i="6" s="1"/>
  <c r="M1236" i="6" s="1"/>
  <c r="M1237" i="6" s="1"/>
  <c r="M1238" i="6" s="1"/>
  <c r="M1239" i="6" s="1"/>
  <c r="M1240" i="6" s="1"/>
  <c r="M1241" i="6" s="1"/>
  <c r="M1242" i="6" s="1"/>
  <c r="M1243" i="6" s="1"/>
  <c r="M1244" i="6" s="1"/>
  <c r="M1245" i="6" s="1"/>
  <c r="M1246" i="6" s="1"/>
  <c r="M1247" i="6" s="1"/>
  <c r="M1248" i="6" s="1"/>
  <c r="M1249" i="6" s="1"/>
  <c r="M1250" i="6" s="1"/>
  <c r="M1251" i="6" s="1"/>
  <c r="M1252" i="6" s="1"/>
  <c r="M1253" i="6" s="1"/>
  <c r="M1254" i="6" s="1"/>
  <c r="M1255" i="6" s="1"/>
  <c r="M1256" i="6" s="1"/>
  <c r="M1257" i="6" s="1"/>
  <c r="M1258" i="6" s="1"/>
  <c r="M1259" i="6" s="1"/>
  <c r="M1260" i="6" s="1"/>
  <c r="M1261" i="6" s="1"/>
  <c r="M1262" i="6" s="1"/>
  <c r="M1263" i="6" s="1"/>
  <c r="M1264" i="6" s="1"/>
  <c r="M1265" i="6" s="1"/>
  <c r="M1266" i="6" s="1"/>
  <c r="M1267" i="6" s="1"/>
  <c r="M1268" i="6" s="1"/>
  <c r="M1269" i="6" s="1"/>
  <c r="M1270" i="6" s="1"/>
  <c r="M1271" i="6" s="1"/>
  <c r="M1272" i="6" s="1"/>
  <c r="M1273" i="6" s="1"/>
  <c r="M1274" i="6" s="1"/>
  <c r="M1275" i="6" s="1"/>
  <c r="M1276" i="6" s="1"/>
  <c r="M1277" i="6" s="1"/>
  <c r="M1278" i="6" s="1"/>
  <c r="M1279" i="6" s="1"/>
  <c r="M1280" i="6" s="1"/>
  <c r="M1281" i="6" s="1"/>
  <c r="M1282" i="6" s="1"/>
  <c r="M1283" i="6" s="1"/>
  <c r="M1284" i="6" s="1"/>
  <c r="M1285" i="6" s="1"/>
  <c r="M1286" i="6" s="1"/>
  <c r="M1287" i="6" s="1"/>
  <c r="M1288" i="6" s="1"/>
  <c r="M1289" i="6" s="1"/>
  <c r="M1290" i="6" s="1"/>
  <c r="M1291" i="6" s="1"/>
  <c r="M1292" i="6" s="1"/>
  <c r="M1293" i="6" s="1"/>
  <c r="M1294" i="6" s="1"/>
  <c r="M1295" i="6" s="1"/>
  <c r="M1296" i="6" s="1"/>
  <c r="M1297" i="6" s="1"/>
  <c r="M1298" i="6" s="1"/>
  <c r="M1299" i="6" s="1"/>
  <c r="M1300" i="6" s="1"/>
  <c r="M1301" i="6" s="1"/>
  <c r="M1302" i="6" s="1"/>
  <c r="M1303" i="6" s="1"/>
  <c r="M1304" i="6" s="1"/>
  <c r="M1305" i="6" s="1"/>
  <c r="M1306" i="6" s="1"/>
  <c r="M1307" i="6" s="1"/>
  <c r="M1308" i="6" s="1"/>
  <c r="M1309" i="6" s="1"/>
  <c r="M1310" i="6" s="1"/>
  <c r="M1311" i="6" s="1"/>
  <c r="M1312" i="6" s="1"/>
  <c r="M1313" i="6" s="1"/>
  <c r="M1314" i="6" s="1"/>
  <c r="M1315" i="6" s="1"/>
  <c r="M1316" i="6" s="1"/>
  <c r="M1317" i="6" s="1"/>
  <c r="M1318" i="6" s="1"/>
  <c r="M1319" i="6" s="1"/>
  <c r="M1320" i="6" s="1"/>
  <c r="M1321" i="6" s="1"/>
  <c r="M1322" i="6" s="1"/>
  <c r="M1323" i="6" s="1"/>
  <c r="M1324" i="6" s="1"/>
  <c r="M1325" i="6" s="1"/>
  <c r="M1326" i="6" s="1"/>
  <c r="M1327" i="6" s="1"/>
  <c r="M1328" i="6" s="1"/>
  <c r="M1329" i="6" s="1"/>
  <c r="M1330" i="6" s="1"/>
  <c r="M1331" i="6" s="1"/>
  <c r="M1332" i="6" s="1"/>
  <c r="M1333" i="6" s="1"/>
  <c r="M1334" i="6" s="1"/>
  <c r="M1335" i="6" s="1"/>
  <c r="M1336" i="6" s="1"/>
  <c r="M1337" i="6" s="1"/>
  <c r="M1338" i="6" s="1"/>
  <c r="M1339" i="6" s="1"/>
  <c r="M1340" i="6" s="1"/>
  <c r="M1341" i="6" s="1"/>
  <c r="M1342" i="6" s="1"/>
  <c r="M1343" i="6" s="1"/>
  <c r="M1344" i="6" s="1"/>
  <c r="M1345" i="6" s="1"/>
  <c r="M1346" i="6" s="1"/>
  <c r="M1347" i="6" s="1"/>
  <c r="M1348" i="6" s="1"/>
  <c r="M1349" i="6" s="1"/>
  <c r="M1350" i="6" s="1"/>
  <c r="M1351" i="6" s="1"/>
  <c r="M1352" i="6" s="1"/>
  <c r="M1353" i="6" s="1"/>
  <c r="M1354" i="6" s="1"/>
  <c r="M1355" i="6" s="1"/>
  <c r="M1356" i="6" s="1"/>
  <c r="M1357" i="6" s="1"/>
  <c r="M1358" i="6" s="1"/>
  <c r="M1359" i="6" s="1"/>
  <c r="M1360" i="6" s="1"/>
  <c r="M1361" i="6" s="1"/>
  <c r="M1362" i="6" s="1"/>
  <c r="M1363" i="6" s="1"/>
  <c r="M1364" i="6" s="1"/>
  <c r="M1365" i="6" s="1"/>
  <c r="M1366" i="6" s="1"/>
  <c r="M1367" i="6" s="1"/>
  <c r="M1368" i="6" s="1"/>
  <c r="M1369" i="6" s="1"/>
  <c r="M1370" i="6" s="1"/>
  <c r="M1371" i="6" s="1"/>
  <c r="M1372" i="6" s="1"/>
  <c r="M1373" i="6" s="1"/>
  <c r="M1374" i="6" s="1"/>
  <c r="M1375" i="6" s="1"/>
  <c r="M1376" i="6" s="1"/>
  <c r="M1377" i="6" s="1"/>
  <c r="M1378" i="6" s="1"/>
  <c r="M1379" i="6" s="1"/>
  <c r="M1380" i="6" s="1"/>
  <c r="M1381" i="6" s="1"/>
  <c r="M1382" i="6" s="1"/>
  <c r="M1383" i="6" s="1"/>
  <c r="M1384" i="6" s="1"/>
  <c r="M1385" i="6" s="1"/>
  <c r="M1386" i="6" s="1"/>
  <c r="M1387" i="6" s="1"/>
  <c r="M1388" i="6" s="1"/>
  <c r="M1389" i="6" s="1"/>
  <c r="M1390" i="6" s="1"/>
  <c r="M1391" i="6" s="1"/>
  <c r="M1392" i="6" s="1"/>
  <c r="M1393" i="6" s="1"/>
  <c r="M1394" i="6" s="1"/>
  <c r="M1395" i="6" s="1"/>
  <c r="M1396" i="6" s="1"/>
  <c r="M1397" i="6" s="1"/>
  <c r="M1398" i="6" s="1"/>
  <c r="M1399" i="6" s="1"/>
  <c r="M1400" i="6" s="1"/>
  <c r="M1401" i="6" s="1"/>
  <c r="M1402" i="6" s="1"/>
  <c r="M1403" i="6" s="1"/>
  <c r="M1404" i="6" s="1"/>
  <c r="M1405" i="6" s="1"/>
  <c r="M1406" i="6" s="1"/>
  <c r="M1407" i="6" s="1"/>
  <c r="M1408" i="6" s="1"/>
  <c r="M1409" i="6" s="1"/>
  <c r="M1410" i="6" s="1"/>
  <c r="M1411" i="6" s="1"/>
  <c r="M1412" i="6" s="1"/>
  <c r="M1413" i="6" s="1"/>
  <c r="M1414" i="6" s="1"/>
  <c r="M1415" i="6" s="1"/>
  <c r="M1416" i="6" s="1"/>
  <c r="M1417" i="6" s="1"/>
  <c r="M1418" i="6" s="1"/>
  <c r="M1419" i="6" s="1"/>
  <c r="M1420" i="6" s="1"/>
  <c r="M1421" i="6" s="1"/>
  <c r="M1422" i="6" s="1"/>
  <c r="M1423" i="6" s="1"/>
  <c r="M1424" i="6" s="1"/>
  <c r="M1425" i="6" s="1"/>
  <c r="M1426" i="6" s="1"/>
  <c r="M1427" i="6" s="1"/>
  <c r="M1428" i="6" s="1"/>
  <c r="M1429" i="6" s="1"/>
  <c r="M1430" i="6" s="1"/>
  <c r="M1431" i="6" s="1"/>
  <c r="M1432" i="6" s="1"/>
  <c r="M1433" i="6" s="1"/>
  <c r="M1434" i="6" s="1"/>
  <c r="M1435" i="6" s="1"/>
  <c r="M1436" i="6" s="1"/>
  <c r="M1437" i="6" s="1"/>
  <c r="M1438" i="6" s="1"/>
  <c r="M1439" i="6" s="1"/>
  <c r="M1440" i="6" s="1"/>
  <c r="M1441" i="6" s="1"/>
  <c r="M1442" i="6" s="1"/>
  <c r="M1443" i="6" s="1"/>
  <c r="M1444" i="6" s="1"/>
  <c r="M1445" i="6" s="1"/>
  <c r="M1446" i="6" s="1"/>
  <c r="M1447" i="6" s="1"/>
  <c r="M1448" i="6" s="1"/>
  <c r="M1449" i="6" s="1"/>
  <c r="M1450" i="6" s="1"/>
  <c r="M1451" i="6" s="1"/>
  <c r="M1452" i="6" s="1"/>
  <c r="M1453" i="6" s="1"/>
  <c r="M1454" i="6" s="1"/>
  <c r="M1455" i="6" s="1"/>
  <c r="M1456" i="6" s="1"/>
  <c r="M1457" i="6" s="1"/>
  <c r="M1458" i="6" s="1"/>
  <c r="M1459" i="6" s="1"/>
  <c r="M1460" i="6" s="1"/>
  <c r="M1461" i="6" s="1"/>
  <c r="M1462" i="6" s="1"/>
  <c r="M1463" i="6" s="1"/>
  <c r="M1464" i="6" s="1"/>
  <c r="M1465" i="6" s="1"/>
  <c r="M1466" i="6" s="1"/>
  <c r="M1467" i="6" s="1"/>
  <c r="M1468" i="6" s="1"/>
  <c r="M1469" i="6" s="1"/>
  <c r="M1470" i="6" s="1"/>
  <c r="M1471" i="6" s="1"/>
  <c r="M1472" i="6" s="1"/>
  <c r="M1473" i="6" s="1"/>
  <c r="M1474" i="6" s="1"/>
  <c r="M1475" i="6" s="1"/>
  <c r="M1476" i="6" s="1"/>
  <c r="M1477" i="6" s="1"/>
  <c r="M1478" i="6" s="1"/>
  <c r="M1479" i="6" s="1"/>
  <c r="M1480" i="6" s="1"/>
  <c r="M1481" i="6" s="1"/>
  <c r="M1482" i="6" s="1"/>
  <c r="M1483" i="6" s="1"/>
  <c r="M1484" i="6" s="1"/>
  <c r="M1485" i="6" s="1"/>
  <c r="M1486" i="6" s="1"/>
  <c r="M1487" i="6" s="1"/>
  <c r="M1488" i="6" s="1"/>
  <c r="M1489" i="6" s="1"/>
  <c r="M1490" i="6" s="1"/>
  <c r="M1491" i="6" s="1"/>
  <c r="M1492" i="6" s="1"/>
  <c r="M1493" i="6" s="1"/>
  <c r="M1494" i="6" s="1"/>
  <c r="M1495" i="6" s="1"/>
  <c r="M1496" i="6" s="1"/>
  <c r="M1497" i="6" s="1"/>
  <c r="M1498" i="6" s="1"/>
  <c r="M1499" i="6" s="1"/>
  <c r="M1500" i="6" s="1"/>
  <c r="M1501" i="6" s="1"/>
  <c r="M1502" i="6" s="1"/>
  <c r="M1503" i="6" s="1"/>
  <c r="M1504" i="6" s="1"/>
  <c r="M1505" i="6" s="1"/>
  <c r="M1506" i="6" s="1"/>
  <c r="M1507" i="6" s="1"/>
  <c r="M1508" i="6" s="1"/>
  <c r="M1509" i="6" s="1"/>
  <c r="M1510" i="6" s="1"/>
  <c r="M1511" i="6" s="1"/>
  <c r="M1512" i="6" s="1"/>
  <c r="M1513" i="6" s="1"/>
  <c r="M1514" i="6" s="1"/>
  <c r="M1515" i="6" s="1"/>
  <c r="M1516" i="6" s="1"/>
  <c r="M1517" i="6" s="1"/>
  <c r="M1518" i="6" s="1"/>
  <c r="M1519" i="6" s="1"/>
  <c r="M1520" i="6" s="1"/>
  <c r="M1521" i="6" s="1"/>
  <c r="M1522" i="6" s="1"/>
  <c r="M1523" i="6" s="1"/>
  <c r="M1524" i="6" s="1"/>
  <c r="M1525" i="6" s="1"/>
  <c r="M1526" i="6" s="1"/>
  <c r="M1527" i="6" s="1"/>
  <c r="M1528" i="6" s="1"/>
  <c r="M1529" i="6" s="1"/>
  <c r="M1530" i="6" s="1"/>
  <c r="M1531" i="6" s="1"/>
  <c r="M1532" i="6" s="1"/>
  <c r="M1533" i="6" s="1"/>
  <c r="M1534" i="6" s="1"/>
  <c r="M1535" i="6" s="1"/>
  <c r="M1536" i="6" s="1"/>
  <c r="M1537" i="6" s="1"/>
  <c r="M1538" i="6" s="1"/>
  <c r="M1539" i="6" s="1"/>
  <c r="M1540" i="6" s="1"/>
  <c r="M1541" i="6" s="1"/>
  <c r="M1542" i="6" s="1"/>
  <c r="M1543" i="6" s="1"/>
  <c r="M1544" i="6" s="1"/>
  <c r="M1545" i="6" s="1"/>
  <c r="M1546" i="6" s="1"/>
  <c r="M1547" i="6" s="1"/>
  <c r="M1548" i="6" s="1"/>
  <c r="M1549" i="6" s="1"/>
  <c r="M1550" i="6" s="1"/>
  <c r="M1551" i="6" s="1"/>
  <c r="M1552" i="6" s="1"/>
  <c r="M1553" i="6" s="1"/>
  <c r="M1554" i="6" s="1"/>
  <c r="M1555" i="6" s="1"/>
  <c r="M1556" i="6" s="1"/>
  <c r="M1557" i="6" s="1"/>
  <c r="M1558" i="6" s="1"/>
  <c r="M1559" i="6" s="1"/>
  <c r="M1560" i="6" s="1"/>
  <c r="M1561" i="6" s="1"/>
  <c r="M1562" i="6" s="1"/>
  <c r="M1563" i="6" s="1"/>
  <c r="M1564" i="6" s="1"/>
  <c r="M1565" i="6" s="1"/>
  <c r="M1566" i="6" s="1"/>
  <c r="M1567" i="6" s="1"/>
  <c r="M1568" i="6" s="1"/>
  <c r="M1569" i="6" s="1"/>
  <c r="M1570" i="6" s="1"/>
  <c r="M1571" i="6" s="1"/>
  <c r="M1572" i="6" s="1"/>
  <c r="M1573" i="6" s="1"/>
  <c r="M1574" i="6" s="1"/>
  <c r="M1575" i="6" s="1"/>
  <c r="M1576" i="6" s="1"/>
  <c r="M1577" i="6" s="1"/>
  <c r="M1578" i="6" s="1"/>
  <c r="M1579" i="6" s="1"/>
  <c r="M1580" i="6" s="1"/>
  <c r="M1581" i="6" s="1"/>
  <c r="M1582" i="6" s="1"/>
  <c r="M1583" i="6" s="1"/>
  <c r="M1584" i="6" s="1"/>
  <c r="M1585" i="6" s="1"/>
  <c r="M1586" i="6" s="1"/>
  <c r="M1587" i="6" s="1"/>
  <c r="M1588" i="6" s="1"/>
  <c r="M1589" i="6" s="1"/>
  <c r="M1590" i="6" s="1"/>
  <c r="M1591" i="6" s="1"/>
  <c r="M1592" i="6" s="1"/>
  <c r="M1593" i="6" s="1"/>
  <c r="M1594" i="6" s="1"/>
  <c r="M1595" i="6" s="1"/>
  <c r="M1596" i="6" s="1"/>
  <c r="M1597" i="6" s="1"/>
  <c r="M1598" i="6" s="1"/>
  <c r="M1599" i="6" s="1"/>
  <c r="M1600" i="6" s="1"/>
  <c r="M1601" i="6" s="1"/>
  <c r="M1602" i="6" s="1"/>
  <c r="M1603" i="6" s="1"/>
  <c r="M1604" i="6" s="1"/>
  <c r="M1605" i="6" s="1"/>
  <c r="M1606" i="6" s="1"/>
  <c r="M1607" i="6" s="1"/>
  <c r="M1608" i="6" s="1"/>
  <c r="M1609" i="6" s="1"/>
  <c r="M1610" i="6" s="1"/>
  <c r="M1611" i="6" s="1"/>
  <c r="M1612" i="6" s="1"/>
  <c r="M1613" i="6" s="1"/>
  <c r="M1614" i="6" s="1"/>
  <c r="M1615" i="6" s="1"/>
  <c r="M1616" i="6" s="1"/>
  <c r="M1617" i="6" s="1"/>
  <c r="M1618" i="6" s="1"/>
  <c r="M1619" i="6" s="1"/>
  <c r="M1620" i="6" s="1"/>
  <c r="M1621" i="6" s="1"/>
  <c r="M1622" i="6" s="1"/>
  <c r="M1623" i="6" s="1"/>
  <c r="M1624" i="6" s="1"/>
  <c r="M1625" i="6" s="1"/>
  <c r="M1626" i="6" s="1"/>
  <c r="M1627" i="6" s="1"/>
  <c r="M1628" i="6" s="1"/>
  <c r="M1629" i="6" s="1"/>
  <c r="M1630" i="6" s="1"/>
  <c r="M1631" i="6" s="1"/>
  <c r="M1632" i="6" s="1"/>
  <c r="M1633" i="6" s="1"/>
  <c r="M1634" i="6" s="1"/>
  <c r="M1635" i="6" s="1"/>
  <c r="M1636" i="6" s="1"/>
  <c r="M1637" i="6" s="1"/>
  <c r="M1638" i="6" s="1"/>
  <c r="M1639" i="6" s="1"/>
  <c r="M1640" i="6" s="1"/>
  <c r="M1641" i="6" s="1"/>
  <c r="M1642" i="6" s="1"/>
  <c r="M1643" i="6" s="1"/>
  <c r="M1644" i="6" s="1"/>
  <c r="M1645" i="6" s="1"/>
  <c r="M1646" i="6" s="1"/>
  <c r="M1647" i="6" s="1"/>
  <c r="M1648" i="6" s="1"/>
  <c r="M1649" i="6" s="1"/>
  <c r="M1650" i="6" s="1"/>
  <c r="M1651" i="6" s="1"/>
  <c r="M1652" i="6" s="1"/>
  <c r="M1653" i="6" s="1"/>
  <c r="M1654" i="6" s="1"/>
  <c r="M1655" i="6" s="1"/>
  <c r="M1656" i="6" s="1"/>
  <c r="M1657" i="6" s="1"/>
  <c r="M1658" i="6" s="1"/>
  <c r="M1659" i="6" s="1"/>
  <c r="M1660" i="6" s="1"/>
  <c r="M1661" i="6" s="1"/>
  <c r="M1662" i="6" s="1"/>
  <c r="M1663" i="6" s="1"/>
  <c r="M1664" i="6" s="1"/>
  <c r="M1665" i="6" s="1"/>
  <c r="M1666" i="6" s="1"/>
  <c r="M1667" i="6" s="1"/>
  <c r="M1668" i="6" s="1"/>
  <c r="M1669" i="6" s="1"/>
  <c r="M1670" i="6" s="1"/>
  <c r="M1671" i="6" s="1"/>
  <c r="M1672" i="6" s="1"/>
  <c r="M1673" i="6" s="1"/>
  <c r="M1674" i="6" s="1"/>
  <c r="M1675" i="6" s="1"/>
  <c r="M1676" i="6" s="1"/>
  <c r="M1677" i="6" s="1"/>
  <c r="M1678" i="6" s="1"/>
  <c r="M1679" i="6" s="1"/>
  <c r="M1680" i="6" s="1"/>
  <c r="M1681" i="6" s="1"/>
  <c r="M1682" i="6" s="1"/>
  <c r="M1683" i="6" s="1"/>
  <c r="M1684" i="6" s="1"/>
  <c r="M1685" i="6" s="1"/>
  <c r="M1686" i="6" s="1"/>
  <c r="M1687" i="6" s="1"/>
  <c r="M1688" i="6" s="1"/>
  <c r="M1689" i="6" s="1"/>
  <c r="M1690" i="6" s="1"/>
  <c r="M1691" i="6" s="1"/>
  <c r="M1692" i="6" s="1"/>
  <c r="M1693" i="6" s="1"/>
  <c r="M1694" i="6" s="1"/>
  <c r="M1695" i="6" s="1"/>
  <c r="M1696" i="6" s="1"/>
  <c r="M1697" i="6" s="1"/>
  <c r="M1698" i="6" s="1"/>
  <c r="M1699" i="6" s="1"/>
  <c r="M1700" i="6" s="1"/>
  <c r="M1701" i="6" s="1"/>
  <c r="M1702" i="6" s="1"/>
  <c r="M1703" i="6" s="1"/>
  <c r="M1704" i="6" s="1"/>
  <c r="M1705" i="6" s="1"/>
  <c r="M1706" i="6" s="1"/>
  <c r="M1707" i="6" s="1"/>
  <c r="M1708" i="6" s="1"/>
  <c r="M1709" i="6" s="1"/>
  <c r="M1710" i="6" s="1"/>
  <c r="M1711" i="6" s="1"/>
  <c r="M1712" i="6" s="1"/>
  <c r="M1713" i="6" s="1"/>
  <c r="M1714" i="6" s="1"/>
  <c r="M1715" i="6" s="1"/>
  <c r="M1716" i="6" s="1"/>
  <c r="M1717" i="6" s="1"/>
  <c r="M1718" i="6" s="1"/>
  <c r="M1719" i="6" s="1"/>
  <c r="M1720" i="6" s="1"/>
  <c r="M1721" i="6" s="1"/>
  <c r="M1722" i="6" s="1"/>
  <c r="M1723" i="6" s="1"/>
  <c r="M1724" i="6" s="1"/>
  <c r="M1725" i="6" s="1"/>
  <c r="M1726" i="6" s="1"/>
  <c r="M1727" i="6" s="1"/>
  <c r="M1728" i="6" s="1"/>
  <c r="M1729" i="6" s="1"/>
  <c r="M1730" i="6" s="1"/>
  <c r="M1731" i="6" s="1"/>
  <c r="M1732" i="6" s="1"/>
  <c r="M1733" i="6" s="1"/>
  <c r="M1734" i="6" s="1"/>
  <c r="M1735" i="6" s="1"/>
  <c r="M1736" i="6" s="1"/>
  <c r="M1737" i="6" s="1"/>
  <c r="M1738" i="6" s="1"/>
  <c r="M1739" i="6" s="1"/>
  <c r="M1740" i="6" s="1"/>
  <c r="M1741" i="6" s="1"/>
  <c r="M1742" i="6" s="1"/>
  <c r="M1743" i="6" s="1"/>
  <c r="M1744" i="6" s="1"/>
  <c r="M1745" i="6" s="1"/>
  <c r="M1746" i="6" s="1"/>
  <c r="M1747" i="6" s="1"/>
  <c r="M1748" i="6" s="1"/>
  <c r="M1749" i="6" s="1"/>
  <c r="M1750" i="6" s="1"/>
  <c r="M1751" i="6" s="1"/>
  <c r="M1752" i="6" s="1"/>
  <c r="M1753" i="6" s="1"/>
  <c r="M1754" i="6" s="1"/>
  <c r="M1755" i="6" s="1"/>
  <c r="M1756" i="6" s="1"/>
  <c r="M1757" i="6" s="1"/>
  <c r="M1758" i="6" s="1"/>
  <c r="M1759" i="6" s="1"/>
  <c r="M1760" i="6" s="1"/>
  <c r="M1761" i="6" s="1"/>
  <c r="M1762" i="6" s="1"/>
  <c r="M1763" i="6" s="1"/>
  <c r="M1764" i="6" s="1"/>
  <c r="M1765" i="6" s="1"/>
  <c r="M1766" i="6" s="1"/>
  <c r="M1767" i="6" s="1"/>
  <c r="M1768" i="6" s="1"/>
  <c r="M1769" i="6" s="1"/>
  <c r="M1770" i="6" s="1"/>
  <c r="M1771" i="6" s="1"/>
  <c r="M1772" i="6" s="1"/>
  <c r="M1773" i="6" s="1"/>
  <c r="M1774" i="6" s="1"/>
  <c r="M1775" i="6" s="1"/>
  <c r="M1776" i="6" s="1"/>
  <c r="M1777" i="6" s="1"/>
  <c r="M1778" i="6" s="1"/>
  <c r="M1779" i="6" s="1"/>
  <c r="M1780" i="6" s="1"/>
  <c r="M1781" i="6" s="1"/>
  <c r="M1782" i="6" s="1"/>
  <c r="M1783" i="6" s="1"/>
  <c r="M1784" i="6" s="1"/>
  <c r="M1785" i="6" s="1"/>
  <c r="M1786" i="6" s="1"/>
  <c r="M1787" i="6" s="1"/>
  <c r="M1788" i="6" s="1"/>
  <c r="M1789" i="6" s="1"/>
  <c r="M1790" i="6" s="1"/>
  <c r="M1791" i="6" s="1"/>
  <c r="M1792" i="6" s="1"/>
  <c r="M1793" i="6" s="1"/>
  <c r="M1794" i="6" s="1"/>
  <c r="M1795" i="6" s="1"/>
  <c r="M1796" i="6" s="1"/>
  <c r="M1797" i="6" s="1"/>
  <c r="M1798" i="6" s="1"/>
  <c r="M1799" i="6" s="1"/>
  <c r="M1800" i="6" s="1"/>
  <c r="M1801" i="6" s="1"/>
  <c r="M1802" i="6" s="1"/>
  <c r="M1803" i="6" s="1"/>
  <c r="M1804" i="6" s="1"/>
  <c r="M1805" i="6" s="1"/>
  <c r="M1806" i="6" s="1"/>
  <c r="M1807" i="6" s="1"/>
  <c r="M1808" i="6" s="1"/>
  <c r="M1809" i="6" s="1"/>
  <c r="M1810" i="6" s="1"/>
  <c r="M1811" i="6" s="1"/>
  <c r="M1812" i="6" s="1"/>
  <c r="M1813" i="6" s="1"/>
  <c r="M1814" i="6" s="1"/>
  <c r="M1815" i="6" s="1"/>
  <c r="M1816" i="6" s="1"/>
  <c r="M1817" i="6" s="1"/>
  <c r="M1818" i="6" s="1"/>
  <c r="M1819" i="6" s="1"/>
  <c r="M1820" i="6" s="1"/>
  <c r="M1821" i="6" s="1"/>
  <c r="M1822" i="6" s="1"/>
  <c r="M1823" i="6" s="1"/>
  <c r="M1824" i="6" s="1"/>
  <c r="M1825" i="6" s="1"/>
  <c r="M1826" i="6" s="1"/>
  <c r="M1827" i="6" s="1"/>
  <c r="M1828" i="6" s="1"/>
  <c r="M1829" i="6" s="1"/>
  <c r="M1830" i="6" s="1"/>
  <c r="M1831" i="6" s="1"/>
  <c r="M1832" i="6" s="1"/>
  <c r="M1833" i="6" s="1"/>
  <c r="M1834" i="6" s="1"/>
  <c r="M1835" i="6" s="1"/>
  <c r="M1836" i="6" s="1"/>
  <c r="M1837" i="6" s="1"/>
  <c r="M1838" i="6" s="1"/>
  <c r="M1839" i="6" s="1"/>
  <c r="M1840" i="6" s="1"/>
  <c r="M1841" i="6" s="1"/>
  <c r="M1842" i="6" s="1"/>
  <c r="M1843" i="6" s="1"/>
  <c r="M1844" i="6" s="1"/>
  <c r="M1845" i="6" s="1"/>
  <c r="M1846" i="6" s="1"/>
  <c r="M1847" i="6" s="1"/>
  <c r="M1848" i="6" s="1"/>
  <c r="M1849" i="6" s="1"/>
  <c r="M1850" i="6" s="1"/>
  <c r="M1851" i="6" s="1"/>
  <c r="M1852" i="6" s="1"/>
  <c r="M1853" i="6" s="1"/>
  <c r="M1854" i="6" s="1"/>
  <c r="M1855" i="6" s="1"/>
  <c r="M1856" i="6" s="1"/>
  <c r="M1857" i="6" s="1"/>
  <c r="M1858" i="6" s="1"/>
  <c r="M1859" i="6" s="1"/>
  <c r="M1860" i="6" s="1"/>
  <c r="M1861" i="6" s="1"/>
  <c r="M1862" i="6" s="1"/>
  <c r="M1863" i="6" s="1"/>
  <c r="M1864" i="6" s="1"/>
  <c r="M1865" i="6" s="1"/>
  <c r="M1866" i="6" s="1"/>
  <c r="M1867" i="6" s="1"/>
  <c r="M1868" i="6" s="1"/>
  <c r="M1869" i="6" s="1"/>
  <c r="M1870" i="6" s="1"/>
  <c r="M1871" i="6" s="1"/>
  <c r="M1872" i="6" s="1"/>
  <c r="M1873" i="6" s="1"/>
  <c r="M1874" i="6" s="1"/>
  <c r="M1875" i="6" s="1"/>
  <c r="M1876" i="6" s="1"/>
  <c r="M1877" i="6" s="1"/>
  <c r="M1878" i="6" s="1"/>
  <c r="M1879" i="6" s="1"/>
  <c r="M1880" i="6" s="1"/>
  <c r="M1881" i="6" s="1"/>
  <c r="M1882" i="6" s="1"/>
  <c r="M1883" i="6" s="1"/>
  <c r="M1884" i="6" s="1"/>
  <c r="M1885" i="6" s="1"/>
  <c r="M1886" i="6" s="1"/>
  <c r="M1887" i="6" s="1"/>
  <c r="M1888" i="6" s="1"/>
  <c r="M1889" i="6" s="1"/>
  <c r="M1890" i="6" s="1"/>
  <c r="M1891" i="6" s="1"/>
  <c r="M1892" i="6" s="1"/>
  <c r="M1893" i="6" s="1"/>
  <c r="M1894" i="6" s="1"/>
  <c r="M1895" i="6" s="1"/>
  <c r="M1896" i="6" s="1"/>
  <c r="M1897" i="6" s="1"/>
  <c r="M1898" i="6" s="1"/>
  <c r="M1899" i="6" s="1"/>
  <c r="M1900" i="6" s="1"/>
  <c r="M1901" i="6" s="1"/>
  <c r="M1902" i="6" s="1"/>
  <c r="M1903" i="6" s="1"/>
  <c r="M1904" i="6" s="1"/>
  <c r="M1905" i="6" s="1"/>
  <c r="M1906" i="6" s="1"/>
  <c r="M1907" i="6" s="1"/>
  <c r="M1908" i="6" s="1"/>
  <c r="M1909" i="6" s="1"/>
  <c r="M1910" i="6" s="1"/>
  <c r="M1911" i="6" s="1"/>
  <c r="M1912" i="6" s="1"/>
  <c r="M1913" i="6" s="1"/>
  <c r="M1914" i="6" s="1"/>
  <c r="M1915" i="6" s="1"/>
  <c r="M1916" i="6" s="1"/>
  <c r="M1917" i="6" s="1"/>
  <c r="M1918" i="6" s="1"/>
  <c r="M1919" i="6" s="1"/>
  <c r="M1920" i="6" s="1"/>
  <c r="M1921" i="6" s="1"/>
  <c r="M1922" i="6" s="1"/>
  <c r="M1923" i="6" s="1"/>
  <c r="M1924" i="6" s="1"/>
  <c r="M1925" i="6" s="1"/>
  <c r="M1926" i="6" s="1"/>
  <c r="M1927" i="6" s="1"/>
  <c r="M1928" i="6" s="1"/>
  <c r="M1929" i="6" s="1"/>
  <c r="M1930" i="6" s="1"/>
  <c r="M1931" i="6" s="1"/>
  <c r="M1932" i="6" s="1"/>
  <c r="M1933" i="6" s="1"/>
  <c r="M1934" i="6" s="1"/>
  <c r="M1935" i="6" s="1"/>
  <c r="M1936" i="6" s="1"/>
  <c r="M1937" i="6" s="1"/>
  <c r="M1938" i="6" s="1"/>
  <c r="M1939" i="6" s="1"/>
  <c r="M1940" i="6" s="1"/>
  <c r="M1941" i="6" s="1"/>
  <c r="M1942" i="6" s="1"/>
  <c r="M1943" i="6" s="1"/>
  <c r="M1944" i="6" s="1"/>
  <c r="M1945" i="6" s="1"/>
  <c r="M1946" i="6" s="1"/>
  <c r="M1947" i="6" s="1"/>
  <c r="M1948" i="6" s="1"/>
  <c r="M1949" i="6" s="1"/>
  <c r="M1950" i="6" s="1"/>
  <c r="M1951" i="6" s="1"/>
  <c r="M1952" i="6" s="1"/>
  <c r="M1953" i="6" s="1"/>
  <c r="M1954" i="6" s="1"/>
  <c r="M1955" i="6" s="1"/>
  <c r="M1956" i="6" s="1"/>
  <c r="M1957" i="6" s="1"/>
  <c r="M1958" i="6" s="1"/>
  <c r="M1959" i="6" s="1"/>
  <c r="M1960" i="6" s="1"/>
  <c r="M1961" i="6" s="1"/>
  <c r="M1962" i="6" s="1"/>
  <c r="M1963" i="6" s="1"/>
  <c r="M1964" i="6" s="1"/>
  <c r="M1965" i="6" s="1"/>
  <c r="M1966" i="6" s="1"/>
  <c r="M1967" i="6" s="1"/>
  <c r="M1968" i="6" s="1"/>
  <c r="M1969" i="6" s="1"/>
  <c r="M1970" i="6" s="1"/>
  <c r="M1971" i="6" s="1"/>
  <c r="M1972" i="6" s="1"/>
  <c r="M1973" i="6" s="1"/>
  <c r="M1974" i="6" s="1"/>
  <c r="M1975" i="6" s="1"/>
  <c r="M1976" i="6" s="1"/>
  <c r="M1977" i="6" s="1"/>
  <c r="M1978" i="6" s="1"/>
  <c r="M1979" i="6" s="1"/>
  <c r="M1980" i="6" s="1"/>
  <c r="M1981" i="6" s="1"/>
  <c r="M1982" i="6" s="1"/>
  <c r="M1983" i="6" s="1"/>
  <c r="M1984" i="6" s="1"/>
  <c r="M1985" i="6" s="1"/>
  <c r="M1986" i="6" s="1"/>
  <c r="M1987" i="6" s="1"/>
  <c r="M1988" i="6" s="1"/>
  <c r="M1989" i="6" s="1"/>
  <c r="M1990" i="6" s="1"/>
  <c r="M1991" i="6" s="1"/>
  <c r="M1992" i="6" s="1"/>
  <c r="M1993" i="6" s="1"/>
  <c r="M1994" i="6" s="1"/>
  <c r="M1995" i="6" s="1"/>
  <c r="M1996" i="6" s="1"/>
  <c r="M1997" i="6" s="1"/>
  <c r="M1998" i="6" s="1"/>
  <c r="M1999" i="6" s="1"/>
  <c r="M2000" i="6" s="1"/>
  <c r="M2001" i="6" s="1"/>
  <c r="M2002" i="6" s="1"/>
  <c r="M2003" i="6" s="1"/>
  <c r="M2004" i="6" s="1"/>
  <c r="M2005" i="6" s="1"/>
  <c r="M2006" i="6" s="1"/>
  <c r="M2007" i="6" s="1"/>
  <c r="M2008" i="6" s="1"/>
  <c r="M2009" i="6" s="1"/>
  <c r="M2010" i="6" s="1"/>
  <c r="M2011" i="6" s="1"/>
  <c r="M2012" i="6" s="1"/>
  <c r="M2013" i="6" s="1"/>
  <c r="M2014" i="6" s="1"/>
  <c r="M2015" i="6" s="1"/>
  <c r="M2016" i="6" s="1"/>
  <c r="M2017" i="6" s="1"/>
  <c r="M2018" i="6" s="1"/>
  <c r="M2019" i="6" s="1"/>
  <c r="M2020" i="6" s="1"/>
  <c r="M2021" i="6" s="1"/>
  <c r="M2022" i="6" s="1"/>
  <c r="M2023" i="6" s="1"/>
  <c r="M2024" i="6" s="1"/>
  <c r="M2025" i="6" s="1"/>
  <c r="M2026" i="6" s="1"/>
  <c r="M2027" i="6" s="1"/>
  <c r="M2028" i="6" s="1"/>
  <c r="M2029" i="6" s="1"/>
  <c r="M2030" i="6" s="1"/>
  <c r="M2031" i="6" s="1"/>
  <c r="M2032" i="6" s="1"/>
  <c r="M2033" i="6" s="1"/>
  <c r="M2034" i="6" s="1"/>
  <c r="M2035" i="6" s="1"/>
  <c r="M2036" i="6" s="1"/>
  <c r="M2037" i="6" s="1"/>
  <c r="M2038" i="6" s="1"/>
  <c r="M2039" i="6" s="1"/>
  <c r="M2040" i="6" s="1"/>
  <c r="M2041" i="6" s="1"/>
  <c r="M2042" i="6" s="1"/>
  <c r="M2043" i="6" s="1"/>
  <c r="M2044" i="6" s="1"/>
  <c r="M2045" i="6" s="1"/>
  <c r="M2046" i="6" s="1"/>
  <c r="M2047" i="6" s="1"/>
  <c r="M2048" i="6" s="1"/>
  <c r="M2049" i="6" s="1"/>
  <c r="M2050" i="6" s="1"/>
  <c r="M2051" i="6" s="1"/>
  <c r="M2052" i="6" s="1"/>
  <c r="M2053" i="6" s="1"/>
  <c r="M2054" i="6" s="1"/>
  <c r="M2055" i="6" s="1"/>
  <c r="M2056" i="6" s="1"/>
  <c r="M2057" i="6" s="1"/>
  <c r="M2058" i="6" s="1"/>
  <c r="M2059" i="6" s="1"/>
  <c r="M2060" i="6" s="1"/>
  <c r="M2061" i="6" s="1"/>
  <c r="M2062" i="6" s="1"/>
  <c r="M2063" i="6" s="1"/>
  <c r="M2064" i="6" s="1"/>
  <c r="M2065" i="6" s="1"/>
  <c r="M2066" i="6" s="1"/>
  <c r="M2067" i="6" s="1"/>
  <c r="M2068" i="6" s="1"/>
  <c r="M2069" i="6" s="1"/>
  <c r="M2070" i="6" s="1"/>
  <c r="M2071" i="6" s="1"/>
  <c r="M2072" i="6" s="1"/>
  <c r="M2073" i="6" s="1"/>
  <c r="M2074" i="6" s="1"/>
  <c r="M2075" i="6" s="1"/>
  <c r="M2076" i="6" s="1"/>
  <c r="M2077" i="6" s="1"/>
  <c r="M2078" i="6" s="1"/>
  <c r="M2079" i="6" s="1"/>
  <c r="M2080" i="6" s="1"/>
  <c r="M2081" i="6" s="1"/>
  <c r="M2082" i="6" s="1"/>
  <c r="M2083" i="6" s="1"/>
  <c r="M2084" i="6" s="1"/>
  <c r="M2085" i="6" s="1"/>
  <c r="M2086" i="6" s="1"/>
  <c r="M2087" i="6" s="1"/>
  <c r="M2088" i="6" s="1"/>
  <c r="M2089" i="6" s="1"/>
  <c r="M2090" i="6" s="1"/>
  <c r="M2091" i="6" s="1"/>
  <c r="M2092" i="6" s="1"/>
  <c r="M2093" i="6" s="1"/>
  <c r="M2094" i="6" s="1"/>
  <c r="M2095" i="6" s="1"/>
  <c r="M2096" i="6" s="1"/>
  <c r="M2097" i="6" s="1"/>
  <c r="M2098" i="6" s="1"/>
  <c r="M2099" i="6" s="1"/>
  <c r="M2100" i="6" s="1"/>
  <c r="M2101" i="6" s="1"/>
  <c r="M2102" i="6" s="1"/>
  <c r="M2103" i="6" s="1"/>
  <c r="M2104" i="6" s="1"/>
  <c r="M2105" i="6" s="1"/>
  <c r="M2106" i="6" s="1"/>
  <c r="M2107" i="6" s="1"/>
  <c r="M2108" i="6" s="1"/>
  <c r="M2109" i="6" s="1"/>
  <c r="M2110" i="6" s="1"/>
  <c r="M2111" i="6" s="1"/>
  <c r="M2112" i="6" s="1"/>
  <c r="M2113" i="6" s="1"/>
  <c r="M2114" i="6" s="1"/>
  <c r="M2115" i="6" s="1"/>
  <c r="M2116" i="6" s="1"/>
  <c r="M2117" i="6" s="1"/>
  <c r="M2118" i="6" s="1"/>
  <c r="M2119" i="6" s="1"/>
  <c r="M2120" i="6" s="1"/>
  <c r="M2121" i="6" s="1"/>
  <c r="M2122" i="6" s="1"/>
  <c r="M2123" i="6" s="1"/>
  <c r="M2124" i="6" s="1"/>
  <c r="M2125" i="6" s="1"/>
  <c r="M2126" i="6" s="1"/>
  <c r="M2127" i="6" s="1"/>
  <c r="M2128" i="6" s="1"/>
  <c r="M2129" i="6" s="1"/>
  <c r="M2130" i="6" s="1"/>
  <c r="M2131" i="6" s="1"/>
  <c r="M2132" i="6" s="1"/>
  <c r="M2133" i="6" s="1"/>
  <c r="M2134" i="6" s="1"/>
  <c r="M2135" i="6" s="1"/>
  <c r="M2136" i="6" s="1"/>
  <c r="M2137" i="6" s="1"/>
  <c r="M2138" i="6" s="1"/>
  <c r="M2139" i="6" s="1"/>
  <c r="M2140" i="6" s="1"/>
  <c r="M2141" i="6" s="1"/>
  <c r="M2142" i="6" s="1"/>
  <c r="M2143" i="6" s="1"/>
  <c r="M2144" i="6" s="1"/>
  <c r="M2145" i="6" s="1"/>
  <c r="M2146" i="6" s="1"/>
  <c r="M2147" i="6" s="1"/>
  <c r="M2148" i="6" s="1"/>
  <c r="M2149" i="6" s="1"/>
  <c r="M2150" i="6" s="1"/>
  <c r="M2151" i="6" s="1"/>
  <c r="M2152" i="6" s="1"/>
  <c r="M2153" i="6" s="1"/>
  <c r="M2154" i="6" s="1"/>
  <c r="M2155" i="6" s="1"/>
  <c r="M412" i="6"/>
  <c r="J411" i="6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J1513" i="6" s="1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J1549" i="6" s="1"/>
  <c r="J1550" i="6" s="1"/>
  <c r="J1551" i="6" s="1"/>
  <c r="J1552" i="6" s="1"/>
  <c r="J1553" i="6" s="1"/>
  <c r="J1554" i="6" s="1"/>
  <c r="J1555" i="6" s="1"/>
  <c r="J1556" i="6" s="1"/>
  <c r="J1557" i="6" s="1"/>
  <c r="J1558" i="6" s="1"/>
  <c r="J1559" i="6" s="1"/>
  <c r="J1560" i="6" s="1"/>
  <c r="J1561" i="6" s="1"/>
  <c r="J1562" i="6" s="1"/>
  <c r="J1563" i="6" s="1"/>
  <c r="J1564" i="6" s="1"/>
  <c r="J1565" i="6" s="1"/>
  <c r="J1566" i="6" s="1"/>
  <c r="J1567" i="6" s="1"/>
  <c r="J1568" i="6" s="1"/>
  <c r="J1569" i="6" s="1"/>
  <c r="J1570" i="6" s="1"/>
  <c r="J1571" i="6" s="1"/>
  <c r="J1572" i="6" s="1"/>
  <c r="J1573" i="6" s="1"/>
  <c r="J1574" i="6" s="1"/>
  <c r="J1575" i="6" s="1"/>
  <c r="J1576" i="6" s="1"/>
  <c r="J1577" i="6" s="1"/>
  <c r="J1578" i="6" s="1"/>
  <c r="J1579" i="6" s="1"/>
  <c r="J1580" i="6" s="1"/>
  <c r="J1581" i="6" s="1"/>
  <c r="J1582" i="6" s="1"/>
  <c r="J1583" i="6" s="1"/>
  <c r="J1584" i="6" s="1"/>
  <c r="J1585" i="6" s="1"/>
  <c r="J1586" i="6" s="1"/>
  <c r="J1587" i="6" s="1"/>
  <c r="J1588" i="6" s="1"/>
  <c r="J1589" i="6" s="1"/>
  <c r="J1590" i="6" s="1"/>
  <c r="J1591" i="6" s="1"/>
  <c r="J1592" i="6" s="1"/>
  <c r="J1593" i="6" s="1"/>
  <c r="J1594" i="6" s="1"/>
  <c r="J1595" i="6" s="1"/>
  <c r="J1596" i="6" s="1"/>
  <c r="J1597" i="6" s="1"/>
  <c r="J1598" i="6" s="1"/>
  <c r="J1599" i="6" s="1"/>
  <c r="J1600" i="6" s="1"/>
  <c r="J1601" i="6" s="1"/>
  <c r="J1602" i="6" s="1"/>
  <c r="J1603" i="6" s="1"/>
  <c r="J1604" i="6" s="1"/>
  <c r="J1605" i="6" s="1"/>
  <c r="J1606" i="6" s="1"/>
  <c r="J1607" i="6" s="1"/>
  <c r="J1608" i="6" s="1"/>
  <c r="J1609" i="6" s="1"/>
  <c r="J1610" i="6" s="1"/>
  <c r="J1611" i="6" s="1"/>
  <c r="J1612" i="6" s="1"/>
  <c r="J1613" i="6" s="1"/>
  <c r="J1614" i="6" s="1"/>
  <c r="J1615" i="6" s="1"/>
  <c r="J1616" i="6" s="1"/>
  <c r="J1617" i="6" s="1"/>
  <c r="J1618" i="6" s="1"/>
  <c r="J1619" i="6" s="1"/>
  <c r="J1620" i="6" s="1"/>
  <c r="J1621" i="6" s="1"/>
  <c r="J1622" i="6" s="1"/>
  <c r="J1623" i="6" s="1"/>
  <c r="J1624" i="6" s="1"/>
  <c r="J1625" i="6" s="1"/>
  <c r="J1626" i="6" s="1"/>
  <c r="J1627" i="6" s="1"/>
  <c r="J1628" i="6" s="1"/>
  <c r="J1629" i="6" s="1"/>
  <c r="J1630" i="6" s="1"/>
  <c r="J1631" i="6" s="1"/>
  <c r="J1632" i="6" s="1"/>
  <c r="J1633" i="6" s="1"/>
  <c r="J1634" i="6" s="1"/>
  <c r="J1635" i="6" s="1"/>
  <c r="J1636" i="6" s="1"/>
  <c r="J1637" i="6" s="1"/>
  <c r="J1638" i="6" s="1"/>
  <c r="J1639" i="6" s="1"/>
  <c r="J1640" i="6" s="1"/>
  <c r="J1641" i="6" s="1"/>
  <c r="J1642" i="6" s="1"/>
  <c r="J1643" i="6" s="1"/>
  <c r="J1644" i="6" s="1"/>
  <c r="J1645" i="6" s="1"/>
  <c r="J1646" i="6" s="1"/>
  <c r="J1647" i="6" s="1"/>
  <c r="J1648" i="6" s="1"/>
  <c r="J1649" i="6" s="1"/>
  <c r="J1650" i="6" s="1"/>
  <c r="J1651" i="6" s="1"/>
  <c r="J1652" i="6" s="1"/>
  <c r="J1653" i="6" s="1"/>
  <c r="J1654" i="6" s="1"/>
  <c r="J1655" i="6" s="1"/>
  <c r="J1656" i="6" s="1"/>
  <c r="J1657" i="6" s="1"/>
  <c r="J1658" i="6" s="1"/>
  <c r="J1659" i="6" s="1"/>
  <c r="J1660" i="6" s="1"/>
  <c r="J1661" i="6" s="1"/>
  <c r="J1662" i="6" s="1"/>
  <c r="J1663" i="6" s="1"/>
  <c r="J1664" i="6" s="1"/>
  <c r="J1665" i="6" s="1"/>
  <c r="J1666" i="6" s="1"/>
  <c r="J1667" i="6" s="1"/>
  <c r="J1668" i="6" s="1"/>
  <c r="J1669" i="6" s="1"/>
  <c r="J1670" i="6" s="1"/>
  <c r="J1671" i="6" s="1"/>
  <c r="J1672" i="6" s="1"/>
  <c r="J1673" i="6" s="1"/>
  <c r="J1674" i="6" s="1"/>
  <c r="J1675" i="6" s="1"/>
  <c r="J1676" i="6" s="1"/>
  <c r="J1677" i="6" s="1"/>
  <c r="J1678" i="6" s="1"/>
  <c r="J1679" i="6" s="1"/>
  <c r="J1680" i="6" s="1"/>
  <c r="J1681" i="6" s="1"/>
  <c r="J1682" i="6" s="1"/>
  <c r="J1683" i="6" s="1"/>
  <c r="J1684" i="6" s="1"/>
  <c r="J1685" i="6" s="1"/>
  <c r="J1686" i="6" s="1"/>
  <c r="J1687" i="6" s="1"/>
  <c r="J1688" i="6" s="1"/>
  <c r="J1689" i="6" s="1"/>
  <c r="J1690" i="6" s="1"/>
  <c r="J1691" i="6" s="1"/>
  <c r="J1692" i="6" s="1"/>
  <c r="J1693" i="6" s="1"/>
  <c r="J1694" i="6" s="1"/>
  <c r="J1695" i="6" s="1"/>
  <c r="J1696" i="6" s="1"/>
  <c r="J1697" i="6" s="1"/>
  <c r="J1698" i="6" s="1"/>
  <c r="J1699" i="6" s="1"/>
  <c r="J1700" i="6" s="1"/>
  <c r="J1701" i="6" s="1"/>
  <c r="J1702" i="6" s="1"/>
  <c r="J1703" i="6" s="1"/>
  <c r="J1704" i="6" s="1"/>
  <c r="J1705" i="6" s="1"/>
  <c r="J1706" i="6" s="1"/>
  <c r="J1707" i="6" s="1"/>
  <c r="J1708" i="6" s="1"/>
  <c r="J1709" i="6" s="1"/>
  <c r="J1710" i="6" s="1"/>
  <c r="J1711" i="6" s="1"/>
  <c r="J1712" i="6" s="1"/>
  <c r="J1713" i="6" s="1"/>
  <c r="J1714" i="6" s="1"/>
  <c r="J1715" i="6" s="1"/>
  <c r="J1716" i="6" s="1"/>
  <c r="J1717" i="6" s="1"/>
  <c r="J1718" i="6" s="1"/>
  <c r="J1719" i="6" s="1"/>
  <c r="J1720" i="6" s="1"/>
  <c r="J1721" i="6" s="1"/>
  <c r="J1722" i="6" s="1"/>
  <c r="J1723" i="6" s="1"/>
  <c r="J1724" i="6" s="1"/>
  <c r="J1725" i="6" s="1"/>
  <c r="J1726" i="6" s="1"/>
  <c r="J1727" i="6" s="1"/>
  <c r="J1728" i="6" s="1"/>
  <c r="J1729" i="6" s="1"/>
  <c r="J1730" i="6" s="1"/>
  <c r="J1731" i="6" s="1"/>
  <c r="J1732" i="6" s="1"/>
  <c r="J1733" i="6" s="1"/>
  <c r="J1734" i="6" s="1"/>
  <c r="J1735" i="6" s="1"/>
  <c r="J1736" i="6" s="1"/>
  <c r="J1737" i="6" s="1"/>
  <c r="J1738" i="6" s="1"/>
  <c r="J1739" i="6" s="1"/>
  <c r="J1740" i="6" s="1"/>
  <c r="J1741" i="6" s="1"/>
  <c r="J1742" i="6" s="1"/>
  <c r="J1743" i="6" s="1"/>
  <c r="J1744" i="6" s="1"/>
  <c r="J1745" i="6" s="1"/>
  <c r="J1746" i="6" s="1"/>
  <c r="J1747" i="6" s="1"/>
  <c r="J1748" i="6" s="1"/>
  <c r="J1749" i="6" s="1"/>
  <c r="J1750" i="6" s="1"/>
  <c r="J1751" i="6" s="1"/>
  <c r="J1752" i="6" s="1"/>
  <c r="J1753" i="6" s="1"/>
  <c r="J1754" i="6" s="1"/>
  <c r="J1755" i="6" s="1"/>
  <c r="J1756" i="6" s="1"/>
  <c r="J1757" i="6" s="1"/>
  <c r="J1758" i="6" s="1"/>
  <c r="J1759" i="6" s="1"/>
  <c r="J1760" i="6" s="1"/>
  <c r="J1761" i="6" s="1"/>
  <c r="J1762" i="6" s="1"/>
  <c r="J1763" i="6" s="1"/>
  <c r="J1764" i="6" s="1"/>
  <c r="J1765" i="6" s="1"/>
  <c r="J1766" i="6" s="1"/>
  <c r="J1767" i="6" s="1"/>
  <c r="J1768" i="6" s="1"/>
  <c r="J1769" i="6" s="1"/>
  <c r="J1770" i="6" s="1"/>
  <c r="J1771" i="6" s="1"/>
  <c r="J1772" i="6" s="1"/>
  <c r="J1773" i="6" s="1"/>
  <c r="J1774" i="6" s="1"/>
  <c r="J1775" i="6" s="1"/>
  <c r="J1776" i="6" s="1"/>
  <c r="J1777" i="6" s="1"/>
  <c r="J1778" i="6" s="1"/>
  <c r="J1779" i="6" s="1"/>
  <c r="J1780" i="6" s="1"/>
  <c r="J1781" i="6" s="1"/>
  <c r="J1782" i="6" s="1"/>
  <c r="J1783" i="6" s="1"/>
  <c r="J1784" i="6" s="1"/>
  <c r="J1785" i="6" s="1"/>
  <c r="J1786" i="6" s="1"/>
  <c r="J1787" i="6" s="1"/>
  <c r="J1788" i="6" s="1"/>
  <c r="J1789" i="6" s="1"/>
  <c r="J1790" i="6" s="1"/>
  <c r="J1791" i="6" s="1"/>
  <c r="J1792" i="6" s="1"/>
  <c r="J1793" i="6" s="1"/>
  <c r="J1794" i="6" s="1"/>
  <c r="J1795" i="6" s="1"/>
  <c r="J1796" i="6" s="1"/>
  <c r="J1797" i="6" s="1"/>
  <c r="J1798" i="6" s="1"/>
  <c r="J1799" i="6" s="1"/>
  <c r="J1800" i="6" s="1"/>
  <c r="J1801" i="6" s="1"/>
  <c r="J1802" i="6" s="1"/>
  <c r="J1803" i="6" s="1"/>
  <c r="J1804" i="6" s="1"/>
  <c r="J1805" i="6" s="1"/>
  <c r="J1806" i="6" s="1"/>
  <c r="J1807" i="6" s="1"/>
  <c r="J1808" i="6" s="1"/>
  <c r="J1809" i="6" s="1"/>
  <c r="J1810" i="6" s="1"/>
  <c r="J1811" i="6" s="1"/>
  <c r="J1812" i="6" s="1"/>
  <c r="J1813" i="6" s="1"/>
  <c r="J1814" i="6" s="1"/>
  <c r="J1815" i="6" s="1"/>
  <c r="J1816" i="6" s="1"/>
  <c r="J1817" i="6" s="1"/>
  <c r="J1818" i="6" s="1"/>
  <c r="J1819" i="6" s="1"/>
  <c r="J1820" i="6" s="1"/>
  <c r="J1821" i="6" s="1"/>
  <c r="J1822" i="6" s="1"/>
  <c r="J1823" i="6" s="1"/>
  <c r="J1824" i="6" s="1"/>
  <c r="J1825" i="6" s="1"/>
  <c r="J1826" i="6" s="1"/>
  <c r="J1827" i="6" s="1"/>
  <c r="J1828" i="6" s="1"/>
  <c r="J1829" i="6" s="1"/>
  <c r="J1830" i="6" s="1"/>
  <c r="J1831" i="6" s="1"/>
  <c r="J1832" i="6" s="1"/>
  <c r="J1833" i="6" s="1"/>
  <c r="J1834" i="6" s="1"/>
  <c r="J1835" i="6" s="1"/>
  <c r="J1836" i="6" s="1"/>
  <c r="J1837" i="6" s="1"/>
  <c r="J1838" i="6" s="1"/>
  <c r="J1839" i="6" s="1"/>
  <c r="J1840" i="6" s="1"/>
  <c r="J1841" i="6" s="1"/>
  <c r="J1842" i="6" s="1"/>
  <c r="J1843" i="6" s="1"/>
  <c r="J1844" i="6" s="1"/>
  <c r="J1845" i="6" s="1"/>
  <c r="J1846" i="6" s="1"/>
  <c r="J1847" i="6" s="1"/>
  <c r="J1848" i="6" s="1"/>
  <c r="J1849" i="6" s="1"/>
  <c r="J1850" i="6" s="1"/>
  <c r="J1851" i="6" s="1"/>
  <c r="J1852" i="6" s="1"/>
  <c r="J1853" i="6" s="1"/>
  <c r="J1854" i="6" s="1"/>
  <c r="J1855" i="6" s="1"/>
  <c r="J1856" i="6" s="1"/>
  <c r="J1857" i="6" s="1"/>
  <c r="J1858" i="6" s="1"/>
  <c r="J1859" i="6" s="1"/>
  <c r="J1860" i="6" s="1"/>
  <c r="J1861" i="6" s="1"/>
  <c r="J1862" i="6" s="1"/>
  <c r="J1863" i="6" s="1"/>
  <c r="J1864" i="6" s="1"/>
  <c r="J1865" i="6" s="1"/>
  <c r="J1866" i="6" s="1"/>
  <c r="J1867" i="6" s="1"/>
  <c r="J1868" i="6" s="1"/>
  <c r="J1869" i="6" s="1"/>
  <c r="J1870" i="6" s="1"/>
  <c r="J1871" i="6" s="1"/>
  <c r="J1872" i="6" s="1"/>
  <c r="J1873" i="6" s="1"/>
  <c r="J1874" i="6" s="1"/>
  <c r="J1875" i="6" s="1"/>
  <c r="J1876" i="6" s="1"/>
  <c r="J1877" i="6" s="1"/>
  <c r="J1878" i="6" s="1"/>
  <c r="J1879" i="6" s="1"/>
  <c r="J1880" i="6" s="1"/>
  <c r="J1881" i="6" s="1"/>
  <c r="J1882" i="6" s="1"/>
  <c r="J1883" i="6" s="1"/>
  <c r="J1884" i="6" s="1"/>
  <c r="J1885" i="6" s="1"/>
  <c r="J1886" i="6" s="1"/>
  <c r="J1887" i="6" s="1"/>
  <c r="J1888" i="6" s="1"/>
  <c r="J1889" i="6" s="1"/>
  <c r="J1890" i="6" s="1"/>
  <c r="J1891" i="6" s="1"/>
  <c r="J1892" i="6" s="1"/>
  <c r="J1893" i="6" s="1"/>
  <c r="J1894" i="6" s="1"/>
  <c r="J1895" i="6" s="1"/>
  <c r="J1896" i="6" s="1"/>
  <c r="J1897" i="6" s="1"/>
  <c r="J1898" i="6" s="1"/>
  <c r="J1899" i="6" s="1"/>
  <c r="J1900" i="6" s="1"/>
  <c r="J1901" i="6" s="1"/>
  <c r="J1902" i="6" s="1"/>
  <c r="J1903" i="6" s="1"/>
  <c r="J1904" i="6" s="1"/>
  <c r="J1905" i="6" s="1"/>
  <c r="J1906" i="6" s="1"/>
  <c r="J1907" i="6" s="1"/>
  <c r="J1908" i="6" s="1"/>
  <c r="J1909" i="6" s="1"/>
  <c r="J1910" i="6" s="1"/>
  <c r="J1911" i="6" s="1"/>
  <c r="J1912" i="6" s="1"/>
  <c r="J1913" i="6" s="1"/>
  <c r="J1914" i="6" s="1"/>
  <c r="J1915" i="6" s="1"/>
  <c r="J1916" i="6" s="1"/>
  <c r="J1917" i="6" s="1"/>
  <c r="J1918" i="6" s="1"/>
  <c r="J1919" i="6" s="1"/>
  <c r="J1920" i="6" s="1"/>
  <c r="J1921" i="6" s="1"/>
  <c r="J1922" i="6" s="1"/>
  <c r="J1923" i="6" s="1"/>
  <c r="J1924" i="6" s="1"/>
  <c r="J1925" i="6" s="1"/>
  <c r="J1926" i="6" s="1"/>
  <c r="J1927" i="6" s="1"/>
  <c r="J1928" i="6" s="1"/>
  <c r="J1929" i="6" s="1"/>
  <c r="J1930" i="6" s="1"/>
  <c r="J1931" i="6" s="1"/>
  <c r="J1932" i="6" s="1"/>
  <c r="J1933" i="6" s="1"/>
  <c r="J1934" i="6" s="1"/>
  <c r="J1935" i="6" s="1"/>
  <c r="J1936" i="6" s="1"/>
  <c r="J1937" i="6" s="1"/>
  <c r="J1938" i="6" s="1"/>
  <c r="J1939" i="6" s="1"/>
  <c r="J1940" i="6" s="1"/>
  <c r="J1941" i="6" s="1"/>
  <c r="J1942" i="6" s="1"/>
  <c r="J1943" i="6" s="1"/>
  <c r="J1944" i="6" s="1"/>
  <c r="J1945" i="6" s="1"/>
  <c r="J1946" i="6" s="1"/>
  <c r="J1947" i="6" s="1"/>
  <c r="J1948" i="6" s="1"/>
  <c r="J1949" i="6" s="1"/>
  <c r="J1950" i="6" s="1"/>
  <c r="J1951" i="6" s="1"/>
  <c r="J1952" i="6" s="1"/>
  <c r="J1953" i="6" s="1"/>
  <c r="J1954" i="6" s="1"/>
  <c r="J1955" i="6" s="1"/>
  <c r="J1956" i="6" s="1"/>
  <c r="J1957" i="6" s="1"/>
  <c r="J1958" i="6" s="1"/>
  <c r="J1959" i="6" s="1"/>
  <c r="J1960" i="6" s="1"/>
  <c r="J1961" i="6" s="1"/>
  <c r="J1962" i="6" s="1"/>
  <c r="J1963" i="6" s="1"/>
  <c r="J1964" i="6" s="1"/>
  <c r="J1965" i="6" s="1"/>
  <c r="J1966" i="6" s="1"/>
  <c r="J1967" i="6" s="1"/>
  <c r="J1968" i="6" s="1"/>
  <c r="J1969" i="6" s="1"/>
  <c r="J1970" i="6" s="1"/>
  <c r="J1971" i="6" s="1"/>
  <c r="J1972" i="6" s="1"/>
  <c r="J1973" i="6" s="1"/>
  <c r="J1974" i="6" s="1"/>
  <c r="J1975" i="6" s="1"/>
  <c r="J1976" i="6" s="1"/>
  <c r="J1977" i="6" s="1"/>
  <c r="J1978" i="6" s="1"/>
  <c r="J1979" i="6" s="1"/>
  <c r="J1980" i="6" s="1"/>
  <c r="J1981" i="6" s="1"/>
  <c r="J1982" i="6" s="1"/>
  <c r="J1983" i="6" s="1"/>
  <c r="J1984" i="6" s="1"/>
  <c r="J1985" i="6" s="1"/>
  <c r="J1986" i="6" s="1"/>
  <c r="J1987" i="6" s="1"/>
  <c r="J1988" i="6" s="1"/>
  <c r="J1989" i="6" s="1"/>
  <c r="J1990" i="6" s="1"/>
  <c r="J1991" i="6" s="1"/>
  <c r="J1992" i="6" s="1"/>
  <c r="J1993" i="6" s="1"/>
  <c r="J1994" i="6" s="1"/>
  <c r="J1995" i="6" s="1"/>
  <c r="J1996" i="6" s="1"/>
  <c r="J1997" i="6" s="1"/>
  <c r="J1998" i="6" s="1"/>
  <c r="J1999" i="6" s="1"/>
  <c r="J2000" i="6" s="1"/>
  <c r="J2001" i="6" s="1"/>
  <c r="J2002" i="6" s="1"/>
  <c r="J2003" i="6" s="1"/>
  <c r="J2004" i="6" s="1"/>
  <c r="J2005" i="6" s="1"/>
  <c r="J2006" i="6" s="1"/>
  <c r="J2007" i="6" s="1"/>
  <c r="J2008" i="6" s="1"/>
  <c r="J2009" i="6" s="1"/>
  <c r="J2010" i="6" s="1"/>
  <c r="J2011" i="6" s="1"/>
  <c r="J2012" i="6" s="1"/>
  <c r="J2013" i="6" s="1"/>
  <c r="J2014" i="6" s="1"/>
  <c r="J2015" i="6" s="1"/>
  <c r="J2016" i="6" s="1"/>
  <c r="J2017" i="6" s="1"/>
  <c r="J2018" i="6" s="1"/>
  <c r="J2019" i="6" s="1"/>
  <c r="J2020" i="6" s="1"/>
  <c r="J2021" i="6" s="1"/>
  <c r="J2022" i="6" s="1"/>
  <c r="J2023" i="6" s="1"/>
  <c r="J2024" i="6" s="1"/>
  <c r="J2025" i="6" s="1"/>
  <c r="J2026" i="6" s="1"/>
  <c r="J2027" i="6" s="1"/>
  <c r="J2028" i="6" s="1"/>
  <c r="J2029" i="6" s="1"/>
  <c r="J2030" i="6" s="1"/>
  <c r="J2031" i="6" s="1"/>
  <c r="J2032" i="6" s="1"/>
  <c r="J2033" i="6" s="1"/>
  <c r="J2034" i="6" s="1"/>
  <c r="J2035" i="6" s="1"/>
  <c r="J2036" i="6" s="1"/>
  <c r="J2037" i="6" s="1"/>
  <c r="J2038" i="6" s="1"/>
  <c r="J2039" i="6" s="1"/>
  <c r="J2040" i="6" s="1"/>
  <c r="J2041" i="6" s="1"/>
  <c r="J2042" i="6" s="1"/>
  <c r="J2043" i="6" s="1"/>
  <c r="J2044" i="6" s="1"/>
  <c r="J2045" i="6" s="1"/>
  <c r="J2046" i="6" s="1"/>
  <c r="J2047" i="6" s="1"/>
  <c r="J2048" i="6" s="1"/>
  <c r="J2049" i="6" s="1"/>
  <c r="J2050" i="6" s="1"/>
  <c r="J2051" i="6" s="1"/>
  <c r="J2052" i="6" s="1"/>
  <c r="J2053" i="6" s="1"/>
  <c r="J2054" i="6" s="1"/>
  <c r="J2055" i="6" s="1"/>
  <c r="J2056" i="6" s="1"/>
  <c r="J2057" i="6" s="1"/>
  <c r="J2058" i="6" s="1"/>
  <c r="J2059" i="6" s="1"/>
  <c r="J2060" i="6" s="1"/>
  <c r="J2061" i="6" s="1"/>
  <c r="J2062" i="6" s="1"/>
  <c r="J2063" i="6" s="1"/>
  <c r="J2064" i="6" s="1"/>
  <c r="J2065" i="6" s="1"/>
  <c r="J2066" i="6" s="1"/>
  <c r="J2067" i="6" s="1"/>
  <c r="J2068" i="6" s="1"/>
  <c r="J2069" i="6" s="1"/>
  <c r="J2070" i="6" s="1"/>
  <c r="J2071" i="6" s="1"/>
  <c r="J2072" i="6" s="1"/>
  <c r="J2073" i="6" s="1"/>
  <c r="J2074" i="6" s="1"/>
  <c r="J2075" i="6" s="1"/>
  <c r="J2076" i="6" s="1"/>
  <c r="J2077" i="6" s="1"/>
  <c r="J2078" i="6" s="1"/>
  <c r="J2079" i="6" s="1"/>
  <c r="J2080" i="6" s="1"/>
  <c r="J2081" i="6" s="1"/>
  <c r="J2082" i="6" s="1"/>
  <c r="J2083" i="6" s="1"/>
  <c r="J2084" i="6" s="1"/>
  <c r="J2085" i="6" s="1"/>
  <c r="J2086" i="6" s="1"/>
  <c r="J2087" i="6" s="1"/>
  <c r="J2088" i="6" s="1"/>
  <c r="J2089" i="6" s="1"/>
  <c r="J2090" i="6" s="1"/>
  <c r="J2091" i="6" s="1"/>
  <c r="J2092" i="6" s="1"/>
  <c r="J2093" i="6" s="1"/>
  <c r="J2094" i="6" s="1"/>
  <c r="J2095" i="6" s="1"/>
  <c r="J2096" i="6" s="1"/>
  <c r="J2097" i="6" s="1"/>
  <c r="J2098" i="6" s="1"/>
  <c r="J2099" i="6" s="1"/>
  <c r="J2100" i="6" s="1"/>
  <c r="J2101" i="6" s="1"/>
  <c r="J2102" i="6" s="1"/>
  <c r="J2103" i="6" s="1"/>
  <c r="J2104" i="6" s="1"/>
  <c r="J2105" i="6" s="1"/>
  <c r="J2106" i="6" s="1"/>
  <c r="J2107" i="6" s="1"/>
  <c r="J2108" i="6" s="1"/>
  <c r="J2109" i="6" s="1"/>
  <c r="J2110" i="6" s="1"/>
  <c r="J2111" i="6" s="1"/>
  <c r="J2112" i="6" s="1"/>
  <c r="J2113" i="6" s="1"/>
  <c r="J2114" i="6" s="1"/>
  <c r="J2115" i="6" s="1"/>
  <c r="J2116" i="6" s="1"/>
  <c r="J2117" i="6" s="1"/>
  <c r="J2118" i="6" s="1"/>
  <c r="J2119" i="6" s="1"/>
  <c r="J2120" i="6" s="1"/>
  <c r="J2121" i="6" s="1"/>
  <c r="J2122" i="6" s="1"/>
  <c r="J2123" i="6" s="1"/>
  <c r="J2124" i="6" s="1"/>
  <c r="J2125" i="6" s="1"/>
  <c r="J2126" i="6" s="1"/>
  <c r="J2127" i="6" s="1"/>
  <c r="J2128" i="6" s="1"/>
  <c r="J2129" i="6" s="1"/>
  <c r="J2130" i="6" s="1"/>
  <c r="J2131" i="6" s="1"/>
  <c r="J2132" i="6" s="1"/>
  <c r="J2133" i="6" s="1"/>
  <c r="J2134" i="6" s="1"/>
  <c r="J2135" i="6" s="1"/>
  <c r="J2136" i="6" s="1"/>
  <c r="J2137" i="6" s="1"/>
  <c r="J2138" i="6" s="1"/>
  <c r="J2139" i="6" s="1"/>
  <c r="J2140" i="6" s="1"/>
  <c r="J2141" i="6" s="1"/>
  <c r="J2142" i="6" s="1"/>
  <c r="J2143" i="6" s="1"/>
  <c r="J2144" i="6" s="1"/>
  <c r="J2145" i="6" s="1"/>
  <c r="J2146" i="6" s="1"/>
  <c r="J2147" i="6" s="1"/>
  <c r="J2148" i="6" s="1"/>
  <c r="J2149" i="6" s="1"/>
  <c r="J2150" i="6" s="1"/>
  <c r="J2151" i="6" s="1"/>
  <c r="J2152" i="6" s="1"/>
  <c r="J2153" i="6" s="1"/>
  <c r="J2154" i="6" s="1"/>
  <c r="J2155" i="6" s="1"/>
  <c r="J412" i="6"/>
  <c r="K327" i="6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326" i="6"/>
  <c r="N8" i="6"/>
  <c r="K411" i="6" l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597" i="6" s="1"/>
  <c r="K598" i="6" s="1"/>
  <c r="K599" i="6" s="1"/>
  <c r="K600" i="6" s="1"/>
  <c r="K601" i="6" s="1"/>
  <c r="K602" i="6" s="1"/>
  <c r="K603" i="6" s="1"/>
  <c r="K604" i="6" s="1"/>
  <c r="K605" i="6" s="1"/>
  <c r="K606" i="6" s="1"/>
  <c r="K607" i="6" s="1"/>
  <c r="K608" i="6" s="1"/>
  <c r="K609" i="6" s="1"/>
  <c r="K610" i="6" s="1"/>
  <c r="K611" i="6" s="1"/>
  <c r="K612" i="6" s="1"/>
  <c r="K613" i="6" s="1"/>
  <c r="K614" i="6" s="1"/>
  <c r="K615" i="6" s="1"/>
  <c r="K616" i="6" s="1"/>
  <c r="K617" i="6" s="1"/>
  <c r="K618" i="6" s="1"/>
  <c r="K619" i="6" s="1"/>
  <c r="K620" i="6" s="1"/>
  <c r="K621" i="6" s="1"/>
  <c r="K622" i="6" s="1"/>
  <c r="K623" i="6" s="1"/>
  <c r="K624" i="6" s="1"/>
  <c r="K625" i="6" s="1"/>
  <c r="K626" i="6" s="1"/>
  <c r="K627" i="6" s="1"/>
  <c r="K628" i="6" s="1"/>
  <c r="K629" i="6" s="1"/>
  <c r="K630" i="6" s="1"/>
  <c r="K631" i="6" s="1"/>
  <c r="K632" i="6" s="1"/>
  <c r="K633" i="6" s="1"/>
  <c r="K634" i="6" s="1"/>
  <c r="K635" i="6" s="1"/>
  <c r="K636" i="6" s="1"/>
  <c r="K637" i="6" s="1"/>
  <c r="K638" i="6" s="1"/>
  <c r="K639" i="6" s="1"/>
  <c r="K640" i="6" s="1"/>
  <c r="K641" i="6" s="1"/>
  <c r="K642" i="6" s="1"/>
  <c r="K643" i="6" s="1"/>
  <c r="K644" i="6" s="1"/>
  <c r="K645" i="6" s="1"/>
  <c r="K646" i="6" s="1"/>
  <c r="K647" i="6" s="1"/>
  <c r="K648" i="6" s="1"/>
  <c r="K649" i="6" s="1"/>
  <c r="K650" i="6" s="1"/>
  <c r="K651" i="6" s="1"/>
  <c r="K652" i="6" s="1"/>
  <c r="K653" i="6" s="1"/>
  <c r="K654" i="6" s="1"/>
  <c r="K655" i="6" s="1"/>
  <c r="K656" i="6" s="1"/>
  <c r="K657" i="6" s="1"/>
  <c r="K658" i="6" s="1"/>
  <c r="K659" i="6" s="1"/>
  <c r="K660" i="6" s="1"/>
  <c r="K661" i="6" s="1"/>
  <c r="K662" i="6" s="1"/>
  <c r="K663" i="6" s="1"/>
  <c r="K664" i="6" s="1"/>
  <c r="K665" i="6" s="1"/>
  <c r="K666" i="6" s="1"/>
  <c r="K667" i="6" s="1"/>
  <c r="K668" i="6" s="1"/>
  <c r="K669" i="6" s="1"/>
  <c r="K670" i="6" s="1"/>
  <c r="K671" i="6" s="1"/>
  <c r="K672" i="6" s="1"/>
  <c r="K673" i="6" s="1"/>
  <c r="K674" i="6" s="1"/>
  <c r="K675" i="6" s="1"/>
  <c r="K676" i="6" s="1"/>
  <c r="K677" i="6" s="1"/>
  <c r="K678" i="6" s="1"/>
  <c r="K679" i="6" s="1"/>
  <c r="K680" i="6" s="1"/>
  <c r="K681" i="6" s="1"/>
  <c r="K682" i="6" s="1"/>
  <c r="K683" i="6" s="1"/>
  <c r="K684" i="6" s="1"/>
  <c r="K685" i="6" s="1"/>
  <c r="K686" i="6" s="1"/>
  <c r="K687" i="6" s="1"/>
  <c r="K688" i="6" s="1"/>
  <c r="K689" i="6" s="1"/>
  <c r="K690" i="6" s="1"/>
  <c r="K691" i="6" s="1"/>
  <c r="K692" i="6" s="1"/>
  <c r="K693" i="6" s="1"/>
  <c r="K694" i="6" s="1"/>
  <c r="K695" i="6" s="1"/>
  <c r="K696" i="6" s="1"/>
  <c r="K697" i="6" s="1"/>
  <c r="K698" i="6" s="1"/>
  <c r="K699" i="6" s="1"/>
  <c r="K700" i="6" s="1"/>
  <c r="K701" i="6" s="1"/>
  <c r="K702" i="6" s="1"/>
  <c r="K703" i="6" s="1"/>
  <c r="K704" i="6" s="1"/>
  <c r="K705" i="6" s="1"/>
  <c r="K706" i="6" s="1"/>
  <c r="K707" i="6" s="1"/>
  <c r="K708" i="6" s="1"/>
  <c r="K709" i="6" s="1"/>
  <c r="K710" i="6" s="1"/>
  <c r="K711" i="6" s="1"/>
  <c r="K712" i="6" s="1"/>
  <c r="K713" i="6" s="1"/>
  <c r="K714" i="6" s="1"/>
  <c r="K715" i="6" s="1"/>
  <c r="K716" i="6" s="1"/>
  <c r="K717" i="6" s="1"/>
  <c r="K718" i="6" s="1"/>
  <c r="K719" i="6" s="1"/>
  <c r="K720" i="6" s="1"/>
  <c r="K721" i="6" s="1"/>
  <c r="K722" i="6" s="1"/>
  <c r="K723" i="6" s="1"/>
  <c r="K724" i="6" s="1"/>
  <c r="K725" i="6" s="1"/>
  <c r="K726" i="6" s="1"/>
  <c r="K727" i="6" s="1"/>
  <c r="K728" i="6" s="1"/>
  <c r="K729" i="6" s="1"/>
  <c r="K730" i="6" s="1"/>
  <c r="K731" i="6" s="1"/>
  <c r="K732" i="6" s="1"/>
  <c r="K733" i="6" s="1"/>
  <c r="K734" i="6" s="1"/>
  <c r="K735" i="6" s="1"/>
  <c r="K736" i="6" s="1"/>
  <c r="K737" i="6" s="1"/>
  <c r="K738" i="6" s="1"/>
  <c r="K739" i="6" s="1"/>
  <c r="K740" i="6" s="1"/>
  <c r="K741" i="6" s="1"/>
  <c r="K742" i="6" s="1"/>
  <c r="K743" i="6" s="1"/>
  <c r="K744" i="6" s="1"/>
  <c r="K745" i="6" s="1"/>
  <c r="K746" i="6" s="1"/>
  <c r="K747" i="6" s="1"/>
  <c r="K748" i="6" s="1"/>
  <c r="K749" i="6" s="1"/>
  <c r="K750" i="6" s="1"/>
  <c r="K751" i="6" s="1"/>
  <c r="K752" i="6" s="1"/>
  <c r="K753" i="6" s="1"/>
  <c r="K754" i="6" s="1"/>
  <c r="K755" i="6" s="1"/>
  <c r="K756" i="6" s="1"/>
  <c r="K757" i="6" s="1"/>
  <c r="K758" i="6" s="1"/>
  <c r="K759" i="6" s="1"/>
  <c r="K760" i="6" s="1"/>
  <c r="K761" i="6" s="1"/>
  <c r="K762" i="6" s="1"/>
  <c r="K763" i="6" s="1"/>
  <c r="K764" i="6" s="1"/>
  <c r="K765" i="6" s="1"/>
  <c r="K766" i="6" s="1"/>
  <c r="K767" i="6" s="1"/>
  <c r="K768" i="6" s="1"/>
  <c r="K769" i="6" s="1"/>
  <c r="K770" i="6" s="1"/>
  <c r="K771" i="6" s="1"/>
  <c r="K772" i="6" s="1"/>
  <c r="K773" i="6" s="1"/>
  <c r="K774" i="6" s="1"/>
  <c r="K775" i="6" s="1"/>
  <c r="K776" i="6" s="1"/>
  <c r="K777" i="6" s="1"/>
  <c r="K778" i="6" s="1"/>
  <c r="K779" i="6" s="1"/>
  <c r="K780" i="6" s="1"/>
  <c r="K781" i="6" s="1"/>
  <c r="K782" i="6" s="1"/>
  <c r="K783" i="6" s="1"/>
  <c r="K784" i="6" s="1"/>
  <c r="K785" i="6" s="1"/>
  <c r="K786" i="6" s="1"/>
  <c r="K787" i="6" s="1"/>
  <c r="K788" i="6" s="1"/>
  <c r="K789" i="6" s="1"/>
  <c r="K790" i="6" s="1"/>
  <c r="K791" i="6" s="1"/>
  <c r="K792" i="6" s="1"/>
  <c r="K793" i="6" s="1"/>
  <c r="K794" i="6" s="1"/>
  <c r="K795" i="6" s="1"/>
  <c r="K796" i="6" s="1"/>
  <c r="K797" i="6" s="1"/>
  <c r="K798" i="6" s="1"/>
  <c r="K799" i="6" s="1"/>
  <c r="K800" i="6" s="1"/>
  <c r="K801" i="6" s="1"/>
  <c r="K802" i="6" s="1"/>
  <c r="K803" i="6" s="1"/>
  <c r="K804" i="6" s="1"/>
  <c r="K805" i="6" s="1"/>
  <c r="K806" i="6" s="1"/>
  <c r="K807" i="6" s="1"/>
  <c r="K808" i="6" s="1"/>
  <c r="K809" i="6" s="1"/>
  <c r="K810" i="6" s="1"/>
  <c r="K811" i="6" s="1"/>
  <c r="K812" i="6" s="1"/>
  <c r="K813" i="6" s="1"/>
  <c r="K814" i="6" s="1"/>
  <c r="K815" i="6" s="1"/>
  <c r="K816" i="6" s="1"/>
  <c r="K817" i="6" s="1"/>
  <c r="K818" i="6" s="1"/>
  <c r="K819" i="6" s="1"/>
  <c r="K820" i="6" s="1"/>
  <c r="K821" i="6" s="1"/>
  <c r="K822" i="6" s="1"/>
  <c r="K823" i="6" s="1"/>
  <c r="K824" i="6" s="1"/>
  <c r="K825" i="6" s="1"/>
  <c r="K826" i="6" s="1"/>
  <c r="K827" i="6" s="1"/>
  <c r="K828" i="6" s="1"/>
  <c r="K829" i="6" s="1"/>
  <c r="K830" i="6" s="1"/>
  <c r="K831" i="6" s="1"/>
  <c r="K832" i="6" s="1"/>
  <c r="K833" i="6" s="1"/>
  <c r="K834" i="6" s="1"/>
  <c r="K835" i="6" s="1"/>
  <c r="K836" i="6" s="1"/>
  <c r="K837" i="6" s="1"/>
  <c r="K838" i="6" s="1"/>
  <c r="K839" i="6" s="1"/>
  <c r="K840" i="6" s="1"/>
  <c r="K841" i="6" s="1"/>
  <c r="K842" i="6" s="1"/>
  <c r="K843" i="6" s="1"/>
  <c r="K844" i="6" s="1"/>
  <c r="K845" i="6" s="1"/>
  <c r="K846" i="6" s="1"/>
  <c r="K847" i="6" s="1"/>
  <c r="K848" i="6" s="1"/>
  <c r="K849" i="6" s="1"/>
  <c r="K850" i="6" s="1"/>
  <c r="K851" i="6" s="1"/>
  <c r="K852" i="6" s="1"/>
  <c r="K853" i="6" s="1"/>
  <c r="K854" i="6" s="1"/>
  <c r="K855" i="6" s="1"/>
  <c r="K856" i="6" s="1"/>
  <c r="K857" i="6" s="1"/>
  <c r="K858" i="6" s="1"/>
  <c r="K859" i="6" s="1"/>
  <c r="K860" i="6" s="1"/>
  <c r="K861" i="6" s="1"/>
  <c r="K862" i="6" s="1"/>
  <c r="K863" i="6" s="1"/>
  <c r="K864" i="6" s="1"/>
  <c r="K865" i="6" s="1"/>
  <c r="K866" i="6" s="1"/>
  <c r="K867" i="6" s="1"/>
  <c r="K868" i="6" s="1"/>
  <c r="K869" i="6" s="1"/>
  <c r="K870" i="6" s="1"/>
  <c r="K871" i="6" s="1"/>
  <c r="K872" i="6" s="1"/>
  <c r="K873" i="6" s="1"/>
  <c r="K874" i="6" s="1"/>
  <c r="K875" i="6" s="1"/>
  <c r="K876" i="6" s="1"/>
  <c r="K877" i="6" s="1"/>
  <c r="K878" i="6" s="1"/>
  <c r="K879" i="6" s="1"/>
  <c r="K880" i="6" s="1"/>
  <c r="K881" i="6" s="1"/>
  <c r="K882" i="6" s="1"/>
  <c r="K883" i="6" s="1"/>
  <c r="K884" i="6" s="1"/>
  <c r="K885" i="6" s="1"/>
  <c r="K886" i="6" s="1"/>
  <c r="K887" i="6" s="1"/>
  <c r="K888" i="6" s="1"/>
  <c r="K889" i="6" s="1"/>
  <c r="K890" i="6" s="1"/>
  <c r="K891" i="6" s="1"/>
  <c r="K892" i="6" s="1"/>
  <c r="K893" i="6" s="1"/>
  <c r="K894" i="6" s="1"/>
  <c r="K895" i="6" s="1"/>
  <c r="K896" i="6" s="1"/>
  <c r="K897" i="6" s="1"/>
  <c r="K898" i="6" s="1"/>
  <c r="K899" i="6" s="1"/>
  <c r="K900" i="6" s="1"/>
  <c r="K901" i="6" s="1"/>
  <c r="K902" i="6" s="1"/>
  <c r="K903" i="6" s="1"/>
  <c r="K904" i="6" s="1"/>
  <c r="K905" i="6" s="1"/>
  <c r="K906" i="6" s="1"/>
  <c r="K907" i="6" s="1"/>
  <c r="K908" i="6" s="1"/>
  <c r="K909" i="6" s="1"/>
  <c r="K910" i="6" s="1"/>
  <c r="K911" i="6" s="1"/>
  <c r="K912" i="6" s="1"/>
  <c r="K913" i="6" s="1"/>
  <c r="K914" i="6" s="1"/>
  <c r="K915" i="6" s="1"/>
  <c r="K916" i="6" s="1"/>
  <c r="K917" i="6" s="1"/>
  <c r="K918" i="6" s="1"/>
  <c r="K919" i="6" s="1"/>
  <c r="K920" i="6" s="1"/>
  <c r="K921" i="6" s="1"/>
  <c r="K922" i="6" s="1"/>
  <c r="K923" i="6" s="1"/>
  <c r="K924" i="6" s="1"/>
  <c r="K925" i="6" s="1"/>
  <c r="K926" i="6" s="1"/>
  <c r="K927" i="6" s="1"/>
  <c r="K928" i="6" s="1"/>
  <c r="K929" i="6" s="1"/>
  <c r="K930" i="6" s="1"/>
  <c r="K931" i="6" s="1"/>
  <c r="K932" i="6" s="1"/>
  <c r="K933" i="6" s="1"/>
  <c r="K934" i="6" s="1"/>
  <c r="K935" i="6" s="1"/>
  <c r="K936" i="6" s="1"/>
  <c r="K937" i="6" s="1"/>
  <c r="K938" i="6" s="1"/>
  <c r="K939" i="6" s="1"/>
  <c r="K940" i="6" s="1"/>
  <c r="K941" i="6" s="1"/>
  <c r="K942" i="6" s="1"/>
  <c r="K943" i="6" s="1"/>
  <c r="K944" i="6" s="1"/>
  <c r="K945" i="6" s="1"/>
  <c r="K946" i="6" s="1"/>
  <c r="K947" i="6" s="1"/>
  <c r="K948" i="6" s="1"/>
  <c r="K949" i="6" s="1"/>
  <c r="K950" i="6" s="1"/>
  <c r="K951" i="6" s="1"/>
  <c r="K952" i="6" s="1"/>
  <c r="K953" i="6" s="1"/>
  <c r="K954" i="6" s="1"/>
  <c r="K955" i="6" s="1"/>
  <c r="K956" i="6" s="1"/>
  <c r="K957" i="6" s="1"/>
  <c r="K958" i="6" s="1"/>
  <c r="K959" i="6" s="1"/>
  <c r="K960" i="6" s="1"/>
  <c r="K961" i="6" s="1"/>
  <c r="K962" i="6" s="1"/>
  <c r="K963" i="6" s="1"/>
  <c r="K964" i="6" s="1"/>
  <c r="K965" i="6" s="1"/>
  <c r="K966" i="6" s="1"/>
  <c r="K967" i="6" s="1"/>
  <c r="K968" i="6" s="1"/>
  <c r="K969" i="6" s="1"/>
  <c r="K970" i="6" s="1"/>
  <c r="K971" i="6" s="1"/>
  <c r="K972" i="6" s="1"/>
  <c r="K973" i="6" s="1"/>
  <c r="K974" i="6" s="1"/>
  <c r="K975" i="6" s="1"/>
  <c r="K976" i="6" s="1"/>
  <c r="K977" i="6" s="1"/>
  <c r="K978" i="6" s="1"/>
  <c r="K979" i="6" s="1"/>
  <c r="K980" i="6" s="1"/>
  <c r="K981" i="6" s="1"/>
  <c r="K982" i="6" s="1"/>
  <c r="K983" i="6" s="1"/>
  <c r="K984" i="6" s="1"/>
  <c r="K985" i="6" s="1"/>
  <c r="K986" i="6" s="1"/>
  <c r="K987" i="6" s="1"/>
  <c r="K988" i="6" s="1"/>
  <c r="K989" i="6" s="1"/>
  <c r="K990" i="6" s="1"/>
  <c r="K991" i="6" s="1"/>
  <c r="K992" i="6" s="1"/>
  <c r="K993" i="6" s="1"/>
  <c r="K994" i="6" s="1"/>
  <c r="K995" i="6" s="1"/>
  <c r="K996" i="6" s="1"/>
  <c r="K997" i="6" s="1"/>
  <c r="K998" i="6" s="1"/>
  <c r="K999" i="6" s="1"/>
  <c r="K1000" i="6" s="1"/>
  <c r="K1001" i="6" s="1"/>
  <c r="K1002" i="6" s="1"/>
  <c r="K1003" i="6" s="1"/>
  <c r="K1004" i="6" s="1"/>
  <c r="K1005" i="6" s="1"/>
  <c r="K1006" i="6" s="1"/>
  <c r="K1007" i="6" s="1"/>
  <c r="K1008" i="6" s="1"/>
  <c r="K1009" i="6" s="1"/>
  <c r="K1010" i="6" s="1"/>
  <c r="K1011" i="6" s="1"/>
  <c r="K1012" i="6" s="1"/>
  <c r="K1013" i="6" s="1"/>
  <c r="K1014" i="6" s="1"/>
  <c r="K1015" i="6" s="1"/>
  <c r="K1016" i="6" s="1"/>
  <c r="K1017" i="6" s="1"/>
  <c r="K1018" i="6" s="1"/>
  <c r="K1019" i="6" s="1"/>
  <c r="K1020" i="6" s="1"/>
  <c r="K1021" i="6" s="1"/>
  <c r="K1022" i="6" s="1"/>
  <c r="K1023" i="6" s="1"/>
  <c r="K1024" i="6" s="1"/>
  <c r="K1025" i="6" s="1"/>
  <c r="K1026" i="6" s="1"/>
  <c r="K1027" i="6" s="1"/>
  <c r="K1028" i="6" s="1"/>
  <c r="K1029" i="6" s="1"/>
  <c r="K1030" i="6" s="1"/>
  <c r="K1031" i="6" s="1"/>
  <c r="K1032" i="6" s="1"/>
  <c r="K1033" i="6" s="1"/>
  <c r="K1034" i="6" s="1"/>
  <c r="K1035" i="6" s="1"/>
  <c r="K1036" i="6" s="1"/>
  <c r="K1037" i="6" s="1"/>
  <c r="K1038" i="6" s="1"/>
  <c r="K1039" i="6" s="1"/>
  <c r="K1040" i="6" s="1"/>
  <c r="K1041" i="6" s="1"/>
  <c r="K1042" i="6" s="1"/>
  <c r="K1043" i="6" s="1"/>
  <c r="K1044" i="6" s="1"/>
  <c r="K1045" i="6" s="1"/>
  <c r="K1046" i="6" s="1"/>
  <c r="K1047" i="6" s="1"/>
  <c r="K1048" i="6" s="1"/>
  <c r="K1049" i="6" s="1"/>
  <c r="K1050" i="6" s="1"/>
  <c r="K1051" i="6" s="1"/>
  <c r="K1052" i="6" s="1"/>
  <c r="K1053" i="6" s="1"/>
  <c r="K1054" i="6" s="1"/>
  <c r="K1055" i="6" s="1"/>
  <c r="K1056" i="6" s="1"/>
  <c r="K1057" i="6" s="1"/>
  <c r="K1058" i="6" s="1"/>
  <c r="K1059" i="6" s="1"/>
  <c r="K1060" i="6" s="1"/>
  <c r="K1061" i="6" s="1"/>
  <c r="K1062" i="6" s="1"/>
  <c r="K1063" i="6" s="1"/>
  <c r="K1064" i="6" s="1"/>
  <c r="K1065" i="6" s="1"/>
  <c r="K1066" i="6" s="1"/>
  <c r="K1067" i="6" s="1"/>
  <c r="K1068" i="6" s="1"/>
  <c r="K1069" i="6" s="1"/>
  <c r="K1070" i="6" s="1"/>
  <c r="K1071" i="6" s="1"/>
  <c r="K1072" i="6" s="1"/>
  <c r="K1073" i="6" s="1"/>
  <c r="K1074" i="6" s="1"/>
  <c r="K1075" i="6" s="1"/>
  <c r="K1076" i="6" s="1"/>
  <c r="K1077" i="6" s="1"/>
  <c r="K1078" i="6" s="1"/>
  <c r="K1079" i="6" s="1"/>
  <c r="K1080" i="6" s="1"/>
  <c r="K1081" i="6" s="1"/>
  <c r="K1082" i="6" s="1"/>
  <c r="K1083" i="6" s="1"/>
  <c r="K1084" i="6" s="1"/>
  <c r="K1085" i="6" s="1"/>
  <c r="K1086" i="6" s="1"/>
  <c r="K1087" i="6" s="1"/>
  <c r="K1088" i="6" s="1"/>
  <c r="K1089" i="6" s="1"/>
  <c r="K1090" i="6" s="1"/>
  <c r="K1091" i="6" s="1"/>
  <c r="K1092" i="6" s="1"/>
  <c r="K1093" i="6" s="1"/>
  <c r="K1094" i="6" s="1"/>
  <c r="K1095" i="6" s="1"/>
  <c r="K1096" i="6" s="1"/>
  <c r="K1097" i="6" s="1"/>
  <c r="K1098" i="6" s="1"/>
  <c r="K1099" i="6" s="1"/>
  <c r="K1100" i="6" s="1"/>
  <c r="K1101" i="6" s="1"/>
  <c r="K1102" i="6" s="1"/>
  <c r="K1103" i="6" s="1"/>
  <c r="K1104" i="6" s="1"/>
  <c r="K1105" i="6" s="1"/>
  <c r="K1106" i="6" s="1"/>
  <c r="K1107" i="6" s="1"/>
  <c r="K1108" i="6" s="1"/>
  <c r="K1109" i="6" s="1"/>
  <c r="K1110" i="6" s="1"/>
  <c r="K1111" i="6" s="1"/>
  <c r="K1112" i="6" s="1"/>
  <c r="K1113" i="6" s="1"/>
  <c r="K1114" i="6" s="1"/>
  <c r="K1115" i="6" s="1"/>
  <c r="K1116" i="6" s="1"/>
  <c r="K1117" i="6" s="1"/>
  <c r="K1118" i="6" s="1"/>
  <c r="K1119" i="6" s="1"/>
  <c r="K1120" i="6" s="1"/>
  <c r="K1121" i="6" s="1"/>
  <c r="K1122" i="6" s="1"/>
  <c r="K1123" i="6" s="1"/>
  <c r="K1124" i="6" s="1"/>
  <c r="K1125" i="6" s="1"/>
  <c r="K1126" i="6" s="1"/>
  <c r="K1127" i="6" s="1"/>
  <c r="K1128" i="6" s="1"/>
  <c r="K1129" i="6" s="1"/>
  <c r="K1130" i="6" s="1"/>
  <c r="K1131" i="6" s="1"/>
  <c r="K1132" i="6" s="1"/>
  <c r="K1133" i="6" s="1"/>
  <c r="K1134" i="6" s="1"/>
  <c r="K1135" i="6" s="1"/>
  <c r="K1136" i="6" s="1"/>
  <c r="K1137" i="6" s="1"/>
  <c r="K1138" i="6" s="1"/>
  <c r="K1139" i="6" s="1"/>
  <c r="K1140" i="6" s="1"/>
  <c r="K1141" i="6" s="1"/>
  <c r="K1142" i="6" s="1"/>
  <c r="K1143" i="6" s="1"/>
  <c r="K1144" i="6" s="1"/>
  <c r="K1145" i="6" s="1"/>
  <c r="K1146" i="6" s="1"/>
  <c r="K1147" i="6" s="1"/>
  <c r="K1148" i="6" s="1"/>
  <c r="K1149" i="6" s="1"/>
  <c r="K1150" i="6" s="1"/>
  <c r="K1151" i="6" s="1"/>
  <c r="K1152" i="6" s="1"/>
  <c r="K1153" i="6" s="1"/>
  <c r="K1154" i="6" s="1"/>
  <c r="K1155" i="6" s="1"/>
  <c r="K1156" i="6" s="1"/>
  <c r="K1157" i="6" s="1"/>
  <c r="K1158" i="6" s="1"/>
  <c r="K1159" i="6" s="1"/>
  <c r="K1160" i="6" s="1"/>
  <c r="K1161" i="6" s="1"/>
  <c r="K1162" i="6" s="1"/>
  <c r="K1163" i="6" s="1"/>
  <c r="K1164" i="6" s="1"/>
  <c r="K1165" i="6" s="1"/>
  <c r="K1166" i="6" s="1"/>
  <c r="K1167" i="6" s="1"/>
  <c r="K1168" i="6" s="1"/>
  <c r="K1169" i="6" s="1"/>
  <c r="K1170" i="6" s="1"/>
  <c r="K1171" i="6" s="1"/>
  <c r="K1172" i="6" s="1"/>
  <c r="K1173" i="6" s="1"/>
  <c r="K1174" i="6" s="1"/>
  <c r="K1175" i="6" s="1"/>
  <c r="K1176" i="6" s="1"/>
  <c r="K1177" i="6" s="1"/>
  <c r="K1178" i="6" s="1"/>
  <c r="K1179" i="6" s="1"/>
  <c r="K1180" i="6" s="1"/>
  <c r="K1181" i="6" s="1"/>
  <c r="K1182" i="6" s="1"/>
  <c r="K1183" i="6" s="1"/>
  <c r="K1184" i="6" s="1"/>
  <c r="K1185" i="6" s="1"/>
  <c r="K1186" i="6" s="1"/>
  <c r="K1187" i="6" s="1"/>
  <c r="K1188" i="6" s="1"/>
  <c r="K1189" i="6" s="1"/>
  <c r="K1190" i="6" s="1"/>
  <c r="K1191" i="6" s="1"/>
  <c r="K1192" i="6" s="1"/>
  <c r="K1193" i="6" s="1"/>
  <c r="K1194" i="6" s="1"/>
  <c r="K1195" i="6" s="1"/>
  <c r="K1196" i="6" s="1"/>
  <c r="K1197" i="6" s="1"/>
  <c r="K1198" i="6" s="1"/>
  <c r="K1199" i="6" s="1"/>
  <c r="K1200" i="6" s="1"/>
  <c r="K1201" i="6" s="1"/>
  <c r="K1202" i="6" s="1"/>
  <c r="K1203" i="6" s="1"/>
  <c r="K1204" i="6" s="1"/>
  <c r="K1205" i="6" s="1"/>
  <c r="K1206" i="6" s="1"/>
  <c r="K1207" i="6" s="1"/>
  <c r="K1208" i="6" s="1"/>
  <c r="K1209" i="6" s="1"/>
  <c r="K1210" i="6" s="1"/>
  <c r="K1211" i="6" s="1"/>
  <c r="K1212" i="6" s="1"/>
  <c r="K1213" i="6" s="1"/>
  <c r="K1214" i="6" s="1"/>
  <c r="K1215" i="6" s="1"/>
  <c r="K1216" i="6" s="1"/>
  <c r="K1217" i="6" s="1"/>
  <c r="K1218" i="6" s="1"/>
  <c r="K1219" i="6" s="1"/>
  <c r="K1220" i="6" s="1"/>
  <c r="K1221" i="6" s="1"/>
  <c r="K1222" i="6" s="1"/>
  <c r="K1223" i="6" s="1"/>
  <c r="K1224" i="6" s="1"/>
  <c r="K1225" i="6" s="1"/>
  <c r="K1226" i="6" s="1"/>
  <c r="K1227" i="6" s="1"/>
  <c r="K1228" i="6" s="1"/>
  <c r="K1229" i="6" s="1"/>
  <c r="K1230" i="6" s="1"/>
  <c r="K1231" i="6" s="1"/>
  <c r="K1232" i="6" s="1"/>
  <c r="K1233" i="6" s="1"/>
  <c r="K1234" i="6" s="1"/>
  <c r="K1235" i="6" s="1"/>
  <c r="K1236" i="6" s="1"/>
  <c r="K1237" i="6" s="1"/>
  <c r="K1238" i="6" s="1"/>
  <c r="K1239" i="6" s="1"/>
  <c r="K1240" i="6" s="1"/>
  <c r="K1241" i="6" s="1"/>
  <c r="K1242" i="6" s="1"/>
  <c r="K1243" i="6" s="1"/>
  <c r="K1244" i="6" s="1"/>
  <c r="K1245" i="6" s="1"/>
  <c r="K1246" i="6" s="1"/>
  <c r="K1247" i="6" s="1"/>
  <c r="K1248" i="6" s="1"/>
  <c r="K1249" i="6" s="1"/>
  <c r="K1250" i="6" s="1"/>
  <c r="K1251" i="6" s="1"/>
  <c r="K1252" i="6" s="1"/>
  <c r="K1253" i="6" s="1"/>
  <c r="K1254" i="6" s="1"/>
  <c r="K1255" i="6" s="1"/>
  <c r="K1256" i="6" s="1"/>
  <c r="K1257" i="6" s="1"/>
  <c r="K1258" i="6" s="1"/>
  <c r="K1259" i="6" s="1"/>
  <c r="K1260" i="6" s="1"/>
  <c r="K1261" i="6" s="1"/>
  <c r="K1262" i="6" s="1"/>
  <c r="K1263" i="6" s="1"/>
  <c r="K1264" i="6" s="1"/>
  <c r="K1265" i="6" s="1"/>
  <c r="K1266" i="6" s="1"/>
  <c r="K1267" i="6" s="1"/>
  <c r="K1268" i="6" s="1"/>
  <c r="K1269" i="6" s="1"/>
  <c r="K1270" i="6" s="1"/>
  <c r="K1271" i="6" s="1"/>
  <c r="K1272" i="6" s="1"/>
  <c r="K1273" i="6" s="1"/>
  <c r="K1274" i="6" s="1"/>
  <c r="K1275" i="6" s="1"/>
  <c r="K1276" i="6" s="1"/>
  <c r="K1277" i="6" s="1"/>
  <c r="K1278" i="6" s="1"/>
  <c r="K1279" i="6" s="1"/>
  <c r="K1280" i="6" s="1"/>
  <c r="K1281" i="6" s="1"/>
  <c r="K1282" i="6" s="1"/>
  <c r="K1283" i="6" s="1"/>
  <c r="K1284" i="6" s="1"/>
  <c r="K1285" i="6" s="1"/>
  <c r="K1286" i="6" s="1"/>
  <c r="K1287" i="6" s="1"/>
  <c r="K1288" i="6" s="1"/>
  <c r="K1289" i="6" s="1"/>
  <c r="K1290" i="6" s="1"/>
  <c r="K1291" i="6" s="1"/>
  <c r="K1292" i="6" s="1"/>
  <c r="K1293" i="6" s="1"/>
  <c r="K1294" i="6" s="1"/>
  <c r="K1295" i="6" s="1"/>
  <c r="K1296" i="6" s="1"/>
  <c r="K1297" i="6" s="1"/>
  <c r="K1298" i="6" s="1"/>
  <c r="K1299" i="6" s="1"/>
  <c r="K1300" i="6" s="1"/>
  <c r="K1301" i="6" s="1"/>
  <c r="K1302" i="6" s="1"/>
  <c r="K1303" i="6" s="1"/>
  <c r="K1304" i="6" s="1"/>
  <c r="K1305" i="6" s="1"/>
  <c r="K1306" i="6" s="1"/>
  <c r="K1307" i="6" s="1"/>
  <c r="K1308" i="6" s="1"/>
  <c r="K1309" i="6" s="1"/>
  <c r="K1310" i="6" s="1"/>
  <c r="K1311" i="6" s="1"/>
  <c r="K1312" i="6" s="1"/>
  <c r="K1313" i="6" s="1"/>
  <c r="K1314" i="6" s="1"/>
  <c r="K1315" i="6" s="1"/>
  <c r="K1316" i="6" s="1"/>
  <c r="K1317" i="6" s="1"/>
  <c r="K1318" i="6" s="1"/>
  <c r="K1319" i="6" s="1"/>
  <c r="K1320" i="6" s="1"/>
  <c r="K1321" i="6" s="1"/>
  <c r="K1322" i="6" s="1"/>
  <c r="K1323" i="6" s="1"/>
  <c r="K1324" i="6" s="1"/>
  <c r="K1325" i="6" s="1"/>
  <c r="K1326" i="6" s="1"/>
  <c r="K1327" i="6" s="1"/>
  <c r="K1328" i="6" s="1"/>
  <c r="K1329" i="6" s="1"/>
  <c r="K1330" i="6" s="1"/>
  <c r="K1331" i="6" s="1"/>
  <c r="K1332" i="6" s="1"/>
  <c r="K1333" i="6" s="1"/>
  <c r="K1334" i="6" s="1"/>
  <c r="K1335" i="6" s="1"/>
  <c r="K1336" i="6" s="1"/>
  <c r="K1337" i="6" s="1"/>
  <c r="K1338" i="6" s="1"/>
  <c r="K1339" i="6" s="1"/>
  <c r="K1340" i="6" s="1"/>
  <c r="K1341" i="6" s="1"/>
  <c r="K1342" i="6" s="1"/>
  <c r="K1343" i="6" s="1"/>
  <c r="K1344" i="6" s="1"/>
  <c r="K1345" i="6" s="1"/>
  <c r="K1346" i="6" s="1"/>
  <c r="K1347" i="6" s="1"/>
  <c r="K1348" i="6" s="1"/>
  <c r="K1349" i="6" s="1"/>
  <c r="K1350" i="6" s="1"/>
  <c r="K1351" i="6" s="1"/>
  <c r="K1352" i="6" s="1"/>
  <c r="K1353" i="6" s="1"/>
  <c r="K1354" i="6" s="1"/>
  <c r="K1355" i="6" s="1"/>
  <c r="K1356" i="6" s="1"/>
  <c r="K1357" i="6" s="1"/>
  <c r="K1358" i="6" s="1"/>
  <c r="K1359" i="6" s="1"/>
  <c r="K1360" i="6" s="1"/>
  <c r="K1361" i="6" s="1"/>
  <c r="K1362" i="6" s="1"/>
  <c r="K1363" i="6" s="1"/>
  <c r="K1364" i="6" s="1"/>
  <c r="K1365" i="6" s="1"/>
  <c r="K1366" i="6" s="1"/>
  <c r="K1367" i="6" s="1"/>
  <c r="K1368" i="6" s="1"/>
  <c r="K1369" i="6" s="1"/>
  <c r="K1370" i="6" s="1"/>
  <c r="K1371" i="6" s="1"/>
  <c r="K1372" i="6" s="1"/>
  <c r="K1373" i="6" s="1"/>
  <c r="K1374" i="6" s="1"/>
  <c r="K1375" i="6" s="1"/>
  <c r="K1376" i="6" s="1"/>
  <c r="K1377" i="6" s="1"/>
  <c r="K1378" i="6" s="1"/>
  <c r="K1379" i="6" s="1"/>
  <c r="K1380" i="6" s="1"/>
  <c r="K1381" i="6" s="1"/>
  <c r="K1382" i="6" s="1"/>
  <c r="K1383" i="6" s="1"/>
  <c r="K1384" i="6" s="1"/>
  <c r="K1385" i="6" s="1"/>
  <c r="K1386" i="6" s="1"/>
  <c r="K1387" i="6" s="1"/>
  <c r="K1388" i="6" s="1"/>
  <c r="K1389" i="6" s="1"/>
  <c r="K1390" i="6" s="1"/>
  <c r="K1391" i="6" s="1"/>
  <c r="K1392" i="6" s="1"/>
  <c r="K1393" i="6" s="1"/>
  <c r="K1394" i="6" s="1"/>
  <c r="K1395" i="6" s="1"/>
  <c r="K1396" i="6" s="1"/>
  <c r="K1397" i="6" s="1"/>
  <c r="K1398" i="6" s="1"/>
  <c r="K1399" i="6" s="1"/>
  <c r="K1400" i="6" s="1"/>
  <c r="K1401" i="6" s="1"/>
  <c r="K1402" i="6" s="1"/>
  <c r="K1403" i="6" s="1"/>
  <c r="K1404" i="6" s="1"/>
  <c r="K1405" i="6" s="1"/>
  <c r="K1406" i="6" s="1"/>
  <c r="K1407" i="6" s="1"/>
  <c r="K1408" i="6" s="1"/>
  <c r="K1409" i="6" s="1"/>
  <c r="K1410" i="6" s="1"/>
  <c r="K1411" i="6" s="1"/>
  <c r="K1412" i="6" s="1"/>
  <c r="K1413" i="6" s="1"/>
  <c r="K1414" i="6" s="1"/>
  <c r="K1415" i="6" s="1"/>
  <c r="K1416" i="6" s="1"/>
  <c r="K1417" i="6" s="1"/>
  <c r="K1418" i="6" s="1"/>
  <c r="K1419" i="6" s="1"/>
  <c r="K1420" i="6" s="1"/>
  <c r="K1421" i="6" s="1"/>
  <c r="K1422" i="6" s="1"/>
  <c r="K1423" i="6" s="1"/>
  <c r="K1424" i="6" s="1"/>
  <c r="K1425" i="6" s="1"/>
  <c r="K1426" i="6" s="1"/>
  <c r="K1427" i="6" s="1"/>
  <c r="K1428" i="6" s="1"/>
  <c r="K1429" i="6" s="1"/>
  <c r="K1430" i="6" s="1"/>
  <c r="K1431" i="6" s="1"/>
  <c r="K1432" i="6" s="1"/>
  <c r="K1433" i="6" s="1"/>
  <c r="K1434" i="6" s="1"/>
  <c r="K1435" i="6" s="1"/>
  <c r="K1436" i="6" s="1"/>
  <c r="K1437" i="6" s="1"/>
  <c r="K1438" i="6" s="1"/>
  <c r="K1439" i="6" s="1"/>
  <c r="K1440" i="6" s="1"/>
  <c r="K1441" i="6" s="1"/>
  <c r="K1442" i="6" s="1"/>
  <c r="K1443" i="6" s="1"/>
  <c r="K1444" i="6" s="1"/>
  <c r="K1445" i="6" s="1"/>
  <c r="K1446" i="6" s="1"/>
  <c r="K1447" i="6" s="1"/>
  <c r="K1448" i="6" s="1"/>
  <c r="K1449" i="6" s="1"/>
  <c r="K1450" i="6" s="1"/>
  <c r="K1451" i="6" s="1"/>
  <c r="K1452" i="6" s="1"/>
  <c r="K1453" i="6" s="1"/>
  <c r="K1454" i="6" s="1"/>
  <c r="K1455" i="6" s="1"/>
  <c r="K1456" i="6" s="1"/>
  <c r="K1457" i="6" s="1"/>
  <c r="K1458" i="6" s="1"/>
  <c r="K1459" i="6" s="1"/>
  <c r="K1460" i="6" s="1"/>
  <c r="K1461" i="6" s="1"/>
  <c r="K1462" i="6" s="1"/>
  <c r="K1463" i="6" s="1"/>
  <c r="K1464" i="6" s="1"/>
  <c r="K1465" i="6" s="1"/>
  <c r="K1466" i="6" s="1"/>
  <c r="K1467" i="6" s="1"/>
  <c r="K1468" i="6" s="1"/>
  <c r="K1469" i="6" s="1"/>
  <c r="K1470" i="6" s="1"/>
  <c r="K1471" i="6" s="1"/>
  <c r="K1472" i="6" s="1"/>
  <c r="K1473" i="6" s="1"/>
  <c r="K1474" i="6" s="1"/>
  <c r="K1475" i="6" s="1"/>
  <c r="K1476" i="6" s="1"/>
  <c r="K1477" i="6" s="1"/>
  <c r="K1478" i="6" s="1"/>
  <c r="K1479" i="6" s="1"/>
  <c r="K1480" i="6" s="1"/>
  <c r="K1481" i="6" s="1"/>
  <c r="K1482" i="6" s="1"/>
  <c r="K1483" i="6" s="1"/>
  <c r="K1484" i="6" s="1"/>
  <c r="K1485" i="6" s="1"/>
  <c r="K1486" i="6" s="1"/>
  <c r="K1487" i="6" s="1"/>
  <c r="K1488" i="6" s="1"/>
  <c r="K1489" i="6" s="1"/>
  <c r="K1490" i="6" s="1"/>
  <c r="K1491" i="6" s="1"/>
  <c r="K1492" i="6" s="1"/>
  <c r="K1493" i="6" s="1"/>
  <c r="K1494" i="6" s="1"/>
  <c r="K1495" i="6" s="1"/>
  <c r="K1496" i="6" s="1"/>
  <c r="K1497" i="6" s="1"/>
  <c r="K1498" i="6" s="1"/>
  <c r="K1499" i="6" s="1"/>
  <c r="K1500" i="6" s="1"/>
  <c r="K1501" i="6" s="1"/>
  <c r="K1502" i="6" s="1"/>
  <c r="K1503" i="6" s="1"/>
  <c r="K1504" i="6" s="1"/>
  <c r="K1505" i="6" s="1"/>
  <c r="K1506" i="6" s="1"/>
  <c r="K1507" i="6" s="1"/>
  <c r="K1508" i="6" s="1"/>
  <c r="K1509" i="6" s="1"/>
  <c r="K1510" i="6" s="1"/>
  <c r="K1511" i="6" s="1"/>
  <c r="K1512" i="6" s="1"/>
  <c r="K1513" i="6" s="1"/>
  <c r="K1514" i="6" s="1"/>
  <c r="K1515" i="6" s="1"/>
  <c r="K1516" i="6" s="1"/>
  <c r="K1517" i="6" s="1"/>
  <c r="K1518" i="6" s="1"/>
  <c r="K1519" i="6" s="1"/>
  <c r="K1520" i="6" s="1"/>
  <c r="K1521" i="6" s="1"/>
  <c r="K1522" i="6" s="1"/>
  <c r="K1523" i="6" s="1"/>
  <c r="K1524" i="6" s="1"/>
  <c r="K1525" i="6" s="1"/>
  <c r="K1526" i="6" s="1"/>
  <c r="K1527" i="6" s="1"/>
  <c r="K1528" i="6" s="1"/>
  <c r="K1529" i="6" s="1"/>
  <c r="K1530" i="6" s="1"/>
  <c r="K1531" i="6" s="1"/>
  <c r="K1532" i="6" s="1"/>
  <c r="K1533" i="6" s="1"/>
  <c r="K1534" i="6" s="1"/>
  <c r="K1535" i="6" s="1"/>
  <c r="K1536" i="6" s="1"/>
  <c r="K1537" i="6" s="1"/>
  <c r="K1538" i="6" s="1"/>
  <c r="K1539" i="6" s="1"/>
  <c r="K1540" i="6" s="1"/>
  <c r="K1541" i="6" s="1"/>
  <c r="K1542" i="6" s="1"/>
  <c r="K1543" i="6" s="1"/>
  <c r="K1544" i="6" s="1"/>
  <c r="K1545" i="6" s="1"/>
  <c r="K1546" i="6" s="1"/>
  <c r="K1547" i="6" s="1"/>
  <c r="K1548" i="6" s="1"/>
  <c r="K1549" i="6" s="1"/>
  <c r="K1550" i="6" s="1"/>
  <c r="K1551" i="6" s="1"/>
  <c r="K1552" i="6" s="1"/>
  <c r="K1553" i="6" s="1"/>
  <c r="K1554" i="6" s="1"/>
  <c r="K1555" i="6" s="1"/>
  <c r="K1556" i="6" s="1"/>
  <c r="K1557" i="6" s="1"/>
  <c r="K1558" i="6" s="1"/>
  <c r="K1559" i="6" s="1"/>
  <c r="K1560" i="6" s="1"/>
  <c r="K1561" i="6" s="1"/>
  <c r="K1562" i="6" s="1"/>
  <c r="K1563" i="6" s="1"/>
  <c r="K1564" i="6" s="1"/>
  <c r="K1565" i="6" s="1"/>
  <c r="K1566" i="6" s="1"/>
  <c r="K1567" i="6" s="1"/>
  <c r="K1568" i="6" s="1"/>
  <c r="K1569" i="6" s="1"/>
  <c r="K1570" i="6" s="1"/>
  <c r="K1571" i="6" s="1"/>
  <c r="K1572" i="6" s="1"/>
  <c r="K1573" i="6" s="1"/>
  <c r="K1574" i="6" s="1"/>
  <c r="K1575" i="6" s="1"/>
  <c r="K1576" i="6" s="1"/>
  <c r="K1577" i="6" s="1"/>
  <c r="K1578" i="6" s="1"/>
  <c r="K1579" i="6" s="1"/>
  <c r="K1580" i="6" s="1"/>
  <c r="K1581" i="6" s="1"/>
  <c r="K1582" i="6" s="1"/>
  <c r="K1583" i="6" s="1"/>
  <c r="K1584" i="6" s="1"/>
  <c r="K1585" i="6" s="1"/>
  <c r="K1586" i="6" s="1"/>
  <c r="K1587" i="6" s="1"/>
  <c r="K1588" i="6" s="1"/>
  <c r="K1589" i="6" s="1"/>
  <c r="K1590" i="6" s="1"/>
  <c r="K1591" i="6" s="1"/>
  <c r="K1592" i="6" s="1"/>
  <c r="K1593" i="6" s="1"/>
  <c r="K1594" i="6" s="1"/>
  <c r="K1595" i="6" s="1"/>
  <c r="K1596" i="6" s="1"/>
  <c r="K1597" i="6" s="1"/>
  <c r="K1598" i="6" s="1"/>
  <c r="K1599" i="6" s="1"/>
  <c r="K1600" i="6" s="1"/>
  <c r="K1601" i="6" s="1"/>
  <c r="K1602" i="6" s="1"/>
  <c r="K1603" i="6" s="1"/>
  <c r="K1604" i="6" s="1"/>
  <c r="K1605" i="6" s="1"/>
  <c r="K1606" i="6" s="1"/>
  <c r="K1607" i="6" s="1"/>
  <c r="K1608" i="6" s="1"/>
  <c r="K1609" i="6" s="1"/>
  <c r="K1610" i="6" s="1"/>
  <c r="K1611" i="6" s="1"/>
  <c r="K1612" i="6" s="1"/>
  <c r="K1613" i="6" s="1"/>
  <c r="K1614" i="6" s="1"/>
  <c r="K1615" i="6" s="1"/>
  <c r="K1616" i="6" s="1"/>
  <c r="K1617" i="6" s="1"/>
  <c r="K1618" i="6" s="1"/>
  <c r="K1619" i="6" s="1"/>
  <c r="K1620" i="6" s="1"/>
  <c r="K1621" i="6" s="1"/>
  <c r="K1622" i="6" s="1"/>
  <c r="K1623" i="6" s="1"/>
  <c r="K1624" i="6" s="1"/>
  <c r="K1625" i="6" s="1"/>
  <c r="K1626" i="6" s="1"/>
  <c r="K1627" i="6" s="1"/>
  <c r="K1628" i="6" s="1"/>
  <c r="K1629" i="6" s="1"/>
  <c r="K1630" i="6" s="1"/>
  <c r="K1631" i="6" s="1"/>
  <c r="K1632" i="6" s="1"/>
  <c r="K1633" i="6" s="1"/>
  <c r="K1634" i="6" s="1"/>
  <c r="K1635" i="6" s="1"/>
  <c r="K1636" i="6" s="1"/>
  <c r="K1637" i="6" s="1"/>
  <c r="K1638" i="6" s="1"/>
  <c r="K1639" i="6" s="1"/>
  <c r="K1640" i="6" s="1"/>
  <c r="K1641" i="6" s="1"/>
  <c r="K1642" i="6" s="1"/>
  <c r="K1643" i="6" s="1"/>
  <c r="K1644" i="6" s="1"/>
  <c r="K1645" i="6" s="1"/>
  <c r="K1646" i="6" s="1"/>
  <c r="K1647" i="6" s="1"/>
  <c r="K1648" i="6" s="1"/>
  <c r="K1649" i="6" s="1"/>
  <c r="K1650" i="6" s="1"/>
  <c r="K1651" i="6" s="1"/>
  <c r="K1652" i="6" s="1"/>
  <c r="K1653" i="6" s="1"/>
  <c r="K1654" i="6" s="1"/>
  <c r="K1655" i="6" s="1"/>
  <c r="K1656" i="6" s="1"/>
  <c r="K1657" i="6" s="1"/>
  <c r="K1658" i="6" s="1"/>
  <c r="K1659" i="6" s="1"/>
  <c r="K1660" i="6" s="1"/>
  <c r="K1661" i="6" s="1"/>
  <c r="K1662" i="6" s="1"/>
  <c r="K1663" i="6" s="1"/>
  <c r="K1664" i="6" s="1"/>
  <c r="K1665" i="6" s="1"/>
  <c r="K1666" i="6" s="1"/>
  <c r="K1667" i="6" s="1"/>
  <c r="K1668" i="6" s="1"/>
  <c r="K1669" i="6" s="1"/>
  <c r="K1670" i="6" s="1"/>
  <c r="K1671" i="6" s="1"/>
  <c r="K1672" i="6" s="1"/>
  <c r="K1673" i="6" s="1"/>
  <c r="K1674" i="6" s="1"/>
  <c r="K1675" i="6" s="1"/>
  <c r="K1676" i="6" s="1"/>
  <c r="K1677" i="6" s="1"/>
  <c r="K1678" i="6" s="1"/>
  <c r="K1679" i="6" s="1"/>
  <c r="K1680" i="6" s="1"/>
  <c r="K1681" i="6" s="1"/>
  <c r="K1682" i="6" s="1"/>
  <c r="K1683" i="6" s="1"/>
  <c r="K1684" i="6" s="1"/>
  <c r="K1685" i="6" s="1"/>
  <c r="K1686" i="6" s="1"/>
  <c r="K1687" i="6" s="1"/>
  <c r="K1688" i="6" s="1"/>
  <c r="K1689" i="6" s="1"/>
  <c r="K1690" i="6" s="1"/>
  <c r="K1691" i="6" s="1"/>
  <c r="K1692" i="6" s="1"/>
  <c r="K1693" i="6" s="1"/>
  <c r="K1694" i="6" s="1"/>
  <c r="K1695" i="6" s="1"/>
  <c r="K1696" i="6" s="1"/>
  <c r="K1697" i="6" s="1"/>
  <c r="K1698" i="6" s="1"/>
  <c r="K1699" i="6" s="1"/>
  <c r="K1700" i="6" s="1"/>
  <c r="K1701" i="6" s="1"/>
  <c r="K1702" i="6" s="1"/>
  <c r="K1703" i="6" s="1"/>
  <c r="K1704" i="6" s="1"/>
  <c r="K1705" i="6" s="1"/>
  <c r="K1706" i="6" s="1"/>
  <c r="K1707" i="6" s="1"/>
  <c r="K1708" i="6" s="1"/>
  <c r="K1709" i="6" s="1"/>
  <c r="K1710" i="6" s="1"/>
  <c r="K1711" i="6" s="1"/>
  <c r="K1712" i="6" s="1"/>
  <c r="K1713" i="6" s="1"/>
  <c r="K1714" i="6" s="1"/>
  <c r="K1715" i="6" s="1"/>
  <c r="K1716" i="6" s="1"/>
  <c r="K1717" i="6" s="1"/>
  <c r="K1718" i="6" s="1"/>
  <c r="K1719" i="6" s="1"/>
  <c r="K1720" i="6" s="1"/>
  <c r="K1721" i="6" s="1"/>
  <c r="K1722" i="6" s="1"/>
  <c r="K1723" i="6" s="1"/>
  <c r="K1724" i="6" s="1"/>
  <c r="K1725" i="6" s="1"/>
  <c r="K1726" i="6" s="1"/>
  <c r="K1727" i="6" s="1"/>
  <c r="K1728" i="6" s="1"/>
  <c r="K1729" i="6" s="1"/>
  <c r="K1730" i="6" s="1"/>
  <c r="K1731" i="6" s="1"/>
  <c r="K1732" i="6" s="1"/>
  <c r="K1733" i="6" s="1"/>
  <c r="K1734" i="6" s="1"/>
  <c r="K1735" i="6" s="1"/>
  <c r="K1736" i="6" s="1"/>
  <c r="K1737" i="6" s="1"/>
  <c r="K1738" i="6" s="1"/>
  <c r="K1739" i="6" s="1"/>
  <c r="K1740" i="6" s="1"/>
  <c r="K1741" i="6" s="1"/>
  <c r="K1742" i="6" s="1"/>
  <c r="K1743" i="6" s="1"/>
  <c r="K1744" i="6" s="1"/>
  <c r="K1745" i="6" s="1"/>
  <c r="K1746" i="6" s="1"/>
  <c r="K1747" i="6" s="1"/>
  <c r="K1748" i="6" s="1"/>
  <c r="K1749" i="6" s="1"/>
  <c r="K1750" i="6" s="1"/>
  <c r="K1751" i="6" s="1"/>
  <c r="K1752" i="6" s="1"/>
  <c r="K1753" i="6" s="1"/>
  <c r="K1754" i="6" s="1"/>
  <c r="K1755" i="6" s="1"/>
  <c r="K1756" i="6" s="1"/>
  <c r="K1757" i="6" s="1"/>
  <c r="K1758" i="6" s="1"/>
  <c r="K1759" i="6" s="1"/>
  <c r="K1760" i="6" s="1"/>
  <c r="K1761" i="6" s="1"/>
  <c r="K1762" i="6" s="1"/>
  <c r="K1763" i="6" s="1"/>
  <c r="K1764" i="6" s="1"/>
  <c r="K1765" i="6" s="1"/>
  <c r="K1766" i="6" s="1"/>
  <c r="K1767" i="6" s="1"/>
  <c r="K1768" i="6" s="1"/>
  <c r="K1769" i="6" s="1"/>
  <c r="K1770" i="6" s="1"/>
  <c r="K1771" i="6" s="1"/>
  <c r="K1772" i="6" s="1"/>
  <c r="K1773" i="6" s="1"/>
  <c r="K1774" i="6" s="1"/>
  <c r="K1775" i="6" s="1"/>
  <c r="K1776" i="6" s="1"/>
  <c r="K1777" i="6" s="1"/>
  <c r="K1778" i="6" s="1"/>
  <c r="K1779" i="6" s="1"/>
  <c r="K1780" i="6" s="1"/>
  <c r="K1781" i="6" s="1"/>
  <c r="K1782" i="6" s="1"/>
  <c r="K1783" i="6" s="1"/>
  <c r="K1784" i="6" s="1"/>
  <c r="K1785" i="6" s="1"/>
  <c r="K1786" i="6" s="1"/>
  <c r="K1787" i="6" s="1"/>
  <c r="K1788" i="6" s="1"/>
  <c r="K1789" i="6" s="1"/>
  <c r="K1790" i="6" s="1"/>
  <c r="K1791" i="6" s="1"/>
  <c r="K1792" i="6" s="1"/>
  <c r="K1793" i="6" s="1"/>
  <c r="K1794" i="6" s="1"/>
  <c r="K1795" i="6" s="1"/>
  <c r="K1796" i="6" s="1"/>
  <c r="K1797" i="6" s="1"/>
  <c r="K1798" i="6" s="1"/>
  <c r="K1799" i="6" s="1"/>
  <c r="K1800" i="6" s="1"/>
  <c r="K1801" i="6" s="1"/>
  <c r="K1802" i="6" s="1"/>
  <c r="K1803" i="6" s="1"/>
  <c r="K1804" i="6" s="1"/>
  <c r="K1805" i="6" s="1"/>
  <c r="K1806" i="6" s="1"/>
  <c r="K1807" i="6" s="1"/>
  <c r="K1808" i="6" s="1"/>
  <c r="K1809" i="6" s="1"/>
  <c r="K1810" i="6" s="1"/>
  <c r="K1811" i="6" s="1"/>
  <c r="K1812" i="6" s="1"/>
  <c r="K1813" i="6" s="1"/>
  <c r="K1814" i="6" s="1"/>
  <c r="K1815" i="6" s="1"/>
  <c r="K1816" i="6" s="1"/>
  <c r="K1817" i="6" s="1"/>
  <c r="K1818" i="6" s="1"/>
  <c r="K1819" i="6" s="1"/>
  <c r="K1820" i="6" s="1"/>
  <c r="K1821" i="6" s="1"/>
  <c r="K1822" i="6" s="1"/>
  <c r="K1823" i="6" s="1"/>
  <c r="K1824" i="6" s="1"/>
  <c r="K1825" i="6" s="1"/>
  <c r="K1826" i="6" s="1"/>
  <c r="K1827" i="6" s="1"/>
  <c r="K1828" i="6" s="1"/>
  <c r="K1829" i="6" s="1"/>
  <c r="K1830" i="6" s="1"/>
  <c r="K1831" i="6" s="1"/>
  <c r="K1832" i="6" s="1"/>
  <c r="K1833" i="6" s="1"/>
  <c r="K1834" i="6" s="1"/>
  <c r="K1835" i="6" s="1"/>
  <c r="K1836" i="6" s="1"/>
  <c r="K1837" i="6" s="1"/>
  <c r="K1838" i="6" s="1"/>
  <c r="K1839" i="6" s="1"/>
  <c r="K1840" i="6" s="1"/>
  <c r="K1841" i="6" s="1"/>
  <c r="K1842" i="6" s="1"/>
  <c r="K1843" i="6" s="1"/>
  <c r="K1844" i="6" s="1"/>
  <c r="K1845" i="6" s="1"/>
  <c r="K1846" i="6" s="1"/>
  <c r="K1847" i="6" s="1"/>
  <c r="K1848" i="6" s="1"/>
  <c r="K1849" i="6" s="1"/>
  <c r="K1850" i="6" s="1"/>
  <c r="K1851" i="6" s="1"/>
  <c r="K1852" i="6" s="1"/>
  <c r="K1853" i="6" s="1"/>
  <c r="K1854" i="6" s="1"/>
  <c r="K1855" i="6" s="1"/>
  <c r="K1856" i="6" s="1"/>
  <c r="K1857" i="6" s="1"/>
  <c r="K1858" i="6" s="1"/>
  <c r="K1859" i="6" s="1"/>
  <c r="K1860" i="6" s="1"/>
  <c r="K1861" i="6" s="1"/>
  <c r="K1862" i="6" s="1"/>
  <c r="K1863" i="6" s="1"/>
  <c r="K1864" i="6" s="1"/>
  <c r="K1865" i="6" s="1"/>
  <c r="K1866" i="6" s="1"/>
  <c r="K1867" i="6" s="1"/>
  <c r="K1868" i="6" s="1"/>
  <c r="K1869" i="6" s="1"/>
  <c r="K1870" i="6" s="1"/>
  <c r="K1871" i="6" s="1"/>
  <c r="K1872" i="6" s="1"/>
  <c r="K1873" i="6" s="1"/>
  <c r="K1874" i="6" s="1"/>
  <c r="K1875" i="6" s="1"/>
  <c r="K1876" i="6" s="1"/>
  <c r="K1877" i="6" s="1"/>
  <c r="K1878" i="6" s="1"/>
  <c r="K1879" i="6" s="1"/>
  <c r="K1880" i="6" s="1"/>
  <c r="K1881" i="6" s="1"/>
  <c r="K1882" i="6" s="1"/>
  <c r="K1883" i="6" s="1"/>
  <c r="K1884" i="6" s="1"/>
  <c r="K1885" i="6" s="1"/>
  <c r="K1886" i="6" s="1"/>
  <c r="K1887" i="6" s="1"/>
  <c r="K1888" i="6" s="1"/>
  <c r="K1889" i="6" s="1"/>
  <c r="K1890" i="6" s="1"/>
  <c r="K1891" i="6" s="1"/>
  <c r="K1892" i="6" s="1"/>
  <c r="K1893" i="6" s="1"/>
  <c r="K1894" i="6" s="1"/>
  <c r="K1895" i="6" s="1"/>
  <c r="K1896" i="6" s="1"/>
  <c r="K1897" i="6" s="1"/>
  <c r="K1898" i="6" s="1"/>
  <c r="K1899" i="6" s="1"/>
  <c r="K1900" i="6" s="1"/>
  <c r="K1901" i="6" s="1"/>
  <c r="K1902" i="6" s="1"/>
  <c r="K1903" i="6" s="1"/>
  <c r="K1904" i="6" s="1"/>
  <c r="K1905" i="6" s="1"/>
  <c r="K1906" i="6" s="1"/>
  <c r="K1907" i="6" s="1"/>
  <c r="K1908" i="6" s="1"/>
  <c r="K1909" i="6" s="1"/>
  <c r="K1910" i="6" s="1"/>
  <c r="K1911" i="6" s="1"/>
  <c r="K1912" i="6" s="1"/>
  <c r="K1913" i="6" s="1"/>
  <c r="K1914" i="6" s="1"/>
  <c r="K1915" i="6" s="1"/>
  <c r="K1916" i="6" s="1"/>
  <c r="K1917" i="6" s="1"/>
  <c r="K1918" i="6" s="1"/>
  <c r="K1919" i="6" s="1"/>
  <c r="K1920" i="6" s="1"/>
  <c r="K1921" i="6" s="1"/>
  <c r="K1922" i="6" s="1"/>
  <c r="K1923" i="6" s="1"/>
  <c r="K1924" i="6" s="1"/>
  <c r="K1925" i="6" s="1"/>
  <c r="K1926" i="6" s="1"/>
  <c r="K1927" i="6" s="1"/>
  <c r="K1928" i="6" s="1"/>
  <c r="K1929" i="6" s="1"/>
  <c r="K1930" i="6" s="1"/>
  <c r="K1931" i="6" s="1"/>
  <c r="K1932" i="6" s="1"/>
  <c r="K1933" i="6" s="1"/>
  <c r="K1934" i="6" s="1"/>
  <c r="K1935" i="6" s="1"/>
  <c r="K1936" i="6" s="1"/>
  <c r="K1937" i="6" s="1"/>
  <c r="K1938" i="6" s="1"/>
  <c r="K1939" i="6" s="1"/>
  <c r="K1940" i="6" s="1"/>
  <c r="K1941" i="6" s="1"/>
  <c r="K1942" i="6" s="1"/>
  <c r="K1943" i="6" s="1"/>
  <c r="K1944" i="6" s="1"/>
  <c r="K1945" i="6" s="1"/>
  <c r="K1946" i="6" s="1"/>
  <c r="K1947" i="6" s="1"/>
  <c r="K1948" i="6" s="1"/>
  <c r="K1949" i="6" s="1"/>
  <c r="K1950" i="6" s="1"/>
  <c r="K1951" i="6" s="1"/>
  <c r="K1952" i="6" s="1"/>
  <c r="K1953" i="6" s="1"/>
  <c r="K1954" i="6" s="1"/>
  <c r="K1955" i="6" s="1"/>
  <c r="K1956" i="6" s="1"/>
  <c r="K1957" i="6" s="1"/>
  <c r="K1958" i="6" s="1"/>
  <c r="K1959" i="6" s="1"/>
  <c r="K1960" i="6" s="1"/>
  <c r="K1961" i="6" s="1"/>
  <c r="K1962" i="6" s="1"/>
  <c r="K1963" i="6" s="1"/>
  <c r="K1964" i="6" s="1"/>
  <c r="K1965" i="6" s="1"/>
  <c r="K1966" i="6" s="1"/>
  <c r="K1967" i="6" s="1"/>
  <c r="K1968" i="6" s="1"/>
  <c r="K1969" i="6" s="1"/>
  <c r="K1970" i="6" s="1"/>
  <c r="K1971" i="6" s="1"/>
  <c r="K1972" i="6" s="1"/>
  <c r="K1973" i="6" s="1"/>
  <c r="K1974" i="6" s="1"/>
  <c r="K1975" i="6" s="1"/>
  <c r="K1976" i="6" s="1"/>
  <c r="K1977" i="6" s="1"/>
  <c r="K1978" i="6" s="1"/>
  <c r="K1979" i="6" s="1"/>
  <c r="K1980" i="6" s="1"/>
  <c r="K1981" i="6" s="1"/>
  <c r="K1982" i="6" s="1"/>
  <c r="K1983" i="6" s="1"/>
  <c r="K1984" i="6" s="1"/>
  <c r="K1985" i="6" s="1"/>
  <c r="K1986" i="6" s="1"/>
  <c r="K1987" i="6" s="1"/>
  <c r="K1988" i="6" s="1"/>
  <c r="K1989" i="6" s="1"/>
  <c r="K1990" i="6" s="1"/>
  <c r="K1991" i="6" s="1"/>
  <c r="K1992" i="6" s="1"/>
  <c r="K1993" i="6" s="1"/>
  <c r="K1994" i="6" s="1"/>
  <c r="K1995" i="6" s="1"/>
  <c r="K1996" i="6" s="1"/>
  <c r="K1997" i="6" s="1"/>
  <c r="K1998" i="6" s="1"/>
  <c r="K1999" i="6" s="1"/>
  <c r="K2000" i="6" s="1"/>
  <c r="K2001" i="6" s="1"/>
  <c r="K2002" i="6" s="1"/>
  <c r="K2003" i="6" s="1"/>
  <c r="K2004" i="6" s="1"/>
  <c r="K2005" i="6" s="1"/>
  <c r="K2006" i="6" s="1"/>
  <c r="K2007" i="6" s="1"/>
  <c r="K2008" i="6" s="1"/>
  <c r="K2009" i="6" s="1"/>
  <c r="K2010" i="6" s="1"/>
  <c r="K2011" i="6" s="1"/>
  <c r="K2012" i="6" s="1"/>
  <c r="K2013" i="6" s="1"/>
  <c r="K2014" i="6" s="1"/>
  <c r="K2015" i="6" s="1"/>
  <c r="K2016" i="6" s="1"/>
  <c r="K2017" i="6" s="1"/>
  <c r="K2018" i="6" s="1"/>
  <c r="K2019" i="6" s="1"/>
  <c r="K2020" i="6" s="1"/>
  <c r="K2021" i="6" s="1"/>
  <c r="K2022" i="6" s="1"/>
  <c r="K2023" i="6" s="1"/>
  <c r="K2024" i="6" s="1"/>
  <c r="K2025" i="6" s="1"/>
  <c r="K2026" i="6" s="1"/>
  <c r="K2027" i="6" s="1"/>
  <c r="K2028" i="6" s="1"/>
  <c r="K2029" i="6" s="1"/>
  <c r="K2030" i="6" s="1"/>
  <c r="K2031" i="6" s="1"/>
  <c r="K2032" i="6" s="1"/>
  <c r="K2033" i="6" s="1"/>
  <c r="K2034" i="6" s="1"/>
  <c r="K2035" i="6" s="1"/>
  <c r="K2036" i="6" s="1"/>
  <c r="K2037" i="6" s="1"/>
  <c r="K2038" i="6" s="1"/>
  <c r="K2039" i="6" s="1"/>
  <c r="K2040" i="6" s="1"/>
  <c r="K2041" i="6" s="1"/>
  <c r="K2042" i="6" s="1"/>
  <c r="K2043" i="6" s="1"/>
  <c r="K2044" i="6" s="1"/>
  <c r="K2045" i="6" s="1"/>
  <c r="K2046" i="6" s="1"/>
  <c r="K2047" i="6" s="1"/>
  <c r="K2048" i="6" s="1"/>
  <c r="K2049" i="6" s="1"/>
  <c r="K2050" i="6" s="1"/>
  <c r="K2051" i="6" s="1"/>
  <c r="K2052" i="6" s="1"/>
  <c r="K2053" i="6" s="1"/>
  <c r="K2054" i="6" s="1"/>
  <c r="K2055" i="6" s="1"/>
  <c r="K2056" i="6" s="1"/>
  <c r="K2057" i="6" s="1"/>
  <c r="K2058" i="6" s="1"/>
  <c r="K2059" i="6" s="1"/>
  <c r="K2060" i="6" s="1"/>
  <c r="K2061" i="6" s="1"/>
  <c r="K2062" i="6" s="1"/>
  <c r="K2063" i="6" s="1"/>
  <c r="K2064" i="6" s="1"/>
  <c r="K2065" i="6" s="1"/>
  <c r="K2066" i="6" s="1"/>
  <c r="K2067" i="6" s="1"/>
  <c r="K2068" i="6" s="1"/>
  <c r="K2069" i="6" s="1"/>
  <c r="K2070" i="6" s="1"/>
  <c r="K2071" i="6" s="1"/>
  <c r="K2072" i="6" s="1"/>
  <c r="K2073" i="6" s="1"/>
  <c r="K2074" i="6" s="1"/>
  <c r="K2075" i="6" s="1"/>
  <c r="K2076" i="6" s="1"/>
  <c r="K2077" i="6" s="1"/>
  <c r="K2078" i="6" s="1"/>
  <c r="K2079" i="6" s="1"/>
  <c r="K2080" i="6" s="1"/>
  <c r="K2081" i="6" s="1"/>
  <c r="K2082" i="6" s="1"/>
  <c r="K2083" i="6" s="1"/>
  <c r="K2084" i="6" s="1"/>
  <c r="K2085" i="6" s="1"/>
  <c r="K2086" i="6" s="1"/>
  <c r="K2087" i="6" s="1"/>
  <c r="K2088" i="6" s="1"/>
  <c r="K2089" i="6" s="1"/>
  <c r="K2090" i="6" s="1"/>
  <c r="K2091" i="6" s="1"/>
  <c r="K2092" i="6" s="1"/>
  <c r="K2093" i="6" s="1"/>
  <c r="K2094" i="6" s="1"/>
  <c r="K2095" i="6" s="1"/>
  <c r="K2096" i="6" s="1"/>
  <c r="K2097" i="6" s="1"/>
  <c r="K2098" i="6" s="1"/>
  <c r="K2099" i="6" s="1"/>
  <c r="K2100" i="6" s="1"/>
  <c r="K2101" i="6" s="1"/>
  <c r="K2102" i="6" s="1"/>
  <c r="K2103" i="6" s="1"/>
  <c r="K2104" i="6" s="1"/>
  <c r="K2105" i="6" s="1"/>
  <c r="K2106" i="6" s="1"/>
  <c r="K2107" i="6" s="1"/>
  <c r="K2108" i="6" s="1"/>
  <c r="K2109" i="6" s="1"/>
  <c r="K2110" i="6" s="1"/>
  <c r="K2111" i="6" s="1"/>
  <c r="K2112" i="6" s="1"/>
  <c r="K2113" i="6" s="1"/>
  <c r="K2114" i="6" s="1"/>
  <c r="K2115" i="6" s="1"/>
  <c r="K2116" i="6" s="1"/>
  <c r="K2117" i="6" s="1"/>
  <c r="K2118" i="6" s="1"/>
  <c r="K2119" i="6" s="1"/>
  <c r="K2120" i="6" s="1"/>
  <c r="K2121" i="6" s="1"/>
  <c r="K2122" i="6" s="1"/>
  <c r="K2123" i="6" s="1"/>
  <c r="K2124" i="6" s="1"/>
  <c r="K2125" i="6" s="1"/>
  <c r="K2126" i="6" s="1"/>
  <c r="K2127" i="6" s="1"/>
  <c r="K2128" i="6" s="1"/>
  <c r="K2129" i="6" s="1"/>
  <c r="K2130" i="6" s="1"/>
  <c r="K2131" i="6" s="1"/>
  <c r="K2132" i="6" s="1"/>
  <c r="K2133" i="6" s="1"/>
  <c r="K2134" i="6" s="1"/>
  <c r="K2135" i="6" s="1"/>
  <c r="K2136" i="6" s="1"/>
  <c r="K2137" i="6" s="1"/>
  <c r="K2138" i="6" s="1"/>
  <c r="K2139" i="6" s="1"/>
  <c r="K2140" i="6" s="1"/>
  <c r="K2141" i="6" s="1"/>
  <c r="K2142" i="6" s="1"/>
  <c r="K2143" i="6" s="1"/>
  <c r="K2144" i="6" s="1"/>
  <c r="K2145" i="6" s="1"/>
  <c r="K2146" i="6" s="1"/>
  <c r="K2147" i="6" s="1"/>
  <c r="K2148" i="6" s="1"/>
  <c r="K2149" i="6" s="1"/>
  <c r="K2150" i="6" s="1"/>
  <c r="K2151" i="6" s="1"/>
  <c r="K2152" i="6" s="1"/>
  <c r="K2153" i="6" s="1"/>
  <c r="K2154" i="6" s="1"/>
  <c r="K2155" i="6" s="1"/>
  <c r="K412" i="6"/>
  <c r="N9" i="6"/>
  <c r="N10" i="6" l="1"/>
  <c r="N11" i="6" l="1"/>
  <c r="N12" i="6" l="1"/>
  <c r="N13" i="6" l="1"/>
  <c r="N14" i="6" l="1"/>
  <c r="N15" i="6" l="1"/>
  <c r="N16" i="6" l="1"/>
  <c r="N17" i="6" l="1"/>
  <c r="N18" i="6" l="1"/>
  <c r="N19" i="6" l="1"/>
  <c r="N20" i="6" l="1"/>
  <c r="N21" i="6" l="1"/>
  <c r="N22" i="6" l="1"/>
  <c r="N23" i="6" l="1"/>
  <c r="N24" i="6" l="1"/>
  <c r="N25" i="6" l="1"/>
  <c r="N26" i="6" l="1"/>
  <c r="N27" i="6" l="1"/>
  <c r="N28" i="6" l="1"/>
  <c r="N29" i="6" l="1"/>
  <c r="N30" i="6" l="1"/>
  <c r="N31" i="6" l="1"/>
  <c r="N32" i="6" l="1"/>
  <c r="N33" i="6" l="1"/>
  <c r="N34" i="6" l="1"/>
  <c r="N35" i="6" l="1"/>
  <c r="N36" i="6" l="1"/>
  <c r="N37" i="6" l="1"/>
  <c r="N38" i="6" l="1"/>
  <c r="N39" i="6" l="1"/>
  <c r="N40" i="6" l="1"/>
  <c r="N41" i="6" l="1"/>
  <c r="N42" i="6" l="1"/>
  <c r="N43" i="6" l="1"/>
  <c r="N44" i="6" l="1"/>
  <c r="N45" i="6" l="1"/>
  <c r="N46" i="6" l="1"/>
  <c r="N47" i="6" l="1"/>
  <c r="N48" i="6" l="1"/>
  <c r="N49" i="6" l="1"/>
  <c r="N50" i="6" l="1"/>
  <c r="N51" i="6" l="1"/>
  <c r="N52" i="6" l="1"/>
  <c r="N53" i="6" l="1"/>
  <c r="N54" i="6" l="1"/>
  <c r="N55" i="6" l="1"/>
  <c r="N56" i="6" l="1"/>
  <c r="N57" i="6" l="1"/>
  <c r="N59" i="6" l="1"/>
  <c r="N60" i="6" l="1"/>
  <c r="N61" i="6" l="1"/>
  <c r="N62" i="6" l="1"/>
  <c r="N63" i="6" l="1"/>
  <c r="N64" i="6" l="1"/>
  <c r="N65" i="6" l="1"/>
  <c r="N66" i="6" l="1"/>
  <c r="N67" i="6" l="1"/>
  <c r="N68" i="6" l="1"/>
  <c r="N69" i="6" l="1"/>
  <c r="N70" i="6" l="1"/>
  <c r="N71" i="6" l="1"/>
  <c r="N72" i="6" l="1"/>
  <c r="N73" i="6" l="1"/>
  <c r="N74" i="6" l="1"/>
  <c r="N75" i="6" l="1"/>
  <c r="N76" i="6" l="1"/>
  <c r="N77" i="6" l="1"/>
  <c r="N78" i="6" l="1"/>
  <c r="N79" i="6" l="1"/>
  <c r="N80" i="6" l="1"/>
  <c r="N81" i="6" l="1"/>
  <c r="N82" i="6" l="1"/>
  <c r="N83" i="6" l="1"/>
  <c r="N84" i="6" l="1"/>
  <c r="N85" i="6" l="1"/>
  <c r="N86" i="6" s="1"/>
  <c r="R86" i="6" l="1"/>
  <c r="Q86" i="6"/>
  <c r="R87" i="6"/>
  <c r="Q87" i="6"/>
  <c r="N89" i="6"/>
  <c r="N90" i="6" l="1"/>
  <c r="N91" i="6" l="1"/>
  <c r="N92" i="6" l="1"/>
  <c r="N93" i="6" l="1"/>
  <c r="N94" i="6" l="1"/>
  <c r="N95" i="6" l="1"/>
  <c r="N96" i="6" l="1"/>
  <c r="N97" i="6" l="1"/>
  <c r="N98" i="6" l="1"/>
  <c r="N99" i="6" l="1"/>
  <c r="N100" i="6" l="1"/>
  <c r="N101" i="6" l="1"/>
  <c r="N102" i="6" l="1"/>
  <c r="N103" i="6" l="1"/>
  <c r="N104" i="6" l="1"/>
  <c r="N105" i="6" l="1"/>
  <c r="N106" i="6" l="1"/>
  <c r="N107" i="6" l="1"/>
  <c r="N108" i="6" l="1"/>
  <c r="N109" i="6" l="1"/>
  <c r="N110" i="6" l="1"/>
  <c r="N111" i="6" l="1"/>
  <c r="N112" i="6" l="1"/>
  <c r="N113" i="6" l="1"/>
  <c r="N114" i="6" l="1"/>
  <c r="N115" i="6" l="1"/>
  <c r="N116" i="6" l="1"/>
  <c r="N117" i="6" l="1"/>
  <c r="N118" i="6" l="1"/>
  <c r="N120" i="6" l="1"/>
  <c r="N121" i="6" l="1"/>
  <c r="N122" i="6" l="1"/>
  <c r="N123" i="6" l="1"/>
  <c r="N125" i="6" l="1"/>
  <c r="N126" i="6" l="1"/>
  <c r="N127" i="6" l="1"/>
  <c r="N128" i="6" l="1"/>
  <c r="N129" i="6" l="1"/>
  <c r="N130" i="6" l="1"/>
  <c r="N131" i="6" l="1"/>
  <c r="N132" i="6" l="1"/>
  <c r="N133" i="6" l="1"/>
  <c r="N134" i="6" l="1"/>
  <c r="N135" i="6" l="1"/>
  <c r="N136" i="6" l="1"/>
  <c r="N137" i="6" l="1"/>
  <c r="N138" i="6" l="1"/>
  <c r="N139" i="6" l="1"/>
  <c r="N141" i="6" l="1"/>
  <c r="N142" i="6" l="1"/>
  <c r="N143" i="6" l="1"/>
  <c r="N144" i="6" l="1"/>
  <c r="N145" i="6" l="1"/>
  <c r="N146" i="6" s="1"/>
  <c r="N147" i="6" l="1"/>
  <c r="S2" i="6"/>
  <c r="N148" i="6" l="1"/>
  <c r="A4" i="6"/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8" i="6" s="1"/>
  <c r="N149" i="6"/>
  <c r="G4" i="6"/>
  <c r="A86" i="6" l="1"/>
  <c r="A87" i="6"/>
  <c r="N150" i="6"/>
  <c r="E4" i="6"/>
  <c r="D5" i="6"/>
  <c r="E5" i="6" s="1"/>
  <c r="R4" i="6"/>
  <c r="Q4" i="6"/>
  <c r="F4" i="6"/>
  <c r="A89" i="6" l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N151" i="6"/>
  <c r="D6" i="6"/>
  <c r="F6" i="6" s="1"/>
  <c r="F5" i="6"/>
  <c r="G5" i="6"/>
  <c r="P6" i="6"/>
  <c r="Q5" i="6"/>
  <c r="R5" i="6"/>
  <c r="N152" i="6" l="1"/>
  <c r="E6" i="6"/>
  <c r="D7" i="6"/>
  <c r="F7" i="6" s="1"/>
  <c r="G6" i="6"/>
  <c r="Q6" i="6"/>
  <c r="R6" i="6"/>
  <c r="G7" i="6"/>
  <c r="D8" i="6"/>
  <c r="E7" i="6" l="1"/>
  <c r="N153" i="6"/>
  <c r="G8" i="6"/>
  <c r="F8" i="6"/>
  <c r="D9" i="6"/>
  <c r="E8" i="6"/>
  <c r="R7" i="6"/>
  <c r="Q7" i="6"/>
  <c r="P8" i="6"/>
  <c r="N154" i="6" l="1"/>
  <c r="R8" i="6"/>
  <c r="Q8" i="6"/>
  <c r="E9" i="6"/>
  <c r="D10" i="6"/>
  <c r="F9" i="6"/>
  <c r="G9" i="6"/>
  <c r="N155" i="6" l="1"/>
  <c r="E10" i="6"/>
  <c r="G10" i="6"/>
  <c r="F10" i="6"/>
  <c r="D11" i="6"/>
  <c r="Q9" i="6"/>
  <c r="R9" i="6"/>
  <c r="N156" i="6" l="1"/>
  <c r="P11" i="6"/>
  <c r="Q10" i="6"/>
  <c r="R10" i="6"/>
  <c r="G11" i="6"/>
  <c r="D12" i="6"/>
  <c r="F11" i="6"/>
  <c r="E11" i="6"/>
  <c r="N157" i="6" l="1"/>
  <c r="G12" i="6"/>
  <c r="F12" i="6"/>
  <c r="D13" i="6"/>
  <c r="E12" i="6"/>
  <c r="Q11" i="6"/>
  <c r="R11" i="6"/>
  <c r="N158" i="6" l="1"/>
  <c r="R12" i="6"/>
  <c r="P13" i="6"/>
  <c r="Q12" i="6"/>
  <c r="F13" i="6"/>
  <c r="D14" i="6"/>
  <c r="G13" i="6"/>
  <c r="E13" i="6"/>
  <c r="N159" i="6" l="1"/>
  <c r="E14" i="6"/>
  <c r="G14" i="6"/>
  <c r="D15" i="6"/>
  <c r="F14" i="6"/>
  <c r="R13" i="6"/>
  <c r="Q13" i="6"/>
  <c r="N160" i="6" l="1"/>
  <c r="Q14" i="6"/>
  <c r="R14" i="6"/>
  <c r="F15" i="6"/>
  <c r="D16" i="6"/>
  <c r="G15" i="6"/>
  <c r="E15" i="6"/>
  <c r="N161" i="6" l="1"/>
  <c r="G16" i="6"/>
  <c r="F16" i="6"/>
  <c r="D17" i="6"/>
  <c r="E16" i="6"/>
  <c r="R15" i="6"/>
  <c r="P16" i="6"/>
  <c r="Q15" i="6"/>
  <c r="N162" i="6" l="1"/>
  <c r="Q16" i="6"/>
  <c r="R16" i="6"/>
  <c r="E17" i="6"/>
  <c r="D18" i="6"/>
  <c r="G17" i="6"/>
  <c r="F17" i="6"/>
  <c r="N163" i="6" l="1"/>
  <c r="E18" i="6"/>
  <c r="F18" i="6"/>
  <c r="G18" i="6"/>
  <c r="D19" i="6"/>
  <c r="Q17" i="6"/>
  <c r="R17" i="6"/>
  <c r="P18" i="6"/>
  <c r="N164" i="6" l="1"/>
  <c r="Q18" i="6"/>
  <c r="R18" i="6"/>
  <c r="E19" i="6"/>
  <c r="D20" i="6"/>
  <c r="G19" i="6"/>
  <c r="F19" i="6"/>
  <c r="N165" i="6" l="1"/>
  <c r="G20" i="6"/>
  <c r="E20" i="6"/>
  <c r="D21" i="6"/>
  <c r="F20" i="6"/>
  <c r="P20" i="6"/>
  <c r="Q19" i="6"/>
  <c r="R19" i="6"/>
  <c r="N166" i="6" l="1"/>
  <c r="R20" i="6"/>
  <c r="Q20" i="6"/>
  <c r="E21" i="6"/>
  <c r="D22" i="6"/>
  <c r="F21" i="6"/>
  <c r="G21" i="6"/>
  <c r="N167" i="6" l="1"/>
  <c r="G22" i="6"/>
  <c r="E22" i="6"/>
  <c r="D23" i="6"/>
  <c r="F22" i="6"/>
  <c r="P22" i="6"/>
  <c r="Q21" i="6"/>
  <c r="R21" i="6"/>
  <c r="N168" i="6" l="1"/>
  <c r="Q22" i="6"/>
  <c r="R22" i="6"/>
  <c r="F23" i="6"/>
  <c r="D24" i="6"/>
  <c r="E23" i="6"/>
  <c r="G23" i="6"/>
  <c r="N169" i="6" l="1"/>
  <c r="G24" i="6"/>
  <c r="E24" i="6"/>
  <c r="D25" i="6"/>
  <c r="F24" i="6"/>
  <c r="R23" i="6"/>
  <c r="Q23" i="6"/>
  <c r="N170" i="6" l="1"/>
  <c r="R24" i="6"/>
  <c r="Q24" i="6"/>
  <c r="G25" i="6"/>
  <c r="D26" i="6"/>
  <c r="F25" i="6"/>
  <c r="E25" i="6"/>
  <c r="N171" i="6" l="1"/>
  <c r="F26" i="6"/>
  <c r="G26" i="6"/>
  <c r="E26" i="6"/>
  <c r="D27" i="6"/>
  <c r="Q25" i="6"/>
  <c r="R25" i="6"/>
  <c r="N172" i="6" l="1"/>
  <c r="P27" i="6"/>
  <c r="Q26" i="6"/>
  <c r="R26" i="6"/>
  <c r="F27" i="6"/>
  <c r="D28" i="6"/>
  <c r="E27" i="6"/>
  <c r="G27" i="6"/>
  <c r="N173" i="6" l="1"/>
  <c r="F28" i="6"/>
  <c r="E28" i="6"/>
  <c r="D29" i="6"/>
  <c r="G28" i="6"/>
  <c r="Q27" i="6"/>
  <c r="R27" i="6"/>
  <c r="N174" i="6" l="1"/>
  <c r="R28" i="6"/>
  <c r="P29" i="6"/>
  <c r="Q28" i="6"/>
  <c r="G29" i="6"/>
  <c r="D30" i="6"/>
  <c r="E29" i="6"/>
  <c r="F29" i="6"/>
  <c r="N175" i="6" l="1"/>
  <c r="E30" i="6"/>
  <c r="G30" i="6"/>
  <c r="D31" i="6"/>
  <c r="F30" i="6"/>
  <c r="Q29" i="6"/>
  <c r="R29" i="6"/>
  <c r="N176" i="6" l="1"/>
  <c r="Q30" i="6"/>
  <c r="R30" i="6"/>
  <c r="E31" i="6"/>
  <c r="D32" i="6"/>
  <c r="F31" i="6"/>
  <c r="G31" i="6"/>
  <c r="N177" i="6" l="1"/>
  <c r="F32" i="6"/>
  <c r="G32" i="6"/>
  <c r="D33" i="6"/>
  <c r="E32" i="6"/>
  <c r="R31" i="6"/>
  <c r="P32" i="6"/>
  <c r="Q31" i="6"/>
  <c r="N178" i="6" l="1"/>
  <c r="R32" i="6"/>
  <c r="Q32" i="6"/>
  <c r="E33" i="6"/>
  <c r="D34" i="6"/>
  <c r="F33" i="6"/>
  <c r="G33" i="6"/>
  <c r="N179" i="6" l="1"/>
  <c r="E34" i="6"/>
  <c r="F34" i="6"/>
  <c r="G34" i="6"/>
  <c r="D35" i="6"/>
  <c r="Q33" i="6"/>
  <c r="R33" i="6"/>
  <c r="P34" i="6"/>
  <c r="N180" i="6" l="1"/>
  <c r="Q34" i="6"/>
  <c r="R34" i="6"/>
  <c r="G35" i="6"/>
  <c r="D36" i="6"/>
  <c r="F35" i="6"/>
  <c r="E35" i="6"/>
  <c r="N181" i="6" l="1"/>
  <c r="E36" i="6"/>
  <c r="G36" i="6"/>
  <c r="D37" i="6"/>
  <c r="F36" i="6"/>
  <c r="P36" i="6"/>
  <c r="Q35" i="6"/>
  <c r="R35" i="6"/>
  <c r="N182" i="6" l="1"/>
  <c r="R36" i="6"/>
  <c r="Q36" i="6"/>
  <c r="G37" i="6"/>
  <c r="D38" i="6"/>
  <c r="E37" i="6"/>
  <c r="F37" i="6"/>
  <c r="N183" i="6" l="1"/>
  <c r="F38" i="6"/>
  <c r="G38" i="6"/>
  <c r="D39" i="6"/>
  <c r="E38" i="6"/>
  <c r="P38" i="6"/>
  <c r="Q37" i="6"/>
  <c r="R37" i="6"/>
  <c r="N184" i="6" l="1"/>
  <c r="Q38" i="6"/>
  <c r="R38" i="6"/>
  <c r="G39" i="6"/>
  <c r="D40" i="6"/>
  <c r="E39" i="6"/>
  <c r="F39" i="6"/>
  <c r="N185" i="6" l="1"/>
  <c r="G40" i="6"/>
  <c r="E40" i="6"/>
  <c r="D41" i="6"/>
  <c r="F40" i="6"/>
  <c r="R39" i="6"/>
  <c r="P40" i="6"/>
  <c r="Q39" i="6"/>
  <c r="N186" i="6" l="1"/>
  <c r="Q40" i="6"/>
  <c r="R40" i="6"/>
  <c r="G41" i="6"/>
  <c r="D42" i="6"/>
  <c r="F41" i="6"/>
  <c r="E41" i="6"/>
  <c r="N187" i="6" l="1"/>
  <c r="F42" i="6"/>
  <c r="E42" i="6"/>
  <c r="G42" i="6"/>
  <c r="D43" i="6"/>
  <c r="Q41" i="6"/>
  <c r="R41" i="6"/>
  <c r="P42" i="6"/>
  <c r="N188" i="6" l="1"/>
  <c r="Q42" i="6"/>
  <c r="R42" i="6"/>
  <c r="E43" i="6"/>
  <c r="D44" i="6"/>
  <c r="F43" i="6"/>
  <c r="G43" i="6"/>
  <c r="N189" i="6" l="1"/>
  <c r="F44" i="6"/>
  <c r="E44" i="6"/>
  <c r="D45" i="6"/>
  <c r="G44" i="6"/>
  <c r="Q43" i="6"/>
  <c r="R43" i="6"/>
  <c r="N190" i="6" l="1"/>
  <c r="R44" i="6"/>
  <c r="Q44" i="6"/>
  <c r="F45" i="6"/>
  <c r="D46" i="6"/>
  <c r="G45" i="6"/>
  <c r="E45" i="6"/>
  <c r="N191" i="6" l="1"/>
  <c r="F46" i="6"/>
  <c r="G46" i="6"/>
  <c r="D47" i="6"/>
  <c r="E46" i="6"/>
  <c r="P46" i="6"/>
  <c r="Q45" i="6"/>
  <c r="R45" i="6"/>
  <c r="N192" i="6" l="1"/>
  <c r="Q46" i="6"/>
  <c r="R46" i="6"/>
  <c r="E47" i="6"/>
  <c r="D48" i="6"/>
  <c r="G47" i="6"/>
  <c r="F47" i="6"/>
  <c r="N193" i="6" l="1"/>
  <c r="G48" i="6"/>
  <c r="E48" i="6"/>
  <c r="D49" i="6"/>
  <c r="F48" i="6"/>
  <c r="R47" i="6"/>
  <c r="Q47" i="6"/>
  <c r="R48" i="6" l="1"/>
  <c r="Q48" i="6"/>
  <c r="E49" i="6"/>
  <c r="D50" i="6"/>
  <c r="G49" i="6"/>
  <c r="F49" i="6"/>
  <c r="G50" i="6" l="1"/>
  <c r="E50" i="6"/>
  <c r="F50" i="6"/>
  <c r="D51" i="6"/>
  <c r="Q49" i="6"/>
  <c r="R49" i="6"/>
  <c r="Q50" i="6" l="1"/>
  <c r="R50" i="6"/>
  <c r="G51" i="6"/>
  <c r="D52" i="6"/>
  <c r="F51" i="6"/>
  <c r="E51" i="6"/>
  <c r="N197" i="6" l="1"/>
  <c r="G52" i="6"/>
  <c r="F52" i="6"/>
  <c r="D53" i="6"/>
  <c r="E52" i="6"/>
  <c r="Q51" i="6"/>
  <c r="R51" i="6"/>
  <c r="N198" i="6" l="1"/>
  <c r="G53" i="6"/>
  <c r="D54" i="6"/>
  <c r="F53" i="6"/>
  <c r="E53" i="6"/>
  <c r="R52" i="6"/>
  <c r="Q52" i="6"/>
  <c r="N199" i="6" l="1"/>
  <c r="Q53" i="6"/>
  <c r="R53" i="6"/>
  <c r="F54" i="6"/>
  <c r="G54" i="6"/>
  <c r="D55" i="6"/>
  <c r="E54" i="6"/>
  <c r="N200" i="6" l="1"/>
  <c r="E55" i="6"/>
  <c r="D56" i="6"/>
  <c r="G55" i="6"/>
  <c r="F55" i="6"/>
  <c r="Q54" i="6"/>
  <c r="R54" i="6"/>
  <c r="R55" i="6" l="1"/>
  <c r="Q55" i="6"/>
  <c r="E56" i="6"/>
  <c r="G56" i="6"/>
  <c r="D57" i="6"/>
  <c r="F56" i="6"/>
  <c r="N201" i="6" l="1"/>
  <c r="E57" i="6"/>
  <c r="D58" i="6"/>
  <c r="G57" i="6"/>
  <c r="F57" i="6"/>
  <c r="Q56" i="6"/>
  <c r="R56" i="6"/>
  <c r="N202" i="6" l="1"/>
  <c r="Q57" i="6"/>
  <c r="R57" i="6"/>
  <c r="F58" i="6"/>
  <c r="E58" i="6"/>
  <c r="G58" i="6"/>
  <c r="D59" i="6"/>
  <c r="N203" i="6" l="1"/>
  <c r="F59" i="6"/>
  <c r="D60" i="6"/>
  <c r="E59" i="6"/>
  <c r="G59" i="6"/>
  <c r="Q58" i="6"/>
  <c r="P59" i="6"/>
  <c r="R58" i="6"/>
  <c r="N204" i="6" l="1"/>
  <c r="Q59" i="6"/>
  <c r="R59" i="6"/>
  <c r="E60" i="6"/>
  <c r="F60" i="6"/>
  <c r="D61" i="6"/>
  <c r="G60" i="6"/>
  <c r="N205" i="6" l="1"/>
  <c r="F61" i="6"/>
  <c r="D62" i="6"/>
  <c r="E61" i="6"/>
  <c r="G61" i="6"/>
  <c r="R60" i="6"/>
  <c r="P61" i="6"/>
  <c r="Q60" i="6"/>
  <c r="N206" i="6" l="1"/>
  <c r="Q61" i="6"/>
  <c r="R61" i="6"/>
  <c r="E62" i="6"/>
  <c r="F62" i="6"/>
  <c r="D63" i="6"/>
  <c r="G62" i="6"/>
  <c r="N207" i="6" l="1"/>
  <c r="F63" i="6"/>
  <c r="D64" i="6"/>
  <c r="G63" i="6"/>
  <c r="E63" i="6"/>
  <c r="Q62" i="6"/>
  <c r="R62" i="6"/>
  <c r="P63" i="6"/>
  <c r="N208" i="6" l="1"/>
  <c r="R63" i="6"/>
  <c r="Q63" i="6"/>
  <c r="F64" i="6"/>
  <c r="E64" i="6"/>
  <c r="D65" i="6"/>
  <c r="G64" i="6"/>
  <c r="N209" i="6" l="1"/>
  <c r="N210" i="6" s="1"/>
  <c r="E65" i="6"/>
  <c r="D66" i="6"/>
  <c r="F65" i="6"/>
  <c r="G65" i="6"/>
  <c r="P65" i="6"/>
  <c r="Q64" i="6"/>
  <c r="R64" i="6"/>
  <c r="R210" i="6" l="1"/>
  <c r="Q210" i="6"/>
  <c r="N211" i="6"/>
  <c r="Q65" i="6"/>
  <c r="R65" i="6"/>
  <c r="G66" i="6"/>
  <c r="F66" i="6"/>
  <c r="E66" i="6"/>
  <c r="D67" i="6"/>
  <c r="N212" i="6" l="1"/>
  <c r="F67" i="6"/>
  <c r="D68" i="6"/>
  <c r="G67" i="6"/>
  <c r="E67" i="6"/>
  <c r="Q66" i="6"/>
  <c r="P67" i="6"/>
  <c r="R66" i="6"/>
  <c r="N213" i="6" l="1"/>
  <c r="Q67" i="6"/>
  <c r="R67" i="6"/>
  <c r="F68" i="6"/>
  <c r="E68" i="6"/>
  <c r="D69" i="6"/>
  <c r="G68" i="6"/>
  <c r="N214" i="6" l="1"/>
  <c r="F69" i="6"/>
  <c r="D70" i="6"/>
  <c r="E69" i="6"/>
  <c r="G69" i="6"/>
  <c r="R68" i="6"/>
  <c r="P69" i="6"/>
  <c r="Q68" i="6"/>
  <c r="N215" i="6" l="1"/>
  <c r="Q69" i="6"/>
  <c r="R69" i="6"/>
  <c r="E70" i="6"/>
  <c r="G70" i="6"/>
  <c r="D71" i="6"/>
  <c r="F70" i="6"/>
  <c r="N216" i="6" l="1"/>
  <c r="E71" i="6"/>
  <c r="D72" i="6"/>
  <c r="G71" i="6"/>
  <c r="F71" i="6"/>
  <c r="Q70" i="6"/>
  <c r="R70" i="6"/>
  <c r="P71" i="6"/>
  <c r="N217" i="6" l="1"/>
  <c r="R71" i="6"/>
  <c r="Q71" i="6"/>
  <c r="F72" i="6"/>
  <c r="E72" i="6"/>
  <c r="D73" i="6"/>
  <c r="G72" i="6"/>
  <c r="N218" i="6" l="1"/>
  <c r="G73" i="6"/>
  <c r="D74" i="6"/>
  <c r="F73" i="6"/>
  <c r="E73" i="6"/>
  <c r="R72" i="6"/>
  <c r="Q72" i="6"/>
  <c r="N219" i="6" l="1"/>
  <c r="Q73" i="6"/>
  <c r="R73" i="6"/>
  <c r="G74" i="6"/>
  <c r="E74" i="6"/>
  <c r="F74" i="6"/>
  <c r="N220" i="6" l="1"/>
  <c r="D75" i="6"/>
  <c r="Q74" i="6"/>
  <c r="R74" i="6"/>
  <c r="N221" i="6" l="1"/>
  <c r="G75" i="6"/>
  <c r="E75" i="6"/>
  <c r="D76" i="6"/>
  <c r="F75" i="6"/>
  <c r="N222" i="6" l="1"/>
  <c r="F76" i="6"/>
  <c r="D77" i="6"/>
  <c r="E76" i="6"/>
  <c r="G76" i="6"/>
  <c r="R75" i="6"/>
  <c r="Q75" i="6"/>
  <c r="N223" i="6" l="1"/>
  <c r="P77" i="6"/>
  <c r="Q76" i="6"/>
  <c r="R76" i="6"/>
  <c r="G77" i="6"/>
  <c r="F77" i="6"/>
  <c r="D78" i="6"/>
  <c r="E77" i="6"/>
  <c r="N224" i="6" l="1"/>
  <c r="G78" i="6"/>
  <c r="D79" i="6"/>
  <c r="E78" i="6"/>
  <c r="F78" i="6"/>
  <c r="Q77" i="6"/>
  <c r="R77" i="6"/>
  <c r="N225" i="6" l="1"/>
  <c r="N226" i="6" s="1"/>
  <c r="N227" i="6" s="1"/>
  <c r="R78" i="6"/>
  <c r="P79" i="6"/>
  <c r="Q78" i="6"/>
  <c r="F79" i="6"/>
  <c r="G79" i="6"/>
  <c r="D80" i="6"/>
  <c r="E79" i="6"/>
  <c r="R227" i="6" l="1"/>
  <c r="Q227" i="6"/>
  <c r="N228" i="6"/>
  <c r="G80" i="6"/>
  <c r="D81" i="6"/>
  <c r="F80" i="6"/>
  <c r="E80" i="6"/>
  <c r="R79" i="6"/>
  <c r="Q79" i="6"/>
  <c r="Q80" i="6" l="1"/>
  <c r="R80" i="6"/>
  <c r="G81" i="6"/>
  <c r="E81" i="6"/>
  <c r="F81" i="6"/>
  <c r="D82" i="6"/>
  <c r="N230" i="6" l="1"/>
  <c r="E82" i="6"/>
  <c r="D83" i="6"/>
  <c r="G82" i="6"/>
  <c r="F82" i="6"/>
  <c r="Q81" i="6"/>
  <c r="R81" i="6"/>
  <c r="N231" i="6" l="1"/>
  <c r="Q82" i="6"/>
  <c r="R82" i="6"/>
  <c r="E83" i="6"/>
  <c r="F83" i="6"/>
  <c r="D84" i="6"/>
  <c r="G83" i="6"/>
  <c r="N232" i="6" l="1"/>
  <c r="G84" i="6"/>
  <c r="D85" i="6"/>
  <c r="F84" i="6"/>
  <c r="E84" i="6"/>
  <c r="R83" i="6"/>
  <c r="Q83" i="6"/>
  <c r="E85" i="6" l="1"/>
  <c r="F85" i="6"/>
  <c r="G85" i="6"/>
  <c r="D86" i="6"/>
  <c r="G87" i="6"/>
  <c r="F87" i="6"/>
  <c r="E87" i="6"/>
  <c r="N233" i="6"/>
  <c r="Q84" i="6"/>
  <c r="R84" i="6"/>
  <c r="G86" i="6" l="1"/>
  <c r="E86" i="6"/>
  <c r="F86" i="6"/>
  <c r="N234" i="6"/>
  <c r="Q85" i="6"/>
  <c r="R85" i="6"/>
  <c r="N235" i="6" l="1"/>
  <c r="G88" i="6"/>
  <c r="E88" i="6"/>
  <c r="D89" i="6"/>
  <c r="F88" i="6"/>
  <c r="N236" i="6" l="1"/>
  <c r="E89" i="6"/>
  <c r="D90" i="6"/>
  <c r="F89" i="6"/>
  <c r="G89" i="6"/>
  <c r="Q88" i="6"/>
  <c r="R88" i="6"/>
  <c r="N237" i="6" l="1"/>
  <c r="Q89" i="6"/>
  <c r="R89" i="6"/>
  <c r="P90" i="6"/>
  <c r="G90" i="6"/>
  <c r="F90" i="6"/>
  <c r="E90" i="6"/>
  <c r="D91" i="6"/>
  <c r="N238" i="6" l="1"/>
  <c r="G91" i="6"/>
  <c r="D92" i="6"/>
  <c r="E91" i="6"/>
  <c r="F91" i="6"/>
  <c r="Q90" i="6"/>
  <c r="R90" i="6"/>
  <c r="N239" i="6" l="1"/>
  <c r="Q91" i="6"/>
  <c r="R91" i="6"/>
  <c r="E92" i="6"/>
  <c r="F92" i="6"/>
  <c r="D93" i="6"/>
  <c r="G92" i="6"/>
  <c r="N240" i="6" l="1"/>
  <c r="E93" i="6"/>
  <c r="D94" i="6"/>
  <c r="G93" i="6"/>
  <c r="F93" i="6"/>
  <c r="R92" i="6"/>
  <c r="Q92" i="6"/>
  <c r="N241" i="6" l="1"/>
  <c r="Q93" i="6"/>
  <c r="R93" i="6"/>
  <c r="E94" i="6"/>
  <c r="F94" i="6"/>
  <c r="D95" i="6"/>
  <c r="G94" i="6"/>
  <c r="N242" i="6" l="1"/>
  <c r="G95" i="6"/>
  <c r="D96" i="6"/>
  <c r="E95" i="6"/>
  <c r="F95" i="6"/>
  <c r="Q94" i="6"/>
  <c r="R94" i="6"/>
  <c r="P95" i="6"/>
  <c r="N243" i="6" l="1"/>
  <c r="R95" i="6"/>
  <c r="Q95" i="6"/>
  <c r="F96" i="6"/>
  <c r="E96" i="6"/>
  <c r="D97" i="6"/>
  <c r="G96" i="6"/>
  <c r="N244" i="6" l="1"/>
  <c r="G97" i="6"/>
  <c r="D98" i="6"/>
  <c r="F97" i="6"/>
  <c r="E97" i="6"/>
  <c r="P97" i="6"/>
  <c r="R96" i="6"/>
  <c r="Q96" i="6"/>
  <c r="N245" i="6" l="1"/>
  <c r="Q97" i="6"/>
  <c r="R97" i="6"/>
  <c r="G98" i="6"/>
  <c r="F98" i="6"/>
  <c r="E98" i="6"/>
  <c r="D99" i="6"/>
  <c r="N246" i="6" l="1"/>
  <c r="E99" i="6"/>
  <c r="D100" i="6"/>
  <c r="F99" i="6"/>
  <c r="G99" i="6"/>
  <c r="P99" i="6"/>
  <c r="Q98" i="6"/>
  <c r="R98" i="6"/>
  <c r="N247" i="6" l="1"/>
  <c r="Q99" i="6"/>
  <c r="R99" i="6"/>
  <c r="E100" i="6"/>
  <c r="F100" i="6"/>
  <c r="D101" i="6"/>
  <c r="G100" i="6"/>
  <c r="N248" i="6" l="1"/>
  <c r="N249" i="6" s="1"/>
  <c r="F101" i="6"/>
  <c r="D102" i="6"/>
  <c r="E101" i="6"/>
  <c r="G101" i="6"/>
  <c r="R100" i="6"/>
  <c r="Q100" i="6"/>
  <c r="Q101" i="6" l="1"/>
  <c r="R101" i="6"/>
  <c r="G102" i="6"/>
  <c r="E102" i="6"/>
  <c r="D103" i="6"/>
  <c r="F102" i="6"/>
  <c r="N250" i="6" l="1"/>
  <c r="G103" i="6"/>
  <c r="D104" i="6"/>
  <c r="E103" i="6"/>
  <c r="F103" i="6"/>
  <c r="Q102" i="6"/>
  <c r="R102" i="6"/>
  <c r="P103" i="6"/>
  <c r="N251" i="6" l="1"/>
  <c r="R103" i="6"/>
  <c r="Q103" i="6"/>
  <c r="E104" i="6"/>
  <c r="G104" i="6"/>
  <c r="D105" i="6"/>
  <c r="F104" i="6"/>
  <c r="N252" i="6" l="1"/>
  <c r="E105" i="6"/>
  <c r="D106" i="6"/>
  <c r="G105" i="6"/>
  <c r="F105" i="6"/>
  <c r="R104" i="6"/>
  <c r="Q104" i="6"/>
  <c r="N253" i="6" l="1"/>
  <c r="Q105" i="6"/>
  <c r="R105" i="6"/>
  <c r="E106" i="6"/>
  <c r="F106" i="6"/>
  <c r="G106" i="6"/>
  <c r="D107" i="6"/>
  <c r="N254" i="6" l="1"/>
  <c r="G107" i="6"/>
  <c r="D108" i="6"/>
  <c r="F107" i="6"/>
  <c r="E107" i="6"/>
  <c r="Q106" i="6"/>
  <c r="R106" i="6"/>
  <c r="N255" i="6" l="1"/>
  <c r="Q107" i="6"/>
  <c r="R107" i="6"/>
  <c r="F108" i="6"/>
  <c r="G108" i="6"/>
  <c r="D109" i="6"/>
  <c r="E108" i="6"/>
  <c r="N256" i="6" l="1"/>
  <c r="F109" i="6"/>
  <c r="D110" i="6"/>
  <c r="E109" i="6"/>
  <c r="G109" i="6"/>
  <c r="R108" i="6"/>
  <c r="Q108" i="6"/>
  <c r="N257" i="6" l="1"/>
  <c r="R109" i="6"/>
  <c r="Q109" i="6"/>
  <c r="F110" i="6"/>
  <c r="E110" i="6"/>
  <c r="D111" i="6"/>
  <c r="G110" i="6"/>
  <c r="N258" i="6" l="1"/>
  <c r="G111" i="6"/>
  <c r="D112" i="6"/>
  <c r="E111" i="6"/>
  <c r="F111" i="6"/>
  <c r="R110" i="6"/>
  <c r="Q110" i="6"/>
  <c r="N259" i="6" l="1"/>
  <c r="Q111" i="6"/>
  <c r="R111" i="6"/>
  <c r="G112" i="6"/>
  <c r="E112" i="6"/>
  <c r="D113" i="6"/>
  <c r="F112" i="6"/>
  <c r="N260" i="6" l="1"/>
  <c r="E113" i="6"/>
  <c r="D114" i="6"/>
  <c r="G113" i="6"/>
  <c r="F113" i="6"/>
  <c r="Q112" i="6"/>
  <c r="R112" i="6"/>
  <c r="N261" i="6" l="1"/>
  <c r="Q113" i="6"/>
  <c r="R113" i="6"/>
  <c r="F114" i="6"/>
  <c r="G114" i="6"/>
  <c r="E114" i="6"/>
  <c r="D115" i="6"/>
  <c r="N262" i="6" l="1"/>
  <c r="G115" i="6"/>
  <c r="D116" i="6"/>
  <c r="E115" i="6"/>
  <c r="F115" i="6"/>
  <c r="P115" i="6"/>
  <c r="Q114" i="6"/>
  <c r="R114" i="6"/>
  <c r="N263" i="6" l="1"/>
  <c r="Q115" i="6"/>
  <c r="R115" i="6"/>
  <c r="E116" i="6"/>
  <c r="F116" i="6"/>
  <c r="D117" i="6"/>
  <c r="G116" i="6"/>
  <c r="N264" i="6" l="1"/>
  <c r="G117" i="6"/>
  <c r="D118" i="6"/>
  <c r="F117" i="6"/>
  <c r="E117" i="6"/>
  <c r="P117" i="6"/>
  <c r="Q116" i="6"/>
  <c r="R116" i="6"/>
  <c r="N265" i="6" l="1"/>
  <c r="R117" i="6"/>
  <c r="Q117" i="6"/>
  <c r="G118" i="6"/>
  <c r="E118" i="6"/>
  <c r="D119" i="6"/>
  <c r="F118" i="6"/>
  <c r="N266" i="6" l="1"/>
  <c r="G119" i="6"/>
  <c r="D120" i="6"/>
  <c r="E119" i="6"/>
  <c r="F119" i="6"/>
  <c r="R118" i="6"/>
  <c r="Q118" i="6"/>
  <c r="N267" i="6" l="1"/>
  <c r="Q119" i="6"/>
  <c r="R119" i="6"/>
  <c r="F120" i="6"/>
  <c r="G120" i="6"/>
  <c r="D121" i="6"/>
  <c r="E120" i="6"/>
  <c r="N268" i="6" l="1"/>
  <c r="E121" i="6"/>
  <c r="D122" i="6"/>
  <c r="G121" i="6"/>
  <c r="F121" i="6"/>
  <c r="Q120" i="6"/>
  <c r="R120" i="6"/>
  <c r="N269" i="6" l="1"/>
  <c r="Q121" i="6"/>
  <c r="R121" i="6"/>
  <c r="G122" i="6"/>
  <c r="E122" i="6"/>
  <c r="F122" i="6"/>
  <c r="D123" i="6"/>
  <c r="N270" i="6" l="1"/>
  <c r="F123" i="6"/>
  <c r="D124" i="6"/>
  <c r="G123" i="6"/>
  <c r="E123" i="6"/>
  <c r="R122" i="6"/>
  <c r="Q122" i="6"/>
  <c r="N271" i="6" l="1"/>
  <c r="Q123" i="6"/>
  <c r="R123" i="6"/>
  <c r="F124" i="6"/>
  <c r="E124" i="6"/>
  <c r="D125" i="6"/>
  <c r="G124" i="6"/>
  <c r="N272" i="6" l="1"/>
  <c r="G125" i="6"/>
  <c r="D126" i="6"/>
  <c r="F125" i="6"/>
  <c r="E125" i="6"/>
  <c r="Q124" i="6"/>
  <c r="R124" i="6"/>
  <c r="N273" i="6" l="1"/>
  <c r="R125" i="6"/>
  <c r="P126" i="6"/>
  <c r="Q125" i="6"/>
  <c r="E126" i="6"/>
  <c r="F126" i="6"/>
  <c r="D127" i="6"/>
  <c r="G126" i="6"/>
  <c r="N274" i="6" l="1"/>
  <c r="G127" i="6"/>
  <c r="D128" i="6"/>
  <c r="E127" i="6"/>
  <c r="F127" i="6"/>
  <c r="R126" i="6"/>
  <c r="Q126" i="6"/>
  <c r="Q127" i="6" l="1"/>
  <c r="R127" i="6"/>
  <c r="P128" i="6"/>
  <c r="E128" i="6"/>
  <c r="G128" i="6"/>
  <c r="D129" i="6"/>
  <c r="F128" i="6"/>
  <c r="N276" i="6" l="1"/>
  <c r="E129" i="6"/>
  <c r="D130" i="6"/>
  <c r="F129" i="6"/>
  <c r="G129" i="6"/>
  <c r="Q128" i="6"/>
  <c r="R128" i="6"/>
  <c r="N277" i="6" l="1"/>
  <c r="P130" i="6"/>
  <c r="Q129" i="6"/>
  <c r="R129" i="6"/>
  <c r="F130" i="6"/>
  <c r="E130" i="6"/>
  <c r="G130" i="6"/>
  <c r="D131" i="6"/>
  <c r="N278" i="6" l="1"/>
  <c r="G131" i="6"/>
  <c r="D132" i="6"/>
  <c r="E131" i="6"/>
  <c r="F131" i="6"/>
  <c r="Q130" i="6"/>
  <c r="R130" i="6"/>
  <c r="N279" i="6" l="1"/>
  <c r="P132" i="6"/>
  <c r="Q131" i="6"/>
  <c r="R131" i="6"/>
  <c r="E132" i="6"/>
  <c r="G132" i="6"/>
  <c r="D133" i="6"/>
  <c r="F132" i="6"/>
  <c r="N280" i="6" l="1"/>
  <c r="G133" i="6"/>
  <c r="D134" i="6"/>
  <c r="F133" i="6"/>
  <c r="E133" i="6"/>
  <c r="R132" i="6"/>
  <c r="Q132" i="6"/>
  <c r="N281" i="6" l="1"/>
  <c r="R133" i="6"/>
  <c r="Q133" i="6"/>
  <c r="E134" i="6"/>
  <c r="G134" i="6"/>
  <c r="D135" i="6"/>
  <c r="F134" i="6"/>
  <c r="F135" i="6" l="1"/>
  <c r="D136" i="6"/>
  <c r="E135" i="6"/>
  <c r="G135" i="6"/>
  <c r="R134" i="6"/>
  <c r="P135" i="6"/>
  <c r="Q134" i="6"/>
  <c r="N283" i="6" l="1"/>
  <c r="Q135" i="6"/>
  <c r="R135" i="6"/>
  <c r="E136" i="6"/>
  <c r="F136" i="6"/>
  <c r="D137" i="6"/>
  <c r="G136" i="6"/>
  <c r="N284" i="6" l="1"/>
  <c r="G137" i="6"/>
  <c r="D138" i="6"/>
  <c r="F137" i="6"/>
  <c r="E137" i="6"/>
  <c r="Q136" i="6"/>
  <c r="R136" i="6"/>
  <c r="N285" i="6" l="1"/>
  <c r="Q137" i="6"/>
  <c r="R137" i="6"/>
  <c r="F138" i="6"/>
  <c r="E138" i="6"/>
  <c r="G138" i="6"/>
  <c r="D139" i="6"/>
  <c r="N286" i="6" l="1"/>
  <c r="F139" i="6"/>
  <c r="G139" i="6"/>
  <c r="E139" i="6"/>
  <c r="Q138" i="6"/>
  <c r="R138" i="6"/>
  <c r="N287" i="6" l="1"/>
  <c r="Q139" i="6"/>
  <c r="R139" i="6"/>
  <c r="F140" i="6"/>
  <c r="E140" i="6"/>
  <c r="D141" i="6"/>
  <c r="G140" i="6"/>
  <c r="N288" i="6" l="1"/>
  <c r="F141" i="6"/>
  <c r="D142" i="6"/>
  <c r="G141" i="6"/>
  <c r="E141" i="6"/>
  <c r="Q140" i="6"/>
  <c r="R140" i="6"/>
  <c r="N289" i="6" l="1"/>
  <c r="R141" i="6"/>
  <c r="Q141" i="6"/>
  <c r="E142" i="6"/>
  <c r="G142" i="6"/>
  <c r="D143" i="6"/>
  <c r="F142" i="6"/>
  <c r="N290" i="6" l="1"/>
  <c r="E143" i="6"/>
  <c r="D144" i="6"/>
  <c r="F143" i="6"/>
  <c r="G143" i="6"/>
  <c r="Q142" i="6"/>
  <c r="R142" i="6"/>
  <c r="P143" i="6"/>
  <c r="N291" i="6" l="1"/>
  <c r="Q143" i="6"/>
  <c r="R143" i="6"/>
  <c r="G144" i="6"/>
  <c r="E144" i="6"/>
  <c r="D145" i="6"/>
  <c r="D146" i="6" s="1"/>
  <c r="F144" i="6"/>
  <c r="N292" i="6" l="1"/>
  <c r="E146" i="6"/>
  <c r="D147" i="6"/>
  <c r="F146" i="6"/>
  <c r="G146" i="6"/>
  <c r="E145" i="6"/>
  <c r="G145" i="6"/>
  <c r="F145" i="6"/>
  <c r="P145" i="6"/>
  <c r="R146" i="6" s="1"/>
  <c r="Q144" i="6"/>
  <c r="R144" i="6"/>
  <c r="Q146" i="6" l="1"/>
  <c r="N293" i="6"/>
  <c r="G147" i="6"/>
  <c r="F147" i="6"/>
  <c r="E147" i="6"/>
  <c r="D148" i="6"/>
  <c r="Q145" i="6"/>
  <c r="R145" i="6"/>
  <c r="R147" i="6" l="1"/>
  <c r="Q147" i="6"/>
  <c r="N294" i="6"/>
  <c r="D149" i="6"/>
  <c r="F148" i="6"/>
  <c r="G148" i="6"/>
  <c r="E148" i="6"/>
  <c r="P149" i="6" l="1"/>
  <c r="Q148" i="6"/>
  <c r="R148" i="6"/>
  <c r="N295" i="6"/>
  <c r="G149" i="6"/>
  <c r="F149" i="6"/>
  <c r="E149" i="6"/>
  <c r="D150" i="6"/>
  <c r="Q149" i="6" l="1"/>
  <c r="R149" i="6"/>
  <c r="N296" i="6"/>
  <c r="E150" i="6"/>
  <c r="F150" i="6"/>
  <c r="D151" i="6"/>
  <c r="G150" i="6"/>
  <c r="Q150" i="6" l="1"/>
  <c r="R150" i="6"/>
  <c r="N297" i="6"/>
  <c r="D152" i="6"/>
  <c r="F151" i="6"/>
  <c r="E151" i="6"/>
  <c r="G151" i="6"/>
  <c r="P152" i="6" l="1"/>
  <c r="Q151" i="6"/>
  <c r="R151" i="6"/>
  <c r="N298" i="6"/>
  <c r="G152" i="6"/>
  <c r="D153" i="6"/>
  <c r="F152" i="6"/>
  <c r="E152" i="6"/>
  <c r="R152" i="6" l="1"/>
  <c r="Q152" i="6"/>
  <c r="N299" i="6"/>
  <c r="G153" i="6"/>
  <c r="D154" i="6"/>
  <c r="E153" i="6"/>
  <c r="F153" i="6"/>
  <c r="R153" i="6" l="1"/>
  <c r="Q153" i="6"/>
  <c r="N300" i="6"/>
  <c r="E154" i="6"/>
  <c r="F154" i="6"/>
  <c r="D155" i="6"/>
  <c r="G154" i="6"/>
  <c r="R154" i="6" l="1"/>
  <c r="Q154" i="6"/>
  <c r="N301" i="6"/>
  <c r="G155" i="6"/>
  <c r="F155" i="6"/>
  <c r="E155" i="6"/>
  <c r="D156" i="6"/>
  <c r="Q155" i="6" l="1"/>
  <c r="R155" i="6"/>
  <c r="N302" i="6"/>
  <c r="G156" i="6"/>
  <c r="F156" i="6"/>
  <c r="D157" i="6"/>
  <c r="E156" i="6"/>
  <c r="P157" i="6" l="1"/>
  <c r="Q156" i="6"/>
  <c r="R156" i="6"/>
  <c r="G157" i="6"/>
  <c r="D158" i="6"/>
  <c r="E157" i="6"/>
  <c r="F157" i="6"/>
  <c r="Q157" i="6" l="1"/>
  <c r="R157" i="6"/>
  <c r="N304" i="6"/>
  <c r="E158" i="6"/>
  <c r="D159" i="6"/>
  <c r="G158" i="6"/>
  <c r="F158" i="6"/>
  <c r="Q158" i="6" l="1"/>
  <c r="R158" i="6"/>
  <c r="N305" i="6"/>
  <c r="G159" i="6"/>
  <c r="D160" i="6"/>
  <c r="E159" i="6"/>
  <c r="F159" i="6"/>
  <c r="P160" i="6" l="1"/>
  <c r="Q159" i="6"/>
  <c r="R159" i="6"/>
  <c r="N306" i="6"/>
  <c r="G160" i="6"/>
  <c r="D161" i="6"/>
  <c r="E160" i="6"/>
  <c r="F160" i="6"/>
  <c r="Q160" i="6" l="1"/>
  <c r="R160" i="6"/>
  <c r="N307" i="6"/>
  <c r="G161" i="6"/>
  <c r="D162" i="6"/>
  <c r="E161" i="6"/>
  <c r="F161" i="6"/>
  <c r="P162" i="6" l="1"/>
  <c r="R161" i="6"/>
  <c r="Q161" i="6"/>
  <c r="N308" i="6"/>
  <c r="E162" i="6"/>
  <c r="D163" i="6"/>
  <c r="F162" i="6"/>
  <c r="G162" i="6"/>
  <c r="Q162" i="6" l="1"/>
  <c r="R162" i="6"/>
  <c r="N309" i="6"/>
  <c r="G163" i="6"/>
  <c r="D164" i="6"/>
  <c r="F163" i="6"/>
  <c r="E163" i="6"/>
  <c r="P164" i="6" l="1"/>
  <c r="R163" i="6"/>
  <c r="Q163" i="6"/>
  <c r="N310" i="6"/>
  <c r="G164" i="6"/>
  <c r="F164" i="6"/>
  <c r="E164" i="6"/>
  <c r="D165" i="6"/>
  <c r="Q164" i="6" l="1"/>
  <c r="R164" i="6"/>
  <c r="N311" i="6"/>
  <c r="G165" i="6"/>
  <c r="D166" i="6"/>
  <c r="F165" i="6"/>
  <c r="E165" i="6"/>
  <c r="P166" i="6" l="1"/>
  <c r="R165" i="6"/>
  <c r="Q165" i="6"/>
  <c r="N312" i="6"/>
  <c r="E166" i="6"/>
  <c r="D167" i="6"/>
  <c r="G166" i="6"/>
  <c r="F166" i="6"/>
  <c r="R166" i="6" l="1"/>
  <c r="Q166" i="6"/>
  <c r="N313" i="6"/>
  <c r="G167" i="6"/>
  <c r="D168" i="6"/>
  <c r="E167" i="6"/>
  <c r="F167" i="6"/>
  <c r="P168" i="6" l="1"/>
  <c r="R167" i="6"/>
  <c r="Q167" i="6"/>
  <c r="N314" i="6"/>
  <c r="G168" i="6"/>
  <c r="D169" i="6"/>
  <c r="F168" i="6"/>
  <c r="E168" i="6"/>
  <c r="Q168" i="6" l="1"/>
  <c r="R168" i="6"/>
  <c r="N315" i="6"/>
  <c r="G169" i="6"/>
  <c r="F169" i="6"/>
  <c r="E169" i="6"/>
  <c r="D170" i="6"/>
  <c r="R169" i="6" l="1"/>
  <c r="Q169" i="6"/>
  <c r="N316" i="6"/>
  <c r="E170" i="6"/>
  <c r="D171" i="6"/>
  <c r="G170" i="6"/>
  <c r="F170" i="6"/>
  <c r="R170" i="6" l="1"/>
  <c r="Q170" i="6"/>
  <c r="N317" i="6"/>
  <c r="G171" i="6"/>
  <c r="D172" i="6"/>
  <c r="F171" i="6"/>
  <c r="E171" i="6"/>
  <c r="R171" i="6" l="1"/>
  <c r="Q171" i="6"/>
  <c r="N318" i="6"/>
  <c r="G172" i="6"/>
  <c r="D173" i="6"/>
  <c r="F172" i="6"/>
  <c r="E172" i="6"/>
  <c r="P173" i="6" l="1"/>
  <c r="Q172" i="6"/>
  <c r="R172" i="6"/>
  <c r="N319" i="6"/>
  <c r="G173" i="6"/>
  <c r="D174" i="6"/>
  <c r="F173" i="6"/>
  <c r="E173" i="6"/>
  <c r="R173" i="6" l="1"/>
  <c r="Q173" i="6"/>
  <c r="N320" i="6"/>
  <c r="E174" i="6"/>
  <c r="F174" i="6"/>
  <c r="G174" i="6"/>
  <c r="D175" i="6"/>
  <c r="P175" i="6" l="1"/>
  <c r="R174" i="6"/>
  <c r="Q174" i="6"/>
  <c r="N321" i="6"/>
  <c r="G175" i="6"/>
  <c r="D176" i="6"/>
  <c r="F175" i="6"/>
  <c r="E175" i="6"/>
  <c r="R175" i="6" l="1"/>
  <c r="Q175" i="6"/>
  <c r="N322" i="6"/>
  <c r="G176" i="6"/>
  <c r="D177" i="6"/>
  <c r="E176" i="6"/>
  <c r="F176" i="6"/>
  <c r="P177" i="6" l="1"/>
  <c r="Q176" i="6"/>
  <c r="R176" i="6"/>
  <c r="N323" i="6"/>
  <c r="G177" i="6"/>
  <c r="D178" i="6"/>
  <c r="E177" i="6"/>
  <c r="F177" i="6"/>
  <c r="Q177" i="6" l="1"/>
  <c r="R177" i="6"/>
  <c r="N324" i="6"/>
  <c r="E178" i="6"/>
  <c r="D179" i="6"/>
  <c r="G178" i="6"/>
  <c r="F178" i="6"/>
  <c r="P179" i="6" l="1"/>
  <c r="R178" i="6"/>
  <c r="Q178" i="6"/>
  <c r="N325" i="6"/>
  <c r="N326" i="6" s="1"/>
  <c r="G179" i="6"/>
  <c r="D180" i="6"/>
  <c r="F179" i="6"/>
  <c r="E179" i="6"/>
  <c r="R326" i="6" l="1"/>
  <c r="Q326" i="6"/>
  <c r="R179" i="6"/>
  <c r="Q179" i="6"/>
  <c r="N327" i="6"/>
  <c r="G180" i="6"/>
  <c r="D181" i="6"/>
  <c r="F180" i="6"/>
  <c r="E180" i="6"/>
  <c r="P181" i="6" l="1"/>
  <c r="Q180" i="6"/>
  <c r="R180" i="6"/>
  <c r="N328" i="6"/>
  <c r="G181" i="6"/>
  <c r="D182" i="6"/>
  <c r="E181" i="6"/>
  <c r="F181" i="6"/>
  <c r="R181" i="6" l="1"/>
  <c r="Q181" i="6"/>
  <c r="N329" i="6"/>
  <c r="E182" i="6"/>
  <c r="F182" i="6"/>
  <c r="D183" i="6"/>
  <c r="G182" i="6"/>
  <c r="P183" i="6" l="1"/>
  <c r="R182" i="6"/>
  <c r="Q182" i="6"/>
  <c r="N330" i="6"/>
  <c r="G183" i="6"/>
  <c r="D184" i="6"/>
  <c r="F183" i="6"/>
  <c r="E183" i="6"/>
  <c r="R183" i="6" l="1"/>
  <c r="Q183" i="6"/>
  <c r="N331" i="6"/>
  <c r="G184" i="6"/>
  <c r="D185" i="6"/>
  <c r="E184" i="6"/>
  <c r="F184" i="6"/>
  <c r="Q184" i="6" l="1"/>
  <c r="R184" i="6"/>
  <c r="N332" i="6"/>
  <c r="G185" i="6"/>
  <c r="D186" i="6"/>
  <c r="F185" i="6"/>
  <c r="E185" i="6"/>
  <c r="R185" i="6" l="1"/>
  <c r="Q185" i="6"/>
  <c r="N333" i="6"/>
  <c r="E186" i="6"/>
  <c r="D187" i="6"/>
  <c r="G186" i="6"/>
  <c r="F186" i="6"/>
  <c r="R186" i="6" l="1"/>
  <c r="Q186" i="6"/>
  <c r="N334" i="6"/>
  <c r="G187" i="6"/>
  <c r="D188" i="6"/>
  <c r="E187" i="6"/>
  <c r="F187" i="6"/>
  <c r="P188" i="6" l="1"/>
  <c r="R187" i="6"/>
  <c r="Q187" i="6"/>
  <c r="N335" i="6"/>
  <c r="G188" i="6"/>
  <c r="D189" i="6"/>
  <c r="F188" i="6"/>
  <c r="E188" i="6"/>
  <c r="Q188" i="6" l="1"/>
  <c r="R188" i="6"/>
  <c r="N336" i="6"/>
  <c r="G189" i="6"/>
  <c r="D190" i="6"/>
  <c r="E189" i="6"/>
  <c r="F189" i="6"/>
  <c r="P190" i="6" l="1"/>
  <c r="R189" i="6"/>
  <c r="Q189" i="6"/>
  <c r="N337" i="6"/>
  <c r="E190" i="6"/>
  <c r="D191" i="6"/>
  <c r="F190" i="6"/>
  <c r="G190" i="6"/>
  <c r="R190" i="6" l="1"/>
  <c r="Q190" i="6"/>
  <c r="N338" i="6"/>
  <c r="G191" i="6"/>
  <c r="F191" i="6"/>
  <c r="E191" i="6"/>
  <c r="D192" i="6"/>
  <c r="R191" i="6" l="1"/>
  <c r="Q191" i="6"/>
  <c r="N339" i="6"/>
  <c r="G192" i="6"/>
  <c r="D193" i="6"/>
  <c r="E192" i="6"/>
  <c r="F192" i="6"/>
  <c r="Q192" i="6" l="1"/>
  <c r="R192" i="6"/>
  <c r="N340" i="6"/>
  <c r="D194" i="6"/>
  <c r="F193" i="6"/>
  <c r="G193" i="6"/>
  <c r="E193" i="6"/>
  <c r="Q193" i="6" l="1"/>
  <c r="R193" i="6"/>
  <c r="N341" i="6"/>
  <c r="D195" i="6"/>
  <c r="F194" i="6"/>
  <c r="G194" i="6"/>
  <c r="E194" i="6"/>
  <c r="R194" i="6" l="1"/>
  <c r="Q194" i="6"/>
  <c r="N342" i="6"/>
  <c r="G195" i="6"/>
  <c r="F195" i="6"/>
  <c r="E195" i="6"/>
  <c r="D196" i="6"/>
  <c r="P196" i="6" l="1"/>
  <c r="R195" i="6"/>
  <c r="Q195" i="6"/>
  <c r="N343" i="6"/>
  <c r="D197" i="6"/>
  <c r="E196" i="6"/>
  <c r="F196" i="6"/>
  <c r="G196" i="6"/>
  <c r="R196" i="6" l="1"/>
  <c r="Q196" i="6"/>
  <c r="N344" i="6"/>
  <c r="G197" i="6"/>
  <c r="F197" i="6"/>
  <c r="D198" i="6"/>
  <c r="E197" i="6"/>
  <c r="R197" i="6" l="1"/>
  <c r="Q197" i="6"/>
  <c r="N345" i="6"/>
  <c r="D199" i="6"/>
  <c r="F198" i="6"/>
  <c r="E198" i="6"/>
  <c r="G198" i="6"/>
  <c r="P199" i="6" l="1"/>
  <c r="R198" i="6"/>
  <c r="Q198" i="6"/>
  <c r="N346" i="6"/>
  <c r="G199" i="6"/>
  <c r="D200" i="6"/>
  <c r="F199" i="6"/>
  <c r="E199" i="6"/>
  <c r="Q199" i="6" l="1"/>
  <c r="R199" i="6"/>
  <c r="N347" i="6"/>
  <c r="F200" i="6"/>
  <c r="G200" i="6"/>
  <c r="E200" i="6"/>
  <c r="R200" i="6" l="1"/>
  <c r="Q200" i="6"/>
  <c r="N348" i="6"/>
  <c r="D201" i="6"/>
  <c r="D202" i="6" l="1"/>
  <c r="F201" i="6"/>
  <c r="E201" i="6"/>
  <c r="G201" i="6"/>
  <c r="R201" i="6" l="1"/>
  <c r="Q201" i="6"/>
  <c r="N350" i="6"/>
  <c r="G202" i="6"/>
  <c r="E202" i="6"/>
  <c r="D203" i="6"/>
  <c r="F202" i="6"/>
  <c r="P203" i="6" l="1"/>
  <c r="R202" i="6"/>
  <c r="Q202" i="6"/>
  <c r="N351" i="6"/>
  <c r="D204" i="6"/>
  <c r="F203" i="6"/>
  <c r="E203" i="6"/>
  <c r="G203" i="6"/>
  <c r="R203" i="6" l="1"/>
  <c r="Q203" i="6"/>
  <c r="N352" i="6"/>
  <c r="G204" i="6"/>
  <c r="D205" i="6"/>
  <c r="F204" i="6"/>
  <c r="E204" i="6"/>
  <c r="P205" i="6" l="1"/>
  <c r="R204" i="6"/>
  <c r="Q204" i="6"/>
  <c r="N353" i="6"/>
  <c r="D206" i="6"/>
  <c r="F205" i="6"/>
  <c r="E205" i="6"/>
  <c r="G205" i="6"/>
  <c r="R205" i="6" l="1"/>
  <c r="Q205" i="6"/>
  <c r="N354" i="6"/>
  <c r="G206" i="6"/>
  <c r="F206" i="6"/>
  <c r="E206" i="6"/>
  <c r="D207" i="6"/>
  <c r="R206" i="6" l="1"/>
  <c r="Q206" i="6"/>
  <c r="N355" i="6"/>
  <c r="D208" i="6"/>
  <c r="E207" i="6"/>
  <c r="F207" i="6"/>
  <c r="G207" i="6"/>
  <c r="P208" i="6" l="1"/>
  <c r="R207" i="6"/>
  <c r="Q207" i="6"/>
  <c r="N356" i="6"/>
  <c r="G208" i="6"/>
  <c r="D209" i="6"/>
  <c r="D210" i="6" s="1"/>
  <c r="F208" i="6"/>
  <c r="E208" i="6"/>
  <c r="G210" i="6" l="1"/>
  <c r="F210" i="6"/>
  <c r="E210" i="6"/>
  <c r="R208" i="6"/>
  <c r="Q208" i="6"/>
  <c r="N357" i="6"/>
  <c r="D211" i="6"/>
  <c r="F209" i="6"/>
  <c r="E209" i="6"/>
  <c r="G209" i="6"/>
  <c r="R209" i="6" l="1"/>
  <c r="Q209" i="6"/>
  <c r="N358" i="6"/>
  <c r="G211" i="6"/>
  <c r="D212" i="6"/>
  <c r="E211" i="6"/>
  <c r="F211" i="6"/>
  <c r="Q211" i="6" l="1"/>
  <c r="R211" i="6"/>
  <c r="N359" i="6"/>
  <c r="D213" i="6"/>
  <c r="F212" i="6"/>
  <c r="E212" i="6"/>
  <c r="G212" i="6"/>
  <c r="P213" i="6" l="1"/>
  <c r="R212" i="6"/>
  <c r="Q212" i="6"/>
  <c r="N360" i="6"/>
  <c r="G213" i="6"/>
  <c r="D214" i="6"/>
  <c r="F213" i="6"/>
  <c r="E213" i="6"/>
  <c r="R213" i="6" l="1"/>
  <c r="Q213" i="6"/>
  <c r="N361" i="6"/>
  <c r="D215" i="6"/>
  <c r="E214" i="6"/>
  <c r="G214" i="6"/>
  <c r="F214" i="6"/>
  <c r="R214" i="6" l="1"/>
  <c r="Q214" i="6"/>
  <c r="N362" i="6"/>
  <c r="G215" i="6"/>
  <c r="F215" i="6"/>
  <c r="E215" i="6"/>
  <c r="D216" i="6"/>
  <c r="P216" i="6" l="1"/>
  <c r="Q215" i="6"/>
  <c r="R215" i="6"/>
  <c r="N363" i="6"/>
  <c r="D217" i="6"/>
  <c r="F216" i="6"/>
  <c r="G216" i="6"/>
  <c r="E216" i="6"/>
  <c r="R216" i="6" l="1"/>
  <c r="Q216" i="6"/>
  <c r="N364" i="6"/>
  <c r="G217" i="6"/>
  <c r="D218" i="6"/>
  <c r="F217" i="6"/>
  <c r="E217" i="6"/>
  <c r="R217" i="6" l="1"/>
  <c r="Q217" i="6"/>
  <c r="N365" i="6"/>
  <c r="D219" i="6"/>
  <c r="E218" i="6"/>
  <c r="G218" i="6"/>
  <c r="F218" i="6"/>
  <c r="P219" i="6" l="1"/>
  <c r="R218" i="6"/>
  <c r="Q218" i="6"/>
  <c r="N366" i="6"/>
  <c r="G219" i="6"/>
  <c r="D220" i="6"/>
  <c r="E219" i="6"/>
  <c r="F219" i="6"/>
  <c r="Q219" i="6" l="1"/>
  <c r="R219" i="6"/>
  <c r="N367" i="6"/>
  <c r="D221" i="6"/>
  <c r="F220" i="6"/>
  <c r="E220" i="6"/>
  <c r="G220" i="6"/>
  <c r="R220" i="6" l="1"/>
  <c r="Q220" i="6"/>
  <c r="N368" i="6"/>
  <c r="G221" i="6"/>
  <c r="F221" i="6"/>
  <c r="E221" i="6"/>
  <c r="D222" i="6"/>
  <c r="P222" i="6" l="1"/>
  <c r="R221" i="6"/>
  <c r="Q221" i="6"/>
  <c r="N369" i="6"/>
  <c r="D223" i="6"/>
  <c r="F222" i="6"/>
  <c r="E222" i="6"/>
  <c r="G222" i="6"/>
  <c r="R222" i="6" l="1"/>
  <c r="Q222" i="6"/>
  <c r="N370" i="6"/>
  <c r="G223" i="6"/>
  <c r="D224" i="6"/>
  <c r="E223" i="6"/>
  <c r="F223" i="6"/>
  <c r="Q223" i="6" l="1"/>
  <c r="R223" i="6"/>
  <c r="N371" i="6"/>
  <c r="D225" i="6"/>
  <c r="D226" i="6" s="1"/>
  <c r="D227" i="6" s="1"/>
  <c r="F224" i="6"/>
  <c r="E224" i="6"/>
  <c r="G224" i="6"/>
  <c r="G227" i="6" l="1"/>
  <c r="F227" i="6"/>
  <c r="E227" i="6"/>
  <c r="G226" i="6"/>
  <c r="F226" i="6"/>
  <c r="E226" i="6"/>
  <c r="R224" i="6"/>
  <c r="Q224" i="6"/>
  <c r="N372" i="6"/>
  <c r="G225" i="6"/>
  <c r="D228" i="6"/>
  <c r="E225" i="6"/>
  <c r="F225" i="6"/>
  <c r="R226" i="6" l="1"/>
  <c r="Q226" i="6"/>
  <c r="R225" i="6"/>
  <c r="Q225" i="6"/>
  <c r="N373" i="6"/>
  <c r="G228" i="6"/>
  <c r="F228" i="6"/>
  <c r="E228" i="6"/>
  <c r="R228" i="6" l="1"/>
  <c r="Q228" i="6"/>
  <c r="N374" i="6"/>
  <c r="G229" i="6"/>
  <c r="D230" i="6"/>
  <c r="E229" i="6"/>
  <c r="F229" i="6"/>
  <c r="P230" i="6" l="1"/>
  <c r="Q229" i="6"/>
  <c r="R229" i="6"/>
  <c r="D231" i="6"/>
  <c r="F230" i="6"/>
  <c r="E230" i="6"/>
  <c r="G230" i="6"/>
  <c r="R230" i="6" l="1"/>
  <c r="Q230" i="6"/>
  <c r="N376" i="6"/>
  <c r="G231" i="6"/>
  <c r="D232" i="6"/>
  <c r="E231" i="6"/>
  <c r="F231" i="6"/>
  <c r="P232" i="6" l="1"/>
  <c r="R231" i="6"/>
  <c r="Q231" i="6"/>
  <c r="N377" i="6"/>
  <c r="G232" i="6"/>
  <c r="D233" i="6"/>
  <c r="F232" i="6"/>
  <c r="E232" i="6"/>
  <c r="R232" i="6" l="1"/>
  <c r="Q232" i="6"/>
  <c r="N378" i="6"/>
  <c r="G233" i="6"/>
  <c r="D234" i="6"/>
  <c r="F233" i="6"/>
  <c r="E233" i="6"/>
  <c r="P234" i="6" l="1"/>
  <c r="R233" i="6"/>
  <c r="Q233" i="6"/>
  <c r="N379" i="6"/>
  <c r="D235" i="6"/>
  <c r="F234" i="6"/>
  <c r="E234" i="6"/>
  <c r="G234" i="6"/>
  <c r="R234" i="6" l="1"/>
  <c r="Q234" i="6"/>
  <c r="N380" i="6"/>
  <c r="G235" i="6"/>
  <c r="D236" i="6"/>
  <c r="F235" i="6"/>
  <c r="E235" i="6"/>
  <c r="Q235" i="6" l="1"/>
  <c r="R235" i="6"/>
  <c r="N381" i="6"/>
  <c r="G236" i="6"/>
  <c r="D237" i="6"/>
  <c r="F236" i="6"/>
  <c r="E236" i="6"/>
  <c r="P237" i="6" l="1"/>
  <c r="R236" i="6"/>
  <c r="Q236" i="6"/>
  <c r="N382" i="6"/>
  <c r="G237" i="6"/>
  <c r="D238" i="6"/>
  <c r="F237" i="6"/>
  <c r="E237" i="6"/>
  <c r="R237" i="6" l="1"/>
  <c r="Q237" i="6"/>
  <c r="N383" i="6"/>
  <c r="D239" i="6"/>
  <c r="F238" i="6"/>
  <c r="E238" i="6"/>
  <c r="G238" i="6"/>
  <c r="P239" i="6" l="1"/>
  <c r="Q238" i="6"/>
  <c r="R238" i="6"/>
  <c r="N384" i="6"/>
  <c r="G239" i="6"/>
  <c r="D240" i="6"/>
  <c r="E239" i="6"/>
  <c r="F239" i="6"/>
  <c r="Q239" i="6" l="1"/>
  <c r="R239" i="6"/>
  <c r="N385" i="6"/>
  <c r="G240" i="6"/>
  <c r="F240" i="6"/>
  <c r="E240" i="6"/>
  <c r="D241" i="6"/>
  <c r="P241" i="6" l="1"/>
  <c r="R240" i="6"/>
  <c r="Q240" i="6"/>
  <c r="N386" i="6"/>
  <c r="G241" i="6"/>
  <c r="D242" i="6"/>
  <c r="E241" i="6"/>
  <c r="F241" i="6"/>
  <c r="Q241" i="6" l="1"/>
  <c r="R241" i="6"/>
  <c r="N387" i="6"/>
  <c r="D243" i="6"/>
  <c r="E242" i="6"/>
  <c r="F242" i="6"/>
  <c r="G242" i="6"/>
  <c r="P243" i="6" l="1"/>
  <c r="R242" i="6"/>
  <c r="Q242" i="6"/>
  <c r="N388" i="6"/>
  <c r="G243" i="6"/>
  <c r="F243" i="6"/>
  <c r="E243" i="6"/>
  <c r="D244" i="6"/>
  <c r="Q243" i="6" l="1"/>
  <c r="R243" i="6"/>
  <c r="N389" i="6"/>
  <c r="G244" i="6"/>
  <c r="F244" i="6"/>
  <c r="E244" i="6"/>
  <c r="D245" i="6"/>
  <c r="R244" i="6" l="1"/>
  <c r="Q244" i="6"/>
  <c r="N390" i="6"/>
  <c r="G245" i="6"/>
  <c r="F245" i="6"/>
  <c r="E245" i="6"/>
  <c r="D246" i="6"/>
  <c r="P246" i="6" l="1"/>
  <c r="Q245" i="6"/>
  <c r="R245" i="6"/>
  <c r="N391" i="6"/>
  <c r="D247" i="6"/>
  <c r="E246" i="6"/>
  <c r="G246" i="6"/>
  <c r="F246" i="6"/>
  <c r="R246" i="6" l="1"/>
  <c r="Q246" i="6"/>
  <c r="N392" i="6"/>
  <c r="G247" i="6"/>
  <c r="F247" i="6"/>
  <c r="D248" i="6"/>
  <c r="E247" i="6"/>
  <c r="R247" i="6" l="1"/>
  <c r="Q247" i="6"/>
  <c r="N393" i="6"/>
  <c r="G248" i="6"/>
  <c r="D249" i="6"/>
  <c r="F248" i="6"/>
  <c r="E248" i="6"/>
  <c r="R248" i="6" l="1"/>
  <c r="Q248" i="6"/>
  <c r="N394" i="6"/>
  <c r="G249" i="6"/>
  <c r="D250" i="6"/>
  <c r="E249" i="6"/>
  <c r="F249" i="6"/>
  <c r="P250" i="6" l="1"/>
  <c r="R249" i="6"/>
  <c r="Q249" i="6"/>
  <c r="N395" i="6"/>
  <c r="D251" i="6"/>
  <c r="G250" i="6"/>
  <c r="F250" i="6"/>
  <c r="E250" i="6"/>
  <c r="Q250" i="6" l="1"/>
  <c r="R250" i="6"/>
  <c r="N396" i="6"/>
  <c r="G251" i="6"/>
  <c r="F251" i="6"/>
  <c r="E251" i="6"/>
  <c r="D252" i="6"/>
  <c r="R251" i="6" l="1"/>
  <c r="Q251" i="6"/>
  <c r="N397" i="6"/>
  <c r="G252" i="6"/>
  <c r="F252" i="6"/>
  <c r="E252" i="6"/>
  <c r="D253" i="6"/>
  <c r="P253" i="6" l="1"/>
  <c r="R252" i="6"/>
  <c r="Q252" i="6"/>
  <c r="N398" i="6"/>
  <c r="G253" i="6"/>
  <c r="F253" i="6"/>
  <c r="D254" i="6"/>
  <c r="E253" i="6"/>
  <c r="R253" i="6" l="1"/>
  <c r="Q253" i="6"/>
  <c r="N399" i="6"/>
  <c r="D255" i="6"/>
  <c r="G254" i="6"/>
  <c r="F254" i="6"/>
  <c r="E254" i="6"/>
  <c r="R254" i="6" l="1"/>
  <c r="Q254" i="6"/>
  <c r="N400" i="6"/>
  <c r="G255" i="6"/>
  <c r="F255" i="6"/>
  <c r="E255" i="6"/>
  <c r="D256" i="6"/>
  <c r="P256" i="6" l="1"/>
  <c r="R255" i="6"/>
  <c r="Q255" i="6"/>
  <c r="N401" i="6"/>
  <c r="G256" i="6"/>
  <c r="F256" i="6"/>
  <c r="E256" i="6"/>
  <c r="D257" i="6"/>
  <c r="R256" i="6" l="1"/>
  <c r="Q256" i="6"/>
  <c r="N402" i="6"/>
  <c r="G257" i="6"/>
  <c r="D258" i="6"/>
  <c r="F257" i="6"/>
  <c r="E257" i="6"/>
  <c r="P258" i="6" l="1"/>
  <c r="Q257" i="6"/>
  <c r="R257" i="6"/>
  <c r="N403" i="6"/>
  <c r="D259" i="6"/>
  <c r="F258" i="6"/>
  <c r="E258" i="6"/>
  <c r="G258" i="6"/>
  <c r="R258" i="6" l="1"/>
  <c r="Q258" i="6"/>
  <c r="N404" i="6"/>
  <c r="G259" i="6"/>
  <c r="D260" i="6"/>
  <c r="F259" i="6"/>
  <c r="E259" i="6"/>
  <c r="R259" i="6" l="1"/>
  <c r="Q259" i="6"/>
  <c r="N405" i="6"/>
  <c r="D261" i="6"/>
  <c r="E260" i="6"/>
  <c r="G260" i="6"/>
  <c r="F260" i="6"/>
  <c r="P261" i="6" l="1"/>
  <c r="R260" i="6"/>
  <c r="Q260" i="6"/>
  <c r="N406" i="6"/>
  <c r="G261" i="6"/>
  <c r="D262" i="6"/>
  <c r="F261" i="6"/>
  <c r="E261" i="6"/>
  <c r="Q261" i="6" l="1"/>
  <c r="R261" i="6"/>
  <c r="N407" i="6"/>
  <c r="D263" i="6"/>
  <c r="F262" i="6"/>
  <c r="E262" i="6"/>
  <c r="G262" i="6"/>
  <c r="R262" i="6" l="1"/>
  <c r="Q262" i="6"/>
  <c r="N408" i="6"/>
  <c r="G263" i="6"/>
  <c r="F263" i="6"/>
  <c r="E263" i="6"/>
  <c r="D264" i="6"/>
  <c r="R263" i="6" l="1"/>
  <c r="Q263" i="6"/>
  <c r="N409" i="6"/>
  <c r="G264" i="6"/>
  <c r="F264" i="6"/>
  <c r="E264" i="6"/>
  <c r="D265" i="6"/>
  <c r="R264" i="6" l="1"/>
  <c r="Q264" i="6"/>
  <c r="N410" i="6"/>
  <c r="N412" i="6" s="1"/>
  <c r="G265" i="6"/>
  <c r="D266" i="6"/>
  <c r="E265" i="6"/>
  <c r="F265" i="6"/>
  <c r="R412" i="6" l="1"/>
  <c r="Q412" i="6"/>
  <c r="R265" i="6"/>
  <c r="Q265" i="6"/>
  <c r="N411" i="6"/>
  <c r="D267" i="6"/>
  <c r="F266" i="6"/>
  <c r="E266" i="6"/>
  <c r="G266" i="6"/>
  <c r="R266" i="6" l="1"/>
  <c r="Q266" i="6"/>
  <c r="N413" i="6"/>
  <c r="G267" i="6"/>
  <c r="F267" i="6"/>
  <c r="E267" i="6"/>
  <c r="D268" i="6"/>
  <c r="P268" i="6" l="1"/>
  <c r="R267" i="6"/>
  <c r="Q267" i="6"/>
  <c r="N414" i="6"/>
  <c r="G268" i="6"/>
  <c r="E268" i="6"/>
  <c r="D269" i="6"/>
  <c r="F268" i="6"/>
  <c r="R268" i="6" l="1"/>
  <c r="Q268" i="6"/>
  <c r="N415" i="6"/>
  <c r="G269" i="6"/>
  <c r="D270" i="6"/>
  <c r="F269" i="6"/>
  <c r="E269" i="6"/>
  <c r="R269" i="6" l="1"/>
  <c r="Q269" i="6"/>
  <c r="N416" i="6"/>
  <c r="D271" i="6"/>
  <c r="F270" i="6"/>
  <c r="E270" i="6"/>
  <c r="G270" i="6"/>
  <c r="P271" i="6" l="1"/>
  <c r="R270" i="6"/>
  <c r="Q270" i="6"/>
  <c r="N417" i="6"/>
  <c r="G271" i="6"/>
  <c r="D272" i="6"/>
  <c r="F271" i="6"/>
  <c r="E271" i="6"/>
  <c r="R271" i="6" l="1"/>
  <c r="Q271" i="6"/>
  <c r="N418" i="6"/>
  <c r="G272" i="6"/>
  <c r="F272" i="6"/>
  <c r="E272" i="6"/>
  <c r="D273" i="6"/>
  <c r="R272" i="6" l="1"/>
  <c r="Q272" i="6"/>
  <c r="N419" i="6"/>
  <c r="G273" i="6"/>
  <c r="F273" i="6"/>
  <c r="E273" i="6"/>
  <c r="D274" i="6"/>
  <c r="R273" i="6" l="1"/>
  <c r="Q273" i="6"/>
  <c r="N420" i="6"/>
  <c r="D275" i="6"/>
  <c r="G274" i="6"/>
  <c r="F274" i="6"/>
  <c r="E274" i="6"/>
  <c r="R274" i="6" l="1"/>
  <c r="Q274" i="6"/>
  <c r="N421" i="6"/>
  <c r="G275" i="6"/>
  <c r="F275" i="6"/>
  <c r="E275" i="6"/>
  <c r="D276" i="6"/>
  <c r="R275" i="6" l="1"/>
  <c r="Q275" i="6"/>
  <c r="N422" i="6"/>
  <c r="G276" i="6"/>
  <c r="D277" i="6"/>
  <c r="F276" i="6"/>
  <c r="E276" i="6"/>
  <c r="R276" i="6" l="1"/>
  <c r="Q276" i="6"/>
  <c r="N423" i="6"/>
  <c r="G277" i="6"/>
  <c r="D278" i="6"/>
  <c r="E277" i="6"/>
  <c r="F277" i="6"/>
  <c r="R277" i="6" l="1"/>
  <c r="Q277" i="6"/>
  <c r="N424" i="6"/>
  <c r="D279" i="6"/>
  <c r="F278" i="6"/>
  <c r="E278" i="6"/>
  <c r="G278" i="6"/>
  <c r="R278" i="6" l="1"/>
  <c r="Q278" i="6"/>
  <c r="N425" i="6"/>
  <c r="D280" i="6"/>
  <c r="F279" i="6"/>
  <c r="E279" i="6"/>
  <c r="G279" i="6"/>
  <c r="R279" i="6" l="1"/>
  <c r="Q279" i="6"/>
  <c r="N426" i="6"/>
  <c r="G280" i="6"/>
  <c r="D281" i="6"/>
  <c r="F280" i="6"/>
  <c r="E280" i="6"/>
  <c r="R280" i="6" l="1"/>
  <c r="Q280" i="6"/>
  <c r="N427" i="6"/>
  <c r="G281" i="6"/>
  <c r="D282" i="6"/>
  <c r="F281" i="6"/>
  <c r="E281" i="6"/>
  <c r="R281" i="6" l="1"/>
  <c r="Q281" i="6"/>
  <c r="N428" i="6"/>
  <c r="D283" i="6"/>
  <c r="G282" i="6"/>
  <c r="F282" i="6"/>
  <c r="E282" i="6"/>
  <c r="P283" i="6" l="1"/>
  <c r="R282" i="6"/>
  <c r="Q282" i="6"/>
  <c r="N429" i="6"/>
  <c r="G283" i="6"/>
  <c r="D284" i="6"/>
  <c r="F283" i="6"/>
  <c r="E283" i="6"/>
  <c r="R283" i="6" l="1"/>
  <c r="Q283" i="6"/>
  <c r="N430" i="6"/>
  <c r="G284" i="6"/>
  <c r="F284" i="6"/>
  <c r="E284" i="6"/>
  <c r="D285" i="6"/>
  <c r="R284" i="6" l="1"/>
  <c r="Q284" i="6"/>
  <c r="N431" i="6"/>
  <c r="G285" i="6"/>
  <c r="D286" i="6"/>
  <c r="E285" i="6"/>
  <c r="F285" i="6"/>
  <c r="P286" i="6" l="1"/>
  <c r="R285" i="6"/>
  <c r="Q285" i="6"/>
  <c r="N432" i="6"/>
  <c r="D287" i="6"/>
  <c r="E286" i="6"/>
  <c r="G286" i="6"/>
  <c r="F286" i="6"/>
  <c r="R286" i="6" l="1"/>
  <c r="Q286" i="6"/>
  <c r="N433" i="6"/>
  <c r="G287" i="6"/>
  <c r="D288" i="6"/>
  <c r="F287" i="6"/>
  <c r="E287" i="6"/>
  <c r="P288" i="6" l="1"/>
  <c r="R287" i="6"/>
  <c r="Q287" i="6"/>
  <c r="N434" i="6"/>
  <c r="D289" i="6"/>
  <c r="G288" i="6"/>
  <c r="F288" i="6"/>
  <c r="E288" i="6"/>
  <c r="R288" i="6" l="1"/>
  <c r="Q288" i="6"/>
  <c r="N435" i="6"/>
  <c r="G289" i="6"/>
  <c r="D290" i="6"/>
  <c r="F289" i="6"/>
  <c r="E289" i="6"/>
  <c r="P290" i="6" l="1"/>
  <c r="Q289" i="6"/>
  <c r="R289" i="6"/>
  <c r="N436" i="6"/>
  <c r="D291" i="6"/>
  <c r="E290" i="6"/>
  <c r="G290" i="6"/>
  <c r="F290" i="6"/>
  <c r="R290" i="6" l="1"/>
  <c r="Q290" i="6"/>
  <c r="N437" i="6"/>
  <c r="G291" i="6"/>
  <c r="F291" i="6"/>
  <c r="E291" i="6"/>
  <c r="D292" i="6"/>
  <c r="P292" i="6" l="1"/>
  <c r="R291" i="6"/>
  <c r="Q291" i="6"/>
  <c r="N438" i="6"/>
  <c r="G292" i="6"/>
  <c r="D293" i="6"/>
  <c r="E292" i="6"/>
  <c r="F292" i="6"/>
  <c r="R292" i="6" l="1"/>
  <c r="Q292" i="6"/>
  <c r="N439" i="6"/>
  <c r="G293" i="6"/>
  <c r="F293" i="6"/>
  <c r="E293" i="6"/>
  <c r="D294" i="6"/>
  <c r="R293" i="6" l="1"/>
  <c r="Q293" i="6"/>
  <c r="D295" i="6"/>
  <c r="F294" i="6"/>
  <c r="E294" i="6"/>
  <c r="G294" i="6"/>
  <c r="R294" i="6" l="1"/>
  <c r="Q294" i="6"/>
  <c r="G295" i="6"/>
  <c r="D296" i="6"/>
  <c r="E295" i="6"/>
  <c r="F295" i="6"/>
  <c r="R295" i="6" l="1"/>
  <c r="Q295" i="6"/>
  <c r="N441" i="6"/>
  <c r="G296" i="6"/>
  <c r="D297" i="6"/>
  <c r="F296" i="6"/>
  <c r="E296" i="6"/>
  <c r="Q296" i="6" l="1"/>
  <c r="R296" i="6"/>
  <c r="N442" i="6"/>
  <c r="G297" i="6"/>
  <c r="F297" i="6"/>
  <c r="E297" i="6"/>
  <c r="D298" i="6"/>
  <c r="Q297" i="6" l="1"/>
  <c r="R297" i="6"/>
  <c r="N443" i="6"/>
  <c r="D299" i="6"/>
  <c r="E298" i="6"/>
  <c r="G298" i="6"/>
  <c r="F298" i="6"/>
  <c r="R298" i="6" l="1"/>
  <c r="Q298" i="6"/>
  <c r="N444" i="6"/>
  <c r="G299" i="6"/>
  <c r="D300" i="6"/>
  <c r="E299" i="6"/>
  <c r="F299" i="6"/>
  <c r="R299" i="6" l="1"/>
  <c r="Q299" i="6"/>
  <c r="N445" i="6"/>
  <c r="G300" i="6"/>
  <c r="D301" i="6"/>
  <c r="E300" i="6"/>
  <c r="F300" i="6"/>
  <c r="R300" i="6" l="1"/>
  <c r="Q300" i="6"/>
  <c r="N446" i="6"/>
  <c r="G301" i="6"/>
  <c r="D302" i="6"/>
  <c r="F301" i="6"/>
  <c r="E301" i="6"/>
  <c r="Q301" i="6" l="1"/>
  <c r="R301" i="6"/>
  <c r="N447" i="6"/>
  <c r="E302" i="6"/>
  <c r="G302" i="6"/>
  <c r="F302" i="6"/>
  <c r="R302" i="6" l="1"/>
  <c r="Q302" i="6"/>
  <c r="N448" i="6"/>
  <c r="G303" i="6"/>
  <c r="D304" i="6"/>
  <c r="F303" i="6"/>
  <c r="E303" i="6"/>
  <c r="P304" i="6" l="1"/>
  <c r="R303" i="6"/>
  <c r="Q303" i="6"/>
  <c r="N449" i="6"/>
  <c r="G304" i="6"/>
  <c r="D305" i="6"/>
  <c r="F304" i="6"/>
  <c r="E304" i="6"/>
  <c r="R304" i="6" l="1"/>
  <c r="Q304" i="6"/>
  <c r="N450" i="6"/>
  <c r="G305" i="6"/>
  <c r="D306" i="6"/>
  <c r="F305" i="6"/>
  <c r="E305" i="6"/>
  <c r="R305" i="6" l="1"/>
  <c r="Q305" i="6"/>
  <c r="N451" i="6"/>
  <c r="D307" i="6"/>
  <c r="E306" i="6"/>
  <c r="G306" i="6"/>
  <c r="F306" i="6"/>
  <c r="P307" i="6" l="1"/>
  <c r="R306" i="6"/>
  <c r="Q306" i="6"/>
  <c r="N452" i="6"/>
  <c r="G307" i="6"/>
  <c r="D308" i="6"/>
  <c r="F307" i="6"/>
  <c r="E307" i="6"/>
  <c r="R307" i="6" l="1"/>
  <c r="Q307" i="6"/>
  <c r="N453" i="6"/>
  <c r="G308" i="6"/>
  <c r="F308" i="6"/>
  <c r="E308" i="6"/>
  <c r="D309" i="6"/>
  <c r="P309" i="6" l="1"/>
  <c r="Q308" i="6"/>
  <c r="R308" i="6"/>
  <c r="N454" i="6"/>
  <c r="G309" i="6"/>
  <c r="D310" i="6"/>
  <c r="F309" i="6"/>
  <c r="E309" i="6"/>
  <c r="R309" i="6" l="1"/>
  <c r="Q309" i="6"/>
  <c r="N455" i="6"/>
  <c r="D311" i="6"/>
  <c r="F310" i="6"/>
  <c r="E310" i="6"/>
  <c r="G310" i="6"/>
  <c r="P311" i="6" l="1"/>
  <c r="R310" i="6"/>
  <c r="Q310" i="6"/>
  <c r="N456" i="6"/>
  <c r="G311" i="6"/>
  <c r="D312" i="6"/>
  <c r="F311" i="6"/>
  <c r="E311" i="6"/>
  <c r="R311" i="6" l="1"/>
  <c r="Q311" i="6"/>
  <c r="N457" i="6"/>
  <c r="G312" i="6"/>
  <c r="D313" i="6"/>
  <c r="F312" i="6"/>
  <c r="E312" i="6"/>
  <c r="P313" i="6" l="1"/>
  <c r="R312" i="6"/>
  <c r="Q312" i="6"/>
  <c r="N458" i="6"/>
  <c r="G313" i="6"/>
  <c r="D314" i="6"/>
  <c r="F313" i="6"/>
  <c r="E313" i="6"/>
  <c r="Q313" i="6" l="1"/>
  <c r="R313" i="6"/>
  <c r="N459" i="6"/>
  <c r="D315" i="6"/>
  <c r="F314" i="6"/>
  <c r="E314" i="6"/>
  <c r="G314" i="6"/>
  <c r="R314" i="6" l="1"/>
  <c r="Q314" i="6"/>
  <c r="N460" i="6"/>
  <c r="D316" i="6"/>
  <c r="E315" i="6"/>
  <c r="G315" i="6"/>
  <c r="F315" i="6"/>
  <c r="P316" i="6" l="1"/>
  <c r="R315" i="6"/>
  <c r="Q315" i="6"/>
  <c r="N461" i="6"/>
  <c r="G316" i="6"/>
  <c r="F316" i="6"/>
  <c r="D317" i="6"/>
  <c r="E316" i="6"/>
  <c r="Q316" i="6" l="1"/>
  <c r="R316" i="6"/>
  <c r="N462" i="6"/>
  <c r="G317" i="6"/>
  <c r="D318" i="6"/>
  <c r="E317" i="6"/>
  <c r="F317" i="6"/>
  <c r="P318" i="6" l="1"/>
  <c r="R317" i="6"/>
  <c r="Q317" i="6"/>
  <c r="N463" i="6"/>
  <c r="D319" i="6"/>
  <c r="E318" i="6"/>
  <c r="F318" i="6"/>
  <c r="G318" i="6"/>
  <c r="R318" i="6" l="1"/>
  <c r="Q318" i="6"/>
  <c r="G319" i="6"/>
  <c r="D320" i="6"/>
  <c r="E319" i="6"/>
  <c r="F319" i="6"/>
  <c r="P320" i="6" l="1"/>
  <c r="R319" i="6"/>
  <c r="Q319" i="6"/>
  <c r="N465" i="6"/>
  <c r="G320" i="6"/>
  <c r="D321" i="6"/>
  <c r="F320" i="6"/>
  <c r="E320" i="6"/>
  <c r="R320" i="6" l="1"/>
  <c r="Q320" i="6"/>
  <c r="N466" i="6"/>
  <c r="F321" i="6"/>
  <c r="E321" i="6"/>
  <c r="D322" i="6"/>
  <c r="G321" i="6"/>
  <c r="P322" i="6" l="1"/>
  <c r="Q321" i="6"/>
  <c r="R321" i="6"/>
  <c r="N467" i="6"/>
  <c r="D323" i="6"/>
  <c r="F322" i="6"/>
  <c r="E322" i="6"/>
  <c r="G322" i="6"/>
  <c r="R322" i="6" l="1"/>
  <c r="Q322" i="6"/>
  <c r="N468" i="6"/>
  <c r="G323" i="6"/>
  <c r="D324" i="6"/>
  <c r="F323" i="6"/>
  <c r="E323" i="6"/>
  <c r="P324" i="6" l="1"/>
  <c r="Q323" i="6"/>
  <c r="R323" i="6"/>
  <c r="N469" i="6"/>
  <c r="G324" i="6"/>
  <c r="D325" i="6"/>
  <c r="D326" i="6" s="1"/>
  <c r="F324" i="6"/>
  <c r="E324" i="6"/>
  <c r="G326" i="6" l="1"/>
  <c r="F326" i="6"/>
  <c r="E326" i="6"/>
  <c r="R324" i="6"/>
  <c r="Q324" i="6"/>
  <c r="N470" i="6"/>
  <c r="G325" i="6"/>
  <c r="D327" i="6"/>
  <c r="F325" i="6"/>
  <c r="E325" i="6"/>
  <c r="R325" i="6" l="1"/>
  <c r="Q325" i="6"/>
  <c r="N471" i="6"/>
  <c r="G327" i="6"/>
  <c r="D328" i="6"/>
  <c r="F327" i="6"/>
  <c r="E327" i="6"/>
  <c r="R327" i="6" l="1"/>
  <c r="Q327" i="6"/>
  <c r="N472" i="6"/>
  <c r="G328" i="6"/>
  <c r="D329" i="6"/>
  <c r="E328" i="6"/>
  <c r="F328" i="6"/>
  <c r="R328" i="6" l="1"/>
  <c r="Q328" i="6"/>
  <c r="N473" i="6"/>
  <c r="G329" i="6"/>
  <c r="D330" i="6"/>
  <c r="F329" i="6"/>
  <c r="E329" i="6"/>
  <c r="R329" i="6" l="1"/>
  <c r="Q329" i="6"/>
  <c r="N474" i="6"/>
  <c r="G330" i="6"/>
  <c r="D331" i="6"/>
  <c r="F330" i="6"/>
  <c r="E330" i="6"/>
  <c r="P331" i="6" l="1"/>
  <c r="R330" i="6"/>
  <c r="Q330" i="6"/>
  <c r="N475" i="6"/>
  <c r="D332" i="6"/>
  <c r="F331" i="6"/>
  <c r="E331" i="6"/>
  <c r="G331" i="6"/>
  <c r="R331" i="6" l="1"/>
  <c r="Q331" i="6"/>
  <c r="N476" i="6"/>
  <c r="D333" i="6"/>
  <c r="E332" i="6"/>
  <c r="G332" i="6"/>
  <c r="F332" i="6"/>
  <c r="P333" i="6" l="1"/>
  <c r="R332" i="6"/>
  <c r="Q332" i="6"/>
  <c r="N477" i="6"/>
  <c r="G333" i="6"/>
  <c r="D334" i="6"/>
  <c r="F333" i="6"/>
  <c r="E333" i="6"/>
  <c r="Q333" i="6" l="1"/>
  <c r="R333" i="6"/>
  <c r="N478" i="6"/>
  <c r="G334" i="6"/>
  <c r="E334" i="6"/>
  <c r="D335" i="6"/>
  <c r="F334" i="6"/>
  <c r="P335" i="6" l="1"/>
  <c r="Q334" i="6"/>
  <c r="R334" i="6"/>
  <c r="N479" i="6"/>
  <c r="D336" i="6"/>
  <c r="F335" i="6"/>
  <c r="E335" i="6"/>
  <c r="G335" i="6"/>
  <c r="R335" i="6" l="1"/>
  <c r="Q335" i="6"/>
  <c r="N480" i="6"/>
  <c r="D337" i="6"/>
  <c r="F336" i="6"/>
  <c r="G336" i="6"/>
  <c r="E336" i="6"/>
  <c r="R336" i="6" l="1"/>
  <c r="Q336" i="6"/>
  <c r="N481" i="6"/>
  <c r="G337" i="6"/>
  <c r="F337" i="6"/>
  <c r="D338" i="6"/>
  <c r="E337" i="6"/>
  <c r="Q337" i="6" l="1"/>
  <c r="R337" i="6"/>
  <c r="N482" i="6"/>
  <c r="D339" i="6"/>
  <c r="E338" i="6"/>
  <c r="G338" i="6"/>
  <c r="F338" i="6"/>
  <c r="R338" i="6" l="1"/>
  <c r="Q338" i="6"/>
  <c r="N483" i="6"/>
  <c r="G339" i="6"/>
  <c r="D340" i="6"/>
  <c r="F339" i="6"/>
  <c r="E339" i="6"/>
  <c r="P340" i="6" l="1"/>
  <c r="R339" i="6"/>
  <c r="Q339" i="6"/>
  <c r="N484" i="6"/>
  <c r="G340" i="6"/>
  <c r="D341" i="6"/>
  <c r="E340" i="6"/>
  <c r="F340" i="6"/>
  <c r="Q340" i="6" l="1"/>
  <c r="R340" i="6"/>
  <c r="N485" i="6"/>
  <c r="G341" i="6"/>
  <c r="D342" i="6"/>
  <c r="F341" i="6"/>
  <c r="E341" i="6"/>
  <c r="R341" i="6" l="1"/>
  <c r="Q341" i="6"/>
  <c r="N486" i="6"/>
  <c r="G342" i="6"/>
  <c r="D343" i="6"/>
  <c r="E342" i="6"/>
  <c r="F342" i="6"/>
  <c r="R342" i="6" l="1"/>
  <c r="Q342" i="6"/>
  <c r="N487" i="6"/>
  <c r="D344" i="6"/>
  <c r="F343" i="6"/>
  <c r="E343" i="6"/>
  <c r="G343" i="6"/>
  <c r="R343" i="6" l="1"/>
  <c r="Q343" i="6"/>
  <c r="N488" i="6"/>
  <c r="G344" i="6"/>
  <c r="D345" i="6"/>
  <c r="F344" i="6"/>
  <c r="E344" i="6"/>
  <c r="R344" i="6" l="1"/>
  <c r="Q344" i="6"/>
  <c r="N489" i="6"/>
  <c r="G345" i="6"/>
  <c r="D346" i="6"/>
  <c r="F345" i="6"/>
  <c r="E345" i="6"/>
  <c r="R345" i="6" l="1"/>
  <c r="Q345" i="6"/>
  <c r="N490" i="6"/>
  <c r="E346" i="6"/>
  <c r="F346" i="6"/>
  <c r="G346" i="6"/>
  <c r="D347" i="6"/>
  <c r="R346" i="6" l="1"/>
  <c r="Q346" i="6"/>
  <c r="N491" i="6"/>
  <c r="D348" i="6"/>
  <c r="E347" i="6"/>
  <c r="F347" i="6"/>
  <c r="G347" i="6"/>
  <c r="R347" i="6" l="1"/>
  <c r="Q347" i="6"/>
  <c r="N492" i="6"/>
  <c r="G348" i="6"/>
  <c r="E348" i="6"/>
  <c r="D349" i="6"/>
  <c r="F348" i="6"/>
  <c r="Q348" i="6" l="1"/>
  <c r="R348" i="6"/>
  <c r="N493" i="6"/>
  <c r="G349" i="6"/>
  <c r="E349" i="6"/>
  <c r="D350" i="6"/>
  <c r="F349" i="6"/>
  <c r="P350" i="6" l="1"/>
  <c r="R349" i="6"/>
  <c r="Q349" i="6"/>
  <c r="N494" i="6"/>
  <c r="F350" i="6"/>
  <c r="E350" i="6"/>
  <c r="G350" i="6"/>
  <c r="D351" i="6"/>
  <c r="Q350" i="6" l="1"/>
  <c r="R350" i="6"/>
  <c r="N495" i="6"/>
  <c r="D352" i="6"/>
  <c r="F351" i="6"/>
  <c r="E351" i="6"/>
  <c r="G351" i="6"/>
  <c r="Q351" i="6" l="1"/>
  <c r="R351" i="6"/>
  <c r="N496" i="6"/>
  <c r="G352" i="6"/>
  <c r="D353" i="6"/>
  <c r="F352" i="6"/>
  <c r="E352" i="6"/>
  <c r="P353" i="6" l="1"/>
  <c r="R352" i="6"/>
  <c r="Q352" i="6"/>
  <c r="N497" i="6"/>
  <c r="G353" i="6"/>
  <c r="D354" i="6"/>
  <c r="F353" i="6"/>
  <c r="E353" i="6"/>
  <c r="Q353" i="6" l="1"/>
  <c r="R353" i="6"/>
  <c r="N498" i="6"/>
  <c r="E354" i="6"/>
  <c r="G354" i="6"/>
  <c r="D355" i="6"/>
  <c r="F354" i="6"/>
  <c r="R354" i="6" l="1"/>
  <c r="Q354" i="6"/>
  <c r="N499" i="6"/>
  <c r="D356" i="6"/>
  <c r="F355" i="6"/>
  <c r="E355" i="6"/>
  <c r="G355" i="6"/>
  <c r="P356" i="6" l="1"/>
  <c r="Q355" i="6"/>
  <c r="R355" i="6"/>
  <c r="N500" i="6"/>
  <c r="G356" i="6"/>
  <c r="D357" i="6"/>
  <c r="F356" i="6"/>
  <c r="E356" i="6"/>
  <c r="R356" i="6" l="1"/>
  <c r="Q356" i="6"/>
  <c r="N501" i="6"/>
  <c r="G357" i="6"/>
  <c r="D358" i="6"/>
  <c r="F357" i="6"/>
  <c r="E357" i="6"/>
  <c r="P358" i="6" l="1"/>
  <c r="Q357" i="6"/>
  <c r="R357" i="6"/>
  <c r="N502" i="6"/>
  <c r="G358" i="6"/>
  <c r="E358" i="6"/>
  <c r="D359" i="6"/>
  <c r="F358" i="6"/>
  <c r="R358" i="6" l="1"/>
  <c r="Q358" i="6"/>
  <c r="N503" i="6"/>
  <c r="D360" i="6"/>
  <c r="G359" i="6"/>
  <c r="F359" i="6"/>
  <c r="E359" i="6"/>
  <c r="P360" i="6" l="1"/>
  <c r="Q359" i="6"/>
  <c r="R359" i="6"/>
  <c r="N504" i="6"/>
  <c r="F360" i="6"/>
  <c r="E360" i="6"/>
  <c r="G360" i="6"/>
  <c r="D361" i="6"/>
  <c r="Q360" i="6" l="1"/>
  <c r="R360" i="6"/>
  <c r="N505" i="6"/>
  <c r="G361" i="6"/>
  <c r="D362" i="6"/>
  <c r="E361" i="6"/>
  <c r="F361" i="6"/>
  <c r="P362" i="6" l="1"/>
  <c r="Q361" i="6"/>
  <c r="R361" i="6"/>
  <c r="N506" i="6"/>
  <c r="G362" i="6"/>
  <c r="D363" i="6"/>
  <c r="F362" i="6"/>
  <c r="E362" i="6"/>
  <c r="Q362" i="6" l="1"/>
  <c r="R362" i="6"/>
  <c r="N507" i="6"/>
  <c r="D364" i="6"/>
  <c r="G363" i="6"/>
  <c r="F363" i="6"/>
  <c r="E363" i="6"/>
  <c r="R363" i="6" l="1"/>
  <c r="Q363" i="6"/>
  <c r="N508" i="6"/>
  <c r="G364" i="6"/>
  <c r="D365" i="6"/>
  <c r="F364" i="6"/>
  <c r="E364" i="6"/>
  <c r="P365" i="6" l="1"/>
  <c r="R364" i="6"/>
  <c r="Q364" i="6"/>
  <c r="N509" i="6"/>
  <c r="G365" i="6"/>
  <c r="F365" i="6"/>
  <c r="D366" i="6"/>
  <c r="E365" i="6"/>
  <c r="Q365" i="6" l="1"/>
  <c r="R365" i="6"/>
  <c r="N510" i="6"/>
  <c r="D367" i="6"/>
  <c r="F366" i="6"/>
  <c r="E366" i="6"/>
  <c r="G366" i="6"/>
  <c r="P367" i="6" l="1"/>
  <c r="Q366" i="6"/>
  <c r="R366" i="6"/>
  <c r="N511" i="6"/>
  <c r="D368" i="6"/>
  <c r="F367" i="6"/>
  <c r="E367" i="6"/>
  <c r="G367" i="6"/>
  <c r="Q367" i="6" l="1"/>
  <c r="R367" i="6"/>
  <c r="N512" i="6"/>
  <c r="G368" i="6"/>
  <c r="D369" i="6"/>
  <c r="E368" i="6"/>
  <c r="F368" i="6"/>
  <c r="Q368" i="6" l="1"/>
  <c r="R368" i="6"/>
  <c r="N513" i="6"/>
  <c r="G369" i="6"/>
  <c r="F369" i="6"/>
  <c r="D370" i="6"/>
  <c r="E369" i="6"/>
  <c r="Q369" i="6" l="1"/>
  <c r="R369" i="6"/>
  <c r="N514" i="6"/>
  <c r="G370" i="6"/>
  <c r="D371" i="6"/>
  <c r="F370" i="6"/>
  <c r="E370" i="6"/>
  <c r="Q370" i="6" l="1"/>
  <c r="R370" i="6"/>
  <c r="N515" i="6"/>
  <c r="D372" i="6"/>
  <c r="F371" i="6"/>
  <c r="E371" i="6"/>
  <c r="G371" i="6"/>
  <c r="Q371" i="6" l="1"/>
  <c r="R371" i="6"/>
  <c r="N516" i="6"/>
  <c r="E372" i="6"/>
  <c r="G372" i="6"/>
  <c r="F372" i="6"/>
  <c r="D373" i="6"/>
  <c r="Q372" i="6" l="1"/>
  <c r="R372" i="6"/>
  <c r="N517" i="6"/>
  <c r="G373" i="6"/>
  <c r="D374" i="6"/>
  <c r="F373" i="6"/>
  <c r="E373" i="6"/>
  <c r="R373" i="6" l="1"/>
  <c r="Q373" i="6"/>
  <c r="N518" i="6"/>
  <c r="G374" i="6"/>
  <c r="E374" i="6"/>
  <c r="F374" i="6"/>
  <c r="R374" i="6" l="1"/>
  <c r="Q374" i="6"/>
  <c r="N519" i="6"/>
  <c r="D376" i="6"/>
  <c r="F375" i="6"/>
  <c r="E375" i="6"/>
  <c r="G375" i="6"/>
  <c r="P376" i="6" l="1"/>
  <c r="R375" i="6"/>
  <c r="Q375" i="6"/>
  <c r="N520" i="6"/>
  <c r="G376" i="6"/>
  <c r="D377" i="6"/>
  <c r="F376" i="6"/>
  <c r="E376" i="6"/>
  <c r="R376" i="6" l="1"/>
  <c r="Q376" i="6"/>
  <c r="N521" i="6"/>
  <c r="G377" i="6"/>
  <c r="D378" i="6"/>
  <c r="F377" i="6"/>
  <c r="E377" i="6"/>
  <c r="P378" i="6" l="1"/>
  <c r="R377" i="6"/>
  <c r="Q377" i="6"/>
  <c r="N522" i="6"/>
  <c r="G378" i="6"/>
  <c r="D379" i="6"/>
  <c r="F378" i="6"/>
  <c r="E378" i="6"/>
  <c r="Q378" i="6" l="1"/>
  <c r="R378" i="6"/>
  <c r="N523" i="6"/>
  <c r="D380" i="6"/>
  <c r="F379" i="6"/>
  <c r="E379" i="6"/>
  <c r="G379" i="6"/>
  <c r="P380" i="6" l="1"/>
  <c r="Q379" i="6"/>
  <c r="R379" i="6"/>
  <c r="N524" i="6"/>
  <c r="F380" i="6"/>
  <c r="G380" i="6"/>
  <c r="D381" i="6"/>
  <c r="E380" i="6"/>
  <c r="R380" i="6" l="1"/>
  <c r="Q380" i="6"/>
  <c r="N525" i="6"/>
  <c r="G381" i="6"/>
  <c r="D382" i="6"/>
  <c r="F381" i="6"/>
  <c r="E381" i="6"/>
  <c r="P382" i="6" l="1"/>
  <c r="Q381" i="6"/>
  <c r="R381" i="6"/>
  <c r="N526" i="6"/>
  <c r="G382" i="6"/>
  <c r="D383" i="6"/>
  <c r="F382" i="6"/>
  <c r="E382" i="6"/>
  <c r="Q382" i="6" l="1"/>
  <c r="R382" i="6"/>
  <c r="N527" i="6"/>
  <c r="D384" i="6"/>
  <c r="F383" i="6"/>
  <c r="E383" i="6"/>
  <c r="G383" i="6"/>
  <c r="P384" i="6" l="1"/>
  <c r="R383" i="6"/>
  <c r="Q383" i="6"/>
  <c r="N528" i="6"/>
  <c r="G384" i="6"/>
  <c r="F384" i="6"/>
  <c r="D385" i="6"/>
  <c r="E384" i="6"/>
  <c r="Q384" i="6" l="1"/>
  <c r="R384" i="6"/>
  <c r="F385" i="6"/>
  <c r="E385" i="6"/>
  <c r="G385" i="6"/>
  <c r="D386" i="6"/>
  <c r="P386" i="6" l="1"/>
  <c r="Q385" i="6"/>
  <c r="R385" i="6"/>
  <c r="N530" i="6"/>
  <c r="G386" i="6"/>
  <c r="D387" i="6"/>
  <c r="F386" i="6"/>
  <c r="E386" i="6"/>
  <c r="R386" i="6" l="1"/>
  <c r="Q386" i="6"/>
  <c r="N531" i="6"/>
  <c r="D388" i="6"/>
  <c r="F387" i="6"/>
  <c r="E387" i="6"/>
  <c r="G387" i="6"/>
  <c r="P388" i="6" l="1"/>
  <c r="R387" i="6"/>
  <c r="Q387" i="6"/>
  <c r="N532" i="6"/>
  <c r="G388" i="6"/>
  <c r="D389" i="6"/>
  <c r="F388" i="6"/>
  <c r="E388" i="6"/>
  <c r="R388" i="6" l="1"/>
  <c r="Q388" i="6"/>
  <c r="N533" i="6"/>
  <c r="G389" i="6"/>
  <c r="F389" i="6"/>
  <c r="D390" i="6"/>
  <c r="E389" i="6"/>
  <c r="P390" i="6" l="1"/>
  <c r="Q389" i="6"/>
  <c r="R389" i="6"/>
  <c r="N534" i="6"/>
  <c r="G390" i="6"/>
  <c r="F390" i="6"/>
  <c r="D391" i="6"/>
  <c r="E390" i="6"/>
  <c r="R390" i="6" l="1"/>
  <c r="Q390" i="6"/>
  <c r="N535" i="6"/>
  <c r="D392" i="6"/>
  <c r="F391" i="6"/>
  <c r="E391" i="6"/>
  <c r="G391" i="6"/>
  <c r="P392" i="6" l="1"/>
  <c r="R391" i="6"/>
  <c r="Q391" i="6"/>
  <c r="N536" i="6"/>
  <c r="G392" i="6"/>
  <c r="D393" i="6"/>
  <c r="F392" i="6"/>
  <c r="E392" i="6"/>
  <c r="Q392" i="6" l="1"/>
  <c r="R392" i="6"/>
  <c r="N537" i="6"/>
  <c r="G393" i="6"/>
  <c r="D394" i="6"/>
  <c r="F393" i="6"/>
  <c r="E393" i="6"/>
  <c r="P394" i="6" l="1"/>
  <c r="R393" i="6"/>
  <c r="Q393" i="6"/>
  <c r="N538" i="6"/>
  <c r="G394" i="6"/>
  <c r="D395" i="6"/>
  <c r="F394" i="6"/>
  <c r="E394" i="6"/>
  <c r="R394" i="6" l="1"/>
  <c r="Q394" i="6"/>
  <c r="N539" i="6"/>
  <c r="D396" i="6"/>
  <c r="E395" i="6"/>
  <c r="G395" i="6"/>
  <c r="F395" i="6"/>
  <c r="P396" i="6" l="1"/>
  <c r="R395" i="6"/>
  <c r="Q395" i="6"/>
  <c r="N540" i="6"/>
  <c r="G396" i="6"/>
  <c r="F396" i="6"/>
  <c r="D397" i="6"/>
  <c r="E396" i="6"/>
  <c r="R396" i="6" l="1"/>
  <c r="Q396" i="6"/>
  <c r="N541" i="6"/>
  <c r="G397" i="6"/>
  <c r="E397" i="6"/>
  <c r="D398" i="6"/>
  <c r="F397" i="6"/>
  <c r="P398" i="6" l="1"/>
  <c r="R397" i="6"/>
  <c r="Q397" i="6"/>
  <c r="N542" i="6"/>
  <c r="G398" i="6"/>
  <c r="D399" i="6"/>
  <c r="F398" i="6"/>
  <c r="E398" i="6"/>
  <c r="Q398" i="6" l="1"/>
  <c r="R398" i="6"/>
  <c r="N543" i="6"/>
  <c r="D400" i="6"/>
  <c r="F399" i="6"/>
  <c r="E399" i="6"/>
  <c r="G399" i="6"/>
  <c r="P400" i="6" l="1"/>
  <c r="R399" i="6"/>
  <c r="Q399" i="6"/>
  <c r="N544" i="6"/>
  <c r="E400" i="6"/>
  <c r="G400" i="6"/>
  <c r="D401" i="6"/>
  <c r="F400" i="6"/>
  <c r="Q400" i="6" l="1"/>
  <c r="R400" i="6"/>
  <c r="N545" i="6"/>
  <c r="G401" i="6"/>
  <c r="D402" i="6"/>
  <c r="F401" i="6"/>
  <c r="E401" i="6"/>
  <c r="P402" i="6" l="1"/>
  <c r="Q401" i="6"/>
  <c r="R401" i="6"/>
  <c r="N546" i="6"/>
  <c r="G402" i="6"/>
  <c r="D403" i="6"/>
  <c r="F402" i="6"/>
  <c r="E402" i="6"/>
  <c r="Q402" i="6" l="1"/>
  <c r="R402" i="6"/>
  <c r="N547" i="6"/>
  <c r="D404" i="6"/>
  <c r="F403" i="6"/>
  <c r="E403" i="6"/>
  <c r="G403" i="6"/>
  <c r="P404" i="6" l="1"/>
  <c r="Q403" i="6"/>
  <c r="R403" i="6"/>
  <c r="N548" i="6"/>
  <c r="G404" i="6"/>
  <c r="D405" i="6"/>
  <c r="E404" i="6"/>
  <c r="F404" i="6"/>
  <c r="R404" i="6" l="1"/>
  <c r="Q404" i="6"/>
  <c r="N549" i="6"/>
  <c r="G405" i="6"/>
  <c r="D406" i="6"/>
  <c r="F405" i="6"/>
  <c r="E405" i="6"/>
  <c r="R405" i="6" l="1"/>
  <c r="Q405" i="6"/>
  <c r="N550" i="6"/>
  <c r="G406" i="6"/>
  <c r="D407" i="6"/>
  <c r="F406" i="6"/>
  <c r="E406" i="6"/>
  <c r="P407" i="6" l="1"/>
  <c r="R406" i="6"/>
  <c r="Q406" i="6"/>
  <c r="N551" i="6"/>
  <c r="D408" i="6"/>
  <c r="F407" i="6"/>
  <c r="E407" i="6"/>
  <c r="G407" i="6"/>
  <c r="R407" i="6" l="1"/>
  <c r="Q407" i="6"/>
  <c r="N552" i="6"/>
  <c r="G408" i="6"/>
  <c r="D409" i="6"/>
  <c r="F408" i="6"/>
  <c r="E408" i="6"/>
  <c r="P409" i="6" l="1"/>
  <c r="Q408" i="6"/>
  <c r="R408" i="6"/>
  <c r="N553" i="6"/>
  <c r="G409" i="6"/>
  <c r="E409" i="6"/>
  <c r="D410" i="6"/>
  <c r="D412" i="6" s="1"/>
  <c r="F409" i="6"/>
  <c r="G412" i="6" l="1"/>
  <c r="F412" i="6"/>
  <c r="E412" i="6"/>
  <c r="Q409" i="6"/>
  <c r="R409" i="6"/>
  <c r="G410" i="6"/>
  <c r="D411" i="6"/>
  <c r="F410" i="6"/>
  <c r="E410" i="6"/>
  <c r="P411" i="6" l="1"/>
  <c r="Q410" i="6"/>
  <c r="R410" i="6"/>
  <c r="D413" i="6"/>
  <c r="F411" i="6"/>
  <c r="E411" i="6"/>
  <c r="G411" i="6"/>
  <c r="R411" i="6" l="1"/>
  <c r="Q411" i="6"/>
  <c r="N554" i="6"/>
  <c r="E413" i="6"/>
  <c r="G413" i="6"/>
  <c r="D414" i="6"/>
  <c r="F413" i="6"/>
  <c r="R413" i="6" l="1"/>
  <c r="Q413" i="6"/>
  <c r="G414" i="6"/>
  <c r="F414" i="6"/>
  <c r="E414" i="6"/>
  <c r="D415" i="6"/>
  <c r="P415" i="6" l="1"/>
  <c r="R414" i="6"/>
  <c r="Q414" i="6"/>
  <c r="N556" i="6"/>
  <c r="G415" i="6"/>
  <c r="D416" i="6"/>
  <c r="F415" i="6"/>
  <c r="E415" i="6"/>
  <c r="R415" i="6" l="1"/>
  <c r="Q415" i="6"/>
  <c r="N557" i="6"/>
  <c r="D417" i="6"/>
  <c r="F416" i="6"/>
  <c r="E416" i="6"/>
  <c r="G416" i="6"/>
  <c r="P417" i="6" l="1"/>
  <c r="Q416" i="6"/>
  <c r="R416" i="6"/>
  <c r="N558" i="6"/>
  <c r="G417" i="6"/>
  <c r="D418" i="6"/>
  <c r="F417" i="6"/>
  <c r="E417" i="6"/>
  <c r="R417" i="6" l="1"/>
  <c r="Q417" i="6"/>
  <c r="N559" i="6"/>
  <c r="G418" i="6"/>
  <c r="D419" i="6"/>
  <c r="F418" i="6"/>
  <c r="E418" i="6"/>
  <c r="R418" i="6" l="1"/>
  <c r="Q418" i="6"/>
  <c r="N560" i="6"/>
  <c r="G419" i="6"/>
  <c r="F419" i="6"/>
  <c r="D420" i="6"/>
  <c r="E419" i="6"/>
  <c r="P420" i="6" l="1"/>
  <c r="Q419" i="6"/>
  <c r="R419" i="6"/>
  <c r="N561" i="6"/>
  <c r="D421" i="6"/>
  <c r="F420" i="6"/>
  <c r="E420" i="6"/>
  <c r="G420" i="6"/>
  <c r="Q420" i="6" l="1"/>
  <c r="R420" i="6"/>
  <c r="N562" i="6"/>
  <c r="G421" i="6"/>
  <c r="F421" i="6"/>
  <c r="D422" i="6"/>
  <c r="E421" i="6"/>
  <c r="P422" i="6" l="1"/>
  <c r="R421" i="6"/>
  <c r="Q421" i="6"/>
  <c r="N563" i="6"/>
  <c r="G422" i="6"/>
  <c r="D423" i="6"/>
  <c r="E422" i="6"/>
  <c r="F422" i="6"/>
  <c r="Q422" i="6" l="1"/>
  <c r="R422" i="6"/>
  <c r="N564" i="6"/>
  <c r="E423" i="6"/>
  <c r="G423" i="6"/>
  <c r="D424" i="6"/>
  <c r="F423" i="6"/>
  <c r="Q423" i="6" l="1"/>
  <c r="R423" i="6"/>
  <c r="N565" i="6"/>
  <c r="D425" i="6"/>
  <c r="E424" i="6"/>
  <c r="G424" i="6"/>
  <c r="F424" i="6"/>
  <c r="P425" i="6" l="1"/>
  <c r="Q424" i="6"/>
  <c r="R424" i="6"/>
  <c r="N566" i="6"/>
  <c r="E425" i="6"/>
  <c r="G425" i="6"/>
  <c r="D426" i="6"/>
  <c r="F425" i="6"/>
  <c r="R425" i="6" l="1"/>
  <c r="Q425" i="6"/>
  <c r="N567" i="6"/>
  <c r="G426" i="6"/>
  <c r="D427" i="6"/>
  <c r="F426" i="6"/>
  <c r="E426" i="6"/>
  <c r="Q426" i="6" l="1"/>
  <c r="R426" i="6"/>
  <c r="N568" i="6"/>
  <c r="G427" i="6"/>
  <c r="D428" i="6"/>
  <c r="F427" i="6"/>
  <c r="E427" i="6"/>
  <c r="Q427" i="6" l="1"/>
  <c r="R427" i="6"/>
  <c r="N569" i="6"/>
  <c r="D429" i="6"/>
  <c r="F428" i="6"/>
  <c r="E428" i="6"/>
  <c r="G428" i="6"/>
  <c r="P429" i="6" l="1"/>
  <c r="R428" i="6"/>
  <c r="Q428" i="6"/>
  <c r="N570" i="6"/>
  <c r="G429" i="6"/>
  <c r="D430" i="6"/>
  <c r="F429" i="6"/>
  <c r="E429" i="6"/>
  <c r="Q429" i="6" l="1"/>
  <c r="R429" i="6"/>
  <c r="N571" i="6"/>
  <c r="G430" i="6"/>
  <c r="F430" i="6"/>
  <c r="E430" i="6"/>
  <c r="D431" i="6"/>
  <c r="R430" i="6" l="1"/>
  <c r="Q430" i="6"/>
  <c r="N572" i="6"/>
  <c r="G431" i="6"/>
  <c r="D432" i="6"/>
  <c r="F431" i="6"/>
  <c r="E431" i="6"/>
  <c r="Q431" i="6" l="1"/>
  <c r="R431" i="6"/>
  <c r="D433" i="6"/>
  <c r="F432" i="6"/>
  <c r="E432" i="6"/>
  <c r="G432" i="6"/>
  <c r="P433" i="6" l="1"/>
  <c r="R432" i="6"/>
  <c r="Q432" i="6"/>
  <c r="N574" i="6"/>
  <c r="G433" i="6"/>
  <c r="E433" i="6"/>
  <c r="D434" i="6"/>
  <c r="F433" i="6"/>
  <c r="R433" i="6" l="1"/>
  <c r="Q433" i="6"/>
  <c r="N575" i="6"/>
  <c r="G434" i="6"/>
  <c r="E434" i="6"/>
  <c r="D435" i="6"/>
  <c r="F434" i="6"/>
  <c r="P435" i="6" l="1"/>
  <c r="Q434" i="6"/>
  <c r="R434" i="6"/>
  <c r="N576" i="6"/>
  <c r="G435" i="6"/>
  <c r="D436" i="6"/>
  <c r="E435" i="6"/>
  <c r="F435" i="6"/>
  <c r="Q435" i="6" l="1"/>
  <c r="R435" i="6"/>
  <c r="N577" i="6"/>
  <c r="F436" i="6"/>
  <c r="E436" i="6"/>
  <c r="D437" i="6"/>
  <c r="G436" i="6"/>
  <c r="R436" i="6" l="1"/>
  <c r="Q436" i="6"/>
  <c r="N578" i="6"/>
  <c r="G437" i="6"/>
  <c r="D438" i="6"/>
  <c r="F437" i="6"/>
  <c r="E437" i="6"/>
  <c r="R437" i="6" l="1"/>
  <c r="Q437" i="6"/>
  <c r="N579" i="6"/>
  <c r="G438" i="6"/>
  <c r="D439" i="6"/>
  <c r="F438" i="6"/>
  <c r="E438" i="6"/>
  <c r="R438" i="6" l="1"/>
  <c r="Q438" i="6"/>
  <c r="G439" i="6"/>
  <c r="F439" i="6"/>
  <c r="E439" i="6"/>
  <c r="R439" i="6" l="1"/>
  <c r="Q439" i="6"/>
  <c r="N581" i="6"/>
  <c r="D440" i="6"/>
  <c r="N582" i="6" l="1"/>
  <c r="G440" i="6"/>
  <c r="D441" i="6"/>
  <c r="F440" i="6"/>
  <c r="E440" i="6"/>
  <c r="P441" i="6" l="1"/>
  <c r="Q440" i="6"/>
  <c r="R440" i="6"/>
  <c r="N583" i="6"/>
  <c r="G441" i="6"/>
  <c r="F441" i="6"/>
  <c r="D442" i="6"/>
  <c r="E441" i="6"/>
  <c r="Q441" i="6" l="1"/>
  <c r="R441" i="6"/>
  <c r="N584" i="6"/>
  <c r="D443" i="6"/>
  <c r="G442" i="6"/>
  <c r="E442" i="6"/>
  <c r="F442" i="6"/>
  <c r="Q442" i="6" l="1"/>
  <c r="R442" i="6"/>
  <c r="N585" i="6"/>
  <c r="F443" i="6"/>
  <c r="E443" i="6"/>
  <c r="G443" i="6"/>
  <c r="D444" i="6"/>
  <c r="P444" i="6" l="1"/>
  <c r="R443" i="6"/>
  <c r="Q443" i="6"/>
  <c r="N586" i="6"/>
  <c r="G444" i="6"/>
  <c r="D445" i="6"/>
  <c r="E444" i="6"/>
  <c r="F444" i="6"/>
  <c r="Q444" i="6" l="1"/>
  <c r="R444" i="6"/>
  <c r="N587" i="6"/>
  <c r="D446" i="6"/>
  <c r="G445" i="6"/>
  <c r="F445" i="6"/>
  <c r="E445" i="6"/>
  <c r="P446" i="6" l="1"/>
  <c r="Q445" i="6"/>
  <c r="R445" i="6"/>
  <c r="N588" i="6"/>
  <c r="D447" i="6"/>
  <c r="F446" i="6"/>
  <c r="E446" i="6"/>
  <c r="G446" i="6"/>
  <c r="R446" i="6" l="1"/>
  <c r="Q446" i="6"/>
  <c r="N589" i="6"/>
  <c r="D448" i="6"/>
  <c r="F447" i="6"/>
  <c r="E447" i="6"/>
  <c r="G447" i="6"/>
  <c r="P448" i="6" l="1"/>
  <c r="R447" i="6"/>
  <c r="Q447" i="6"/>
  <c r="N590" i="6"/>
  <c r="D449" i="6"/>
  <c r="F448" i="6"/>
  <c r="E448" i="6"/>
  <c r="G448" i="6"/>
  <c r="Q448" i="6" l="1"/>
  <c r="R448" i="6"/>
  <c r="N591" i="6"/>
  <c r="G449" i="6"/>
  <c r="E449" i="6"/>
  <c r="F449" i="6"/>
  <c r="D450" i="6"/>
  <c r="P450" i="6" l="1"/>
  <c r="R449" i="6"/>
  <c r="Q449" i="6"/>
  <c r="N592" i="6"/>
  <c r="D451" i="6"/>
  <c r="E450" i="6"/>
  <c r="F450" i="6"/>
  <c r="G450" i="6"/>
  <c r="Q450" i="6" l="1"/>
  <c r="R450" i="6"/>
  <c r="N593" i="6"/>
  <c r="G451" i="6"/>
  <c r="D452" i="6"/>
  <c r="F451" i="6"/>
  <c r="E451" i="6"/>
  <c r="R451" i="6" l="1"/>
  <c r="Q451" i="6"/>
  <c r="N594" i="6"/>
  <c r="D453" i="6"/>
  <c r="F452" i="6"/>
  <c r="E452" i="6"/>
  <c r="G452" i="6"/>
  <c r="Q452" i="6" l="1"/>
  <c r="R452" i="6"/>
  <c r="N595" i="6"/>
  <c r="G453" i="6"/>
  <c r="D454" i="6"/>
  <c r="F453" i="6"/>
  <c r="E453" i="6"/>
  <c r="Q453" i="6" l="1"/>
  <c r="R453" i="6"/>
  <c r="N596" i="6"/>
  <c r="D455" i="6"/>
  <c r="F454" i="6"/>
  <c r="E454" i="6"/>
  <c r="G454" i="6"/>
  <c r="R454" i="6" l="1"/>
  <c r="Q454" i="6"/>
  <c r="F455" i="6"/>
  <c r="G455" i="6"/>
  <c r="D456" i="6"/>
  <c r="E455" i="6"/>
  <c r="Q455" i="6" l="1"/>
  <c r="R455" i="6"/>
  <c r="N598" i="6"/>
  <c r="D457" i="6"/>
  <c r="F456" i="6"/>
  <c r="E456" i="6"/>
  <c r="G456" i="6"/>
  <c r="R456" i="6" l="1"/>
  <c r="Q456" i="6"/>
  <c r="N599" i="6"/>
  <c r="D458" i="6"/>
  <c r="F457" i="6"/>
  <c r="E457" i="6"/>
  <c r="G457" i="6"/>
  <c r="Q457" i="6" l="1"/>
  <c r="R457" i="6"/>
  <c r="N600" i="6"/>
  <c r="D459" i="6"/>
  <c r="F458" i="6"/>
  <c r="E458" i="6"/>
  <c r="G458" i="6"/>
  <c r="R458" i="6" l="1"/>
  <c r="Q458" i="6"/>
  <c r="N601" i="6"/>
  <c r="F459" i="6"/>
  <c r="E459" i="6"/>
  <c r="G459" i="6"/>
  <c r="D460" i="6"/>
  <c r="Q459" i="6" l="1"/>
  <c r="R459" i="6"/>
  <c r="N602" i="6"/>
  <c r="G460" i="6"/>
  <c r="D461" i="6"/>
  <c r="F460" i="6"/>
  <c r="E460" i="6"/>
  <c r="R460" i="6" l="1"/>
  <c r="Q460" i="6"/>
  <c r="N603" i="6"/>
  <c r="D462" i="6"/>
  <c r="E461" i="6"/>
  <c r="G461" i="6"/>
  <c r="F461" i="6"/>
  <c r="Q461" i="6" l="1"/>
  <c r="R461" i="6"/>
  <c r="N604" i="6"/>
  <c r="D463" i="6"/>
  <c r="F462" i="6"/>
  <c r="E462" i="6"/>
  <c r="G462" i="6"/>
  <c r="Q462" i="6" l="1"/>
  <c r="R462" i="6"/>
  <c r="N605" i="6"/>
  <c r="F463" i="6"/>
  <c r="E463" i="6"/>
  <c r="G463" i="6"/>
  <c r="Q463" i="6" l="1"/>
  <c r="R463" i="6"/>
  <c r="N606" i="6"/>
  <c r="G464" i="6"/>
  <c r="D465" i="6"/>
  <c r="E464" i="6"/>
  <c r="F464" i="6"/>
  <c r="P465" i="6" l="1"/>
  <c r="Q464" i="6"/>
  <c r="R464" i="6"/>
  <c r="N607" i="6"/>
  <c r="D466" i="6"/>
  <c r="F465" i="6"/>
  <c r="E465" i="6"/>
  <c r="G465" i="6"/>
  <c r="Q465" i="6" l="1"/>
  <c r="R465" i="6"/>
  <c r="N608" i="6"/>
  <c r="D467" i="6"/>
  <c r="E466" i="6"/>
  <c r="F466" i="6"/>
  <c r="G466" i="6"/>
  <c r="P467" i="6" l="1"/>
  <c r="R466" i="6"/>
  <c r="Q466" i="6"/>
  <c r="N609" i="6"/>
  <c r="F467" i="6"/>
  <c r="E467" i="6"/>
  <c r="G467" i="6"/>
  <c r="D468" i="6"/>
  <c r="Q467" i="6" l="1"/>
  <c r="R467" i="6"/>
  <c r="N610" i="6"/>
  <c r="G468" i="6"/>
  <c r="F468" i="6"/>
  <c r="E468" i="6"/>
  <c r="D469" i="6"/>
  <c r="R468" i="6" l="1"/>
  <c r="Q468" i="6"/>
  <c r="N611" i="6"/>
  <c r="D470" i="6"/>
  <c r="E469" i="6"/>
  <c r="F469" i="6"/>
  <c r="G469" i="6"/>
  <c r="P470" i="6" l="1"/>
  <c r="Q469" i="6"/>
  <c r="R469" i="6"/>
  <c r="N612" i="6"/>
  <c r="F470" i="6"/>
  <c r="E470" i="6"/>
  <c r="G470" i="6"/>
  <c r="D471" i="6"/>
  <c r="Q470" i="6" l="1"/>
  <c r="R470" i="6"/>
  <c r="N613" i="6"/>
  <c r="G471" i="6"/>
  <c r="F471" i="6"/>
  <c r="E471" i="6"/>
  <c r="D472" i="6"/>
  <c r="P472" i="6" l="1"/>
  <c r="Q471" i="6"/>
  <c r="R471" i="6"/>
  <c r="N614" i="6"/>
  <c r="D473" i="6"/>
  <c r="F472" i="6"/>
  <c r="E472" i="6"/>
  <c r="G472" i="6"/>
  <c r="R472" i="6" l="1"/>
  <c r="Q472" i="6"/>
  <c r="N615" i="6"/>
  <c r="D474" i="6"/>
  <c r="F473" i="6"/>
  <c r="E473" i="6"/>
  <c r="G473" i="6"/>
  <c r="P474" i="6" l="1"/>
  <c r="R473" i="6"/>
  <c r="Q473" i="6"/>
  <c r="N616" i="6"/>
  <c r="F474" i="6"/>
  <c r="D475" i="6"/>
  <c r="E474" i="6"/>
  <c r="G474" i="6"/>
  <c r="Q474" i="6" l="1"/>
  <c r="R474" i="6"/>
  <c r="N617" i="6"/>
  <c r="G475" i="6"/>
  <c r="F475" i="6"/>
  <c r="D476" i="6"/>
  <c r="E475" i="6"/>
  <c r="P476" i="6" l="1"/>
  <c r="Q475" i="6"/>
  <c r="R475" i="6"/>
  <c r="N618" i="6"/>
  <c r="D477" i="6"/>
  <c r="F476" i="6"/>
  <c r="E476" i="6"/>
  <c r="G476" i="6"/>
  <c r="Q476" i="6" l="1"/>
  <c r="R476" i="6"/>
  <c r="N619" i="6"/>
  <c r="D478" i="6"/>
  <c r="E477" i="6"/>
  <c r="F477" i="6"/>
  <c r="G477" i="6"/>
  <c r="P478" i="6" l="1"/>
  <c r="R477" i="6"/>
  <c r="Q477" i="6"/>
  <c r="N620" i="6"/>
  <c r="F478" i="6"/>
  <c r="G478" i="6"/>
  <c r="E478" i="6"/>
  <c r="D479" i="6"/>
  <c r="Q478" i="6" l="1"/>
  <c r="R478" i="6"/>
  <c r="N621" i="6"/>
  <c r="D480" i="6"/>
  <c r="G479" i="6"/>
  <c r="F479" i="6"/>
  <c r="E479" i="6"/>
  <c r="P480" i="6" l="1"/>
  <c r="R479" i="6"/>
  <c r="Q479" i="6"/>
  <c r="N622" i="6"/>
  <c r="D481" i="6"/>
  <c r="F480" i="6"/>
  <c r="E480" i="6"/>
  <c r="G480" i="6"/>
  <c r="Q480" i="6" l="1"/>
  <c r="R480" i="6"/>
  <c r="N623" i="6"/>
  <c r="D482" i="6"/>
  <c r="F481" i="6"/>
  <c r="E481" i="6"/>
  <c r="G481" i="6"/>
  <c r="P482" i="6" l="1"/>
  <c r="R481" i="6"/>
  <c r="Q481" i="6"/>
  <c r="N624" i="6"/>
  <c r="F482" i="6"/>
  <c r="D483" i="6"/>
  <c r="E482" i="6"/>
  <c r="G482" i="6"/>
  <c r="Q482" i="6" l="1"/>
  <c r="R482" i="6"/>
  <c r="N625" i="6"/>
  <c r="D484" i="6"/>
  <c r="G483" i="6"/>
  <c r="F483" i="6"/>
  <c r="E483" i="6"/>
  <c r="Q483" i="6" l="1"/>
  <c r="R483" i="6"/>
  <c r="N626" i="6"/>
  <c r="D485" i="6"/>
  <c r="F484" i="6"/>
  <c r="E484" i="6"/>
  <c r="G484" i="6"/>
  <c r="P485" i="6" l="1"/>
  <c r="Q484" i="6"/>
  <c r="R484" i="6"/>
  <c r="N627" i="6"/>
  <c r="D486" i="6"/>
  <c r="F485" i="6"/>
  <c r="E485" i="6"/>
  <c r="G485" i="6"/>
  <c r="R485" i="6" l="1"/>
  <c r="Q485" i="6"/>
  <c r="N628" i="6"/>
  <c r="F486" i="6"/>
  <c r="E486" i="6"/>
  <c r="G486" i="6"/>
  <c r="D487" i="6"/>
  <c r="R486" i="6" l="1"/>
  <c r="Q486" i="6"/>
  <c r="N629" i="6"/>
  <c r="G487" i="6"/>
  <c r="F487" i="6"/>
  <c r="E487" i="6"/>
  <c r="D488" i="6"/>
  <c r="Q487" i="6" l="1"/>
  <c r="R487" i="6"/>
  <c r="N630" i="6"/>
  <c r="D489" i="6"/>
  <c r="F488" i="6"/>
  <c r="E488" i="6"/>
  <c r="G488" i="6"/>
  <c r="Q488" i="6" l="1"/>
  <c r="R488" i="6"/>
  <c r="N631" i="6"/>
  <c r="D490" i="6"/>
  <c r="F489" i="6"/>
  <c r="E489" i="6"/>
  <c r="G489" i="6"/>
  <c r="R489" i="6" l="1"/>
  <c r="Q489" i="6"/>
  <c r="N632" i="6"/>
  <c r="D491" i="6"/>
  <c r="F490" i="6"/>
  <c r="E490" i="6"/>
  <c r="G490" i="6"/>
  <c r="P491" i="6" l="1"/>
  <c r="R490" i="6"/>
  <c r="Q490" i="6"/>
  <c r="N633" i="6"/>
  <c r="D492" i="6"/>
  <c r="F491" i="6"/>
  <c r="E491" i="6"/>
  <c r="G491" i="6"/>
  <c r="R491" i="6" l="1"/>
  <c r="Q491" i="6"/>
  <c r="N634" i="6"/>
  <c r="D493" i="6"/>
  <c r="F492" i="6"/>
  <c r="G492" i="6"/>
  <c r="E492" i="6"/>
  <c r="P493" i="6" l="1"/>
  <c r="Q492" i="6"/>
  <c r="R492" i="6"/>
  <c r="N635" i="6"/>
  <c r="G493" i="6"/>
  <c r="D494" i="6"/>
  <c r="F493" i="6"/>
  <c r="E493" i="6"/>
  <c r="R493" i="6" l="1"/>
  <c r="Q493" i="6"/>
  <c r="N636" i="6"/>
  <c r="E494" i="6"/>
  <c r="G494" i="6"/>
  <c r="D495" i="6"/>
  <c r="F494" i="6"/>
  <c r="P495" i="6" l="1"/>
  <c r="Q494" i="6"/>
  <c r="R494" i="6"/>
  <c r="N637" i="6"/>
  <c r="E495" i="6"/>
  <c r="G495" i="6"/>
  <c r="D496" i="6"/>
  <c r="F495" i="6"/>
  <c r="R495" i="6" l="1"/>
  <c r="Q495" i="6"/>
  <c r="N638" i="6"/>
  <c r="D497" i="6"/>
  <c r="F496" i="6"/>
  <c r="E496" i="6"/>
  <c r="G496" i="6"/>
  <c r="P497" i="6" l="1"/>
  <c r="Q496" i="6"/>
  <c r="R496" i="6"/>
  <c r="N639" i="6"/>
  <c r="E497" i="6"/>
  <c r="G497" i="6"/>
  <c r="D498" i="6"/>
  <c r="F497" i="6"/>
  <c r="R497" i="6" l="1"/>
  <c r="Q497" i="6"/>
  <c r="N640" i="6"/>
  <c r="F498" i="6"/>
  <c r="E498" i="6"/>
  <c r="G498" i="6"/>
  <c r="D499" i="6"/>
  <c r="P499" i="6" l="1"/>
  <c r="R498" i="6"/>
  <c r="Q498" i="6"/>
  <c r="N641" i="6"/>
  <c r="E499" i="6"/>
  <c r="G499" i="6"/>
  <c r="D500" i="6"/>
  <c r="F499" i="6"/>
  <c r="Q499" i="6" l="1"/>
  <c r="R499" i="6"/>
  <c r="N642" i="6"/>
  <c r="D501" i="6"/>
  <c r="F500" i="6"/>
  <c r="E500" i="6"/>
  <c r="G500" i="6"/>
  <c r="R500" i="6" l="1"/>
  <c r="Q500" i="6"/>
  <c r="N643" i="6"/>
  <c r="F501" i="6"/>
  <c r="G501" i="6"/>
  <c r="D502" i="6"/>
  <c r="E501" i="6"/>
  <c r="P502" i="6" l="1"/>
  <c r="R501" i="6"/>
  <c r="Q501" i="6"/>
  <c r="N644" i="6"/>
  <c r="F502" i="6"/>
  <c r="E502" i="6"/>
  <c r="G502" i="6"/>
  <c r="D503" i="6"/>
  <c r="Q502" i="6" l="1"/>
  <c r="R502" i="6"/>
  <c r="N645" i="6"/>
  <c r="G503" i="6"/>
  <c r="D504" i="6"/>
  <c r="F503" i="6"/>
  <c r="E503" i="6"/>
  <c r="P504" i="6" l="1"/>
  <c r="Q503" i="6"/>
  <c r="R503" i="6"/>
  <c r="N646" i="6"/>
  <c r="D505" i="6"/>
  <c r="F504" i="6"/>
  <c r="E504" i="6"/>
  <c r="G504" i="6"/>
  <c r="Q504" i="6" l="1"/>
  <c r="R504" i="6"/>
  <c r="N647" i="6"/>
  <c r="D506" i="6"/>
  <c r="F505" i="6"/>
  <c r="E505" i="6"/>
  <c r="G505" i="6"/>
  <c r="P506" i="6" l="1"/>
  <c r="R505" i="6"/>
  <c r="Q505" i="6"/>
  <c r="N648" i="6"/>
  <c r="F506" i="6"/>
  <c r="E506" i="6"/>
  <c r="G506" i="6"/>
  <c r="D507" i="6"/>
  <c r="R506" i="6" l="1"/>
  <c r="Q506" i="6"/>
  <c r="N649" i="6"/>
  <c r="F507" i="6"/>
  <c r="G507" i="6"/>
  <c r="D508" i="6"/>
  <c r="E507" i="6"/>
  <c r="P508" i="6" l="1"/>
  <c r="Q507" i="6"/>
  <c r="R507" i="6"/>
  <c r="N650" i="6"/>
  <c r="D509" i="6"/>
  <c r="F508" i="6"/>
  <c r="E508" i="6"/>
  <c r="G508" i="6"/>
  <c r="Q508" i="6" l="1"/>
  <c r="R508" i="6"/>
  <c r="N651" i="6"/>
  <c r="D510" i="6"/>
  <c r="F509" i="6"/>
  <c r="G509" i="6"/>
  <c r="E509" i="6"/>
  <c r="P510" i="6" l="1"/>
  <c r="Q509" i="6"/>
  <c r="R509" i="6"/>
  <c r="N652" i="6"/>
  <c r="F510" i="6"/>
  <c r="E510" i="6"/>
  <c r="G510" i="6"/>
  <c r="D511" i="6"/>
  <c r="Q510" i="6" l="1"/>
  <c r="R510" i="6"/>
  <c r="N653" i="6"/>
  <c r="G511" i="6"/>
  <c r="D512" i="6"/>
  <c r="F511" i="6"/>
  <c r="E511" i="6"/>
  <c r="Q511" i="6" l="1"/>
  <c r="R511" i="6"/>
  <c r="N654" i="6"/>
  <c r="D513" i="6"/>
  <c r="F512" i="6"/>
  <c r="E512" i="6"/>
  <c r="G512" i="6"/>
  <c r="Q512" i="6" l="1"/>
  <c r="R512" i="6"/>
  <c r="N655" i="6"/>
  <c r="G513" i="6"/>
  <c r="D514" i="6"/>
  <c r="F513" i="6"/>
  <c r="E513" i="6"/>
  <c r="R513" i="6" l="1"/>
  <c r="Q513" i="6"/>
  <c r="N656" i="6"/>
  <c r="F514" i="6"/>
  <c r="D515" i="6"/>
  <c r="E514" i="6"/>
  <c r="G514" i="6"/>
  <c r="Q514" i="6" l="1"/>
  <c r="R514" i="6"/>
  <c r="N657" i="6"/>
  <c r="G515" i="6"/>
  <c r="D516" i="6"/>
  <c r="F515" i="6"/>
  <c r="E515" i="6"/>
  <c r="Q515" i="6" l="1"/>
  <c r="R515" i="6"/>
  <c r="N658" i="6"/>
  <c r="F516" i="6"/>
  <c r="D517" i="6"/>
  <c r="E516" i="6"/>
  <c r="G516" i="6"/>
  <c r="Q516" i="6" l="1"/>
  <c r="R516" i="6"/>
  <c r="N659" i="6"/>
  <c r="G517" i="6"/>
  <c r="D518" i="6"/>
  <c r="F517" i="6"/>
  <c r="E517" i="6"/>
  <c r="Q517" i="6" l="1"/>
  <c r="R517" i="6"/>
  <c r="N660" i="6"/>
  <c r="D519" i="6"/>
  <c r="F518" i="6"/>
  <c r="E518" i="6"/>
  <c r="G518" i="6"/>
  <c r="R518" i="6" l="1"/>
  <c r="Q518" i="6"/>
  <c r="N661" i="6"/>
  <c r="D520" i="6"/>
  <c r="F519" i="6"/>
  <c r="E519" i="6"/>
  <c r="G519" i="6"/>
  <c r="Q519" i="6" l="1"/>
  <c r="R519" i="6"/>
  <c r="N662" i="6"/>
  <c r="D521" i="6"/>
  <c r="E520" i="6"/>
  <c r="G520" i="6"/>
  <c r="F520" i="6"/>
  <c r="R520" i="6" l="1"/>
  <c r="Q520" i="6"/>
  <c r="N663" i="6"/>
  <c r="D522" i="6"/>
  <c r="F521" i="6"/>
  <c r="E521" i="6"/>
  <c r="G521" i="6"/>
  <c r="R521" i="6" l="1"/>
  <c r="Q521" i="6"/>
  <c r="N664" i="6"/>
  <c r="F522" i="6"/>
  <c r="G522" i="6"/>
  <c r="D523" i="6"/>
  <c r="E522" i="6"/>
  <c r="R522" i="6" l="1"/>
  <c r="Q522" i="6"/>
  <c r="N665" i="6"/>
  <c r="D524" i="6"/>
  <c r="F523" i="6"/>
  <c r="E523" i="6"/>
  <c r="G523" i="6"/>
  <c r="Q523" i="6" l="1"/>
  <c r="R523" i="6"/>
  <c r="N666" i="6"/>
  <c r="G524" i="6"/>
  <c r="F524" i="6"/>
  <c r="D525" i="6"/>
  <c r="E524" i="6"/>
  <c r="Q524" i="6" l="1"/>
  <c r="R524" i="6"/>
  <c r="N667" i="6"/>
  <c r="G525" i="6"/>
  <c r="F525" i="6"/>
  <c r="E525" i="6"/>
  <c r="D526" i="6"/>
  <c r="R525" i="6" l="1"/>
  <c r="Q525" i="6"/>
  <c r="N668" i="6"/>
  <c r="F526" i="6"/>
  <c r="E526" i="6"/>
  <c r="G526" i="6"/>
  <c r="D527" i="6"/>
  <c r="Q526" i="6" l="1"/>
  <c r="R526" i="6"/>
  <c r="N669" i="6"/>
  <c r="F527" i="6"/>
  <c r="G527" i="6"/>
  <c r="D528" i="6"/>
  <c r="E527" i="6"/>
  <c r="R527" i="6" l="1"/>
  <c r="Q527" i="6"/>
  <c r="N670" i="6"/>
  <c r="D529" i="6"/>
  <c r="F528" i="6"/>
  <c r="E528" i="6"/>
  <c r="G528" i="6"/>
  <c r="R528" i="6" l="1"/>
  <c r="Q528" i="6"/>
  <c r="N671" i="6"/>
  <c r="D530" i="6"/>
  <c r="F529" i="6"/>
  <c r="E529" i="6"/>
  <c r="G529" i="6"/>
  <c r="R529" i="6" l="1"/>
  <c r="Q529" i="6"/>
  <c r="N672" i="6"/>
  <c r="F530" i="6"/>
  <c r="E530" i="6"/>
  <c r="G530" i="6"/>
  <c r="D531" i="6"/>
  <c r="Q530" i="6" l="1"/>
  <c r="R530" i="6"/>
  <c r="N673" i="6"/>
  <c r="F531" i="6"/>
  <c r="D532" i="6"/>
  <c r="G531" i="6"/>
  <c r="E531" i="6"/>
  <c r="R531" i="6" l="1"/>
  <c r="Q531" i="6"/>
  <c r="N674" i="6"/>
  <c r="D533" i="6"/>
  <c r="G532" i="6"/>
  <c r="F532" i="6"/>
  <c r="E532" i="6"/>
  <c r="R532" i="6" l="1"/>
  <c r="Q532" i="6"/>
  <c r="N675" i="6"/>
  <c r="G533" i="6"/>
  <c r="D534" i="6"/>
  <c r="E533" i="6"/>
  <c r="F533" i="6"/>
  <c r="P534" i="6" l="1"/>
  <c r="Q533" i="6"/>
  <c r="R533" i="6"/>
  <c r="N676" i="6"/>
  <c r="F534" i="6"/>
  <c r="E534" i="6"/>
  <c r="G534" i="6"/>
  <c r="D535" i="6"/>
  <c r="Q534" i="6" l="1"/>
  <c r="R534" i="6"/>
  <c r="N677" i="6"/>
  <c r="G535" i="6"/>
  <c r="F535" i="6"/>
  <c r="E535" i="6"/>
  <c r="D536" i="6"/>
  <c r="Q535" i="6" l="1"/>
  <c r="R535" i="6"/>
  <c r="N678" i="6"/>
  <c r="D537" i="6"/>
  <c r="F536" i="6"/>
  <c r="E536" i="6"/>
  <c r="G536" i="6"/>
  <c r="P537" i="6" l="1"/>
  <c r="Q536" i="6"/>
  <c r="R536" i="6"/>
  <c r="N679" i="6"/>
  <c r="D538" i="6"/>
  <c r="G537" i="6"/>
  <c r="E537" i="6"/>
  <c r="F537" i="6"/>
  <c r="R537" i="6" l="1"/>
  <c r="Q537" i="6"/>
  <c r="N680" i="6"/>
  <c r="F538" i="6"/>
  <c r="D539" i="6"/>
  <c r="E538" i="6"/>
  <c r="G538" i="6"/>
  <c r="P539" i="6" l="1"/>
  <c r="Q538" i="6"/>
  <c r="R538" i="6"/>
  <c r="N681" i="6"/>
  <c r="D540" i="6"/>
  <c r="F539" i="6"/>
  <c r="E539" i="6"/>
  <c r="G539" i="6"/>
  <c r="R539" i="6" l="1"/>
  <c r="Q539" i="6"/>
  <c r="N682" i="6"/>
  <c r="D541" i="6"/>
  <c r="G540" i="6"/>
  <c r="F540" i="6"/>
  <c r="E540" i="6"/>
  <c r="R540" i="6" l="1"/>
  <c r="Q540" i="6"/>
  <c r="N683" i="6"/>
  <c r="G541" i="6"/>
  <c r="F541" i="6"/>
  <c r="D542" i="6"/>
  <c r="E541" i="6"/>
  <c r="R541" i="6" l="1"/>
  <c r="Q541" i="6"/>
  <c r="N684" i="6"/>
  <c r="D543" i="6"/>
  <c r="E542" i="6"/>
  <c r="F542" i="6"/>
  <c r="G542" i="6"/>
  <c r="P543" i="6" l="1"/>
  <c r="Q542" i="6"/>
  <c r="R542" i="6"/>
  <c r="N685" i="6"/>
  <c r="D544" i="6"/>
  <c r="F543" i="6"/>
  <c r="E543" i="6"/>
  <c r="G543" i="6"/>
  <c r="Q543" i="6" l="1"/>
  <c r="R543" i="6"/>
  <c r="N686" i="6"/>
  <c r="G544" i="6"/>
  <c r="D545" i="6"/>
  <c r="F544" i="6"/>
  <c r="E544" i="6"/>
  <c r="Q544" i="6" l="1"/>
  <c r="R544" i="6"/>
  <c r="N687" i="6"/>
  <c r="D546" i="6"/>
  <c r="E545" i="6"/>
  <c r="F545" i="6"/>
  <c r="G545" i="6"/>
  <c r="Q545" i="6" l="1"/>
  <c r="R545" i="6"/>
  <c r="N688" i="6"/>
  <c r="D547" i="6"/>
  <c r="F546" i="6"/>
  <c r="E546" i="6"/>
  <c r="G546" i="6"/>
  <c r="R546" i="6" l="1"/>
  <c r="Q546" i="6"/>
  <c r="N689" i="6"/>
  <c r="D548" i="6"/>
  <c r="F547" i="6"/>
  <c r="E547" i="6"/>
  <c r="G547" i="6"/>
  <c r="R547" i="6" l="1"/>
  <c r="Q547" i="6"/>
  <c r="N690" i="6"/>
  <c r="D549" i="6"/>
  <c r="E548" i="6"/>
  <c r="F548" i="6"/>
  <c r="G548" i="6"/>
  <c r="Q548" i="6" l="1"/>
  <c r="R548" i="6"/>
  <c r="N691" i="6"/>
  <c r="G549" i="6"/>
  <c r="D550" i="6"/>
  <c r="E549" i="6"/>
  <c r="F549" i="6"/>
  <c r="R549" i="6" l="1"/>
  <c r="Q549" i="6"/>
  <c r="N692" i="6"/>
  <c r="D551" i="6"/>
  <c r="G550" i="6"/>
  <c r="F550" i="6"/>
  <c r="E550" i="6"/>
  <c r="Q550" i="6" l="1"/>
  <c r="R550" i="6"/>
  <c r="N693" i="6"/>
  <c r="D552" i="6"/>
  <c r="F551" i="6"/>
  <c r="E551" i="6"/>
  <c r="G551" i="6"/>
  <c r="R551" i="6" l="1"/>
  <c r="Q551" i="6"/>
  <c r="N694" i="6"/>
  <c r="G552" i="6"/>
  <c r="D553" i="6"/>
  <c r="F552" i="6"/>
  <c r="E552" i="6"/>
  <c r="Q552" i="6" l="1"/>
  <c r="R552" i="6"/>
  <c r="N695" i="6"/>
  <c r="F553" i="6"/>
  <c r="G553" i="6"/>
  <c r="E553" i="6"/>
  <c r="Q553" i="6" l="1"/>
  <c r="R553" i="6"/>
  <c r="N696" i="6"/>
  <c r="N697" i="6" l="1"/>
  <c r="D554" i="6"/>
  <c r="N698" i="6" l="1"/>
  <c r="G554" i="6"/>
  <c r="F554" i="6"/>
  <c r="E554" i="6"/>
  <c r="R554" i="6" l="1"/>
  <c r="Q554" i="6"/>
  <c r="N699" i="6"/>
  <c r="G555" i="6"/>
  <c r="D556" i="6"/>
  <c r="F555" i="6"/>
  <c r="E555" i="6"/>
  <c r="R555" i="6" l="1"/>
  <c r="Q555" i="6"/>
  <c r="N700" i="6"/>
  <c r="F556" i="6"/>
  <c r="E556" i="6"/>
  <c r="G556" i="6"/>
  <c r="D557" i="6"/>
  <c r="Q556" i="6" l="1"/>
  <c r="R556" i="6"/>
  <c r="N701" i="6"/>
  <c r="D558" i="6"/>
  <c r="F557" i="6"/>
  <c r="E557" i="6"/>
  <c r="G557" i="6"/>
  <c r="Q557" i="6" l="1"/>
  <c r="R557" i="6"/>
  <c r="N702" i="6"/>
  <c r="G558" i="6"/>
  <c r="D559" i="6"/>
  <c r="F558" i="6"/>
  <c r="E558" i="6"/>
  <c r="Q558" i="6" l="1"/>
  <c r="R558" i="6"/>
  <c r="N703" i="6"/>
  <c r="D560" i="6"/>
  <c r="E559" i="6"/>
  <c r="G559" i="6"/>
  <c r="F559" i="6"/>
  <c r="R559" i="6" l="1"/>
  <c r="Q559" i="6"/>
  <c r="N704" i="6"/>
  <c r="F560" i="6"/>
  <c r="D561" i="6"/>
  <c r="E560" i="6"/>
  <c r="G560" i="6"/>
  <c r="Q560" i="6" l="1"/>
  <c r="R560" i="6"/>
  <c r="N705" i="6"/>
  <c r="F561" i="6"/>
  <c r="G561" i="6"/>
  <c r="D562" i="6"/>
  <c r="E561" i="6"/>
  <c r="Q561" i="6" l="1"/>
  <c r="R561" i="6"/>
  <c r="N706" i="6"/>
  <c r="G562" i="6"/>
  <c r="F562" i="6"/>
  <c r="E562" i="6"/>
  <c r="D563" i="6"/>
  <c r="Q562" i="6" l="1"/>
  <c r="R562" i="6"/>
  <c r="N707" i="6"/>
  <c r="G563" i="6"/>
  <c r="D564" i="6"/>
  <c r="E563" i="6"/>
  <c r="F563" i="6"/>
  <c r="R563" i="6" l="1"/>
  <c r="Q563" i="6"/>
  <c r="N708" i="6"/>
  <c r="D565" i="6"/>
  <c r="E564" i="6"/>
  <c r="F564" i="6"/>
  <c r="G564" i="6"/>
  <c r="Q564" i="6" l="1"/>
  <c r="R564" i="6"/>
  <c r="N709" i="6"/>
  <c r="D566" i="6"/>
  <c r="F565" i="6"/>
  <c r="E565" i="6"/>
  <c r="G565" i="6"/>
  <c r="R565" i="6" l="1"/>
  <c r="Q565" i="6"/>
  <c r="N710" i="6"/>
  <c r="G566" i="6"/>
  <c r="D567" i="6"/>
  <c r="E566" i="6"/>
  <c r="F566" i="6"/>
  <c r="R566" i="6" l="1"/>
  <c r="Q566" i="6"/>
  <c r="N711" i="6"/>
  <c r="D568" i="6"/>
  <c r="F567" i="6"/>
  <c r="E567" i="6"/>
  <c r="G567" i="6"/>
  <c r="R567" i="6" l="1"/>
  <c r="Q567" i="6"/>
  <c r="N712" i="6"/>
  <c r="D569" i="6"/>
  <c r="G568" i="6"/>
  <c r="F568" i="6"/>
  <c r="E568" i="6"/>
  <c r="R568" i="6" l="1"/>
  <c r="Q568" i="6"/>
  <c r="N713" i="6"/>
  <c r="D570" i="6"/>
  <c r="F569" i="6"/>
  <c r="E569" i="6"/>
  <c r="G569" i="6"/>
  <c r="Q569" i="6" l="1"/>
  <c r="R569" i="6"/>
  <c r="N714" i="6"/>
  <c r="F570" i="6"/>
  <c r="G570" i="6"/>
  <c r="D571" i="6"/>
  <c r="E570" i="6"/>
  <c r="R570" i="6" l="1"/>
  <c r="Q570" i="6"/>
  <c r="N715" i="6"/>
  <c r="D572" i="6"/>
  <c r="G571" i="6"/>
  <c r="F571" i="6"/>
  <c r="E571" i="6"/>
  <c r="Q571" i="6" l="1"/>
  <c r="R571" i="6"/>
  <c r="N716" i="6"/>
  <c r="F572" i="6"/>
  <c r="E572" i="6"/>
  <c r="G572" i="6"/>
  <c r="D573" i="6"/>
  <c r="R572" i="6" l="1"/>
  <c r="Q572" i="6"/>
  <c r="N717" i="6"/>
  <c r="D574" i="6"/>
  <c r="F573" i="6"/>
  <c r="E573" i="6"/>
  <c r="G573" i="6"/>
  <c r="R573" i="6" l="1"/>
  <c r="Q573" i="6"/>
  <c r="N718" i="6"/>
  <c r="G574" i="6"/>
  <c r="D575" i="6"/>
  <c r="F574" i="6"/>
  <c r="E574" i="6"/>
  <c r="Q574" i="6" l="1"/>
  <c r="R574" i="6"/>
  <c r="N719" i="6"/>
  <c r="G575" i="6"/>
  <c r="D576" i="6"/>
  <c r="E575" i="6"/>
  <c r="F575" i="6"/>
  <c r="R575" i="6" l="1"/>
  <c r="Q575" i="6"/>
  <c r="N720" i="6"/>
  <c r="D577" i="6"/>
  <c r="F576" i="6"/>
  <c r="E576" i="6"/>
  <c r="G576" i="6"/>
  <c r="Q576" i="6" l="1"/>
  <c r="R576" i="6"/>
  <c r="N721" i="6"/>
  <c r="D578" i="6"/>
  <c r="F577" i="6"/>
  <c r="E577" i="6"/>
  <c r="G577" i="6"/>
  <c r="R577" i="6" l="1"/>
  <c r="Q577" i="6"/>
  <c r="N722" i="6"/>
  <c r="D579" i="6"/>
  <c r="E578" i="6"/>
  <c r="F578" i="6"/>
  <c r="G578" i="6"/>
  <c r="Q578" i="6" l="1"/>
  <c r="R578" i="6"/>
  <c r="N723" i="6"/>
  <c r="G579" i="6"/>
  <c r="D580" i="6"/>
  <c r="F579" i="6"/>
  <c r="E579" i="6"/>
  <c r="R579" i="6" l="1"/>
  <c r="Q579" i="6"/>
  <c r="N724" i="6"/>
  <c r="E580" i="6"/>
  <c r="D581" i="6"/>
  <c r="F580" i="6"/>
  <c r="G580" i="6"/>
  <c r="Q580" i="6" l="1"/>
  <c r="R580" i="6"/>
  <c r="N725" i="6"/>
  <c r="D582" i="6"/>
  <c r="F581" i="6"/>
  <c r="E581" i="6"/>
  <c r="G581" i="6"/>
  <c r="Q581" i="6" l="1"/>
  <c r="R581" i="6"/>
  <c r="N726" i="6"/>
  <c r="G582" i="6"/>
  <c r="D583" i="6"/>
  <c r="F582" i="6"/>
  <c r="E582" i="6"/>
  <c r="Q582" i="6" l="1"/>
  <c r="R582" i="6"/>
  <c r="N727" i="6"/>
  <c r="F583" i="6"/>
  <c r="G583" i="6"/>
  <c r="D584" i="6"/>
  <c r="E583" i="6"/>
  <c r="R583" i="6" l="1"/>
  <c r="Q583" i="6"/>
  <c r="N728" i="6"/>
  <c r="F584" i="6"/>
  <c r="E584" i="6"/>
  <c r="G584" i="6"/>
  <c r="D585" i="6"/>
  <c r="R584" i="6" l="1"/>
  <c r="Q584" i="6"/>
  <c r="N729" i="6"/>
  <c r="F585" i="6"/>
  <c r="G585" i="6"/>
  <c r="D586" i="6"/>
  <c r="E585" i="6"/>
  <c r="Q585" i="6" l="1"/>
  <c r="R585" i="6"/>
  <c r="N730" i="6"/>
  <c r="G586" i="6"/>
  <c r="F586" i="6"/>
  <c r="E586" i="6"/>
  <c r="D587" i="6"/>
  <c r="Q586" i="6" l="1"/>
  <c r="R586" i="6"/>
  <c r="N731" i="6"/>
  <c r="D588" i="6"/>
  <c r="F587" i="6"/>
  <c r="E587" i="6"/>
  <c r="G587" i="6"/>
  <c r="R587" i="6" l="1"/>
  <c r="Q587" i="6"/>
  <c r="N732" i="6"/>
  <c r="D589" i="6"/>
  <c r="F588" i="6"/>
  <c r="E588" i="6"/>
  <c r="G588" i="6"/>
  <c r="Q588" i="6" l="1"/>
  <c r="R588" i="6"/>
  <c r="N733" i="6"/>
  <c r="D590" i="6"/>
  <c r="F589" i="6"/>
  <c r="E589" i="6"/>
  <c r="G589" i="6"/>
  <c r="Q589" i="6" l="1"/>
  <c r="R589" i="6"/>
  <c r="N734" i="6"/>
  <c r="G590" i="6"/>
  <c r="D591" i="6"/>
  <c r="F590" i="6"/>
  <c r="E590" i="6"/>
  <c r="Q590" i="6" l="1"/>
  <c r="R590" i="6"/>
  <c r="N735" i="6"/>
  <c r="D592" i="6"/>
  <c r="G591" i="6"/>
  <c r="F591" i="6"/>
  <c r="E591" i="6"/>
  <c r="R591" i="6" l="1"/>
  <c r="Q591" i="6"/>
  <c r="N736" i="6"/>
  <c r="D593" i="6"/>
  <c r="G592" i="6"/>
  <c r="F592" i="6"/>
  <c r="E592" i="6"/>
  <c r="Q592" i="6" l="1"/>
  <c r="R592" i="6"/>
  <c r="N737" i="6"/>
  <c r="D594" i="6"/>
  <c r="F593" i="6"/>
  <c r="E593" i="6"/>
  <c r="G593" i="6"/>
  <c r="Q593" i="6" l="1"/>
  <c r="R593" i="6"/>
  <c r="N738" i="6"/>
  <c r="F594" i="6"/>
  <c r="G594" i="6"/>
  <c r="D595" i="6"/>
  <c r="E594" i="6"/>
  <c r="Q594" i="6" l="1"/>
  <c r="R594" i="6"/>
  <c r="N739" i="6"/>
  <c r="G595" i="6"/>
  <c r="D596" i="6"/>
  <c r="F595" i="6"/>
  <c r="E595" i="6"/>
  <c r="R595" i="6" l="1"/>
  <c r="Q595" i="6"/>
  <c r="N740" i="6"/>
  <c r="D597" i="6"/>
  <c r="E596" i="6"/>
  <c r="F596" i="6"/>
  <c r="G596" i="6"/>
  <c r="R596" i="6" l="1"/>
  <c r="Q596" i="6"/>
  <c r="N741" i="6"/>
  <c r="D598" i="6"/>
  <c r="F597" i="6"/>
  <c r="E597" i="6"/>
  <c r="G597" i="6"/>
  <c r="Q597" i="6" l="1"/>
  <c r="R597" i="6"/>
  <c r="N742" i="6"/>
  <c r="G598" i="6"/>
  <c r="F598" i="6"/>
  <c r="E598" i="6"/>
  <c r="D599" i="6"/>
  <c r="R598" i="6" l="1"/>
  <c r="Q598" i="6"/>
  <c r="N743" i="6"/>
  <c r="D600" i="6"/>
  <c r="E599" i="6"/>
  <c r="F599" i="6"/>
  <c r="G599" i="6"/>
  <c r="R599" i="6" l="1"/>
  <c r="Q599" i="6"/>
  <c r="N744" i="6"/>
  <c r="D601" i="6"/>
  <c r="F600" i="6"/>
  <c r="E600" i="6"/>
  <c r="G600" i="6"/>
  <c r="R600" i="6" l="1"/>
  <c r="Q600" i="6"/>
  <c r="N745" i="6"/>
  <c r="D602" i="6"/>
  <c r="F601" i="6"/>
  <c r="E601" i="6"/>
  <c r="G601" i="6"/>
  <c r="R601" i="6" l="1"/>
  <c r="Q601" i="6"/>
  <c r="N746" i="6"/>
  <c r="G602" i="6"/>
  <c r="F602" i="6"/>
  <c r="D603" i="6"/>
  <c r="E602" i="6"/>
  <c r="Q602" i="6" l="1"/>
  <c r="R602" i="6"/>
  <c r="N747" i="6"/>
  <c r="D604" i="6"/>
  <c r="G603" i="6"/>
  <c r="F603" i="6"/>
  <c r="E603" i="6"/>
  <c r="R603" i="6" l="1"/>
  <c r="Q603" i="6"/>
  <c r="N748" i="6"/>
  <c r="D605" i="6"/>
  <c r="G604" i="6"/>
  <c r="F604" i="6"/>
  <c r="E604" i="6"/>
  <c r="R604" i="6" l="1"/>
  <c r="Q604" i="6"/>
  <c r="N749" i="6"/>
  <c r="D606" i="6"/>
  <c r="F605" i="6"/>
  <c r="E605" i="6"/>
  <c r="G605" i="6"/>
  <c r="R605" i="6" l="1"/>
  <c r="Q605" i="6"/>
  <c r="N750" i="6"/>
  <c r="G606" i="6"/>
  <c r="D607" i="6"/>
  <c r="F606" i="6"/>
  <c r="E606" i="6"/>
  <c r="R606" i="6" l="1"/>
  <c r="Q606" i="6"/>
  <c r="N751" i="6"/>
  <c r="G607" i="6"/>
  <c r="D608" i="6"/>
  <c r="E607" i="6"/>
  <c r="F607" i="6"/>
  <c r="R607" i="6" l="1"/>
  <c r="Q607" i="6"/>
  <c r="N752" i="6"/>
  <c r="D609" i="6"/>
  <c r="G608" i="6"/>
  <c r="F608" i="6"/>
  <c r="E608" i="6"/>
  <c r="Q608" i="6" l="1"/>
  <c r="R608" i="6"/>
  <c r="N753" i="6"/>
  <c r="D610" i="6"/>
  <c r="F609" i="6"/>
  <c r="E609" i="6"/>
  <c r="G609" i="6"/>
  <c r="Q609" i="6" l="1"/>
  <c r="R609" i="6"/>
  <c r="N754" i="6"/>
  <c r="G610" i="6"/>
  <c r="F610" i="6"/>
  <c r="D611" i="6"/>
  <c r="E610" i="6"/>
  <c r="P611" i="6" l="1"/>
  <c r="Q610" i="6"/>
  <c r="R610" i="6"/>
  <c r="N755" i="6"/>
  <c r="G611" i="6"/>
  <c r="F611" i="6"/>
  <c r="E611" i="6"/>
  <c r="D612" i="6"/>
  <c r="P612" i="6" l="1"/>
  <c r="R611" i="6"/>
  <c r="Q611" i="6"/>
  <c r="N756" i="6"/>
  <c r="F612" i="6"/>
  <c r="E612" i="6"/>
  <c r="D613" i="6"/>
  <c r="G612" i="6"/>
  <c r="P613" i="6" l="1"/>
  <c r="R612" i="6"/>
  <c r="Q612" i="6"/>
  <c r="N757" i="6"/>
  <c r="F613" i="6"/>
  <c r="G613" i="6"/>
  <c r="D614" i="6"/>
  <c r="E613" i="6"/>
  <c r="P614" i="6" l="1"/>
  <c r="Q613" i="6"/>
  <c r="R613" i="6"/>
  <c r="N758" i="6"/>
  <c r="D615" i="6"/>
  <c r="F614" i="6"/>
  <c r="E614" i="6"/>
  <c r="G614" i="6"/>
  <c r="P615" i="6" l="1"/>
  <c r="Q614" i="6"/>
  <c r="R614" i="6"/>
  <c r="N759" i="6"/>
  <c r="D616" i="6"/>
  <c r="F615" i="6"/>
  <c r="E615" i="6"/>
  <c r="G615" i="6"/>
  <c r="P616" i="6" l="1"/>
  <c r="R615" i="6"/>
  <c r="Q615" i="6"/>
  <c r="N760" i="6"/>
  <c r="F616" i="6"/>
  <c r="E616" i="6"/>
  <c r="G616" i="6"/>
  <c r="D617" i="6"/>
  <c r="P617" i="6" l="1"/>
  <c r="Q616" i="6"/>
  <c r="R616" i="6"/>
  <c r="N761" i="6"/>
  <c r="G617" i="6"/>
  <c r="F617" i="6"/>
  <c r="E617" i="6"/>
  <c r="D618" i="6"/>
  <c r="P618" i="6" l="1"/>
  <c r="R617" i="6"/>
  <c r="Q617" i="6"/>
  <c r="N762" i="6"/>
  <c r="D619" i="6"/>
  <c r="F618" i="6"/>
  <c r="E618" i="6"/>
  <c r="G618" i="6"/>
  <c r="P619" i="6" l="1"/>
  <c r="Q618" i="6"/>
  <c r="R618" i="6"/>
  <c r="N763" i="6"/>
  <c r="G619" i="6"/>
  <c r="F619" i="6"/>
  <c r="E619" i="6"/>
  <c r="D620" i="6"/>
  <c r="P620" i="6" l="1"/>
  <c r="R619" i="6"/>
  <c r="Q619" i="6"/>
  <c r="N764" i="6"/>
  <c r="D621" i="6"/>
  <c r="E620" i="6"/>
  <c r="F620" i="6"/>
  <c r="G620" i="6"/>
  <c r="P621" i="6" l="1"/>
  <c r="Q620" i="6"/>
  <c r="R620" i="6"/>
  <c r="N765" i="6"/>
  <c r="D622" i="6"/>
  <c r="F621" i="6"/>
  <c r="E621" i="6"/>
  <c r="G621" i="6"/>
  <c r="P622" i="6" l="1"/>
  <c r="R621" i="6"/>
  <c r="Q621" i="6"/>
  <c r="N766" i="6"/>
  <c r="D623" i="6"/>
  <c r="F622" i="6"/>
  <c r="E622" i="6"/>
  <c r="G622" i="6"/>
  <c r="P623" i="6" l="1"/>
  <c r="R622" i="6"/>
  <c r="Q622" i="6"/>
  <c r="N767" i="6"/>
  <c r="G623" i="6"/>
  <c r="D624" i="6"/>
  <c r="F623" i="6"/>
  <c r="E623" i="6"/>
  <c r="P624" i="6" l="1"/>
  <c r="Q623" i="6"/>
  <c r="R623" i="6"/>
  <c r="N768" i="6"/>
  <c r="F624" i="6"/>
  <c r="E624" i="6"/>
  <c r="D625" i="6"/>
  <c r="G624" i="6"/>
  <c r="P625" i="6" l="1"/>
  <c r="Q624" i="6"/>
  <c r="R624" i="6"/>
  <c r="N769" i="6"/>
  <c r="D626" i="6"/>
  <c r="F625" i="6"/>
  <c r="E625" i="6"/>
  <c r="G625" i="6"/>
  <c r="P626" i="6" l="1"/>
  <c r="Q625" i="6"/>
  <c r="R625" i="6"/>
  <c r="N770" i="6"/>
  <c r="F626" i="6"/>
  <c r="G626" i="6"/>
  <c r="D627" i="6"/>
  <c r="E626" i="6"/>
  <c r="P627" i="6" l="1"/>
  <c r="R626" i="6"/>
  <c r="Q626" i="6"/>
  <c r="N771" i="6"/>
  <c r="D628" i="6"/>
  <c r="F627" i="6"/>
  <c r="G627" i="6"/>
  <c r="E627" i="6"/>
  <c r="P628" i="6" l="1"/>
  <c r="R627" i="6"/>
  <c r="Q627" i="6"/>
  <c r="N772" i="6"/>
  <c r="D629" i="6"/>
  <c r="F628" i="6"/>
  <c r="E628" i="6"/>
  <c r="G628" i="6"/>
  <c r="P629" i="6" l="1"/>
  <c r="R628" i="6"/>
  <c r="Q628" i="6"/>
  <c r="N773" i="6"/>
  <c r="D630" i="6"/>
  <c r="F629" i="6"/>
  <c r="E629" i="6"/>
  <c r="G629" i="6"/>
  <c r="P630" i="6" l="1"/>
  <c r="R629" i="6"/>
  <c r="Q629" i="6"/>
  <c r="N774" i="6"/>
  <c r="G630" i="6"/>
  <c r="F630" i="6"/>
  <c r="E630" i="6"/>
  <c r="D631" i="6"/>
  <c r="P631" i="6" l="1"/>
  <c r="Q630" i="6"/>
  <c r="R630" i="6"/>
  <c r="N775" i="6"/>
  <c r="G631" i="6"/>
  <c r="D632" i="6"/>
  <c r="F631" i="6"/>
  <c r="E631" i="6"/>
  <c r="P632" i="6" l="1"/>
  <c r="R631" i="6"/>
  <c r="Q631" i="6"/>
  <c r="N776" i="6"/>
  <c r="D633" i="6"/>
  <c r="G632" i="6"/>
  <c r="F632" i="6"/>
  <c r="E632" i="6"/>
  <c r="P633" i="6" l="1"/>
  <c r="Q632" i="6"/>
  <c r="R632" i="6"/>
  <c r="N777" i="6"/>
  <c r="D634" i="6"/>
  <c r="F633" i="6"/>
  <c r="E633" i="6"/>
  <c r="G633" i="6"/>
  <c r="P634" i="6" l="1"/>
  <c r="R633" i="6"/>
  <c r="Q633" i="6"/>
  <c r="N778" i="6"/>
  <c r="G634" i="6"/>
  <c r="F634" i="6"/>
  <c r="D635" i="6"/>
  <c r="E634" i="6"/>
  <c r="P635" i="6" l="1"/>
  <c r="R634" i="6"/>
  <c r="Q634" i="6"/>
  <c r="N779" i="6"/>
  <c r="G635" i="6"/>
  <c r="F635" i="6"/>
  <c r="E635" i="6"/>
  <c r="D636" i="6"/>
  <c r="P636" i="6" l="1"/>
  <c r="R635" i="6"/>
  <c r="Q635" i="6"/>
  <c r="N780" i="6"/>
  <c r="D637" i="6"/>
  <c r="F636" i="6"/>
  <c r="E636" i="6"/>
  <c r="G636" i="6"/>
  <c r="P637" i="6" l="1"/>
  <c r="Q636" i="6"/>
  <c r="R636" i="6"/>
  <c r="N781" i="6"/>
  <c r="D638" i="6"/>
  <c r="F637" i="6"/>
  <c r="E637" i="6"/>
  <c r="G637" i="6"/>
  <c r="P638" i="6" l="1"/>
  <c r="Q637" i="6"/>
  <c r="R637" i="6"/>
  <c r="N782" i="6"/>
  <c r="D639" i="6"/>
  <c r="F638" i="6"/>
  <c r="E638" i="6"/>
  <c r="G638" i="6"/>
  <c r="P639" i="6" l="1"/>
  <c r="Q638" i="6"/>
  <c r="R638" i="6"/>
  <c r="N783" i="6"/>
  <c r="D640" i="6"/>
  <c r="E639" i="6"/>
  <c r="G639" i="6"/>
  <c r="F639" i="6"/>
  <c r="P640" i="6" l="1"/>
  <c r="R639" i="6"/>
  <c r="Q639" i="6"/>
  <c r="N784" i="6"/>
  <c r="D641" i="6"/>
  <c r="F640" i="6"/>
  <c r="E640" i="6"/>
  <c r="G640" i="6"/>
  <c r="P641" i="6" l="1"/>
  <c r="Q640" i="6"/>
  <c r="R640" i="6"/>
  <c r="N785" i="6"/>
  <c r="D642" i="6"/>
  <c r="F641" i="6"/>
  <c r="E641" i="6"/>
  <c r="G641" i="6"/>
  <c r="P642" i="6" l="1"/>
  <c r="Q641" i="6"/>
  <c r="R641" i="6"/>
  <c r="N786" i="6"/>
  <c r="F642" i="6"/>
  <c r="G642" i="6"/>
  <c r="D643" i="6"/>
  <c r="E642" i="6"/>
  <c r="P643" i="6" l="1"/>
  <c r="R642" i="6"/>
  <c r="Q642" i="6"/>
  <c r="N787" i="6"/>
  <c r="D644" i="6"/>
  <c r="F643" i="6"/>
  <c r="E643" i="6"/>
  <c r="G643" i="6"/>
  <c r="P644" i="6" l="1"/>
  <c r="Q643" i="6"/>
  <c r="R643" i="6"/>
  <c r="N788" i="6"/>
  <c r="D645" i="6"/>
  <c r="F644" i="6"/>
  <c r="G644" i="6"/>
  <c r="E644" i="6"/>
  <c r="P645" i="6" l="1"/>
  <c r="Q644" i="6"/>
  <c r="R644" i="6"/>
  <c r="N789" i="6"/>
  <c r="D646" i="6"/>
  <c r="F645" i="6"/>
  <c r="E645" i="6"/>
  <c r="G645" i="6"/>
  <c r="P646" i="6" l="1"/>
  <c r="R645" i="6"/>
  <c r="Q645" i="6"/>
  <c r="N790" i="6"/>
  <c r="D647" i="6"/>
  <c r="F646" i="6"/>
  <c r="E646" i="6"/>
  <c r="G646" i="6"/>
  <c r="P647" i="6" l="1"/>
  <c r="Q646" i="6"/>
  <c r="R646" i="6"/>
  <c r="N791" i="6"/>
  <c r="D648" i="6"/>
  <c r="F647" i="6"/>
  <c r="E647" i="6"/>
  <c r="G647" i="6"/>
  <c r="P648" i="6" l="1"/>
  <c r="R647" i="6"/>
  <c r="Q647" i="6"/>
  <c r="N792" i="6"/>
  <c r="F648" i="6"/>
  <c r="E648" i="6"/>
  <c r="G648" i="6"/>
  <c r="D649" i="6"/>
  <c r="P649" i="6" l="1"/>
  <c r="Q648" i="6"/>
  <c r="R648" i="6"/>
  <c r="N793" i="6"/>
  <c r="E649" i="6"/>
  <c r="F649" i="6"/>
  <c r="G649" i="6"/>
  <c r="D650" i="6"/>
  <c r="P650" i="6" l="1"/>
  <c r="Q649" i="6"/>
  <c r="R649" i="6"/>
  <c r="N794" i="6"/>
  <c r="D651" i="6"/>
  <c r="E650" i="6"/>
  <c r="F650" i="6"/>
  <c r="G650" i="6"/>
  <c r="P651" i="6" l="1"/>
  <c r="R650" i="6"/>
  <c r="Q650" i="6"/>
  <c r="N795" i="6"/>
  <c r="D652" i="6"/>
  <c r="E651" i="6"/>
  <c r="F651" i="6"/>
  <c r="G651" i="6"/>
  <c r="P652" i="6" l="1"/>
  <c r="R651" i="6"/>
  <c r="Q651" i="6"/>
  <c r="N796" i="6"/>
  <c r="D653" i="6"/>
  <c r="G652" i="6"/>
  <c r="F652" i="6"/>
  <c r="E652" i="6"/>
  <c r="P653" i="6" l="1"/>
  <c r="Q652" i="6"/>
  <c r="R652" i="6"/>
  <c r="N797" i="6"/>
  <c r="D654" i="6"/>
  <c r="F653" i="6"/>
  <c r="E653" i="6"/>
  <c r="G653" i="6"/>
  <c r="P654" i="6" l="1"/>
  <c r="Q653" i="6"/>
  <c r="R653" i="6"/>
  <c r="N798" i="6"/>
  <c r="G654" i="6"/>
  <c r="D655" i="6"/>
  <c r="F654" i="6"/>
  <c r="E654" i="6"/>
  <c r="P655" i="6" l="1"/>
  <c r="Q654" i="6"/>
  <c r="R654" i="6"/>
  <c r="N799" i="6"/>
  <c r="G655" i="6"/>
  <c r="D656" i="6"/>
  <c r="E655" i="6"/>
  <c r="F655" i="6"/>
  <c r="P656" i="6" l="1"/>
  <c r="R655" i="6"/>
  <c r="Q655" i="6"/>
  <c r="N800" i="6"/>
  <c r="F656" i="6"/>
  <c r="E656" i="6"/>
  <c r="G656" i="6"/>
  <c r="D657" i="6"/>
  <c r="P657" i="6" l="1"/>
  <c r="Q656" i="6"/>
  <c r="R656" i="6"/>
  <c r="N801" i="6"/>
  <c r="E657" i="6"/>
  <c r="G657" i="6"/>
  <c r="D658" i="6"/>
  <c r="F657" i="6"/>
  <c r="P658" i="6" l="1"/>
  <c r="R657" i="6"/>
  <c r="Q657" i="6"/>
  <c r="N802" i="6"/>
  <c r="G658" i="6"/>
  <c r="F658" i="6"/>
  <c r="D659" i="6"/>
  <c r="E658" i="6"/>
  <c r="P659" i="6" l="1"/>
  <c r="R658" i="6"/>
  <c r="Q658" i="6"/>
  <c r="N803" i="6"/>
  <c r="G659" i="6"/>
  <c r="F659" i="6"/>
  <c r="E659" i="6"/>
  <c r="D660" i="6"/>
  <c r="P660" i="6" l="1"/>
  <c r="Q659" i="6"/>
  <c r="R659" i="6"/>
  <c r="N804" i="6"/>
  <c r="F660" i="6"/>
  <c r="E660" i="6"/>
  <c r="G660" i="6"/>
  <c r="D661" i="6"/>
  <c r="P661" i="6" l="1"/>
  <c r="Q660" i="6"/>
  <c r="R660" i="6"/>
  <c r="N805" i="6"/>
  <c r="D662" i="6"/>
  <c r="F661" i="6"/>
  <c r="E661" i="6"/>
  <c r="G661" i="6"/>
  <c r="P662" i="6" l="1"/>
  <c r="R661" i="6"/>
  <c r="Q661" i="6"/>
  <c r="N806" i="6"/>
  <c r="G662" i="6"/>
  <c r="F662" i="6"/>
  <c r="E662" i="6"/>
  <c r="D663" i="6"/>
  <c r="P663" i="6" l="1"/>
  <c r="Q662" i="6"/>
  <c r="R662" i="6"/>
  <c r="N807" i="6"/>
  <c r="D664" i="6"/>
  <c r="E663" i="6"/>
  <c r="G663" i="6"/>
  <c r="F663" i="6"/>
  <c r="P664" i="6" l="1"/>
  <c r="R663" i="6"/>
  <c r="Q663" i="6"/>
  <c r="N808" i="6"/>
  <c r="F664" i="6"/>
  <c r="E664" i="6"/>
  <c r="G664" i="6"/>
  <c r="D665" i="6"/>
  <c r="P665" i="6" l="1"/>
  <c r="R664" i="6"/>
  <c r="Q664" i="6"/>
  <c r="N809" i="6"/>
  <c r="E665" i="6"/>
  <c r="G665" i="6"/>
  <c r="D666" i="6"/>
  <c r="F665" i="6"/>
  <c r="P666" i="6" l="1"/>
  <c r="R665" i="6"/>
  <c r="Q665" i="6"/>
  <c r="N810" i="6"/>
  <c r="D667" i="6"/>
  <c r="F666" i="6"/>
  <c r="E666" i="6"/>
  <c r="G666" i="6"/>
  <c r="P667" i="6" l="1"/>
  <c r="Q666" i="6"/>
  <c r="R666" i="6"/>
  <c r="N811" i="6"/>
  <c r="G667" i="6"/>
  <c r="D668" i="6"/>
  <c r="F667" i="6"/>
  <c r="E667" i="6"/>
  <c r="P668" i="6" l="1"/>
  <c r="R667" i="6"/>
  <c r="Q667" i="6"/>
  <c r="N812" i="6"/>
  <c r="F668" i="6"/>
  <c r="D669" i="6"/>
  <c r="E668" i="6"/>
  <c r="G668" i="6"/>
  <c r="P669" i="6" l="1"/>
  <c r="Q668" i="6"/>
  <c r="R668" i="6"/>
  <c r="N813" i="6"/>
  <c r="G669" i="6"/>
  <c r="D670" i="6"/>
  <c r="F669" i="6"/>
  <c r="E669" i="6"/>
  <c r="P670" i="6" l="1"/>
  <c r="Q669" i="6"/>
  <c r="R669" i="6"/>
  <c r="N814" i="6"/>
  <c r="D671" i="6"/>
  <c r="F670" i="6"/>
  <c r="E670" i="6"/>
  <c r="G670" i="6"/>
  <c r="P671" i="6" l="1"/>
  <c r="R670" i="6"/>
  <c r="Q670" i="6"/>
  <c r="N815" i="6"/>
  <c r="G671" i="6"/>
  <c r="F671" i="6"/>
  <c r="E671" i="6"/>
  <c r="D672" i="6"/>
  <c r="P672" i="6" l="1"/>
  <c r="R671" i="6"/>
  <c r="Q671" i="6"/>
  <c r="N816" i="6"/>
  <c r="F672" i="6"/>
  <c r="E672" i="6"/>
  <c r="D673" i="6"/>
  <c r="G672" i="6"/>
  <c r="P673" i="6" l="1"/>
  <c r="Q672" i="6"/>
  <c r="R672" i="6"/>
  <c r="N817" i="6"/>
  <c r="D674" i="6"/>
  <c r="F673" i="6"/>
  <c r="E673" i="6"/>
  <c r="G673" i="6"/>
  <c r="P674" i="6" l="1"/>
  <c r="Q673" i="6"/>
  <c r="R673" i="6"/>
  <c r="N818" i="6"/>
  <c r="D675" i="6"/>
  <c r="F674" i="6"/>
  <c r="G674" i="6"/>
  <c r="E674" i="6"/>
  <c r="P675" i="6" l="1"/>
  <c r="Q674" i="6"/>
  <c r="R674" i="6"/>
  <c r="N819" i="6"/>
  <c r="G675" i="6"/>
  <c r="D676" i="6"/>
  <c r="F675" i="6"/>
  <c r="E675" i="6"/>
  <c r="P676" i="6" l="1"/>
  <c r="R675" i="6"/>
  <c r="Q675" i="6"/>
  <c r="N820" i="6"/>
  <c r="F676" i="6"/>
  <c r="E676" i="6"/>
  <c r="G676" i="6"/>
  <c r="D677" i="6"/>
  <c r="P677" i="6" l="1"/>
  <c r="R676" i="6"/>
  <c r="Q676" i="6"/>
  <c r="N821" i="6"/>
  <c r="D678" i="6"/>
  <c r="F677" i="6"/>
  <c r="E677" i="6"/>
  <c r="G677" i="6"/>
  <c r="P678" i="6" l="1"/>
  <c r="R677" i="6"/>
  <c r="Q677" i="6"/>
  <c r="N822" i="6"/>
  <c r="G678" i="6"/>
  <c r="F678" i="6"/>
  <c r="E678" i="6"/>
  <c r="D679" i="6"/>
  <c r="P679" i="6" l="1"/>
  <c r="Q678" i="6"/>
  <c r="R678" i="6"/>
  <c r="N823" i="6"/>
  <c r="D680" i="6"/>
  <c r="F679" i="6"/>
  <c r="E679" i="6"/>
  <c r="G679" i="6"/>
  <c r="P680" i="6" l="1"/>
  <c r="Q679" i="6"/>
  <c r="R679" i="6"/>
  <c r="N824" i="6"/>
  <c r="F680" i="6"/>
  <c r="E680" i="6"/>
  <c r="G680" i="6"/>
  <c r="D681" i="6"/>
  <c r="P681" i="6" l="1"/>
  <c r="R680" i="6"/>
  <c r="Q680" i="6"/>
  <c r="N825" i="6"/>
  <c r="E681" i="6"/>
  <c r="G681" i="6"/>
  <c r="D682" i="6"/>
  <c r="F681" i="6"/>
  <c r="P682" i="6" l="1"/>
  <c r="R681" i="6"/>
  <c r="Q681" i="6"/>
  <c r="N826" i="6"/>
  <c r="G682" i="6"/>
  <c r="D683" i="6"/>
  <c r="E682" i="6"/>
  <c r="F682" i="6"/>
  <c r="P683" i="6" l="1"/>
  <c r="R682" i="6"/>
  <c r="Q682" i="6"/>
  <c r="N827" i="6"/>
  <c r="D684" i="6"/>
  <c r="F683" i="6"/>
  <c r="E683" i="6"/>
  <c r="G683" i="6"/>
  <c r="P684" i="6" l="1"/>
  <c r="R683" i="6"/>
  <c r="Q683" i="6"/>
  <c r="N828" i="6"/>
  <c r="D685" i="6"/>
  <c r="E684" i="6"/>
  <c r="F684" i="6"/>
  <c r="G684" i="6"/>
  <c r="P685" i="6" l="1"/>
  <c r="Q684" i="6"/>
  <c r="R684" i="6"/>
  <c r="N829" i="6"/>
  <c r="D686" i="6"/>
  <c r="F685" i="6"/>
  <c r="E685" i="6"/>
  <c r="G685" i="6"/>
  <c r="P686" i="6" l="1"/>
  <c r="Q685" i="6"/>
  <c r="R685" i="6"/>
  <c r="N830" i="6"/>
  <c r="D687" i="6"/>
  <c r="F686" i="6"/>
  <c r="E686" i="6"/>
  <c r="G686" i="6"/>
  <c r="P687" i="6" l="1"/>
  <c r="Q686" i="6"/>
  <c r="R686" i="6"/>
  <c r="N831" i="6"/>
  <c r="D688" i="6"/>
  <c r="E687" i="6"/>
  <c r="G687" i="6"/>
  <c r="F687" i="6"/>
  <c r="P688" i="6" l="1"/>
  <c r="Q687" i="6"/>
  <c r="R687" i="6"/>
  <c r="N832" i="6"/>
  <c r="D689" i="6"/>
  <c r="E688" i="6"/>
  <c r="F688" i="6"/>
  <c r="G688" i="6"/>
  <c r="P689" i="6" l="1"/>
  <c r="Q688" i="6"/>
  <c r="R688" i="6"/>
  <c r="N833" i="6"/>
  <c r="D690" i="6"/>
  <c r="F689" i="6"/>
  <c r="E689" i="6"/>
  <c r="G689" i="6"/>
  <c r="P690" i="6" l="1"/>
  <c r="Q689" i="6"/>
  <c r="R689" i="6"/>
  <c r="N834" i="6"/>
  <c r="D691" i="6"/>
  <c r="F690" i="6"/>
  <c r="G690" i="6"/>
  <c r="E690" i="6"/>
  <c r="P691" i="6" l="1"/>
  <c r="Q690" i="6"/>
  <c r="R690" i="6"/>
  <c r="N835" i="6"/>
  <c r="D692" i="6"/>
  <c r="F691" i="6"/>
  <c r="E691" i="6"/>
  <c r="G691" i="6"/>
  <c r="P692" i="6" l="1"/>
  <c r="R691" i="6"/>
  <c r="Q691" i="6"/>
  <c r="N836" i="6"/>
  <c r="D693" i="6"/>
  <c r="E692" i="6"/>
  <c r="F692" i="6"/>
  <c r="G692" i="6"/>
  <c r="P693" i="6" l="1"/>
  <c r="R692" i="6"/>
  <c r="Q692" i="6"/>
  <c r="N837" i="6"/>
  <c r="D694" i="6"/>
  <c r="F693" i="6"/>
  <c r="E693" i="6"/>
  <c r="G693" i="6"/>
  <c r="P694" i="6" l="1"/>
  <c r="R693" i="6"/>
  <c r="Q693" i="6"/>
  <c r="N838" i="6"/>
  <c r="D695" i="6"/>
  <c r="F694" i="6"/>
  <c r="E694" i="6"/>
  <c r="G694" i="6"/>
  <c r="P695" i="6" l="1"/>
  <c r="Q694" i="6"/>
  <c r="R694" i="6"/>
  <c r="N839" i="6"/>
  <c r="F695" i="6"/>
  <c r="E695" i="6"/>
  <c r="G695" i="6"/>
  <c r="D696" i="6"/>
  <c r="P696" i="6" l="1"/>
  <c r="Q695" i="6"/>
  <c r="R695" i="6"/>
  <c r="N840" i="6"/>
  <c r="D697" i="6"/>
  <c r="E696" i="6"/>
  <c r="F696" i="6"/>
  <c r="G696" i="6"/>
  <c r="P697" i="6" l="1"/>
  <c r="R696" i="6"/>
  <c r="Q696" i="6"/>
  <c r="N841" i="6"/>
  <c r="D698" i="6"/>
  <c r="F697" i="6"/>
  <c r="E697" i="6"/>
  <c r="G697" i="6"/>
  <c r="P698" i="6" l="1"/>
  <c r="R697" i="6"/>
  <c r="Q697" i="6"/>
  <c r="N842" i="6"/>
  <c r="D699" i="6"/>
  <c r="G698" i="6"/>
  <c r="F698" i="6"/>
  <c r="E698" i="6"/>
  <c r="P699" i="6" l="1"/>
  <c r="R698" i="6"/>
  <c r="Q698" i="6"/>
  <c r="N843" i="6"/>
  <c r="D700" i="6"/>
  <c r="F699" i="6"/>
  <c r="G699" i="6"/>
  <c r="E699" i="6"/>
  <c r="P700" i="6" l="1"/>
  <c r="R699" i="6"/>
  <c r="Q699" i="6"/>
  <c r="N844" i="6"/>
  <c r="F700" i="6"/>
  <c r="E700" i="6"/>
  <c r="G700" i="6"/>
  <c r="D701" i="6"/>
  <c r="P701" i="6" l="1"/>
  <c r="Q700" i="6"/>
  <c r="R700" i="6"/>
  <c r="N845" i="6"/>
  <c r="F701" i="6"/>
  <c r="G701" i="6"/>
  <c r="D702" i="6"/>
  <c r="E701" i="6"/>
  <c r="P702" i="6" l="1"/>
  <c r="Q701" i="6"/>
  <c r="R701" i="6"/>
  <c r="N846" i="6"/>
  <c r="D703" i="6"/>
  <c r="G702" i="6"/>
  <c r="F702" i="6"/>
  <c r="E702" i="6"/>
  <c r="P703" i="6" l="1"/>
  <c r="Q702" i="6"/>
  <c r="R702" i="6"/>
  <c r="N847" i="6"/>
  <c r="D704" i="6"/>
  <c r="E703" i="6"/>
  <c r="F703" i="6"/>
  <c r="G703" i="6"/>
  <c r="P704" i="6" l="1"/>
  <c r="Q703" i="6"/>
  <c r="R703" i="6"/>
  <c r="N848" i="6"/>
  <c r="D705" i="6"/>
  <c r="G704" i="6"/>
  <c r="F704" i="6"/>
  <c r="E704" i="6"/>
  <c r="P705" i="6" l="1"/>
  <c r="Q704" i="6"/>
  <c r="R704" i="6"/>
  <c r="N849" i="6"/>
  <c r="D706" i="6"/>
  <c r="F705" i="6"/>
  <c r="E705" i="6"/>
  <c r="G705" i="6"/>
  <c r="P706" i="6" l="1"/>
  <c r="Q705" i="6"/>
  <c r="R705" i="6"/>
  <c r="N850" i="6"/>
  <c r="G706" i="6"/>
  <c r="D707" i="6"/>
  <c r="F706" i="6"/>
  <c r="E706" i="6"/>
  <c r="P707" i="6" l="1"/>
  <c r="R706" i="6"/>
  <c r="Q706" i="6"/>
  <c r="N851" i="6"/>
  <c r="D708" i="6"/>
  <c r="E707" i="6"/>
  <c r="G707" i="6"/>
  <c r="F707" i="6"/>
  <c r="P708" i="6" l="1"/>
  <c r="R707" i="6"/>
  <c r="Q707" i="6"/>
  <c r="N852" i="6"/>
  <c r="F708" i="6"/>
  <c r="E708" i="6"/>
  <c r="D709" i="6"/>
  <c r="G708" i="6"/>
  <c r="P709" i="6" l="1"/>
  <c r="R708" i="6"/>
  <c r="Q708" i="6"/>
  <c r="N853" i="6"/>
  <c r="E709" i="6"/>
  <c r="G709" i="6"/>
  <c r="D710" i="6"/>
  <c r="F709" i="6"/>
  <c r="P710" i="6" l="1"/>
  <c r="Q709" i="6"/>
  <c r="R709" i="6"/>
  <c r="N854" i="6"/>
  <c r="D711" i="6"/>
  <c r="F710" i="6"/>
  <c r="E710" i="6"/>
  <c r="G710" i="6"/>
  <c r="P711" i="6" l="1"/>
  <c r="R710" i="6"/>
  <c r="Q710" i="6"/>
  <c r="N855" i="6"/>
  <c r="G711" i="6"/>
  <c r="F711" i="6"/>
  <c r="E711" i="6"/>
  <c r="D712" i="6"/>
  <c r="P712" i="6" l="1"/>
  <c r="Q711" i="6"/>
  <c r="R711" i="6"/>
  <c r="N856" i="6"/>
  <c r="F712" i="6"/>
  <c r="E712" i="6"/>
  <c r="G712" i="6"/>
  <c r="D713" i="6"/>
  <c r="P713" i="6" l="1"/>
  <c r="Q712" i="6"/>
  <c r="R712" i="6"/>
  <c r="N857" i="6"/>
  <c r="G713" i="6"/>
  <c r="D714" i="6"/>
  <c r="F713" i="6"/>
  <c r="E713" i="6"/>
  <c r="P714" i="6" l="1"/>
  <c r="Q713" i="6"/>
  <c r="R713" i="6"/>
  <c r="N858" i="6"/>
  <c r="D715" i="6"/>
  <c r="E714" i="6"/>
  <c r="G714" i="6"/>
  <c r="F714" i="6"/>
  <c r="P715" i="6" l="1"/>
  <c r="Q714" i="6"/>
  <c r="R714" i="6"/>
  <c r="N859" i="6"/>
  <c r="D716" i="6"/>
  <c r="F715" i="6"/>
  <c r="E715" i="6"/>
  <c r="G715" i="6"/>
  <c r="P716" i="6" l="1"/>
  <c r="Q715" i="6"/>
  <c r="R715" i="6"/>
  <c r="N860" i="6"/>
  <c r="F716" i="6"/>
  <c r="G716" i="6"/>
  <c r="E716" i="6"/>
  <c r="D717" i="6"/>
  <c r="P717" i="6" l="1"/>
  <c r="Q716" i="6"/>
  <c r="R716" i="6"/>
  <c r="N861" i="6"/>
  <c r="G717" i="6"/>
  <c r="D718" i="6"/>
  <c r="F717" i="6"/>
  <c r="E717" i="6"/>
  <c r="P718" i="6" l="1"/>
  <c r="R717" i="6"/>
  <c r="Q717" i="6"/>
  <c r="N862" i="6"/>
  <c r="G718" i="6"/>
  <c r="F718" i="6"/>
  <c r="E718" i="6"/>
  <c r="D719" i="6"/>
  <c r="P719" i="6" l="1"/>
  <c r="Q718" i="6"/>
  <c r="R718" i="6"/>
  <c r="N863" i="6"/>
  <c r="D720" i="6"/>
  <c r="G719" i="6"/>
  <c r="F719" i="6"/>
  <c r="E719" i="6"/>
  <c r="P720" i="6" l="1"/>
  <c r="R719" i="6"/>
  <c r="Q719" i="6"/>
  <c r="N864" i="6"/>
  <c r="F720" i="6"/>
  <c r="E720" i="6"/>
  <c r="G720" i="6"/>
  <c r="D721" i="6"/>
  <c r="P721" i="6" l="1"/>
  <c r="Q720" i="6"/>
  <c r="R720" i="6"/>
  <c r="N865" i="6"/>
  <c r="D722" i="6"/>
  <c r="G721" i="6"/>
  <c r="F721" i="6"/>
  <c r="E721" i="6"/>
  <c r="P722" i="6" l="1"/>
  <c r="Q721" i="6"/>
  <c r="R721" i="6"/>
  <c r="N866" i="6"/>
  <c r="D723" i="6"/>
  <c r="G722" i="6"/>
  <c r="F722" i="6"/>
  <c r="E722" i="6"/>
  <c r="P723" i="6" l="1"/>
  <c r="Q722" i="6"/>
  <c r="R722" i="6"/>
  <c r="N867" i="6"/>
  <c r="D724" i="6"/>
  <c r="E723" i="6"/>
  <c r="G723" i="6"/>
  <c r="F723" i="6"/>
  <c r="P724" i="6" l="1"/>
  <c r="R723" i="6"/>
  <c r="Q723" i="6"/>
  <c r="N868" i="6"/>
  <c r="E724" i="6"/>
  <c r="D725" i="6"/>
  <c r="G724" i="6"/>
  <c r="F724" i="6"/>
  <c r="P725" i="6" l="1"/>
  <c r="R724" i="6"/>
  <c r="Q724" i="6"/>
  <c r="N869" i="6"/>
  <c r="D726" i="6"/>
  <c r="G725" i="6"/>
  <c r="E725" i="6"/>
  <c r="F725" i="6"/>
  <c r="P726" i="6" l="1"/>
  <c r="Q725" i="6"/>
  <c r="R725" i="6"/>
  <c r="N870" i="6"/>
  <c r="G726" i="6"/>
  <c r="D727" i="6"/>
  <c r="F726" i="6"/>
  <c r="E726" i="6"/>
  <c r="P727" i="6" l="1"/>
  <c r="R726" i="6"/>
  <c r="Q726" i="6"/>
  <c r="N871" i="6"/>
  <c r="F727" i="6"/>
  <c r="G727" i="6"/>
  <c r="D728" i="6"/>
  <c r="E727" i="6"/>
  <c r="P728" i="6" l="1"/>
  <c r="Q727" i="6"/>
  <c r="R727" i="6"/>
  <c r="N872" i="6"/>
  <c r="F728" i="6"/>
  <c r="G728" i="6"/>
  <c r="E728" i="6"/>
  <c r="D729" i="6"/>
  <c r="P729" i="6" l="1"/>
  <c r="R728" i="6"/>
  <c r="Q728" i="6"/>
  <c r="N873" i="6"/>
  <c r="E729" i="6"/>
  <c r="D730" i="6"/>
  <c r="F729" i="6"/>
  <c r="G729" i="6"/>
  <c r="P730" i="6" l="1"/>
  <c r="Q729" i="6"/>
  <c r="R729" i="6"/>
  <c r="N874" i="6"/>
  <c r="G730" i="6"/>
  <c r="D731" i="6"/>
  <c r="F730" i="6"/>
  <c r="E730" i="6"/>
  <c r="P731" i="6" l="1"/>
  <c r="Q730" i="6"/>
  <c r="R730" i="6"/>
  <c r="N875" i="6"/>
  <c r="G731" i="6"/>
  <c r="D732" i="6"/>
  <c r="F731" i="6"/>
  <c r="E731" i="6"/>
  <c r="P732" i="6" l="1"/>
  <c r="R731" i="6"/>
  <c r="Q731" i="6"/>
  <c r="N876" i="6"/>
  <c r="F732" i="6"/>
  <c r="G732" i="6"/>
  <c r="E732" i="6"/>
  <c r="D733" i="6"/>
  <c r="P733" i="6" l="1"/>
  <c r="Q732" i="6"/>
  <c r="R732" i="6"/>
  <c r="N877" i="6"/>
  <c r="G733" i="6"/>
  <c r="D734" i="6"/>
  <c r="F733" i="6"/>
  <c r="E733" i="6"/>
  <c r="P734" i="6" l="1"/>
  <c r="R733" i="6"/>
  <c r="Q733" i="6"/>
  <c r="N878" i="6"/>
  <c r="G734" i="6"/>
  <c r="F734" i="6"/>
  <c r="E734" i="6"/>
  <c r="D735" i="6"/>
  <c r="P735" i="6" l="1"/>
  <c r="Q734" i="6"/>
  <c r="R734" i="6"/>
  <c r="N879" i="6"/>
  <c r="G735" i="6"/>
  <c r="D736" i="6"/>
  <c r="F735" i="6"/>
  <c r="E735" i="6"/>
  <c r="P736" i="6" l="1"/>
  <c r="R735" i="6"/>
  <c r="Q735" i="6"/>
  <c r="N880" i="6"/>
  <c r="F736" i="6"/>
  <c r="G736" i="6"/>
  <c r="E736" i="6"/>
  <c r="D737" i="6"/>
  <c r="P737" i="6" l="1"/>
  <c r="R736" i="6"/>
  <c r="Q736" i="6"/>
  <c r="N881" i="6"/>
  <c r="F737" i="6"/>
  <c r="G737" i="6"/>
  <c r="D738" i="6"/>
  <c r="E737" i="6"/>
  <c r="P738" i="6" l="1"/>
  <c r="Q737" i="6"/>
  <c r="R737" i="6"/>
  <c r="N882" i="6"/>
  <c r="G738" i="6"/>
  <c r="E738" i="6"/>
  <c r="D739" i="6"/>
  <c r="F738" i="6"/>
  <c r="P739" i="6" l="1"/>
  <c r="Q738" i="6"/>
  <c r="R738" i="6"/>
  <c r="N883" i="6"/>
  <c r="F739" i="6"/>
  <c r="E739" i="6"/>
  <c r="D740" i="6"/>
  <c r="G739" i="6"/>
  <c r="P740" i="6" l="1"/>
  <c r="Q739" i="6"/>
  <c r="R739" i="6"/>
  <c r="N884" i="6"/>
  <c r="D741" i="6"/>
  <c r="F740" i="6"/>
  <c r="G740" i="6"/>
  <c r="E740" i="6"/>
  <c r="P741" i="6" l="1"/>
  <c r="Q740" i="6"/>
  <c r="R740" i="6"/>
  <c r="N885" i="6"/>
  <c r="D742" i="6"/>
  <c r="F741" i="6"/>
  <c r="E741" i="6"/>
  <c r="G741" i="6"/>
  <c r="P742" i="6" l="1"/>
  <c r="R741" i="6"/>
  <c r="Q741" i="6"/>
  <c r="N886" i="6"/>
  <c r="F742" i="6"/>
  <c r="E742" i="6"/>
  <c r="G742" i="6"/>
  <c r="D743" i="6"/>
  <c r="P743" i="6" l="1"/>
  <c r="R742" i="6"/>
  <c r="Q742" i="6"/>
  <c r="N887" i="6"/>
  <c r="D744" i="6"/>
  <c r="G743" i="6"/>
  <c r="F743" i="6"/>
  <c r="E743" i="6"/>
  <c r="P744" i="6" l="1"/>
  <c r="R743" i="6"/>
  <c r="Q743" i="6"/>
  <c r="N888" i="6"/>
  <c r="F744" i="6"/>
  <c r="E744" i="6"/>
  <c r="G744" i="6"/>
  <c r="D745" i="6"/>
  <c r="P745" i="6" l="1"/>
  <c r="Q744" i="6"/>
  <c r="R744" i="6"/>
  <c r="N889" i="6"/>
  <c r="G745" i="6"/>
  <c r="F745" i="6"/>
  <c r="E745" i="6"/>
  <c r="D746" i="6"/>
  <c r="P746" i="6" l="1"/>
  <c r="R745" i="6"/>
  <c r="Q745" i="6"/>
  <c r="N890" i="6"/>
  <c r="E746" i="6"/>
  <c r="D747" i="6"/>
  <c r="G746" i="6"/>
  <c r="F746" i="6"/>
  <c r="P747" i="6" l="1"/>
  <c r="Q746" i="6"/>
  <c r="R746" i="6"/>
  <c r="N891" i="6"/>
  <c r="D748" i="6"/>
  <c r="F747" i="6"/>
  <c r="G747" i="6"/>
  <c r="E747" i="6"/>
  <c r="P748" i="6" l="1"/>
  <c r="Q747" i="6"/>
  <c r="R747" i="6"/>
  <c r="N892" i="6"/>
  <c r="F748" i="6"/>
  <c r="G748" i="6"/>
  <c r="E748" i="6"/>
  <c r="D749" i="6"/>
  <c r="P749" i="6" l="1"/>
  <c r="R748" i="6"/>
  <c r="Q748" i="6"/>
  <c r="N893" i="6"/>
  <c r="G749" i="6"/>
  <c r="D750" i="6"/>
  <c r="F749" i="6"/>
  <c r="E749" i="6"/>
  <c r="P750" i="6" l="1"/>
  <c r="Q749" i="6"/>
  <c r="R749" i="6"/>
  <c r="N894" i="6"/>
  <c r="G750" i="6"/>
  <c r="D751" i="6"/>
  <c r="E750" i="6"/>
  <c r="F750" i="6"/>
  <c r="P751" i="6" l="1"/>
  <c r="Q750" i="6"/>
  <c r="R750" i="6"/>
  <c r="N895" i="6"/>
  <c r="G751" i="6"/>
  <c r="D752" i="6"/>
  <c r="F751" i="6"/>
  <c r="E751" i="6"/>
  <c r="P752" i="6" l="1"/>
  <c r="R751" i="6"/>
  <c r="Q751" i="6"/>
  <c r="N896" i="6"/>
  <c r="F752" i="6"/>
  <c r="G752" i="6"/>
  <c r="E752" i="6"/>
  <c r="D753" i="6"/>
  <c r="P753" i="6" l="1"/>
  <c r="R752" i="6"/>
  <c r="Q752" i="6"/>
  <c r="N897" i="6"/>
  <c r="G753" i="6"/>
  <c r="D754" i="6"/>
  <c r="F753" i="6"/>
  <c r="E753" i="6"/>
  <c r="P754" i="6" l="1"/>
  <c r="R753" i="6"/>
  <c r="Q753" i="6"/>
  <c r="N898" i="6"/>
  <c r="G754" i="6"/>
  <c r="D755" i="6"/>
  <c r="F754" i="6"/>
  <c r="E754" i="6"/>
  <c r="P755" i="6" l="1"/>
  <c r="Q754" i="6"/>
  <c r="R754" i="6"/>
  <c r="N899" i="6"/>
  <c r="E755" i="6"/>
  <c r="D756" i="6"/>
  <c r="F755" i="6"/>
  <c r="G755" i="6"/>
  <c r="P756" i="6" l="1"/>
  <c r="Q755" i="6"/>
  <c r="R755" i="6"/>
  <c r="N900" i="6"/>
  <c r="F756" i="6"/>
  <c r="G756" i="6"/>
  <c r="E756" i="6"/>
  <c r="D757" i="6"/>
  <c r="P757" i="6" l="1"/>
  <c r="R756" i="6"/>
  <c r="Q756" i="6"/>
  <c r="N901" i="6"/>
  <c r="D758" i="6"/>
  <c r="G757" i="6"/>
  <c r="F757" i="6"/>
  <c r="E757" i="6"/>
  <c r="P758" i="6" l="1"/>
  <c r="Q757" i="6"/>
  <c r="R757" i="6"/>
  <c r="N902" i="6"/>
  <c r="G758" i="6"/>
  <c r="E758" i="6"/>
  <c r="F758" i="6"/>
  <c r="D759" i="6"/>
  <c r="P759" i="6" l="1"/>
  <c r="Q758" i="6"/>
  <c r="R758" i="6"/>
  <c r="N903" i="6"/>
  <c r="D760" i="6"/>
  <c r="F759" i="6"/>
  <c r="E759" i="6"/>
  <c r="G759" i="6"/>
  <c r="P760" i="6" l="1"/>
  <c r="R759" i="6"/>
  <c r="Q759" i="6"/>
  <c r="N904" i="6"/>
  <c r="F760" i="6"/>
  <c r="E760" i="6"/>
  <c r="G760" i="6"/>
  <c r="D761" i="6"/>
  <c r="P761" i="6" l="1"/>
  <c r="R760" i="6"/>
  <c r="Q760" i="6"/>
  <c r="N905" i="6"/>
  <c r="G761" i="6"/>
  <c r="D762" i="6"/>
  <c r="E761" i="6"/>
  <c r="F761" i="6"/>
  <c r="P762" i="6" l="1"/>
  <c r="Q761" i="6"/>
  <c r="R761" i="6"/>
  <c r="N906" i="6"/>
  <c r="G762" i="6"/>
  <c r="E762" i="6"/>
  <c r="F762" i="6"/>
  <c r="D763" i="6"/>
  <c r="P763" i="6" l="1"/>
  <c r="R762" i="6"/>
  <c r="Q762" i="6"/>
  <c r="N907" i="6"/>
  <c r="F763" i="6"/>
  <c r="E763" i="6"/>
  <c r="G763" i="6"/>
  <c r="D764" i="6"/>
  <c r="P764" i="6" l="1"/>
  <c r="Q763" i="6"/>
  <c r="R763" i="6"/>
  <c r="N908" i="6"/>
  <c r="E764" i="6"/>
  <c r="D765" i="6"/>
  <c r="F764" i="6"/>
  <c r="G764" i="6"/>
  <c r="P765" i="6" l="1"/>
  <c r="R764" i="6"/>
  <c r="Q764" i="6"/>
  <c r="N909" i="6"/>
  <c r="D766" i="6"/>
  <c r="F765" i="6"/>
  <c r="E765" i="6"/>
  <c r="G765" i="6"/>
  <c r="P766" i="6" l="1"/>
  <c r="Q765" i="6"/>
  <c r="R765" i="6"/>
  <c r="N910" i="6"/>
  <c r="G766" i="6"/>
  <c r="E766" i="6"/>
  <c r="F766" i="6"/>
  <c r="D767" i="6"/>
  <c r="P767" i="6" l="1"/>
  <c r="Q766" i="6"/>
  <c r="R766" i="6"/>
  <c r="N911" i="6"/>
  <c r="F767" i="6"/>
  <c r="E767" i="6"/>
  <c r="G767" i="6"/>
  <c r="D768" i="6"/>
  <c r="P768" i="6" l="1"/>
  <c r="R767" i="6"/>
  <c r="Q767" i="6"/>
  <c r="N912" i="6"/>
  <c r="G768" i="6"/>
  <c r="D769" i="6"/>
  <c r="F768" i="6"/>
  <c r="E768" i="6"/>
  <c r="P769" i="6" l="1"/>
  <c r="R768" i="6"/>
  <c r="Q768" i="6"/>
  <c r="N913" i="6"/>
  <c r="D770" i="6"/>
  <c r="F769" i="6"/>
  <c r="E769" i="6"/>
  <c r="G769" i="6"/>
  <c r="P770" i="6" l="1"/>
  <c r="Q769" i="6"/>
  <c r="R769" i="6"/>
  <c r="N914" i="6"/>
  <c r="E770" i="6"/>
  <c r="D771" i="6"/>
  <c r="G770" i="6"/>
  <c r="F770" i="6"/>
  <c r="P771" i="6" l="1"/>
  <c r="Q770" i="6"/>
  <c r="R770" i="6"/>
  <c r="N915" i="6"/>
  <c r="D772" i="6"/>
  <c r="F771" i="6"/>
  <c r="E771" i="6"/>
  <c r="G771" i="6"/>
  <c r="P772" i="6" l="1"/>
  <c r="Q771" i="6"/>
  <c r="R771" i="6"/>
  <c r="N916" i="6"/>
  <c r="F772" i="6"/>
  <c r="D773" i="6"/>
  <c r="E772" i="6"/>
  <c r="G772" i="6"/>
  <c r="P773" i="6" l="1"/>
  <c r="Q772" i="6"/>
  <c r="R772" i="6"/>
  <c r="N917" i="6"/>
  <c r="F773" i="6"/>
  <c r="G773" i="6"/>
  <c r="D774" i="6"/>
  <c r="E773" i="6"/>
  <c r="P774" i="6" l="1"/>
  <c r="R773" i="6"/>
  <c r="Q773" i="6"/>
  <c r="N918" i="6"/>
  <c r="D775" i="6"/>
  <c r="F774" i="6"/>
  <c r="E774" i="6"/>
  <c r="G774" i="6"/>
  <c r="P775" i="6" l="1"/>
  <c r="Q774" i="6"/>
  <c r="R774" i="6"/>
  <c r="N919" i="6"/>
  <c r="D776" i="6"/>
  <c r="F775" i="6"/>
  <c r="E775" i="6"/>
  <c r="G775" i="6"/>
  <c r="P776" i="6" l="1"/>
  <c r="R775" i="6"/>
  <c r="Q775" i="6"/>
  <c r="N920" i="6"/>
  <c r="F776" i="6"/>
  <c r="E776" i="6"/>
  <c r="G776" i="6"/>
  <c r="D777" i="6"/>
  <c r="P777" i="6" l="1"/>
  <c r="Q776" i="6"/>
  <c r="R776" i="6"/>
  <c r="N921" i="6"/>
  <c r="G777" i="6"/>
  <c r="D778" i="6"/>
  <c r="F777" i="6"/>
  <c r="E777" i="6"/>
  <c r="P778" i="6" l="1"/>
  <c r="R777" i="6"/>
  <c r="Q777" i="6"/>
  <c r="N922" i="6"/>
  <c r="E778" i="6"/>
  <c r="G778" i="6"/>
  <c r="D779" i="6"/>
  <c r="F778" i="6"/>
  <c r="P779" i="6" l="1"/>
  <c r="Q778" i="6"/>
  <c r="R778" i="6"/>
  <c r="N923" i="6"/>
  <c r="G779" i="6"/>
  <c r="D780" i="6"/>
  <c r="F779" i="6"/>
  <c r="E779" i="6"/>
  <c r="P780" i="6" l="1"/>
  <c r="Q779" i="6"/>
  <c r="R779" i="6"/>
  <c r="N924" i="6"/>
  <c r="G780" i="6"/>
  <c r="D781" i="6"/>
  <c r="F780" i="6"/>
  <c r="E780" i="6"/>
  <c r="P781" i="6" l="1"/>
  <c r="R780" i="6"/>
  <c r="Q780" i="6"/>
  <c r="N925" i="6"/>
  <c r="D782" i="6"/>
  <c r="F781" i="6"/>
  <c r="E781" i="6"/>
  <c r="G781" i="6"/>
  <c r="P782" i="6" l="1"/>
  <c r="Q781" i="6"/>
  <c r="R781" i="6"/>
  <c r="N926" i="6"/>
  <c r="G782" i="6"/>
  <c r="D783" i="6"/>
  <c r="F782" i="6"/>
  <c r="E782" i="6"/>
  <c r="P783" i="6" l="1"/>
  <c r="Q782" i="6"/>
  <c r="R782" i="6"/>
  <c r="N927" i="6"/>
  <c r="D784" i="6"/>
  <c r="G783" i="6"/>
  <c r="F783" i="6"/>
  <c r="E783" i="6"/>
  <c r="P784" i="6" l="1"/>
  <c r="R783" i="6"/>
  <c r="Q783" i="6"/>
  <c r="N928" i="6"/>
  <c r="F784" i="6"/>
  <c r="E784" i="6"/>
  <c r="G784" i="6"/>
  <c r="D785" i="6"/>
  <c r="P785" i="6" l="1"/>
  <c r="Q784" i="6"/>
  <c r="R784" i="6"/>
  <c r="N929" i="6"/>
  <c r="G785" i="6"/>
  <c r="F785" i="6"/>
  <c r="D786" i="6"/>
  <c r="E785" i="6"/>
  <c r="P786" i="6" l="1"/>
  <c r="R785" i="6"/>
  <c r="Q785" i="6"/>
  <c r="N930" i="6"/>
  <c r="F786" i="6"/>
  <c r="G786" i="6"/>
  <c r="D787" i="6"/>
  <c r="E786" i="6"/>
  <c r="P787" i="6" l="1"/>
  <c r="R786" i="6"/>
  <c r="Q786" i="6"/>
  <c r="N931" i="6"/>
  <c r="D788" i="6"/>
  <c r="E787" i="6"/>
  <c r="F787" i="6"/>
  <c r="G787" i="6"/>
  <c r="P788" i="6" l="1"/>
  <c r="Q787" i="6"/>
  <c r="R787" i="6"/>
  <c r="N932" i="6"/>
  <c r="F788" i="6"/>
  <c r="E788" i="6"/>
  <c r="G788" i="6"/>
  <c r="D789" i="6"/>
  <c r="P789" i="6" l="1"/>
  <c r="Q788" i="6"/>
  <c r="R788" i="6"/>
  <c r="N933" i="6"/>
  <c r="G789" i="6"/>
  <c r="D790" i="6"/>
  <c r="E789" i="6"/>
  <c r="F789" i="6"/>
  <c r="P790" i="6" l="1"/>
  <c r="Q789" i="6"/>
  <c r="R789" i="6"/>
  <c r="N934" i="6"/>
  <c r="D791" i="6"/>
  <c r="F790" i="6"/>
  <c r="E790" i="6"/>
  <c r="G790" i="6"/>
  <c r="P791" i="6" l="1"/>
  <c r="Q790" i="6"/>
  <c r="R790" i="6"/>
  <c r="N935" i="6"/>
  <c r="E791" i="6"/>
  <c r="D792" i="6"/>
  <c r="G791" i="6"/>
  <c r="F791" i="6"/>
  <c r="P792" i="6" l="1"/>
  <c r="Q791" i="6"/>
  <c r="R791" i="6"/>
  <c r="N936" i="6"/>
  <c r="E792" i="6"/>
  <c r="G792" i="6"/>
  <c r="D793" i="6"/>
  <c r="F792" i="6"/>
  <c r="P793" i="6" l="1"/>
  <c r="R792" i="6"/>
  <c r="Q792" i="6"/>
  <c r="N937" i="6"/>
  <c r="D794" i="6"/>
  <c r="F793" i="6"/>
  <c r="E793" i="6"/>
  <c r="G793" i="6"/>
  <c r="P794" i="6" l="1"/>
  <c r="Q793" i="6"/>
  <c r="R793" i="6"/>
  <c r="N938" i="6"/>
  <c r="D795" i="6"/>
  <c r="F794" i="6"/>
  <c r="E794" i="6"/>
  <c r="G794" i="6"/>
  <c r="P795" i="6" l="1"/>
  <c r="Q794" i="6"/>
  <c r="R794" i="6"/>
  <c r="N939" i="6"/>
  <c r="F795" i="6"/>
  <c r="E795" i="6"/>
  <c r="G795" i="6"/>
  <c r="D796" i="6"/>
  <c r="P796" i="6" l="1"/>
  <c r="R795" i="6"/>
  <c r="Q795" i="6"/>
  <c r="N940" i="6"/>
  <c r="F796" i="6"/>
  <c r="G796" i="6"/>
  <c r="E796" i="6"/>
  <c r="D797" i="6"/>
  <c r="P797" i="6" l="1"/>
  <c r="Q796" i="6"/>
  <c r="R796" i="6"/>
  <c r="N941" i="6"/>
  <c r="D798" i="6"/>
  <c r="F797" i="6"/>
  <c r="E797" i="6"/>
  <c r="G797" i="6"/>
  <c r="P798" i="6" l="1"/>
  <c r="Q797" i="6"/>
  <c r="R797" i="6"/>
  <c r="N942" i="6"/>
  <c r="D799" i="6"/>
  <c r="F798" i="6"/>
  <c r="E798" i="6"/>
  <c r="G798" i="6"/>
  <c r="P799" i="6" l="1"/>
  <c r="Q798" i="6"/>
  <c r="R798" i="6"/>
  <c r="N943" i="6"/>
  <c r="E799" i="6"/>
  <c r="G799" i="6"/>
  <c r="D800" i="6"/>
  <c r="F799" i="6"/>
  <c r="P800" i="6" l="1"/>
  <c r="Q799" i="6"/>
  <c r="R799" i="6"/>
  <c r="N944" i="6"/>
  <c r="D801" i="6"/>
  <c r="F800" i="6"/>
  <c r="G800" i="6"/>
  <c r="E800" i="6"/>
  <c r="P801" i="6" l="1"/>
  <c r="Q800" i="6"/>
  <c r="R800" i="6"/>
  <c r="N945" i="6"/>
  <c r="D802" i="6"/>
  <c r="E801" i="6"/>
  <c r="F801" i="6"/>
  <c r="G801" i="6"/>
  <c r="P802" i="6" l="1"/>
  <c r="Q801" i="6"/>
  <c r="R801" i="6"/>
  <c r="N946" i="6"/>
  <c r="F802" i="6"/>
  <c r="G802" i="6"/>
  <c r="D803" i="6"/>
  <c r="E802" i="6"/>
  <c r="P803" i="6" l="1"/>
  <c r="Q802" i="6"/>
  <c r="R802" i="6"/>
  <c r="N947" i="6"/>
  <c r="D804" i="6"/>
  <c r="F803" i="6"/>
  <c r="E803" i="6"/>
  <c r="G803" i="6"/>
  <c r="P804" i="6" l="1"/>
  <c r="Q803" i="6"/>
  <c r="R803" i="6"/>
  <c r="N948" i="6"/>
  <c r="F804" i="6"/>
  <c r="D805" i="6"/>
  <c r="E804" i="6"/>
  <c r="G804" i="6"/>
  <c r="P805" i="6" l="1"/>
  <c r="Q804" i="6"/>
  <c r="R804" i="6"/>
  <c r="N949" i="6"/>
  <c r="G805" i="6"/>
  <c r="D806" i="6"/>
  <c r="F805" i="6"/>
  <c r="E805" i="6"/>
  <c r="P806" i="6" l="1"/>
  <c r="Q805" i="6"/>
  <c r="R805" i="6"/>
  <c r="N950" i="6"/>
  <c r="G806" i="6"/>
  <c r="F806" i="6"/>
  <c r="D807" i="6"/>
  <c r="E806" i="6"/>
  <c r="P807" i="6" l="1"/>
  <c r="Q806" i="6"/>
  <c r="R806" i="6"/>
  <c r="N951" i="6"/>
  <c r="G807" i="6"/>
  <c r="F807" i="6"/>
  <c r="E807" i="6"/>
  <c r="D808" i="6"/>
  <c r="P808" i="6" l="1"/>
  <c r="Q807" i="6"/>
  <c r="R807" i="6"/>
  <c r="N952" i="6"/>
  <c r="F808" i="6"/>
  <c r="E808" i="6"/>
  <c r="G808" i="6"/>
  <c r="D809" i="6"/>
  <c r="P809" i="6" l="1"/>
  <c r="Q808" i="6"/>
  <c r="R808" i="6"/>
  <c r="N953" i="6"/>
  <c r="G809" i="6"/>
  <c r="D810" i="6"/>
  <c r="E809" i="6"/>
  <c r="F809" i="6"/>
  <c r="P810" i="6" l="1"/>
  <c r="Q809" i="6"/>
  <c r="R809" i="6"/>
  <c r="N954" i="6"/>
  <c r="G810" i="6"/>
  <c r="D811" i="6"/>
  <c r="F810" i="6"/>
  <c r="E810" i="6"/>
  <c r="P811" i="6" l="1"/>
  <c r="R810" i="6"/>
  <c r="Q810" i="6"/>
  <c r="N955" i="6"/>
  <c r="G811" i="6"/>
  <c r="D812" i="6"/>
  <c r="F811" i="6"/>
  <c r="E811" i="6"/>
  <c r="P812" i="6" l="1"/>
  <c r="R811" i="6"/>
  <c r="Q811" i="6"/>
  <c r="N956" i="6"/>
  <c r="D813" i="6"/>
  <c r="G812" i="6"/>
  <c r="E812" i="6"/>
  <c r="F812" i="6"/>
  <c r="P813" i="6" l="1"/>
  <c r="R812" i="6"/>
  <c r="Q812" i="6"/>
  <c r="N957" i="6"/>
  <c r="D814" i="6"/>
  <c r="F813" i="6"/>
  <c r="E813" i="6"/>
  <c r="G813" i="6"/>
  <c r="P814" i="6" l="1"/>
  <c r="Q813" i="6"/>
  <c r="R813" i="6"/>
  <c r="N958" i="6"/>
  <c r="F814" i="6"/>
  <c r="D815" i="6"/>
  <c r="G814" i="6"/>
  <c r="E814" i="6"/>
  <c r="P815" i="6" l="1"/>
  <c r="R814" i="6"/>
  <c r="Q814" i="6"/>
  <c r="N959" i="6"/>
  <c r="F815" i="6"/>
  <c r="G815" i="6"/>
  <c r="D816" i="6"/>
  <c r="E815" i="6"/>
  <c r="P816" i="6" l="1"/>
  <c r="Q815" i="6"/>
  <c r="R815" i="6"/>
  <c r="N960" i="6"/>
  <c r="F816" i="6"/>
  <c r="E816" i="6"/>
  <c r="D817" i="6"/>
  <c r="G816" i="6"/>
  <c r="P817" i="6" l="1"/>
  <c r="R816" i="6"/>
  <c r="Q816" i="6"/>
  <c r="N961" i="6"/>
  <c r="D818" i="6"/>
  <c r="F817" i="6"/>
  <c r="E817" i="6"/>
  <c r="G817" i="6"/>
  <c r="P818" i="6" l="1"/>
  <c r="Q817" i="6"/>
  <c r="R817" i="6"/>
  <c r="N962" i="6"/>
  <c r="G818" i="6"/>
  <c r="F818" i="6"/>
  <c r="D819" i="6"/>
  <c r="E818" i="6"/>
  <c r="P819" i="6" l="1"/>
  <c r="Q818" i="6"/>
  <c r="R818" i="6"/>
  <c r="N963" i="6"/>
  <c r="G819" i="6"/>
  <c r="F819" i="6"/>
  <c r="E819" i="6"/>
  <c r="D820" i="6"/>
  <c r="P820" i="6" l="1"/>
  <c r="R819" i="6"/>
  <c r="Q819" i="6"/>
  <c r="N964" i="6"/>
  <c r="D821" i="6"/>
  <c r="F820" i="6"/>
  <c r="E820" i="6"/>
  <c r="G820" i="6"/>
  <c r="P821" i="6" l="1"/>
  <c r="R820" i="6"/>
  <c r="Q820" i="6"/>
  <c r="N965" i="6"/>
  <c r="D822" i="6"/>
  <c r="F821" i="6"/>
  <c r="E821" i="6"/>
  <c r="G821" i="6"/>
  <c r="P822" i="6" l="1"/>
  <c r="Q821" i="6"/>
  <c r="R821" i="6"/>
  <c r="N966" i="6"/>
  <c r="D823" i="6"/>
  <c r="G822" i="6"/>
  <c r="E822" i="6"/>
  <c r="F822" i="6"/>
  <c r="P823" i="6" l="1"/>
  <c r="R822" i="6"/>
  <c r="Q822" i="6"/>
  <c r="N967" i="6"/>
  <c r="D824" i="6"/>
  <c r="E823" i="6"/>
  <c r="G823" i="6"/>
  <c r="F823" i="6"/>
  <c r="P824" i="6" l="1"/>
  <c r="R823" i="6"/>
  <c r="Q823" i="6"/>
  <c r="N968" i="6"/>
  <c r="F824" i="6"/>
  <c r="E824" i="6"/>
  <c r="G824" i="6"/>
  <c r="D825" i="6"/>
  <c r="P825" i="6" l="1"/>
  <c r="Q824" i="6"/>
  <c r="R824" i="6"/>
  <c r="N969" i="6"/>
  <c r="F825" i="6"/>
  <c r="E825" i="6"/>
  <c r="D826" i="6"/>
  <c r="G825" i="6"/>
  <c r="P826" i="6" l="1"/>
  <c r="R825" i="6"/>
  <c r="Q825" i="6"/>
  <c r="N970" i="6"/>
  <c r="D827" i="6"/>
  <c r="E826" i="6"/>
  <c r="G826" i="6"/>
  <c r="F826" i="6"/>
  <c r="P827" i="6" l="1"/>
  <c r="R826" i="6"/>
  <c r="Q826" i="6"/>
  <c r="N971" i="6"/>
  <c r="F827" i="6"/>
  <c r="G827" i="6"/>
  <c r="D828" i="6"/>
  <c r="E827" i="6"/>
  <c r="P828" i="6" l="1"/>
  <c r="Q827" i="6"/>
  <c r="R827" i="6"/>
  <c r="N972" i="6"/>
  <c r="F828" i="6"/>
  <c r="E828" i="6"/>
  <c r="G828" i="6"/>
  <c r="D829" i="6"/>
  <c r="P829" i="6" l="1"/>
  <c r="Q828" i="6"/>
  <c r="R828" i="6"/>
  <c r="N973" i="6"/>
  <c r="G829" i="6"/>
  <c r="D830" i="6"/>
  <c r="F829" i="6"/>
  <c r="E829" i="6"/>
  <c r="P830" i="6" l="1"/>
  <c r="Q829" i="6"/>
  <c r="R829" i="6"/>
  <c r="N974" i="6"/>
  <c r="D831" i="6"/>
  <c r="F830" i="6"/>
  <c r="E830" i="6"/>
  <c r="G830" i="6"/>
  <c r="P831" i="6" l="1"/>
  <c r="Q830" i="6"/>
  <c r="R830" i="6"/>
  <c r="N975" i="6"/>
  <c r="F831" i="6"/>
  <c r="D832" i="6"/>
  <c r="G831" i="6"/>
  <c r="E831" i="6"/>
  <c r="P832" i="6" l="1"/>
  <c r="R831" i="6"/>
  <c r="Q831" i="6"/>
  <c r="N976" i="6"/>
  <c r="D833" i="6"/>
  <c r="F832" i="6"/>
  <c r="E832" i="6"/>
  <c r="G832" i="6"/>
  <c r="P833" i="6" l="1"/>
  <c r="Q832" i="6"/>
  <c r="R832" i="6"/>
  <c r="N977" i="6"/>
  <c r="D834" i="6"/>
  <c r="F833" i="6"/>
  <c r="G833" i="6"/>
  <c r="E833" i="6"/>
  <c r="P834" i="6" l="1"/>
  <c r="R833" i="6"/>
  <c r="Q833" i="6"/>
  <c r="N978" i="6"/>
  <c r="D835" i="6"/>
  <c r="G834" i="6"/>
  <c r="F834" i="6"/>
  <c r="E834" i="6"/>
  <c r="P835" i="6" l="1"/>
  <c r="Q834" i="6"/>
  <c r="R834" i="6"/>
  <c r="N979" i="6"/>
  <c r="D836" i="6"/>
  <c r="G835" i="6"/>
  <c r="F835" i="6"/>
  <c r="E835" i="6"/>
  <c r="P836" i="6" l="1"/>
  <c r="Q835" i="6"/>
  <c r="R835" i="6"/>
  <c r="N980" i="6"/>
  <c r="F836" i="6"/>
  <c r="E836" i="6"/>
  <c r="G836" i="6"/>
  <c r="D837" i="6"/>
  <c r="P837" i="6" l="1"/>
  <c r="Q836" i="6"/>
  <c r="R836" i="6"/>
  <c r="N981" i="6"/>
  <c r="F837" i="6"/>
  <c r="G837" i="6"/>
  <c r="D838" i="6"/>
  <c r="E837" i="6"/>
  <c r="P838" i="6" l="1"/>
  <c r="R837" i="6"/>
  <c r="Q837" i="6"/>
  <c r="N982" i="6"/>
  <c r="D839" i="6"/>
  <c r="F838" i="6"/>
  <c r="E838" i="6"/>
  <c r="G838" i="6"/>
  <c r="P839" i="6" l="1"/>
  <c r="Q838" i="6"/>
  <c r="R838" i="6"/>
  <c r="N983" i="6"/>
  <c r="D840" i="6"/>
  <c r="E839" i="6"/>
  <c r="F839" i="6"/>
  <c r="G839" i="6"/>
  <c r="P840" i="6" l="1"/>
  <c r="R839" i="6"/>
  <c r="Q839" i="6"/>
  <c r="N984" i="6"/>
  <c r="D841" i="6"/>
  <c r="F840" i="6"/>
  <c r="E840" i="6"/>
  <c r="G840" i="6"/>
  <c r="P841" i="6" l="1"/>
  <c r="Q840" i="6"/>
  <c r="R840" i="6"/>
  <c r="N985" i="6"/>
  <c r="D842" i="6"/>
  <c r="F841" i="6"/>
  <c r="E841" i="6"/>
  <c r="G841" i="6"/>
  <c r="P842" i="6" l="1"/>
  <c r="Q841" i="6"/>
  <c r="R841" i="6"/>
  <c r="N986" i="6"/>
  <c r="F842" i="6"/>
  <c r="G842" i="6"/>
  <c r="D843" i="6"/>
  <c r="E842" i="6"/>
  <c r="P843" i="6" l="1"/>
  <c r="R842" i="6"/>
  <c r="Q842" i="6"/>
  <c r="N987" i="6"/>
  <c r="D844" i="6"/>
  <c r="G843" i="6"/>
  <c r="F843" i="6"/>
  <c r="E843" i="6"/>
  <c r="P844" i="6" l="1"/>
  <c r="Q843" i="6"/>
  <c r="R843" i="6"/>
  <c r="N988" i="6"/>
  <c r="F844" i="6"/>
  <c r="E844" i="6"/>
  <c r="D845" i="6"/>
  <c r="G844" i="6"/>
  <c r="P845" i="6" l="1"/>
  <c r="Q844" i="6"/>
  <c r="R844" i="6"/>
  <c r="N989" i="6"/>
  <c r="D846" i="6"/>
  <c r="F845" i="6"/>
  <c r="E845" i="6"/>
  <c r="G845" i="6"/>
  <c r="P846" i="6" l="1"/>
  <c r="Q845" i="6"/>
  <c r="R845" i="6"/>
  <c r="N990" i="6"/>
  <c r="D847" i="6"/>
  <c r="G846" i="6"/>
  <c r="F846" i="6"/>
  <c r="E846" i="6"/>
  <c r="P847" i="6" l="1"/>
  <c r="Q846" i="6"/>
  <c r="R846" i="6"/>
  <c r="N991" i="6"/>
  <c r="G847" i="6"/>
  <c r="F847" i="6"/>
  <c r="E847" i="6"/>
  <c r="D848" i="6"/>
  <c r="P848" i="6" l="1"/>
  <c r="R847" i="6"/>
  <c r="Q847" i="6"/>
  <c r="N992" i="6"/>
  <c r="F848" i="6"/>
  <c r="E848" i="6"/>
  <c r="G848" i="6"/>
  <c r="D849" i="6"/>
  <c r="P849" i="6" l="1"/>
  <c r="Q848" i="6"/>
  <c r="R848" i="6"/>
  <c r="N993" i="6"/>
  <c r="F849" i="6"/>
  <c r="G849" i="6"/>
  <c r="D850" i="6"/>
  <c r="E849" i="6"/>
  <c r="P850" i="6" l="1"/>
  <c r="Q849" i="6"/>
  <c r="R849" i="6"/>
  <c r="N994" i="6"/>
  <c r="D851" i="6"/>
  <c r="G850" i="6"/>
  <c r="F850" i="6"/>
  <c r="E850" i="6"/>
  <c r="P851" i="6" l="1"/>
  <c r="Q850" i="6"/>
  <c r="R850" i="6"/>
  <c r="N995" i="6"/>
  <c r="D852" i="6"/>
  <c r="F851" i="6"/>
  <c r="E851" i="6"/>
  <c r="G851" i="6"/>
  <c r="P852" i="6" l="1"/>
  <c r="Q851" i="6"/>
  <c r="R851" i="6"/>
  <c r="N996" i="6"/>
  <c r="F852" i="6"/>
  <c r="E852" i="6"/>
  <c r="G852" i="6"/>
  <c r="D853" i="6"/>
  <c r="P853" i="6" l="1"/>
  <c r="R852" i="6"/>
  <c r="Q852" i="6"/>
  <c r="N997" i="6"/>
  <c r="G853" i="6"/>
  <c r="F853" i="6"/>
  <c r="E853" i="6"/>
  <c r="D854" i="6"/>
  <c r="P854" i="6" l="1"/>
  <c r="Q853" i="6"/>
  <c r="R853" i="6"/>
  <c r="N998" i="6"/>
  <c r="D855" i="6"/>
  <c r="F854" i="6"/>
  <c r="E854" i="6"/>
  <c r="G854" i="6"/>
  <c r="P855" i="6" l="1"/>
  <c r="Q854" i="6"/>
  <c r="R854" i="6"/>
  <c r="N999" i="6"/>
  <c r="D856" i="6"/>
  <c r="F855" i="6"/>
  <c r="E855" i="6"/>
  <c r="G855" i="6"/>
  <c r="P856" i="6" l="1"/>
  <c r="R855" i="6"/>
  <c r="Q855" i="6"/>
  <c r="N1000" i="6"/>
  <c r="D857" i="6"/>
  <c r="F856" i="6"/>
  <c r="E856" i="6"/>
  <c r="G856" i="6"/>
  <c r="P857" i="6" l="1"/>
  <c r="R856" i="6"/>
  <c r="Q856" i="6"/>
  <c r="N1001" i="6"/>
  <c r="D858" i="6"/>
  <c r="F857" i="6"/>
  <c r="E857" i="6"/>
  <c r="G857" i="6"/>
  <c r="P858" i="6" l="1"/>
  <c r="R857" i="6"/>
  <c r="Q857" i="6"/>
  <c r="N1002" i="6"/>
  <c r="D859" i="6"/>
  <c r="G858" i="6"/>
  <c r="F858" i="6"/>
  <c r="E858" i="6"/>
  <c r="P859" i="6" l="1"/>
  <c r="Q858" i="6"/>
  <c r="R858" i="6"/>
  <c r="N1003" i="6"/>
  <c r="D860" i="6"/>
  <c r="F859" i="6"/>
  <c r="E859" i="6"/>
  <c r="G859" i="6"/>
  <c r="P860" i="6" l="1"/>
  <c r="R859" i="6"/>
  <c r="Q859" i="6"/>
  <c r="N1004" i="6"/>
  <c r="G860" i="6"/>
  <c r="D861" i="6"/>
  <c r="F860" i="6"/>
  <c r="E860" i="6"/>
  <c r="P861" i="6" l="1"/>
  <c r="Q860" i="6"/>
  <c r="R860" i="6"/>
  <c r="N1005" i="6"/>
  <c r="D862" i="6"/>
  <c r="F861" i="6"/>
  <c r="E861" i="6"/>
  <c r="G861" i="6"/>
  <c r="P862" i="6" l="1"/>
  <c r="Q861" i="6"/>
  <c r="R861" i="6"/>
  <c r="N1006" i="6"/>
  <c r="G862" i="6"/>
  <c r="F862" i="6"/>
  <c r="E862" i="6"/>
  <c r="D863" i="6"/>
  <c r="P863" i="6" l="1"/>
  <c r="Q862" i="6"/>
  <c r="R862" i="6"/>
  <c r="N1007" i="6"/>
  <c r="E863" i="6"/>
  <c r="G863" i="6"/>
  <c r="D864" i="6"/>
  <c r="F863" i="6"/>
  <c r="P864" i="6" l="1"/>
  <c r="Q863" i="6"/>
  <c r="R863" i="6"/>
  <c r="N1008" i="6"/>
  <c r="F864" i="6"/>
  <c r="E864" i="6"/>
  <c r="G864" i="6"/>
  <c r="D865" i="6"/>
  <c r="P865" i="6" l="1"/>
  <c r="Q864" i="6"/>
  <c r="R864" i="6"/>
  <c r="N1009" i="6"/>
  <c r="G865" i="6"/>
  <c r="D866" i="6"/>
  <c r="F865" i="6"/>
  <c r="E865" i="6"/>
  <c r="P866" i="6" l="1"/>
  <c r="Q865" i="6"/>
  <c r="R865" i="6"/>
  <c r="N1010" i="6"/>
  <c r="D867" i="6"/>
  <c r="F866" i="6"/>
  <c r="E866" i="6"/>
  <c r="G866" i="6"/>
  <c r="P867" i="6" l="1"/>
  <c r="R866" i="6"/>
  <c r="Q866" i="6"/>
  <c r="N1011" i="6"/>
  <c r="D868" i="6"/>
  <c r="F867" i="6"/>
  <c r="E867" i="6"/>
  <c r="G867" i="6"/>
  <c r="P868" i="6" l="1"/>
  <c r="R867" i="6"/>
  <c r="Q867" i="6"/>
  <c r="N1012" i="6"/>
  <c r="D869" i="6"/>
  <c r="F868" i="6"/>
  <c r="E868" i="6"/>
  <c r="G868" i="6"/>
  <c r="P869" i="6" l="1"/>
  <c r="Q868" i="6"/>
  <c r="R868" i="6"/>
  <c r="N1013" i="6"/>
  <c r="D870" i="6"/>
  <c r="F869" i="6"/>
  <c r="G869" i="6"/>
  <c r="E869" i="6"/>
  <c r="P870" i="6" l="1"/>
  <c r="Q869" i="6"/>
  <c r="R869" i="6"/>
  <c r="N1014" i="6"/>
  <c r="D871" i="6"/>
  <c r="F870" i="6"/>
  <c r="E870" i="6"/>
  <c r="G870" i="6"/>
  <c r="P871" i="6" l="1"/>
  <c r="R870" i="6"/>
  <c r="Q870" i="6"/>
  <c r="N1015" i="6"/>
  <c r="G871" i="6"/>
  <c r="F871" i="6"/>
  <c r="E871" i="6"/>
  <c r="D872" i="6"/>
  <c r="P872" i="6" l="1"/>
  <c r="R871" i="6"/>
  <c r="Q871" i="6"/>
  <c r="N1016" i="6"/>
  <c r="F872" i="6"/>
  <c r="E872" i="6"/>
  <c r="G872" i="6"/>
  <c r="D873" i="6"/>
  <c r="P873" i="6" l="1"/>
  <c r="R872" i="6"/>
  <c r="Q872" i="6"/>
  <c r="N1017" i="6"/>
  <c r="G873" i="6"/>
  <c r="D874" i="6"/>
  <c r="F873" i="6"/>
  <c r="E873" i="6"/>
  <c r="P874" i="6" l="1"/>
  <c r="Q873" i="6"/>
  <c r="R873" i="6"/>
  <c r="N1018" i="6"/>
  <c r="F874" i="6"/>
  <c r="E874" i="6"/>
  <c r="G874" i="6"/>
  <c r="D875" i="6"/>
  <c r="P875" i="6" l="1"/>
  <c r="Q874" i="6"/>
  <c r="R874" i="6"/>
  <c r="N1019" i="6"/>
  <c r="G875" i="6"/>
  <c r="D876" i="6"/>
  <c r="E875" i="6"/>
  <c r="F875" i="6"/>
  <c r="P876" i="6" l="1"/>
  <c r="Q875" i="6"/>
  <c r="R875" i="6"/>
  <c r="N1020" i="6"/>
  <c r="F876" i="6"/>
  <c r="E876" i="6"/>
  <c r="G876" i="6"/>
  <c r="D877" i="6"/>
  <c r="P877" i="6" l="1"/>
  <c r="Q876" i="6"/>
  <c r="R876" i="6"/>
  <c r="N1021" i="6"/>
  <c r="G877" i="6"/>
  <c r="D878" i="6"/>
  <c r="F877" i="6"/>
  <c r="E877" i="6"/>
  <c r="P878" i="6" l="1"/>
  <c r="R877" i="6"/>
  <c r="Q877" i="6"/>
  <c r="N1022" i="6"/>
  <c r="D879" i="6"/>
  <c r="E878" i="6"/>
  <c r="G878" i="6"/>
  <c r="F878" i="6"/>
  <c r="P879" i="6" l="1"/>
  <c r="R878" i="6"/>
  <c r="Q878" i="6"/>
  <c r="N1023" i="6"/>
  <c r="D880" i="6"/>
  <c r="F879" i="6"/>
  <c r="E879" i="6"/>
  <c r="G879" i="6"/>
  <c r="P880" i="6" l="1"/>
  <c r="R879" i="6"/>
  <c r="Q879" i="6"/>
  <c r="N1024" i="6"/>
  <c r="F880" i="6"/>
  <c r="E880" i="6"/>
  <c r="G880" i="6"/>
  <c r="D881" i="6"/>
  <c r="P881" i="6" l="1"/>
  <c r="R880" i="6"/>
  <c r="Q880" i="6"/>
  <c r="N1025" i="6"/>
  <c r="G881" i="6"/>
  <c r="D882" i="6"/>
  <c r="F881" i="6"/>
  <c r="E881" i="6"/>
  <c r="P882" i="6" l="1"/>
  <c r="Q881" i="6"/>
  <c r="R881" i="6"/>
  <c r="N1026" i="6"/>
  <c r="D883" i="6"/>
  <c r="G882" i="6"/>
  <c r="F882" i="6"/>
  <c r="E882" i="6"/>
  <c r="P883" i="6" l="1"/>
  <c r="Q882" i="6"/>
  <c r="R882" i="6"/>
  <c r="N1027" i="6"/>
  <c r="D884" i="6"/>
  <c r="F883" i="6"/>
  <c r="E883" i="6"/>
  <c r="G883" i="6"/>
  <c r="P884" i="6" l="1"/>
  <c r="Q883" i="6"/>
  <c r="R883" i="6"/>
  <c r="N1028" i="6"/>
  <c r="D885" i="6"/>
  <c r="F884" i="6"/>
  <c r="E884" i="6"/>
  <c r="G884" i="6"/>
  <c r="P885" i="6" l="1"/>
  <c r="Q884" i="6"/>
  <c r="R884" i="6"/>
  <c r="N1029" i="6"/>
  <c r="D886" i="6"/>
  <c r="F885" i="6"/>
  <c r="E885" i="6"/>
  <c r="G885" i="6"/>
  <c r="P886" i="6" l="1"/>
  <c r="R885" i="6"/>
  <c r="Q885" i="6"/>
  <c r="N1030" i="6"/>
  <c r="D887" i="6"/>
  <c r="F886" i="6"/>
  <c r="G886" i="6"/>
  <c r="E886" i="6"/>
  <c r="P887" i="6" l="1"/>
  <c r="Q886" i="6"/>
  <c r="R886" i="6"/>
  <c r="N1031" i="6"/>
  <c r="D888" i="6"/>
  <c r="G887" i="6"/>
  <c r="F887" i="6"/>
  <c r="E887" i="6"/>
  <c r="P888" i="6" l="1"/>
  <c r="R887" i="6"/>
  <c r="Q887" i="6"/>
  <c r="N1032" i="6"/>
  <c r="F888" i="6"/>
  <c r="E888" i="6"/>
  <c r="G888" i="6"/>
  <c r="D889" i="6"/>
  <c r="P889" i="6" l="1"/>
  <c r="Q888" i="6"/>
  <c r="R888" i="6"/>
  <c r="N1033" i="6"/>
  <c r="E889" i="6"/>
  <c r="G889" i="6"/>
  <c r="D890" i="6"/>
  <c r="F889" i="6"/>
  <c r="P890" i="6" l="1"/>
  <c r="Q889" i="6"/>
  <c r="R889" i="6"/>
  <c r="N1034" i="6"/>
  <c r="G890" i="6"/>
  <c r="D891" i="6"/>
  <c r="E890" i="6"/>
  <c r="F890" i="6"/>
  <c r="P891" i="6" l="1"/>
  <c r="Q890" i="6"/>
  <c r="R890" i="6"/>
  <c r="N1035" i="6"/>
  <c r="D892" i="6"/>
  <c r="F891" i="6"/>
  <c r="E891" i="6"/>
  <c r="G891" i="6"/>
  <c r="P892" i="6" l="1"/>
  <c r="Q891" i="6"/>
  <c r="R891" i="6"/>
  <c r="N1036" i="6"/>
  <c r="G892" i="6"/>
  <c r="D893" i="6"/>
  <c r="F892" i="6"/>
  <c r="E892" i="6"/>
  <c r="P893" i="6" l="1"/>
  <c r="Q892" i="6"/>
  <c r="R892" i="6"/>
  <c r="N1037" i="6"/>
  <c r="D894" i="6"/>
  <c r="F893" i="6"/>
  <c r="E893" i="6"/>
  <c r="G893" i="6"/>
  <c r="P894" i="6" l="1"/>
  <c r="Q893" i="6"/>
  <c r="R893" i="6"/>
  <c r="N1038" i="6"/>
  <c r="F894" i="6"/>
  <c r="D895" i="6"/>
  <c r="G894" i="6"/>
  <c r="E894" i="6"/>
  <c r="P895" i="6" l="1"/>
  <c r="Q894" i="6"/>
  <c r="R894" i="6"/>
  <c r="N1039" i="6"/>
  <c r="D896" i="6"/>
  <c r="F895" i="6"/>
  <c r="E895" i="6"/>
  <c r="G895" i="6"/>
  <c r="P896" i="6" l="1"/>
  <c r="Q895" i="6"/>
  <c r="R895" i="6"/>
  <c r="N1040" i="6"/>
  <c r="F896" i="6"/>
  <c r="E896" i="6"/>
  <c r="G896" i="6"/>
  <c r="D897" i="6"/>
  <c r="P897" i="6" l="1"/>
  <c r="Q896" i="6"/>
  <c r="R896" i="6"/>
  <c r="N1041" i="6"/>
  <c r="G897" i="6"/>
  <c r="D898" i="6"/>
  <c r="F897" i="6"/>
  <c r="E897" i="6"/>
  <c r="P898" i="6" l="1"/>
  <c r="Q897" i="6"/>
  <c r="R897" i="6"/>
  <c r="N1042" i="6"/>
  <c r="D899" i="6"/>
  <c r="E898" i="6"/>
  <c r="G898" i="6"/>
  <c r="F898" i="6"/>
  <c r="P899" i="6" l="1"/>
  <c r="R898" i="6"/>
  <c r="Q898" i="6"/>
  <c r="N1043" i="6"/>
  <c r="D900" i="6"/>
  <c r="E899" i="6"/>
  <c r="F899" i="6"/>
  <c r="G899" i="6"/>
  <c r="P900" i="6" l="1"/>
  <c r="R899" i="6"/>
  <c r="Q899" i="6"/>
  <c r="N1044" i="6"/>
  <c r="D901" i="6"/>
  <c r="F900" i="6"/>
  <c r="E900" i="6"/>
  <c r="G900" i="6"/>
  <c r="P901" i="6" l="1"/>
  <c r="R900" i="6"/>
  <c r="Q900" i="6"/>
  <c r="N1045" i="6"/>
  <c r="D902" i="6"/>
  <c r="F901" i="6"/>
  <c r="E901" i="6"/>
  <c r="G901" i="6"/>
  <c r="P902" i="6" l="1"/>
  <c r="Q901" i="6"/>
  <c r="R901" i="6"/>
  <c r="N1046" i="6"/>
  <c r="G902" i="6"/>
  <c r="F902" i="6"/>
  <c r="E902" i="6"/>
  <c r="D903" i="6"/>
  <c r="P903" i="6" l="1"/>
  <c r="Q902" i="6"/>
  <c r="R902" i="6"/>
  <c r="N1047" i="6"/>
  <c r="D904" i="6"/>
  <c r="F903" i="6"/>
  <c r="E903" i="6"/>
  <c r="G903" i="6"/>
  <c r="P904" i="6" l="1"/>
  <c r="R903" i="6"/>
  <c r="Q903" i="6"/>
  <c r="N1048" i="6"/>
  <c r="D905" i="6"/>
  <c r="F904" i="6"/>
  <c r="E904" i="6"/>
  <c r="G904" i="6"/>
  <c r="P905" i="6" l="1"/>
  <c r="Q904" i="6"/>
  <c r="R904" i="6"/>
  <c r="N1049" i="6"/>
  <c r="D906" i="6"/>
  <c r="F905" i="6"/>
  <c r="E905" i="6"/>
  <c r="G905" i="6"/>
  <c r="P906" i="6" l="1"/>
  <c r="Q905" i="6"/>
  <c r="R905" i="6"/>
  <c r="N1050" i="6"/>
  <c r="D907" i="6"/>
  <c r="F906" i="6"/>
  <c r="E906" i="6"/>
  <c r="G906" i="6"/>
  <c r="P907" i="6" l="1"/>
  <c r="Q906" i="6"/>
  <c r="R906" i="6"/>
  <c r="N1051" i="6"/>
  <c r="G907" i="6"/>
  <c r="D908" i="6"/>
  <c r="F907" i="6"/>
  <c r="E907" i="6"/>
  <c r="P908" i="6" l="1"/>
  <c r="R907" i="6"/>
  <c r="Q907" i="6"/>
  <c r="N1052" i="6"/>
  <c r="D909" i="6"/>
  <c r="F908" i="6"/>
  <c r="E908" i="6"/>
  <c r="G908" i="6"/>
  <c r="P909" i="6" l="1"/>
  <c r="R908" i="6"/>
  <c r="Q908" i="6"/>
  <c r="N1053" i="6"/>
  <c r="D910" i="6"/>
  <c r="F909" i="6"/>
  <c r="E909" i="6"/>
  <c r="G909" i="6"/>
  <c r="P910" i="6" l="1"/>
  <c r="Q909" i="6"/>
  <c r="R909" i="6"/>
  <c r="N1054" i="6"/>
  <c r="G910" i="6"/>
  <c r="D911" i="6"/>
  <c r="F910" i="6"/>
  <c r="E910" i="6"/>
  <c r="P911" i="6" l="1"/>
  <c r="Q910" i="6"/>
  <c r="R910" i="6"/>
  <c r="N1055" i="6"/>
  <c r="D912" i="6"/>
  <c r="E911" i="6"/>
  <c r="G911" i="6"/>
  <c r="F911" i="6"/>
  <c r="P912" i="6" l="1"/>
  <c r="R911" i="6"/>
  <c r="Q911" i="6"/>
  <c r="N1056" i="6"/>
  <c r="D913" i="6"/>
  <c r="F912" i="6"/>
  <c r="E912" i="6"/>
  <c r="G912" i="6"/>
  <c r="P913" i="6" l="1"/>
  <c r="Q912" i="6"/>
  <c r="R912" i="6"/>
  <c r="N1057" i="6"/>
  <c r="D914" i="6"/>
  <c r="F913" i="6"/>
  <c r="E913" i="6"/>
  <c r="G913" i="6"/>
  <c r="P914" i="6" l="1"/>
  <c r="Q913" i="6"/>
  <c r="R913" i="6"/>
  <c r="N1058" i="6"/>
  <c r="D915" i="6"/>
  <c r="F914" i="6"/>
  <c r="E914" i="6"/>
  <c r="G914" i="6"/>
  <c r="P915" i="6" l="1"/>
  <c r="Q914" i="6"/>
  <c r="R914" i="6"/>
  <c r="N1059" i="6"/>
  <c r="D916" i="6"/>
  <c r="G915" i="6"/>
  <c r="F915" i="6"/>
  <c r="E915" i="6"/>
  <c r="P916" i="6" l="1"/>
  <c r="R915" i="6"/>
  <c r="Q915" i="6"/>
  <c r="N1060" i="6"/>
  <c r="F916" i="6"/>
  <c r="E916" i="6"/>
  <c r="D917" i="6"/>
  <c r="G916" i="6"/>
  <c r="P917" i="6" l="1"/>
  <c r="Q916" i="6"/>
  <c r="R916" i="6"/>
  <c r="N1061" i="6"/>
  <c r="F917" i="6"/>
  <c r="G917" i="6"/>
  <c r="D918" i="6"/>
  <c r="E917" i="6"/>
  <c r="P918" i="6" l="1"/>
  <c r="Q917" i="6"/>
  <c r="R917" i="6"/>
  <c r="N1062" i="6"/>
  <c r="G918" i="6"/>
  <c r="F918" i="6"/>
  <c r="E918" i="6"/>
  <c r="D919" i="6"/>
  <c r="P919" i="6" l="1"/>
  <c r="Q918" i="6"/>
  <c r="R918" i="6"/>
  <c r="N1063" i="6"/>
  <c r="D920" i="6"/>
  <c r="F919" i="6"/>
  <c r="E919" i="6"/>
  <c r="G919" i="6"/>
  <c r="P920" i="6" l="1"/>
  <c r="Q919" i="6"/>
  <c r="R919" i="6"/>
  <c r="N1064" i="6"/>
  <c r="G920" i="6"/>
  <c r="D921" i="6"/>
  <c r="F920" i="6"/>
  <c r="E920" i="6"/>
  <c r="P921" i="6" l="1"/>
  <c r="Q920" i="6"/>
  <c r="R920" i="6"/>
  <c r="N1065" i="6"/>
  <c r="D922" i="6"/>
  <c r="F921" i="6"/>
  <c r="E921" i="6"/>
  <c r="G921" i="6"/>
  <c r="P922" i="6" l="1"/>
  <c r="R921" i="6"/>
  <c r="Q921" i="6"/>
  <c r="N1066" i="6"/>
  <c r="G922" i="6"/>
  <c r="D923" i="6"/>
  <c r="E922" i="6"/>
  <c r="F922" i="6"/>
  <c r="P923" i="6" l="1"/>
  <c r="R922" i="6"/>
  <c r="Q922" i="6"/>
  <c r="N1067" i="6"/>
  <c r="G923" i="6"/>
  <c r="F923" i="6"/>
  <c r="E923" i="6"/>
  <c r="D924" i="6"/>
  <c r="P924" i="6" l="1"/>
  <c r="R923" i="6"/>
  <c r="Q923" i="6"/>
  <c r="N1068" i="6"/>
  <c r="F924" i="6"/>
  <c r="E924" i="6"/>
  <c r="G924" i="6"/>
  <c r="D925" i="6"/>
  <c r="P925" i="6" l="1"/>
  <c r="Q924" i="6"/>
  <c r="R924" i="6"/>
  <c r="N1069" i="6"/>
  <c r="E925" i="6"/>
  <c r="G925" i="6"/>
  <c r="D926" i="6"/>
  <c r="F925" i="6"/>
  <c r="P926" i="6" l="1"/>
  <c r="Q925" i="6"/>
  <c r="R925" i="6"/>
  <c r="N1070" i="6"/>
  <c r="G926" i="6"/>
  <c r="D927" i="6"/>
  <c r="F926" i="6"/>
  <c r="E926" i="6"/>
  <c r="P927" i="6" l="1"/>
  <c r="Q926" i="6"/>
  <c r="R926" i="6"/>
  <c r="N1071" i="6"/>
  <c r="D928" i="6"/>
  <c r="E927" i="6"/>
  <c r="F927" i="6"/>
  <c r="G927" i="6"/>
  <c r="P928" i="6" l="1"/>
  <c r="R927" i="6"/>
  <c r="Q927" i="6"/>
  <c r="N1072" i="6"/>
  <c r="F928" i="6"/>
  <c r="E928" i="6"/>
  <c r="G928" i="6"/>
  <c r="D929" i="6"/>
  <c r="P929" i="6" l="1"/>
  <c r="Q928" i="6"/>
  <c r="R928" i="6"/>
  <c r="N1073" i="6"/>
  <c r="G929" i="6"/>
  <c r="D930" i="6"/>
  <c r="F929" i="6"/>
  <c r="E929" i="6"/>
  <c r="P930" i="6" l="1"/>
  <c r="Q929" i="6"/>
  <c r="R929" i="6"/>
  <c r="N1074" i="6"/>
  <c r="D931" i="6"/>
  <c r="F930" i="6"/>
  <c r="E930" i="6"/>
  <c r="G930" i="6"/>
  <c r="P931" i="6" l="1"/>
  <c r="R930" i="6"/>
  <c r="Q930" i="6"/>
  <c r="N1075" i="6"/>
  <c r="G931" i="6"/>
  <c r="D932" i="6"/>
  <c r="F931" i="6"/>
  <c r="E931" i="6"/>
  <c r="P932" i="6" l="1"/>
  <c r="Q931" i="6"/>
  <c r="R931" i="6"/>
  <c r="N1076" i="6"/>
  <c r="F932" i="6"/>
  <c r="E932" i="6"/>
  <c r="G932" i="6"/>
  <c r="D933" i="6"/>
  <c r="P933" i="6" l="1"/>
  <c r="Q932" i="6"/>
  <c r="R932" i="6"/>
  <c r="N1077" i="6"/>
  <c r="D934" i="6"/>
  <c r="F933" i="6"/>
  <c r="E933" i="6"/>
  <c r="G933" i="6"/>
  <c r="P934" i="6" l="1"/>
  <c r="Q933" i="6"/>
  <c r="R933" i="6"/>
  <c r="N1078" i="6"/>
  <c r="D935" i="6"/>
  <c r="F934" i="6"/>
  <c r="G934" i="6"/>
  <c r="E934" i="6"/>
  <c r="P935" i="6" l="1"/>
  <c r="Q934" i="6"/>
  <c r="R934" i="6"/>
  <c r="N1079" i="6"/>
  <c r="D936" i="6"/>
  <c r="F935" i="6"/>
  <c r="E935" i="6"/>
  <c r="G935" i="6"/>
  <c r="P936" i="6" l="1"/>
  <c r="Q935" i="6"/>
  <c r="R935" i="6"/>
  <c r="N1080" i="6"/>
  <c r="D937" i="6"/>
  <c r="F936" i="6"/>
  <c r="E936" i="6"/>
  <c r="G936" i="6"/>
  <c r="P937" i="6" l="1"/>
  <c r="R936" i="6"/>
  <c r="Q936" i="6"/>
  <c r="N1081" i="6"/>
  <c r="D938" i="6"/>
  <c r="F937" i="6"/>
  <c r="E937" i="6"/>
  <c r="G937" i="6"/>
  <c r="P938" i="6" l="1"/>
  <c r="R937" i="6"/>
  <c r="Q937" i="6"/>
  <c r="N1082" i="6"/>
  <c r="D939" i="6"/>
  <c r="F938" i="6"/>
  <c r="E938" i="6"/>
  <c r="G938" i="6"/>
  <c r="P939" i="6" l="1"/>
  <c r="Q938" i="6"/>
  <c r="R938" i="6"/>
  <c r="N1083" i="6"/>
  <c r="E939" i="6"/>
  <c r="G939" i="6"/>
  <c r="D940" i="6"/>
  <c r="F939" i="6"/>
  <c r="P940" i="6" l="1"/>
  <c r="Q939" i="6"/>
  <c r="R939" i="6"/>
  <c r="N1084" i="6"/>
  <c r="F940" i="6"/>
  <c r="G940" i="6"/>
  <c r="E940" i="6"/>
  <c r="D941" i="6"/>
  <c r="P941" i="6" l="1"/>
  <c r="Q940" i="6"/>
  <c r="R940" i="6"/>
  <c r="N1085" i="6"/>
  <c r="G941" i="6"/>
  <c r="D942" i="6"/>
  <c r="F941" i="6"/>
  <c r="E941" i="6"/>
  <c r="P942" i="6" l="1"/>
  <c r="Q941" i="6"/>
  <c r="R941" i="6"/>
  <c r="N1086" i="6"/>
  <c r="D943" i="6"/>
  <c r="F942" i="6"/>
  <c r="E942" i="6"/>
  <c r="G942" i="6"/>
  <c r="P943" i="6" l="1"/>
  <c r="Q942" i="6"/>
  <c r="R942" i="6"/>
  <c r="N1087" i="6"/>
  <c r="E943" i="6"/>
  <c r="G943" i="6"/>
  <c r="D944" i="6"/>
  <c r="F943" i="6"/>
  <c r="P944" i="6" l="1"/>
  <c r="Q943" i="6"/>
  <c r="R943" i="6"/>
  <c r="N1088" i="6"/>
  <c r="G944" i="6"/>
  <c r="D945" i="6"/>
  <c r="F944" i="6"/>
  <c r="E944" i="6"/>
  <c r="P945" i="6" l="1"/>
  <c r="Q944" i="6"/>
  <c r="R944" i="6"/>
  <c r="N1089" i="6"/>
  <c r="D946" i="6"/>
  <c r="F945" i="6"/>
  <c r="E945" i="6"/>
  <c r="G945" i="6"/>
  <c r="P946" i="6" l="1"/>
  <c r="R945" i="6"/>
  <c r="Q945" i="6"/>
  <c r="N1090" i="6"/>
  <c r="D947" i="6"/>
  <c r="E946" i="6"/>
  <c r="G946" i="6"/>
  <c r="F946" i="6"/>
  <c r="P947" i="6" l="1"/>
  <c r="Q946" i="6"/>
  <c r="R946" i="6"/>
  <c r="N1091" i="6"/>
  <c r="D948" i="6"/>
  <c r="F947" i="6"/>
  <c r="E947" i="6"/>
  <c r="G947" i="6"/>
  <c r="P948" i="6" l="1"/>
  <c r="R947" i="6"/>
  <c r="Q947" i="6"/>
  <c r="N1092" i="6"/>
  <c r="D949" i="6"/>
  <c r="F948" i="6"/>
  <c r="E948" i="6"/>
  <c r="G948" i="6"/>
  <c r="P949" i="6" l="1"/>
  <c r="Q948" i="6"/>
  <c r="R948" i="6"/>
  <c r="N1093" i="6"/>
  <c r="D950" i="6"/>
  <c r="F949" i="6"/>
  <c r="G949" i="6"/>
  <c r="E949" i="6"/>
  <c r="P950" i="6" l="1"/>
  <c r="R949" i="6"/>
  <c r="Q949" i="6"/>
  <c r="N1094" i="6"/>
  <c r="G950" i="6"/>
  <c r="F950" i="6"/>
  <c r="E950" i="6"/>
  <c r="D951" i="6"/>
  <c r="P951" i="6" l="1"/>
  <c r="R950" i="6"/>
  <c r="Q950" i="6"/>
  <c r="N1095" i="6"/>
  <c r="D952" i="6"/>
  <c r="E951" i="6"/>
  <c r="F951" i="6"/>
  <c r="G951" i="6"/>
  <c r="P952" i="6" l="1"/>
  <c r="Q951" i="6"/>
  <c r="R951" i="6"/>
  <c r="N1096" i="6"/>
  <c r="F952" i="6"/>
  <c r="E952" i="6"/>
  <c r="G952" i="6"/>
  <c r="D953" i="6"/>
  <c r="P953" i="6" l="1"/>
  <c r="R952" i="6"/>
  <c r="Q952" i="6"/>
  <c r="N1097" i="6"/>
  <c r="G953" i="6"/>
  <c r="D954" i="6"/>
  <c r="F953" i="6"/>
  <c r="E953" i="6"/>
  <c r="P954" i="6" l="1"/>
  <c r="R953" i="6"/>
  <c r="Q953" i="6"/>
  <c r="N1098" i="6"/>
  <c r="D955" i="6"/>
  <c r="F954" i="6"/>
  <c r="E954" i="6"/>
  <c r="G954" i="6"/>
  <c r="P955" i="6" l="1"/>
  <c r="Q954" i="6"/>
  <c r="R954" i="6"/>
  <c r="N1099" i="6"/>
  <c r="G955" i="6"/>
  <c r="D956" i="6"/>
  <c r="F955" i="6"/>
  <c r="E955" i="6"/>
  <c r="P956" i="6" l="1"/>
  <c r="R955" i="6"/>
  <c r="Q955" i="6"/>
  <c r="N1100" i="6"/>
  <c r="D957" i="6"/>
  <c r="F956" i="6"/>
  <c r="E956" i="6"/>
  <c r="G956" i="6"/>
  <c r="P957" i="6" l="1"/>
  <c r="Q956" i="6"/>
  <c r="R956" i="6"/>
  <c r="N1101" i="6"/>
  <c r="D958" i="6"/>
  <c r="F957" i="6"/>
  <c r="G957" i="6"/>
  <c r="E957" i="6"/>
  <c r="P958" i="6" l="1"/>
  <c r="Q957" i="6"/>
  <c r="R957" i="6"/>
  <c r="N1102" i="6"/>
  <c r="D959" i="6"/>
  <c r="F958" i="6"/>
  <c r="E958" i="6"/>
  <c r="G958" i="6"/>
  <c r="P959" i="6" l="1"/>
  <c r="Q958" i="6"/>
  <c r="R958" i="6"/>
  <c r="N1103" i="6"/>
  <c r="G959" i="6"/>
  <c r="F959" i="6"/>
  <c r="E959" i="6"/>
  <c r="D960" i="6"/>
  <c r="P960" i="6" l="1"/>
  <c r="R959" i="6"/>
  <c r="Q959" i="6"/>
  <c r="N1104" i="6"/>
  <c r="D961" i="6"/>
  <c r="E960" i="6"/>
  <c r="F960" i="6"/>
  <c r="G960" i="6"/>
  <c r="P961" i="6" l="1"/>
  <c r="Q960" i="6"/>
  <c r="R960" i="6"/>
  <c r="N1105" i="6"/>
  <c r="D962" i="6"/>
  <c r="F961" i="6"/>
  <c r="E961" i="6"/>
  <c r="G961" i="6"/>
  <c r="P962" i="6" l="1"/>
  <c r="R961" i="6"/>
  <c r="Q961" i="6"/>
  <c r="N1106" i="6"/>
  <c r="D963" i="6"/>
  <c r="E962" i="6"/>
  <c r="F962" i="6"/>
  <c r="G962" i="6"/>
  <c r="P963" i="6" l="1"/>
  <c r="Q962" i="6"/>
  <c r="R962" i="6"/>
  <c r="N1107" i="6"/>
  <c r="G963" i="6"/>
  <c r="D964" i="6"/>
  <c r="F963" i="6"/>
  <c r="E963" i="6"/>
  <c r="P964" i="6" l="1"/>
  <c r="Q963" i="6"/>
  <c r="R963" i="6"/>
  <c r="N1108" i="6"/>
  <c r="D965" i="6"/>
  <c r="E964" i="6"/>
  <c r="G964" i="6"/>
  <c r="F964" i="6"/>
  <c r="P965" i="6" l="1"/>
  <c r="Q964" i="6"/>
  <c r="R964" i="6"/>
  <c r="N1109" i="6"/>
  <c r="D966" i="6"/>
  <c r="F965" i="6"/>
  <c r="E965" i="6"/>
  <c r="G965" i="6"/>
  <c r="P966" i="6" l="1"/>
  <c r="Q965" i="6"/>
  <c r="R965" i="6"/>
  <c r="N1110" i="6"/>
  <c r="G966" i="6"/>
  <c r="D967" i="6"/>
  <c r="F966" i="6"/>
  <c r="E966" i="6"/>
  <c r="P967" i="6" l="1"/>
  <c r="Q966" i="6"/>
  <c r="R966" i="6"/>
  <c r="N1111" i="6"/>
  <c r="G967" i="6"/>
  <c r="F967" i="6"/>
  <c r="D968" i="6"/>
  <c r="E967" i="6"/>
  <c r="P968" i="6" l="1"/>
  <c r="R967" i="6"/>
  <c r="Q967" i="6"/>
  <c r="N1112" i="6"/>
  <c r="D969" i="6"/>
  <c r="E968" i="6"/>
  <c r="F968" i="6"/>
  <c r="G968" i="6"/>
  <c r="P969" i="6" l="1"/>
  <c r="R968" i="6"/>
  <c r="Q968" i="6"/>
  <c r="N1113" i="6"/>
  <c r="D970" i="6"/>
  <c r="F969" i="6"/>
  <c r="E969" i="6"/>
  <c r="G969" i="6"/>
  <c r="P970" i="6" l="1"/>
  <c r="R969" i="6"/>
  <c r="Q969" i="6"/>
  <c r="N1114" i="6"/>
  <c r="D971" i="6"/>
  <c r="F970" i="6"/>
  <c r="E970" i="6"/>
  <c r="G970" i="6"/>
  <c r="P971" i="6" l="1"/>
  <c r="Q970" i="6"/>
  <c r="R970" i="6"/>
  <c r="N1115" i="6"/>
  <c r="D972" i="6"/>
  <c r="F971" i="6"/>
  <c r="E971" i="6"/>
  <c r="G971" i="6"/>
  <c r="P972" i="6" l="1"/>
  <c r="Q971" i="6"/>
  <c r="R971" i="6"/>
  <c r="N1116" i="6"/>
  <c r="F972" i="6"/>
  <c r="E972" i="6"/>
  <c r="G972" i="6"/>
  <c r="D973" i="6"/>
  <c r="P973" i="6" l="1"/>
  <c r="R972" i="6"/>
  <c r="Q972" i="6"/>
  <c r="N1117" i="6"/>
  <c r="F973" i="6"/>
  <c r="G973" i="6"/>
  <c r="D974" i="6"/>
  <c r="E973" i="6"/>
  <c r="P974" i="6" l="1"/>
  <c r="Q973" i="6"/>
  <c r="R973" i="6"/>
  <c r="N1118" i="6"/>
  <c r="D975" i="6"/>
  <c r="F974" i="6"/>
  <c r="E974" i="6"/>
  <c r="G974" i="6"/>
  <c r="P975" i="6" l="1"/>
  <c r="Q974" i="6"/>
  <c r="R974" i="6"/>
  <c r="N1119" i="6"/>
  <c r="G975" i="6"/>
  <c r="D976" i="6"/>
  <c r="F975" i="6"/>
  <c r="E975" i="6"/>
  <c r="P976" i="6" l="1"/>
  <c r="R975" i="6"/>
  <c r="Q975" i="6"/>
  <c r="N1120" i="6"/>
  <c r="D977" i="6"/>
  <c r="F976" i="6"/>
  <c r="E976" i="6"/>
  <c r="G976" i="6"/>
  <c r="P977" i="6" l="1"/>
  <c r="R976" i="6"/>
  <c r="Q976" i="6"/>
  <c r="N1121" i="6"/>
  <c r="D978" i="6"/>
  <c r="F977" i="6"/>
  <c r="E977" i="6"/>
  <c r="G977" i="6"/>
  <c r="P978" i="6" l="1"/>
  <c r="R977" i="6"/>
  <c r="Q977" i="6"/>
  <c r="N1122" i="6"/>
  <c r="E978" i="6"/>
  <c r="G978" i="6"/>
  <c r="D979" i="6"/>
  <c r="F978" i="6"/>
  <c r="P979" i="6" l="1"/>
  <c r="R978" i="6"/>
  <c r="Q978" i="6"/>
  <c r="N1123" i="6"/>
  <c r="G979" i="6"/>
  <c r="D980" i="6"/>
  <c r="F979" i="6"/>
  <c r="E979" i="6"/>
  <c r="P980" i="6" l="1"/>
  <c r="R979" i="6"/>
  <c r="Q979" i="6"/>
  <c r="N1124" i="6"/>
  <c r="D981" i="6"/>
  <c r="F980" i="6"/>
  <c r="E980" i="6"/>
  <c r="G980" i="6"/>
  <c r="P981" i="6" l="1"/>
  <c r="Q980" i="6"/>
  <c r="R980" i="6"/>
  <c r="N1125" i="6"/>
  <c r="D982" i="6"/>
  <c r="F981" i="6"/>
  <c r="E981" i="6"/>
  <c r="G981" i="6"/>
  <c r="P982" i="6" l="1"/>
  <c r="Q981" i="6"/>
  <c r="R981" i="6"/>
  <c r="N1126" i="6"/>
  <c r="D983" i="6"/>
  <c r="F982" i="6"/>
  <c r="E982" i="6"/>
  <c r="G982" i="6"/>
  <c r="P983" i="6" l="1"/>
  <c r="Q982" i="6"/>
  <c r="R982" i="6"/>
  <c r="N1127" i="6"/>
  <c r="E983" i="6"/>
  <c r="G983" i="6"/>
  <c r="D984" i="6"/>
  <c r="F983" i="6"/>
  <c r="P984" i="6" l="1"/>
  <c r="R983" i="6"/>
  <c r="Q983" i="6"/>
  <c r="N1128" i="6"/>
  <c r="F984" i="6"/>
  <c r="E984" i="6"/>
  <c r="G984" i="6"/>
  <c r="D985" i="6"/>
  <c r="P985" i="6" l="1"/>
  <c r="Q984" i="6"/>
  <c r="R984" i="6"/>
  <c r="N1129" i="6"/>
  <c r="E985" i="6"/>
  <c r="G985" i="6"/>
  <c r="D986" i="6"/>
  <c r="F985" i="6"/>
  <c r="P986" i="6" l="1"/>
  <c r="Q985" i="6"/>
  <c r="R985" i="6"/>
  <c r="N1130" i="6"/>
  <c r="D987" i="6"/>
  <c r="F986" i="6"/>
  <c r="E986" i="6"/>
  <c r="G986" i="6"/>
  <c r="P987" i="6" l="1"/>
  <c r="Q986" i="6"/>
  <c r="R986" i="6"/>
  <c r="N1131" i="6"/>
  <c r="D988" i="6"/>
  <c r="F987" i="6"/>
  <c r="E987" i="6"/>
  <c r="G987" i="6"/>
  <c r="P988" i="6" l="1"/>
  <c r="R987" i="6"/>
  <c r="Q987" i="6"/>
  <c r="N1132" i="6"/>
  <c r="F988" i="6"/>
  <c r="E988" i="6"/>
  <c r="G988" i="6"/>
  <c r="D989" i="6"/>
  <c r="P989" i="6" l="1"/>
  <c r="R988" i="6"/>
  <c r="Q988" i="6"/>
  <c r="N1133" i="6"/>
  <c r="E989" i="6"/>
  <c r="G989" i="6"/>
  <c r="D990" i="6"/>
  <c r="F989" i="6"/>
  <c r="P990" i="6" l="1"/>
  <c r="Q989" i="6"/>
  <c r="R989" i="6"/>
  <c r="N1134" i="6"/>
  <c r="E990" i="6"/>
  <c r="G990" i="6"/>
  <c r="D991" i="6"/>
  <c r="F990" i="6"/>
  <c r="P991" i="6" l="1"/>
  <c r="Q990" i="6"/>
  <c r="R990" i="6"/>
  <c r="N1135" i="6"/>
  <c r="G991" i="6"/>
  <c r="D992" i="6"/>
  <c r="F991" i="6"/>
  <c r="E991" i="6"/>
  <c r="P992" i="6" l="1"/>
  <c r="Q991" i="6"/>
  <c r="R991" i="6"/>
  <c r="N1136" i="6"/>
  <c r="F992" i="6"/>
  <c r="E992" i="6"/>
  <c r="G992" i="6"/>
  <c r="D993" i="6"/>
  <c r="P993" i="6" l="1"/>
  <c r="Q992" i="6"/>
  <c r="R992" i="6"/>
  <c r="N1137" i="6"/>
  <c r="D994" i="6"/>
  <c r="F993" i="6"/>
  <c r="G993" i="6"/>
  <c r="E993" i="6"/>
  <c r="P994" i="6" l="1"/>
  <c r="Q993" i="6"/>
  <c r="R993" i="6"/>
  <c r="N1138" i="6"/>
  <c r="G994" i="6"/>
  <c r="D995" i="6"/>
  <c r="F994" i="6"/>
  <c r="E994" i="6"/>
  <c r="P995" i="6" l="1"/>
  <c r="R994" i="6"/>
  <c r="Q994" i="6"/>
  <c r="N1139" i="6"/>
  <c r="D996" i="6"/>
  <c r="F995" i="6"/>
  <c r="E995" i="6"/>
  <c r="G995" i="6"/>
  <c r="P996" i="6" l="1"/>
  <c r="R995" i="6"/>
  <c r="Q995" i="6"/>
  <c r="N1140" i="6"/>
  <c r="F996" i="6"/>
  <c r="E996" i="6"/>
  <c r="G996" i="6"/>
  <c r="D997" i="6"/>
  <c r="P997" i="6" l="1"/>
  <c r="R996" i="6"/>
  <c r="Q996" i="6"/>
  <c r="N1141" i="6"/>
  <c r="E997" i="6"/>
  <c r="G997" i="6"/>
  <c r="D998" i="6"/>
  <c r="F997" i="6"/>
  <c r="P998" i="6" l="1"/>
  <c r="R997" i="6"/>
  <c r="Q997" i="6"/>
  <c r="N1142" i="6"/>
  <c r="G998" i="6"/>
  <c r="F998" i="6"/>
  <c r="D999" i="6"/>
  <c r="E998" i="6"/>
  <c r="P999" i="6" l="1"/>
  <c r="R998" i="6"/>
  <c r="Q998" i="6"/>
  <c r="N1143" i="6"/>
  <c r="F999" i="6"/>
  <c r="E999" i="6"/>
  <c r="D1000" i="6"/>
  <c r="G999" i="6"/>
  <c r="P1000" i="6" l="1"/>
  <c r="Q999" i="6"/>
  <c r="R999" i="6"/>
  <c r="N1144" i="6"/>
  <c r="D1001" i="6"/>
  <c r="G1000" i="6"/>
  <c r="E1000" i="6"/>
  <c r="F1000" i="6"/>
  <c r="P1001" i="6" l="1"/>
  <c r="Q1000" i="6"/>
  <c r="R1000" i="6"/>
  <c r="N1145" i="6"/>
  <c r="D1002" i="6"/>
  <c r="F1001" i="6"/>
  <c r="E1001" i="6"/>
  <c r="G1001" i="6"/>
  <c r="P1002" i="6" l="1"/>
  <c r="Q1001" i="6"/>
  <c r="R1001" i="6"/>
  <c r="N1146" i="6"/>
  <c r="F1002" i="6"/>
  <c r="E1002" i="6"/>
  <c r="G1002" i="6"/>
  <c r="D1003" i="6"/>
  <c r="P1003" i="6" l="1"/>
  <c r="Q1002" i="6"/>
  <c r="R1002" i="6"/>
  <c r="N1147" i="6"/>
  <c r="F1003" i="6"/>
  <c r="E1003" i="6"/>
  <c r="G1003" i="6"/>
  <c r="D1004" i="6"/>
  <c r="P1004" i="6" l="1"/>
  <c r="R1003" i="6"/>
  <c r="Q1003" i="6"/>
  <c r="N1148" i="6"/>
  <c r="D1005" i="6"/>
  <c r="E1004" i="6"/>
  <c r="G1004" i="6"/>
  <c r="F1004" i="6"/>
  <c r="P1005" i="6" l="1"/>
  <c r="Q1004" i="6"/>
  <c r="R1004" i="6"/>
  <c r="N1149" i="6"/>
  <c r="D1006" i="6"/>
  <c r="F1005" i="6"/>
  <c r="E1005" i="6"/>
  <c r="G1005" i="6"/>
  <c r="P1006" i="6" l="1"/>
  <c r="Q1005" i="6"/>
  <c r="R1005" i="6"/>
  <c r="N1150" i="6"/>
  <c r="F1006" i="6"/>
  <c r="E1006" i="6"/>
  <c r="G1006" i="6"/>
  <c r="D1007" i="6"/>
  <c r="P1007" i="6" l="1"/>
  <c r="Q1006" i="6"/>
  <c r="R1006" i="6"/>
  <c r="N1151" i="6"/>
  <c r="E1007" i="6"/>
  <c r="D1008" i="6"/>
  <c r="F1007" i="6"/>
  <c r="G1007" i="6"/>
  <c r="P1008" i="6" l="1"/>
  <c r="Q1007" i="6"/>
  <c r="R1007" i="6"/>
  <c r="N1152" i="6"/>
  <c r="F1008" i="6"/>
  <c r="G1008" i="6"/>
  <c r="E1008" i="6"/>
  <c r="D1009" i="6"/>
  <c r="P1009" i="6" l="1"/>
  <c r="Q1008" i="6"/>
  <c r="R1008" i="6"/>
  <c r="N1153" i="6"/>
  <c r="D1010" i="6"/>
  <c r="G1009" i="6"/>
  <c r="F1009" i="6"/>
  <c r="E1009" i="6"/>
  <c r="P1010" i="6" l="1"/>
  <c r="Q1009" i="6"/>
  <c r="R1009" i="6"/>
  <c r="N1154" i="6"/>
  <c r="F1010" i="6"/>
  <c r="D1011" i="6"/>
  <c r="G1010" i="6"/>
  <c r="E1010" i="6"/>
  <c r="P1011" i="6" l="1"/>
  <c r="R1010" i="6"/>
  <c r="Q1010" i="6"/>
  <c r="N1155" i="6"/>
  <c r="F1011" i="6"/>
  <c r="G1011" i="6"/>
  <c r="E1011" i="6"/>
  <c r="D1012" i="6"/>
  <c r="P1012" i="6" l="1"/>
  <c r="Q1011" i="6"/>
  <c r="R1011" i="6"/>
  <c r="N1156" i="6"/>
  <c r="D1013" i="6"/>
  <c r="F1012" i="6"/>
  <c r="G1012" i="6"/>
  <c r="E1012" i="6"/>
  <c r="P1013" i="6" l="1"/>
  <c r="R1012" i="6"/>
  <c r="Q1012" i="6"/>
  <c r="N1157" i="6"/>
  <c r="D1014" i="6"/>
  <c r="F1013" i="6"/>
  <c r="E1013" i="6"/>
  <c r="G1013" i="6"/>
  <c r="P1014" i="6" l="1"/>
  <c r="Q1013" i="6"/>
  <c r="R1013" i="6"/>
  <c r="N1158" i="6"/>
  <c r="D1015" i="6"/>
  <c r="F1014" i="6"/>
  <c r="E1014" i="6"/>
  <c r="G1014" i="6"/>
  <c r="P1015" i="6" l="1"/>
  <c r="R1014" i="6"/>
  <c r="Q1014" i="6"/>
  <c r="N1159" i="6"/>
  <c r="F1015" i="6"/>
  <c r="G1015" i="6"/>
  <c r="E1015" i="6"/>
  <c r="D1016" i="6"/>
  <c r="P1016" i="6" l="1"/>
  <c r="Q1015" i="6"/>
  <c r="R1015" i="6"/>
  <c r="N1160" i="6"/>
  <c r="G1016" i="6"/>
  <c r="D1017" i="6"/>
  <c r="F1016" i="6"/>
  <c r="E1016" i="6"/>
  <c r="P1017" i="6" l="1"/>
  <c r="Q1016" i="6"/>
  <c r="R1016" i="6"/>
  <c r="N1161" i="6"/>
  <c r="D1018" i="6"/>
  <c r="F1017" i="6"/>
  <c r="E1017" i="6"/>
  <c r="G1017" i="6"/>
  <c r="P1018" i="6" l="1"/>
  <c r="R1017" i="6"/>
  <c r="Q1017" i="6"/>
  <c r="N1162" i="6"/>
  <c r="D1019" i="6"/>
  <c r="E1018" i="6"/>
  <c r="G1018" i="6"/>
  <c r="F1018" i="6"/>
  <c r="P1019" i="6" l="1"/>
  <c r="R1018" i="6"/>
  <c r="Q1018" i="6"/>
  <c r="N1163" i="6"/>
  <c r="F1019" i="6"/>
  <c r="G1019" i="6"/>
  <c r="D1020" i="6"/>
  <c r="E1019" i="6"/>
  <c r="P1020" i="6" l="1"/>
  <c r="Q1019" i="6"/>
  <c r="R1019" i="6"/>
  <c r="N1164" i="6"/>
  <c r="D1021" i="6"/>
  <c r="F1020" i="6"/>
  <c r="G1020" i="6"/>
  <c r="E1020" i="6"/>
  <c r="P1021" i="6" l="1"/>
  <c r="Q1020" i="6"/>
  <c r="R1020" i="6"/>
  <c r="N1165" i="6"/>
  <c r="D1022" i="6"/>
  <c r="E1021" i="6"/>
  <c r="F1021" i="6"/>
  <c r="G1021" i="6"/>
  <c r="P1022" i="6" l="1"/>
  <c r="R1021" i="6"/>
  <c r="Q1021" i="6"/>
  <c r="N1166" i="6"/>
  <c r="F1022" i="6"/>
  <c r="G1022" i="6"/>
  <c r="D1023" i="6"/>
  <c r="E1022" i="6"/>
  <c r="P1023" i="6" l="1"/>
  <c r="R1022" i="6"/>
  <c r="Q1022" i="6"/>
  <c r="N1167" i="6"/>
  <c r="F1023" i="6"/>
  <c r="D1024" i="6"/>
  <c r="G1023" i="6"/>
  <c r="E1023" i="6"/>
  <c r="P1024" i="6" l="1"/>
  <c r="Q1023" i="6"/>
  <c r="R1023" i="6"/>
  <c r="N1168" i="6"/>
  <c r="D1025" i="6"/>
  <c r="F1024" i="6"/>
  <c r="G1024" i="6"/>
  <c r="E1024" i="6"/>
  <c r="P1025" i="6" l="1"/>
  <c r="Q1024" i="6"/>
  <c r="R1024" i="6"/>
  <c r="N1169" i="6"/>
  <c r="D1026" i="6"/>
  <c r="F1025" i="6"/>
  <c r="E1025" i="6"/>
  <c r="G1025" i="6"/>
  <c r="P1026" i="6" l="1"/>
  <c r="Q1025" i="6"/>
  <c r="R1025" i="6"/>
  <c r="N1170" i="6"/>
  <c r="D1027" i="6"/>
  <c r="F1026" i="6"/>
  <c r="E1026" i="6"/>
  <c r="G1026" i="6"/>
  <c r="P1027" i="6" l="1"/>
  <c r="Q1026" i="6"/>
  <c r="R1026" i="6"/>
  <c r="N1171" i="6"/>
  <c r="F1027" i="6"/>
  <c r="D1028" i="6"/>
  <c r="G1027" i="6"/>
  <c r="E1027" i="6"/>
  <c r="P1028" i="6" l="1"/>
  <c r="R1027" i="6"/>
  <c r="Q1027" i="6"/>
  <c r="N1172" i="6"/>
  <c r="G1028" i="6"/>
  <c r="D1029" i="6"/>
  <c r="E1028" i="6"/>
  <c r="F1028" i="6"/>
  <c r="P1029" i="6" l="1"/>
  <c r="Q1028" i="6"/>
  <c r="R1028" i="6"/>
  <c r="N1173" i="6"/>
  <c r="D1030" i="6"/>
  <c r="F1029" i="6"/>
  <c r="E1029" i="6"/>
  <c r="G1029" i="6"/>
  <c r="P1030" i="6" l="1"/>
  <c r="Q1029" i="6"/>
  <c r="R1029" i="6"/>
  <c r="N1174" i="6"/>
  <c r="F1030" i="6"/>
  <c r="E1030" i="6"/>
  <c r="D1031" i="6"/>
  <c r="G1030" i="6"/>
  <c r="P1031" i="6" l="1"/>
  <c r="R1030" i="6"/>
  <c r="Q1030" i="6"/>
  <c r="N1175" i="6"/>
  <c r="D1032" i="6"/>
  <c r="E1031" i="6"/>
  <c r="F1031" i="6"/>
  <c r="G1031" i="6"/>
  <c r="P1032" i="6" l="1"/>
  <c r="Q1031" i="6"/>
  <c r="R1031" i="6"/>
  <c r="N1176" i="6"/>
  <c r="D1033" i="6"/>
  <c r="F1032" i="6"/>
  <c r="E1032" i="6"/>
  <c r="G1032" i="6"/>
  <c r="P1033" i="6" l="1"/>
  <c r="R1032" i="6"/>
  <c r="Q1032" i="6"/>
  <c r="N1177" i="6"/>
  <c r="D1034" i="6"/>
  <c r="F1033" i="6"/>
  <c r="E1033" i="6"/>
  <c r="G1033" i="6"/>
  <c r="P1034" i="6" l="1"/>
  <c r="Q1033" i="6"/>
  <c r="R1033" i="6"/>
  <c r="N1178" i="6"/>
  <c r="G1034" i="6"/>
  <c r="D1035" i="6"/>
  <c r="F1034" i="6"/>
  <c r="E1034" i="6"/>
  <c r="P1035" i="6" l="1"/>
  <c r="Q1034" i="6"/>
  <c r="R1034" i="6"/>
  <c r="N1179" i="6"/>
  <c r="F1035" i="6"/>
  <c r="E1035" i="6"/>
  <c r="G1035" i="6"/>
  <c r="D1036" i="6"/>
  <c r="P1036" i="6" l="1"/>
  <c r="R1035" i="6"/>
  <c r="Q1035" i="6"/>
  <c r="N1180" i="6"/>
  <c r="G1036" i="6"/>
  <c r="D1037" i="6"/>
  <c r="F1036" i="6"/>
  <c r="E1036" i="6"/>
  <c r="P1037" i="6" l="1"/>
  <c r="Q1036" i="6"/>
  <c r="R1036" i="6"/>
  <c r="N1181" i="6"/>
  <c r="G1037" i="6"/>
  <c r="D1038" i="6"/>
  <c r="E1037" i="6"/>
  <c r="F1037" i="6"/>
  <c r="P1038" i="6" l="1"/>
  <c r="R1037" i="6"/>
  <c r="Q1037" i="6"/>
  <c r="N1182" i="6"/>
  <c r="D1039" i="6"/>
  <c r="F1038" i="6"/>
  <c r="E1038" i="6"/>
  <c r="G1038" i="6"/>
  <c r="P1039" i="6" l="1"/>
  <c r="R1038" i="6"/>
  <c r="Q1038" i="6"/>
  <c r="N1183" i="6"/>
  <c r="F1039" i="6"/>
  <c r="E1039" i="6"/>
  <c r="G1039" i="6"/>
  <c r="D1040" i="6"/>
  <c r="P1040" i="6" l="1"/>
  <c r="R1039" i="6"/>
  <c r="Q1039" i="6"/>
  <c r="N1184" i="6"/>
  <c r="G1040" i="6"/>
  <c r="D1041" i="6"/>
  <c r="F1040" i="6"/>
  <c r="E1040" i="6"/>
  <c r="P1041" i="6" l="1"/>
  <c r="Q1040" i="6"/>
  <c r="R1040" i="6"/>
  <c r="N1185" i="6"/>
  <c r="D1042" i="6"/>
  <c r="G1041" i="6"/>
  <c r="F1041" i="6"/>
  <c r="E1041" i="6"/>
  <c r="P1042" i="6" l="1"/>
  <c r="R1041" i="6"/>
  <c r="Q1041" i="6"/>
  <c r="N1186" i="6"/>
  <c r="G1042" i="6"/>
  <c r="F1042" i="6"/>
  <c r="D1043" i="6"/>
  <c r="E1042" i="6"/>
  <c r="P1043" i="6" l="1"/>
  <c r="R1042" i="6"/>
  <c r="Q1042" i="6"/>
  <c r="N1187" i="6"/>
  <c r="D1044" i="6"/>
  <c r="E1043" i="6"/>
  <c r="F1043" i="6"/>
  <c r="G1043" i="6"/>
  <c r="P1044" i="6" l="1"/>
  <c r="Q1043" i="6"/>
  <c r="R1043" i="6"/>
  <c r="N1188" i="6"/>
  <c r="D1045" i="6"/>
  <c r="F1044" i="6"/>
  <c r="E1044" i="6"/>
  <c r="G1044" i="6"/>
  <c r="P1045" i="6" l="1"/>
  <c r="R1044" i="6"/>
  <c r="Q1044" i="6"/>
  <c r="N1189" i="6"/>
  <c r="D1046" i="6"/>
  <c r="G1045" i="6"/>
  <c r="F1045" i="6"/>
  <c r="E1045" i="6"/>
  <c r="P1046" i="6" l="1"/>
  <c r="Q1045" i="6"/>
  <c r="R1045" i="6"/>
  <c r="N1190" i="6"/>
  <c r="F1046" i="6"/>
  <c r="E1046" i="6"/>
  <c r="G1046" i="6"/>
  <c r="D1047" i="6"/>
  <c r="P1047" i="6" l="1"/>
  <c r="Q1046" i="6"/>
  <c r="R1046" i="6"/>
  <c r="N1191" i="6"/>
  <c r="F1047" i="6"/>
  <c r="G1047" i="6"/>
  <c r="D1048" i="6"/>
  <c r="E1047" i="6"/>
  <c r="P1048" i="6" l="1"/>
  <c r="Q1047" i="6"/>
  <c r="R1047" i="6"/>
  <c r="N1192" i="6"/>
  <c r="D1049" i="6"/>
  <c r="F1048" i="6"/>
  <c r="E1048" i="6"/>
  <c r="G1048" i="6"/>
  <c r="P1049" i="6" l="1"/>
  <c r="R1048" i="6"/>
  <c r="Q1048" i="6"/>
  <c r="N1193" i="6"/>
  <c r="E1049" i="6"/>
  <c r="G1049" i="6"/>
  <c r="D1050" i="6"/>
  <c r="F1049" i="6"/>
  <c r="P1050" i="6" l="1"/>
  <c r="Q1049" i="6"/>
  <c r="R1049" i="6"/>
  <c r="N1194" i="6"/>
  <c r="G1050" i="6"/>
  <c r="F1050" i="6"/>
  <c r="D1051" i="6"/>
  <c r="E1050" i="6"/>
  <c r="P1051" i="6" l="1"/>
  <c r="R1050" i="6"/>
  <c r="Q1050" i="6"/>
  <c r="N1195" i="6"/>
  <c r="F1051" i="6"/>
  <c r="E1051" i="6"/>
  <c r="G1051" i="6"/>
  <c r="D1052" i="6"/>
  <c r="P1052" i="6" l="1"/>
  <c r="R1051" i="6"/>
  <c r="Q1051" i="6"/>
  <c r="N1196" i="6"/>
  <c r="G1052" i="6"/>
  <c r="D1053" i="6"/>
  <c r="F1052" i="6"/>
  <c r="E1052" i="6"/>
  <c r="P1053" i="6" l="1"/>
  <c r="Q1052" i="6"/>
  <c r="R1052" i="6"/>
  <c r="N1197" i="6"/>
  <c r="D1054" i="6"/>
  <c r="E1053" i="6"/>
  <c r="G1053" i="6"/>
  <c r="F1053" i="6"/>
  <c r="P1054" i="6" l="1"/>
  <c r="Q1053" i="6"/>
  <c r="R1053" i="6"/>
  <c r="N1198" i="6"/>
  <c r="D1055" i="6"/>
  <c r="F1054" i="6"/>
  <c r="E1054" i="6"/>
  <c r="G1054" i="6"/>
  <c r="P1055" i="6" l="1"/>
  <c r="R1054" i="6"/>
  <c r="Q1054" i="6"/>
  <c r="N1199" i="6"/>
  <c r="F1055" i="6"/>
  <c r="E1055" i="6"/>
  <c r="G1055" i="6"/>
  <c r="D1056" i="6"/>
  <c r="P1056" i="6" l="1"/>
  <c r="Q1055" i="6"/>
  <c r="R1055" i="6"/>
  <c r="N1200" i="6"/>
  <c r="D1057" i="6"/>
  <c r="G1056" i="6"/>
  <c r="F1056" i="6"/>
  <c r="E1056" i="6"/>
  <c r="P1057" i="6" l="1"/>
  <c r="Q1056" i="6"/>
  <c r="R1056" i="6"/>
  <c r="N1201" i="6"/>
  <c r="D1058" i="6"/>
  <c r="F1057" i="6"/>
  <c r="E1057" i="6"/>
  <c r="G1057" i="6"/>
  <c r="P1058" i="6" l="1"/>
  <c r="Q1057" i="6"/>
  <c r="R1057" i="6"/>
  <c r="N1202" i="6"/>
  <c r="G1058" i="6"/>
  <c r="D1059" i="6"/>
  <c r="F1058" i="6"/>
  <c r="E1058" i="6"/>
  <c r="P1059" i="6" l="1"/>
  <c r="R1058" i="6"/>
  <c r="Q1058" i="6"/>
  <c r="N1203" i="6"/>
  <c r="F1059" i="6"/>
  <c r="E1059" i="6"/>
  <c r="G1059" i="6"/>
  <c r="D1060" i="6"/>
  <c r="P1060" i="6" l="1"/>
  <c r="R1059" i="6"/>
  <c r="Q1059" i="6"/>
  <c r="N1204" i="6"/>
  <c r="D1061" i="6"/>
  <c r="G1060" i="6"/>
  <c r="F1060" i="6"/>
  <c r="E1060" i="6"/>
  <c r="P1061" i="6" l="1"/>
  <c r="Q1060" i="6"/>
  <c r="R1060" i="6"/>
  <c r="N1205" i="6"/>
  <c r="G1061" i="6"/>
  <c r="D1062" i="6"/>
  <c r="F1061" i="6"/>
  <c r="E1061" i="6"/>
  <c r="P1062" i="6" l="1"/>
  <c r="Q1061" i="6"/>
  <c r="R1061" i="6"/>
  <c r="N1206" i="6"/>
  <c r="F1062" i="6"/>
  <c r="E1062" i="6"/>
  <c r="G1062" i="6"/>
  <c r="D1063" i="6"/>
  <c r="P1063" i="6" l="1"/>
  <c r="R1062" i="6"/>
  <c r="Q1062" i="6"/>
  <c r="N1207" i="6"/>
  <c r="F1063" i="6"/>
  <c r="E1063" i="6"/>
  <c r="D1064" i="6"/>
  <c r="G1063" i="6"/>
  <c r="P1064" i="6" l="1"/>
  <c r="Q1063" i="6"/>
  <c r="R1063" i="6"/>
  <c r="N1208" i="6"/>
  <c r="D1065" i="6"/>
  <c r="E1064" i="6"/>
  <c r="F1064" i="6"/>
  <c r="G1064" i="6"/>
  <c r="P1065" i="6" l="1"/>
  <c r="R1064" i="6"/>
  <c r="Q1064" i="6"/>
  <c r="N1209" i="6"/>
  <c r="D1066" i="6"/>
  <c r="G1065" i="6"/>
  <c r="F1065" i="6"/>
  <c r="E1065" i="6"/>
  <c r="P1066" i="6" l="1"/>
  <c r="Q1065" i="6"/>
  <c r="R1065" i="6"/>
  <c r="N1210" i="6"/>
  <c r="D1067" i="6"/>
  <c r="F1066" i="6"/>
  <c r="E1066" i="6"/>
  <c r="G1066" i="6"/>
  <c r="P1067" i="6" l="1"/>
  <c r="R1066" i="6"/>
  <c r="Q1066" i="6"/>
  <c r="N1211" i="6"/>
  <c r="D1068" i="6"/>
  <c r="F1067" i="6"/>
  <c r="G1067" i="6"/>
  <c r="E1067" i="6"/>
  <c r="P1068" i="6" l="1"/>
  <c r="R1067" i="6"/>
  <c r="Q1067" i="6"/>
  <c r="N1212" i="6"/>
  <c r="D1069" i="6"/>
  <c r="F1068" i="6"/>
  <c r="E1068" i="6"/>
  <c r="G1068" i="6"/>
  <c r="P1069" i="6" l="1"/>
  <c r="R1068" i="6"/>
  <c r="Q1068" i="6"/>
  <c r="N1213" i="6"/>
  <c r="D1070" i="6"/>
  <c r="G1069" i="6"/>
  <c r="F1069" i="6"/>
  <c r="E1069" i="6"/>
  <c r="P1070" i="6" l="1"/>
  <c r="Q1069" i="6"/>
  <c r="R1069" i="6"/>
  <c r="N1214" i="6"/>
  <c r="D1071" i="6"/>
  <c r="F1070" i="6"/>
  <c r="E1070" i="6"/>
  <c r="G1070" i="6"/>
  <c r="P1071" i="6" l="1"/>
  <c r="Q1070" i="6"/>
  <c r="R1070" i="6"/>
  <c r="N1215" i="6"/>
  <c r="F1071" i="6"/>
  <c r="G1071" i="6"/>
  <c r="E1071" i="6"/>
  <c r="D1072" i="6"/>
  <c r="P1072" i="6" l="1"/>
  <c r="Q1071" i="6"/>
  <c r="R1071" i="6"/>
  <c r="N1216" i="6"/>
  <c r="G1072" i="6"/>
  <c r="F1072" i="6"/>
  <c r="E1072" i="6"/>
  <c r="D1073" i="6"/>
  <c r="P1073" i="6" l="1"/>
  <c r="Q1072" i="6"/>
  <c r="R1072" i="6"/>
  <c r="N1217" i="6"/>
  <c r="D1074" i="6"/>
  <c r="F1073" i="6"/>
  <c r="E1073" i="6"/>
  <c r="G1073" i="6"/>
  <c r="P1074" i="6" l="1"/>
  <c r="Q1073" i="6"/>
  <c r="R1073" i="6"/>
  <c r="N1218" i="6"/>
  <c r="D1075" i="6"/>
  <c r="G1074" i="6"/>
  <c r="F1074" i="6"/>
  <c r="E1074" i="6"/>
  <c r="P1075" i="6" l="1"/>
  <c r="Q1074" i="6"/>
  <c r="R1074" i="6"/>
  <c r="N1219" i="6"/>
  <c r="D1076" i="6"/>
  <c r="F1075" i="6"/>
  <c r="E1075" i="6"/>
  <c r="G1075" i="6"/>
  <c r="P1076" i="6" l="1"/>
  <c r="R1075" i="6"/>
  <c r="Q1075" i="6"/>
  <c r="N1220" i="6"/>
  <c r="D1077" i="6"/>
  <c r="F1076" i="6"/>
  <c r="E1076" i="6"/>
  <c r="G1076" i="6"/>
  <c r="P1077" i="6" l="1"/>
  <c r="Q1076" i="6"/>
  <c r="R1076" i="6"/>
  <c r="N1221" i="6"/>
  <c r="D1078" i="6"/>
  <c r="G1077" i="6"/>
  <c r="F1077" i="6"/>
  <c r="E1077" i="6"/>
  <c r="P1078" i="6" l="1"/>
  <c r="Q1077" i="6"/>
  <c r="R1077" i="6"/>
  <c r="N1222" i="6"/>
  <c r="D1079" i="6"/>
  <c r="E1078" i="6"/>
  <c r="G1078" i="6"/>
  <c r="F1078" i="6"/>
  <c r="P1079" i="6" l="1"/>
  <c r="R1078" i="6"/>
  <c r="Q1078" i="6"/>
  <c r="N1223" i="6"/>
  <c r="F1079" i="6"/>
  <c r="E1079" i="6"/>
  <c r="G1079" i="6"/>
  <c r="D1080" i="6"/>
  <c r="P1080" i="6" l="1"/>
  <c r="Q1079" i="6"/>
  <c r="R1079" i="6"/>
  <c r="N1224" i="6"/>
  <c r="G1080" i="6"/>
  <c r="D1081" i="6"/>
  <c r="F1080" i="6"/>
  <c r="E1080" i="6"/>
  <c r="P1081" i="6" l="1"/>
  <c r="Q1080" i="6"/>
  <c r="R1080" i="6"/>
  <c r="N1225" i="6"/>
  <c r="D1082" i="6"/>
  <c r="E1081" i="6"/>
  <c r="G1081" i="6"/>
  <c r="F1081" i="6"/>
  <c r="P1082" i="6" l="1"/>
  <c r="R1081" i="6"/>
  <c r="Q1081" i="6"/>
  <c r="N1226" i="6"/>
  <c r="D1083" i="6"/>
  <c r="F1082" i="6"/>
  <c r="E1082" i="6"/>
  <c r="G1082" i="6"/>
  <c r="P1083" i="6" l="1"/>
  <c r="Q1082" i="6"/>
  <c r="R1082" i="6"/>
  <c r="N1227" i="6"/>
  <c r="F1083" i="6"/>
  <c r="G1083" i="6"/>
  <c r="D1084" i="6"/>
  <c r="E1083" i="6"/>
  <c r="P1084" i="6" l="1"/>
  <c r="Q1083" i="6"/>
  <c r="R1083" i="6"/>
  <c r="N1228" i="6"/>
  <c r="D1085" i="6"/>
  <c r="G1084" i="6"/>
  <c r="F1084" i="6"/>
  <c r="E1084" i="6"/>
  <c r="P1085" i="6" l="1"/>
  <c r="Q1084" i="6"/>
  <c r="R1084" i="6"/>
  <c r="N1229" i="6"/>
  <c r="E1085" i="6"/>
  <c r="G1085" i="6"/>
  <c r="D1086" i="6"/>
  <c r="F1085" i="6"/>
  <c r="P1086" i="6" l="1"/>
  <c r="Q1085" i="6"/>
  <c r="R1085" i="6"/>
  <c r="N1230" i="6"/>
  <c r="D1087" i="6"/>
  <c r="F1086" i="6"/>
  <c r="E1086" i="6"/>
  <c r="G1086" i="6"/>
  <c r="P1087" i="6" l="1"/>
  <c r="R1086" i="6"/>
  <c r="Q1086" i="6"/>
  <c r="N1231" i="6"/>
  <c r="D1088" i="6"/>
  <c r="F1087" i="6"/>
  <c r="E1087" i="6"/>
  <c r="G1087" i="6"/>
  <c r="P1088" i="6" l="1"/>
  <c r="Q1087" i="6"/>
  <c r="R1087" i="6"/>
  <c r="N1232" i="6"/>
  <c r="D1089" i="6"/>
  <c r="F1088" i="6"/>
  <c r="E1088" i="6"/>
  <c r="G1088" i="6"/>
  <c r="P1089" i="6" l="1"/>
  <c r="Q1088" i="6"/>
  <c r="R1088" i="6"/>
  <c r="N1233" i="6"/>
  <c r="F1089" i="6"/>
  <c r="G1089" i="6"/>
  <c r="D1090" i="6"/>
  <c r="E1089" i="6"/>
  <c r="P1090" i="6" l="1"/>
  <c r="Q1089" i="6"/>
  <c r="R1089" i="6"/>
  <c r="N1234" i="6"/>
  <c r="D1091" i="6"/>
  <c r="F1090" i="6"/>
  <c r="E1090" i="6"/>
  <c r="G1090" i="6"/>
  <c r="P1091" i="6" l="1"/>
  <c r="R1090" i="6"/>
  <c r="Q1090" i="6"/>
  <c r="N1235" i="6"/>
  <c r="F1091" i="6"/>
  <c r="E1091" i="6"/>
  <c r="D1092" i="6"/>
  <c r="G1091" i="6"/>
  <c r="P1092" i="6" l="1"/>
  <c r="Q1091" i="6"/>
  <c r="R1091" i="6"/>
  <c r="N1236" i="6"/>
  <c r="D1093" i="6"/>
  <c r="F1092" i="6"/>
  <c r="E1092" i="6"/>
  <c r="G1092" i="6"/>
  <c r="P1093" i="6" l="1"/>
  <c r="Q1092" i="6"/>
  <c r="R1092" i="6"/>
  <c r="N1237" i="6"/>
  <c r="E1093" i="6"/>
  <c r="G1093" i="6"/>
  <c r="D1094" i="6"/>
  <c r="F1093" i="6"/>
  <c r="P1094" i="6" l="1"/>
  <c r="Q1093" i="6"/>
  <c r="R1093" i="6"/>
  <c r="N1238" i="6"/>
  <c r="D1095" i="6"/>
  <c r="F1094" i="6"/>
  <c r="E1094" i="6"/>
  <c r="G1094" i="6"/>
  <c r="P1095" i="6" l="1"/>
  <c r="R1094" i="6"/>
  <c r="Q1094" i="6"/>
  <c r="N1239" i="6"/>
  <c r="E1095" i="6"/>
  <c r="D1096" i="6"/>
  <c r="F1095" i="6"/>
  <c r="G1095" i="6"/>
  <c r="P1096" i="6" l="1"/>
  <c r="Q1095" i="6"/>
  <c r="R1095" i="6"/>
  <c r="N1240" i="6"/>
  <c r="D1097" i="6"/>
  <c r="G1096" i="6"/>
  <c r="F1096" i="6"/>
  <c r="E1096" i="6"/>
  <c r="P1097" i="6" l="1"/>
  <c r="Q1096" i="6"/>
  <c r="R1096" i="6"/>
  <c r="N1241" i="6"/>
  <c r="D1098" i="6"/>
  <c r="E1097" i="6"/>
  <c r="G1097" i="6"/>
  <c r="F1097" i="6"/>
  <c r="P1098" i="6" l="1"/>
  <c r="Q1097" i="6"/>
  <c r="R1097" i="6"/>
  <c r="N1242" i="6"/>
  <c r="D1099" i="6"/>
  <c r="F1098" i="6"/>
  <c r="E1098" i="6"/>
  <c r="G1098" i="6"/>
  <c r="P1099" i="6" l="1"/>
  <c r="R1098" i="6"/>
  <c r="Q1098" i="6"/>
  <c r="N1243" i="6"/>
  <c r="G1099" i="6"/>
  <c r="D1100" i="6"/>
  <c r="F1099" i="6"/>
  <c r="E1099" i="6"/>
  <c r="P1100" i="6" l="1"/>
  <c r="R1099" i="6"/>
  <c r="Q1099" i="6"/>
  <c r="N1244" i="6"/>
  <c r="D1101" i="6"/>
  <c r="F1100" i="6"/>
  <c r="E1100" i="6"/>
  <c r="G1100" i="6"/>
  <c r="P1101" i="6" l="1"/>
  <c r="Q1100" i="6"/>
  <c r="R1100" i="6"/>
  <c r="N1245" i="6"/>
  <c r="G1101" i="6"/>
  <c r="F1101" i="6"/>
  <c r="E1101" i="6"/>
  <c r="D1102" i="6"/>
  <c r="P1102" i="6" l="1"/>
  <c r="Q1101" i="6"/>
  <c r="R1101" i="6"/>
  <c r="N1246" i="6"/>
  <c r="G1102" i="6"/>
  <c r="F1102" i="6"/>
  <c r="E1102" i="6"/>
  <c r="D1103" i="6"/>
  <c r="P1103" i="6" l="1"/>
  <c r="R1102" i="6"/>
  <c r="Q1102" i="6"/>
  <c r="N1247" i="6"/>
  <c r="D1104" i="6"/>
  <c r="G1103" i="6"/>
  <c r="F1103" i="6"/>
  <c r="E1103" i="6"/>
  <c r="P1104" i="6" l="1"/>
  <c r="R1103" i="6"/>
  <c r="Q1103" i="6"/>
  <c r="N1248" i="6"/>
  <c r="D1105" i="6"/>
  <c r="F1104" i="6"/>
  <c r="E1104" i="6"/>
  <c r="G1104" i="6"/>
  <c r="P1105" i="6" l="1"/>
  <c r="Q1104" i="6"/>
  <c r="R1104" i="6"/>
  <c r="N1249" i="6"/>
  <c r="D1106" i="6"/>
  <c r="F1105" i="6"/>
  <c r="E1105" i="6"/>
  <c r="G1105" i="6"/>
  <c r="P1106" i="6" l="1"/>
  <c r="Q1105" i="6"/>
  <c r="R1105" i="6"/>
  <c r="N1250" i="6"/>
  <c r="D1107" i="6"/>
  <c r="G1106" i="6"/>
  <c r="F1106" i="6"/>
  <c r="E1106" i="6"/>
  <c r="P1107" i="6" l="1"/>
  <c r="Q1106" i="6"/>
  <c r="R1106" i="6"/>
  <c r="N1251" i="6"/>
  <c r="F1107" i="6"/>
  <c r="E1107" i="6"/>
  <c r="D1108" i="6"/>
  <c r="G1107" i="6"/>
  <c r="P1108" i="6" l="1"/>
  <c r="R1107" i="6"/>
  <c r="Q1107" i="6"/>
  <c r="N1252" i="6"/>
  <c r="G1108" i="6"/>
  <c r="D1109" i="6"/>
  <c r="E1108" i="6"/>
  <c r="F1108" i="6"/>
  <c r="P1109" i="6" l="1"/>
  <c r="Q1108" i="6"/>
  <c r="R1108" i="6"/>
  <c r="N1253" i="6"/>
  <c r="E1109" i="6"/>
  <c r="G1109" i="6"/>
  <c r="D1110" i="6"/>
  <c r="F1109" i="6"/>
  <c r="P1110" i="6" l="1"/>
  <c r="R1109" i="6"/>
  <c r="Q1109" i="6"/>
  <c r="N1254" i="6"/>
  <c r="D1111" i="6"/>
  <c r="F1110" i="6"/>
  <c r="E1110" i="6"/>
  <c r="G1110" i="6"/>
  <c r="P1111" i="6" l="1"/>
  <c r="Q1110" i="6"/>
  <c r="R1110" i="6"/>
  <c r="N1255" i="6"/>
  <c r="D1112" i="6"/>
  <c r="F1111" i="6"/>
  <c r="E1111" i="6"/>
  <c r="G1111" i="6"/>
  <c r="P1112" i="6" l="1"/>
  <c r="Q1111" i="6"/>
  <c r="R1111" i="6"/>
  <c r="N1256" i="6"/>
  <c r="D1113" i="6"/>
  <c r="F1112" i="6"/>
  <c r="E1112" i="6"/>
  <c r="G1112" i="6"/>
  <c r="P1113" i="6" l="1"/>
  <c r="R1112" i="6"/>
  <c r="Q1112" i="6"/>
  <c r="N1257" i="6"/>
  <c r="D1114" i="6"/>
  <c r="F1113" i="6"/>
  <c r="E1113" i="6"/>
  <c r="G1113" i="6"/>
  <c r="P1114" i="6" l="1"/>
  <c r="Q1113" i="6"/>
  <c r="R1113" i="6"/>
  <c r="N1258" i="6"/>
  <c r="D1115" i="6"/>
  <c r="F1114" i="6"/>
  <c r="E1114" i="6"/>
  <c r="G1114" i="6"/>
  <c r="P1115" i="6" l="1"/>
  <c r="Q1114" i="6"/>
  <c r="R1114" i="6"/>
  <c r="N1259" i="6"/>
  <c r="F1115" i="6"/>
  <c r="E1115" i="6"/>
  <c r="G1115" i="6"/>
  <c r="D1116" i="6"/>
  <c r="P1116" i="6" l="1"/>
  <c r="Q1115" i="6"/>
  <c r="R1115" i="6"/>
  <c r="N1260" i="6"/>
  <c r="D1117" i="6"/>
  <c r="E1116" i="6"/>
  <c r="G1116" i="6"/>
  <c r="F1116" i="6"/>
  <c r="P1117" i="6" l="1"/>
  <c r="Q1116" i="6"/>
  <c r="R1116" i="6"/>
  <c r="N1261" i="6"/>
  <c r="D1118" i="6"/>
  <c r="F1117" i="6"/>
  <c r="E1117" i="6"/>
  <c r="G1117" i="6"/>
  <c r="P1118" i="6" l="1"/>
  <c r="Q1117" i="6"/>
  <c r="R1117" i="6"/>
  <c r="N1262" i="6"/>
  <c r="D1119" i="6"/>
  <c r="F1118" i="6"/>
  <c r="E1118" i="6"/>
  <c r="G1118" i="6"/>
  <c r="P1119" i="6" l="1"/>
  <c r="R1118" i="6"/>
  <c r="Q1118" i="6"/>
  <c r="N1263" i="6"/>
  <c r="D1120" i="6"/>
  <c r="E1119" i="6"/>
  <c r="F1119" i="6"/>
  <c r="G1119" i="6"/>
  <c r="P1120" i="6" l="1"/>
  <c r="Q1119" i="6"/>
  <c r="R1119" i="6"/>
  <c r="N1264" i="6"/>
  <c r="D1121" i="6"/>
  <c r="G1120" i="6"/>
  <c r="F1120" i="6"/>
  <c r="E1120" i="6"/>
  <c r="P1121" i="6" l="1"/>
  <c r="R1120" i="6"/>
  <c r="Q1120" i="6"/>
  <c r="N1265" i="6"/>
  <c r="G1121" i="6"/>
  <c r="F1121" i="6"/>
  <c r="E1121" i="6"/>
  <c r="D1122" i="6"/>
  <c r="P1122" i="6" l="1"/>
  <c r="Q1121" i="6"/>
  <c r="R1121" i="6"/>
  <c r="N1266" i="6"/>
  <c r="D1123" i="6"/>
  <c r="F1122" i="6"/>
  <c r="E1122" i="6"/>
  <c r="G1122" i="6"/>
  <c r="P1123" i="6" l="1"/>
  <c r="R1122" i="6"/>
  <c r="Q1122" i="6"/>
  <c r="N1267" i="6"/>
  <c r="F1123" i="6"/>
  <c r="E1123" i="6"/>
  <c r="G1123" i="6"/>
  <c r="D1124" i="6"/>
  <c r="P1124" i="6" l="1"/>
  <c r="R1123" i="6"/>
  <c r="Q1123" i="6"/>
  <c r="N1268" i="6"/>
  <c r="G1124" i="6"/>
  <c r="D1125" i="6"/>
  <c r="F1124" i="6"/>
  <c r="E1124" i="6"/>
  <c r="P1125" i="6" l="1"/>
  <c r="Q1124" i="6"/>
  <c r="R1124" i="6"/>
  <c r="N1269" i="6"/>
  <c r="D1126" i="6"/>
  <c r="F1125" i="6"/>
  <c r="E1125" i="6"/>
  <c r="G1125" i="6"/>
  <c r="P1126" i="6" l="1"/>
  <c r="R1125" i="6"/>
  <c r="Q1125" i="6"/>
  <c r="N1270" i="6"/>
  <c r="D1127" i="6"/>
  <c r="F1126" i="6"/>
  <c r="E1126" i="6"/>
  <c r="G1126" i="6"/>
  <c r="P1127" i="6" l="1"/>
  <c r="R1126" i="6"/>
  <c r="Q1126" i="6"/>
  <c r="N1271" i="6"/>
  <c r="F1127" i="6"/>
  <c r="E1127" i="6"/>
  <c r="G1127" i="6"/>
  <c r="D1128" i="6"/>
  <c r="P1128" i="6" l="1"/>
  <c r="Q1127" i="6"/>
  <c r="R1127" i="6"/>
  <c r="N1272" i="6"/>
  <c r="E1128" i="6"/>
  <c r="G1128" i="6"/>
  <c r="D1129" i="6"/>
  <c r="F1128" i="6"/>
  <c r="P1129" i="6" l="1"/>
  <c r="Q1128" i="6"/>
  <c r="R1128" i="6"/>
  <c r="N1273" i="6"/>
  <c r="G1129" i="6"/>
  <c r="D1130" i="6"/>
  <c r="E1129" i="6"/>
  <c r="F1129" i="6"/>
  <c r="P1130" i="6" l="1"/>
  <c r="Q1129" i="6"/>
  <c r="R1129" i="6"/>
  <c r="N1274" i="6"/>
  <c r="D1131" i="6"/>
  <c r="F1130" i="6"/>
  <c r="E1130" i="6"/>
  <c r="G1130" i="6"/>
  <c r="P1131" i="6" l="1"/>
  <c r="Q1130" i="6"/>
  <c r="R1130" i="6"/>
  <c r="N1275" i="6"/>
  <c r="F1131" i="6"/>
  <c r="E1131" i="6"/>
  <c r="G1131" i="6"/>
  <c r="D1132" i="6"/>
  <c r="P1132" i="6" l="1"/>
  <c r="R1131" i="6"/>
  <c r="Q1131" i="6"/>
  <c r="N1276" i="6"/>
  <c r="G1132" i="6"/>
  <c r="D1133" i="6"/>
  <c r="F1132" i="6"/>
  <c r="E1132" i="6"/>
  <c r="P1133" i="6" l="1"/>
  <c r="Q1132" i="6"/>
  <c r="R1132" i="6"/>
  <c r="N1277" i="6"/>
  <c r="D1134" i="6"/>
  <c r="F1133" i="6"/>
  <c r="E1133" i="6"/>
  <c r="G1133" i="6"/>
  <c r="P1134" i="6" l="1"/>
  <c r="Q1133" i="6"/>
  <c r="R1133" i="6"/>
  <c r="N1278" i="6"/>
  <c r="D1135" i="6"/>
  <c r="F1134" i="6"/>
  <c r="E1134" i="6"/>
  <c r="G1134" i="6"/>
  <c r="P1135" i="6" l="1"/>
  <c r="R1134" i="6"/>
  <c r="Q1134" i="6"/>
  <c r="N1279" i="6"/>
  <c r="E1135" i="6"/>
  <c r="D1136" i="6"/>
  <c r="F1135" i="6"/>
  <c r="G1135" i="6"/>
  <c r="P1136" i="6" l="1"/>
  <c r="Q1135" i="6"/>
  <c r="R1135" i="6"/>
  <c r="N1280" i="6"/>
  <c r="D1137" i="6"/>
  <c r="F1136" i="6"/>
  <c r="E1136" i="6"/>
  <c r="G1136" i="6"/>
  <c r="P1137" i="6" l="1"/>
  <c r="Q1136" i="6"/>
  <c r="R1136" i="6"/>
  <c r="N1281" i="6"/>
  <c r="D1138" i="6"/>
  <c r="F1137" i="6"/>
  <c r="E1137" i="6"/>
  <c r="G1137" i="6"/>
  <c r="P1138" i="6" l="1"/>
  <c r="Q1137" i="6"/>
  <c r="R1137" i="6"/>
  <c r="N1282" i="6"/>
  <c r="D1139" i="6"/>
  <c r="F1138" i="6"/>
  <c r="E1138" i="6"/>
  <c r="G1138" i="6"/>
  <c r="P1139" i="6" l="1"/>
  <c r="R1138" i="6"/>
  <c r="Q1138" i="6"/>
  <c r="N1283" i="6"/>
  <c r="D1140" i="6"/>
  <c r="F1139" i="6"/>
  <c r="G1139" i="6"/>
  <c r="E1139" i="6"/>
  <c r="P1140" i="6" l="1"/>
  <c r="R1139" i="6"/>
  <c r="Q1139" i="6"/>
  <c r="N1284" i="6"/>
  <c r="D1141" i="6"/>
  <c r="F1140" i="6"/>
  <c r="E1140" i="6"/>
  <c r="G1140" i="6"/>
  <c r="P1141" i="6" l="1"/>
  <c r="R1140" i="6"/>
  <c r="Q1140" i="6"/>
  <c r="N1285" i="6"/>
  <c r="G1141" i="6"/>
  <c r="D1142" i="6"/>
  <c r="F1141" i="6"/>
  <c r="E1141" i="6"/>
  <c r="P1142" i="6" l="1"/>
  <c r="R1141" i="6"/>
  <c r="Q1141" i="6"/>
  <c r="N1286" i="6"/>
  <c r="D1143" i="6"/>
  <c r="F1142" i="6"/>
  <c r="E1142" i="6"/>
  <c r="G1142" i="6"/>
  <c r="P1143" i="6" l="1"/>
  <c r="R1142" i="6"/>
  <c r="Q1142" i="6"/>
  <c r="N1287" i="6"/>
  <c r="D1144" i="6"/>
  <c r="F1143" i="6"/>
  <c r="E1143" i="6"/>
  <c r="G1143" i="6"/>
  <c r="P1144" i="6" l="1"/>
  <c r="Q1143" i="6"/>
  <c r="R1143" i="6"/>
  <c r="N1288" i="6"/>
  <c r="D1145" i="6"/>
  <c r="F1144" i="6"/>
  <c r="E1144" i="6"/>
  <c r="G1144" i="6"/>
  <c r="P1145" i="6" l="1"/>
  <c r="Q1144" i="6"/>
  <c r="R1144" i="6"/>
  <c r="N1289" i="6"/>
  <c r="G1145" i="6"/>
  <c r="D1146" i="6"/>
  <c r="F1145" i="6"/>
  <c r="E1145" i="6"/>
  <c r="P1146" i="6" l="1"/>
  <c r="Q1145" i="6"/>
  <c r="R1145" i="6"/>
  <c r="N1290" i="6"/>
  <c r="D1147" i="6"/>
  <c r="F1146" i="6"/>
  <c r="E1146" i="6"/>
  <c r="G1146" i="6"/>
  <c r="P1147" i="6" l="1"/>
  <c r="R1146" i="6"/>
  <c r="Q1146" i="6"/>
  <c r="N1291" i="6"/>
  <c r="G1147" i="6"/>
  <c r="D1148" i="6"/>
  <c r="F1147" i="6"/>
  <c r="E1147" i="6"/>
  <c r="P1148" i="6" l="1"/>
  <c r="R1147" i="6"/>
  <c r="Q1147" i="6"/>
  <c r="N1292" i="6"/>
  <c r="D1149" i="6"/>
  <c r="F1148" i="6"/>
  <c r="E1148" i="6"/>
  <c r="G1148" i="6"/>
  <c r="P1149" i="6" l="1"/>
  <c r="Q1148" i="6"/>
  <c r="R1148" i="6"/>
  <c r="N1293" i="6"/>
  <c r="F1149" i="6"/>
  <c r="D1150" i="6"/>
  <c r="E1149" i="6"/>
  <c r="G1149" i="6"/>
  <c r="P1150" i="6" l="1"/>
  <c r="Q1149" i="6"/>
  <c r="R1149" i="6"/>
  <c r="N1294" i="6"/>
  <c r="F1150" i="6"/>
  <c r="G1150" i="6"/>
  <c r="D1151" i="6"/>
  <c r="E1150" i="6"/>
  <c r="P1151" i="6" l="1"/>
  <c r="Q1150" i="6"/>
  <c r="R1150" i="6"/>
  <c r="N1295" i="6"/>
  <c r="G1151" i="6"/>
  <c r="D1152" i="6"/>
  <c r="F1151" i="6"/>
  <c r="E1151" i="6"/>
  <c r="P1152" i="6" l="1"/>
  <c r="Q1151" i="6"/>
  <c r="R1151" i="6"/>
  <c r="N1296" i="6"/>
  <c r="D1153" i="6"/>
  <c r="F1152" i="6"/>
  <c r="E1152" i="6"/>
  <c r="G1152" i="6"/>
  <c r="P1153" i="6" l="1"/>
  <c r="Q1152" i="6"/>
  <c r="R1152" i="6"/>
  <c r="N1297" i="6"/>
  <c r="D1154" i="6"/>
  <c r="F1153" i="6"/>
  <c r="E1153" i="6"/>
  <c r="G1153" i="6"/>
  <c r="P1154" i="6" l="1"/>
  <c r="Q1153" i="6"/>
  <c r="R1153" i="6"/>
  <c r="N1298" i="6"/>
  <c r="D1155" i="6"/>
  <c r="F1154" i="6"/>
  <c r="E1154" i="6"/>
  <c r="G1154" i="6"/>
  <c r="P1155" i="6" l="1"/>
  <c r="Q1154" i="6"/>
  <c r="R1154" i="6"/>
  <c r="N1299" i="6"/>
  <c r="F1155" i="6"/>
  <c r="E1155" i="6"/>
  <c r="G1155" i="6"/>
  <c r="D1156" i="6"/>
  <c r="P1156" i="6" l="1"/>
  <c r="Q1155" i="6"/>
  <c r="R1155" i="6"/>
  <c r="N1300" i="6"/>
  <c r="G1156" i="6"/>
  <c r="D1157" i="6"/>
  <c r="E1156" i="6"/>
  <c r="F1156" i="6"/>
  <c r="P1157" i="6" l="1"/>
  <c r="Q1156" i="6"/>
  <c r="R1156" i="6"/>
  <c r="N1301" i="6"/>
  <c r="D1158" i="6"/>
  <c r="G1157" i="6"/>
  <c r="F1157" i="6"/>
  <c r="E1157" i="6"/>
  <c r="P1158" i="6" l="1"/>
  <c r="R1157" i="6"/>
  <c r="Q1157" i="6"/>
  <c r="N1302" i="6"/>
  <c r="D1159" i="6"/>
  <c r="F1158" i="6"/>
  <c r="E1158" i="6"/>
  <c r="G1158" i="6"/>
  <c r="P1159" i="6" l="1"/>
  <c r="R1158" i="6"/>
  <c r="Q1158" i="6"/>
  <c r="N1303" i="6"/>
  <c r="D1160" i="6"/>
  <c r="F1159" i="6"/>
  <c r="E1159" i="6"/>
  <c r="G1159" i="6"/>
  <c r="P1160" i="6" l="1"/>
  <c r="Q1159" i="6"/>
  <c r="R1159" i="6"/>
  <c r="N1304" i="6"/>
  <c r="D1161" i="6"/>
  <c r="F1160" i="6"/>
  <c r="E1160" i="6"/>
  <c r="G1160" i="6"/>
  <c r="P1161" i="6" l="1"/>
  <c r="R1160" i="6"/>
  <c r="Q1160" i="6"/>
  <c r="N1305" i="6"/>
  <c r="G1161" i="6"/>
  <c r="D1162" i="6"/>
  <c r="F1161" i="6"/>
  <c r="E1161" i="6"/>
  <c r="P1162" i="6" l="1"/>
  <c r="Q1161" i="6"/>
  <c r="R1161" i="6"/>
  <c r="N1306" i="6"/>
  <c r="F1162" i="6"/>
  <c r="E1162" i="6"/>
  <c r="G1162" i="6"/>
  <c r="D1163" i="6"/>
  <c r="P1163" i="6" l="1"/>
  <c r="R1162" i="6"/>
  <c r="Q1162" i="6"/>
  <c r="N1307" i="6"/>
  <c r="F1163" i="6"/>
  <c r="E1163" i="6"/>
  <c r="G1163" i="6"/>
  <c r="D1164" i="6"/>
  <c r="P1164" i="6" l="1"/>
  <c r="R1163" i="6"/>
  <c r="Q1163" i="6"/>
  <c r="N1308" i="6"/>
  <c r="D1165" i="6"/>
  <c r="F1164" i="6"/>
  <c r="E1164" i="6"/>
  <c r="G1164" i="6"/>
  <c r="P1165" i="6" l="1"/>
  <c r="R1164" i="6"/>
  <c r="Q1164" i="6"/>
  <c r="N1309" i="6"/>
  <c r="D1166" i="6"/>
  <c r="G1165" i="6"/>
  <c r="F1165" i="6"/>
  <c r="E1165" i="6"/>
  <c r="P1166" i="6" l="1"/>
  <c r="R1165" i="6"/>
  <c r="Q1165" i="6"/>
  <c r="N1310" i="6"/>
  <c r="D1167" i="6"/>
  <c r="E1166" i="6"/>
  <c r="F1166" i="6"/>
  <c r="G1166" i="6"/>
  <c r="P1167" i="6" l="1"/>
  <c r="R1166" i="6"/>
  <c r="Q1166" i="6"/>
  <c r="N1311" i="6"/>
  <c r="F1167" i="6"/>
  <c r="G1167" i="6"/>
  <c r="E1167" i="6"/>
  <c r="D1168" i="6"/>
  <c r="P1168" i="6" l="1"/>
  <c r="Q1167" i="6"/>
  <c r="R1167" i="6"/>
  <c r="N1312" i="6"/>
  <c r="F1168" i="6"/>
  <c r="G1168" i="6"/>
  <c r="D1169" i="6"/>
  <c r="E1168" i="6"/>
  <c r="P1169" i="6" l="1"/>
  <c r="Q1168" i="6"/>
  <c r="R1168" i="6"/>
  <c r="N1313" i="6"/>
  <c r="G1169" i="6"/>
  <c r="E1169" i="6"/>
  <c r="D1170" i="6"/>
  <c r="F1169" i="6"/>
  <c r="P1170" i="6" l="1"/>
  <c r="Q1169" i="6"/>
  <c r="R1169" i="6"/>
  <c r="N1314" i="6"/>
  <c r="F1170" i="6"/>
  <c r="G1170" i="6"/>
  <c r="E1170" i="6"/>
  <c r="D1171" i="6"/>
  <c r="P1171" i="6" l="1"/>
  <c r="Q1170" i="6"/>
  <c r="R1170" i="6"/>
  <c r="N1315" i="6"/>
  <c r="E1171" i="6"/>
  <c r="D1172" i="6"/>
  <c r="F1171" i="6"/>
  <c r="G1171" i="6"/>
  <c r="P1172" i="6" l="1"/>
  <c r="R1171" i="6"/>
  <c r="Q1171" i="6"/>
  <c r="N1316" i="6"/>
  <c r="D1173" i="6"/>
  <c r="F1172" i="6"/>
  <c r="E1172" i="6"/>
  <c r="G1172" i="6"/>
  <c r="P1173" i="6" l="1"/>
  <c r="Q1172" i="6"/>
  <c r="R1172" i="6"/>
  <c r="N1317" i="6"/>
  <c r="F1173" i="6"/>
  <c r="E1173" i="6"/>
  <c r="D1174" i="6"/>
  <c r="G1173" i="6"/>
  <c r="P1174" i="6" l="1"/>
  <c r="R1173" i="6"/>
  <c r="Q1173" i="6"/>
  <c r="N1318" i="6"/>
  <c r="F1174" i="6"/>
  <c r="E1174" i="6"/>
  <c r="G1174" i="6"/>
  <c r="D1175" i="6"/>
  <c r="P1175" i="6" l="1"/>
  <c r="Q1174" i="6"/>
  <c r="R1174" i="6"/>
  <c r="N1319" i="6"/>
  <c r="D1176" i="6"/>
  <c r="F1175" i="6"/>
  <c r="E1175" i="6"/>
  <c r="G1175" i="6"/>
  <c r="P1176" i="6" l="1"/>
  <c r="Q1175" i="6"/>
  <c r="R1175" i="6"/>
  <c r="N1320" i="6"/>
  <c r="D1177" i="6"/>
  <c r="F1176" i="6"/>
  <c r="E1176" i="6"/>
  <c r="G1176" i="6"/>
  <c r="P1177" i="6" l="1"/>
  <c r="Q1176" i="6"/>
  <c r="R1176" i="6"/>
  <c r="N1321" i="6"/>
  <c r="E1177" i="6"/>
  <c r="D1178" i="6"/>
  <c r="F1177" i="6"/>
  <c r="G1177" i="6"/>
  <c r="P1178" i="6" l="1"/>
  <c r="Q1177" i="6"/>
  <c r="R1177" i="6"/>
  <c r="N1322" i="6"/>
  <c r="F1178" i="6"/>
  <c r="G1178" i="6"/>
  <c r="E1178" i="6"/>
  <c r="D1179" i="6"/>
  <c r="P1179" i="6" l="1"/>
  <c r="Q1178" i="6"/>
  <c r="R1178" i="6"/>
  <c r="N1323" i="6"/>
  <c r="D1180" i="6"/>
  <c r="F1179" i="6"/>
  <c r="G1179" i="6"/>
  <c r="E1179" i="6"/>
  <c r="P1180" i="6" l="1"/>
  <c r="R1179" i="6"/>
  <c r="Q1179" i="6"/>
  <c r="N1324" i="6"/>
  <c r="D1181" i="6"/>
  <c r="F1180" i="6"/>
  <c r="E1180" i="6"/>
  <c r="G1180" i="6"/>
  <c r="P1181" i="6" l="1"/>
  <c r="Q1180" i="6"/>
  <c r="R1180" i="6"/>
  <c r="N1325" i="6"/>
  <c r="F1181" i="6"/>
  <c r="E1181" i="6"/>
  <c r="D1182" i="6"/>
  <c r="G1181" i="6"/>
  <c r="P1182" i="6" l="1"/>
  <c r="R1181" i="6"/>
  <c r="Q1181" i="6"/>
  <c r="N1326" i="6"/>
  <c r="D1183" i="6"/>
  <c r="G1182" i="6"/>
  <c r="F1182" i="6"/>
  <c r="E1182" i="6"/>
  <c r="P1183" i="6" l="1"/>
  <c r="Q1182" i="6"/>
  <c r="R1182" i="6"/>
  <c r="N1327" i="6"/>
  <c r="F1183" i="6"/>
  <c r="E1183" i="6"/>
  <c r="G1183" i="6"/>
  <c r="D1184" i="6"/>
  <c r="P1184" i="6" l="1"/>
  <c r="Q1183" i="6"/>
  <c r="R1183" i="6"/>
  <c r="N1328" i="6"/>
  <c r="G1184" i="6"/>
  <c r="F1184" i="6"/>
  <c r="E1184" i="6"/>
  <c r="D1185" i="6"/>
  <c r="P1185" i="6" l="1"/>
  <c r="Q1184" i="6"/>
  <c r="R1184" i="6"/>
  <c r="N1329" i="6"/>
  <c r="F1185" i="6"/>
  <c r="E1185" i="6"/>
  <c r="G1185" i="6"/>
  <c r="D1186" i="6"/>
  <c r="P1186" i="6" l="1"/>
  <c r="R1185" i="6"/>
  <c r="Q1185" i="6"/>
  <c r="N1330" i="6"/>
  <c r="F1186" i="6"/>
  <c r="G1186" i="6"/>
  <c r="E1186" i="6"/>
  <c r="D1187" i="6"/>
  <c r="P1187" i="6" l="1"/>
  <c r="R1186" i="6"/>
  <c r="Q1186" i="6"/>
  <c r="N1331" i="6"/>
  <c r="F1187" i="6"/>
  <c r="G1187" i="6"/>
  <c r="E1187" i="6"/>
  <c r="D1188" i="6"/>
  <c r="P1188" i="6" l="1"/>
  <c r="Q1187" i="6"/>
  <c r="R1187" i="6"/>
  <c r="N1332" i="6"/>
  <c r="F1188" i="6"/>
  <c r="D1189" i="6"/>
  <c r="E1188" i="6"/>
  <c r="G1188" i="6"/>
  <c r="P1189" i="6" l="1"/>
  <c r="Q1188" i="6"/>
  <c r="R1188" i="6"/>
  <c r="N1333" i="6"/>
  <c r="D1190" i="6"/>
  <c r="G1189" i="6"/>
  <c r="F1189" i="6"/>
  <c r="E1189" i="6"/>
  <c r="P1190" i="6" l="1"/>
  <c r="R1189" i="6"/>
  <c r="Q1189" i="6"/>
  <c r="N1334" i="6"/>
  <c r="F1190" i="6"/>
  <c r="E1190" i="6"/>
  <c r="G1190" i="6"/>
  <c r="D1191" i="6"/>
  <c r="P1191" i="6" l="1"/>
  <c r="R1190" i="6"/>
  <c r="Q1190" i="6"/>
  <c r="N1335" i="6"/>
  <c r="G1191" i="6"/>
  <c r="D1192" i="6"/>
  <c r="F1191" i="6"/>
  <c r="E1191" i="6"/>
  <c r="P1192" i="6" l="1"/>
  <c r="R1191" i="6"/>
  <c r="Q1191" i="6"/>
  <c r="N1336" i="6"/>
  <c r="D1193" i="6"/>
  <c r="F1192" i="6"/>
  <c r="E1192" i="6"/>
  <c r="G1192" i="6"/>
  <c r="P1193" i="6" l="1"/>
  <c r="Q1192" i="6"/>
  <c r="R1192" i="6"/>
  <c r="N1337" i="6"/>
  <c r="F1193" i="6"/>
  <c r="E1193" i="6"/>
  <c r="G1193" i="6"/>
  <c r="D1194" i="6"/>
  <c r="P1194" i="6" l="1"/>
  <c r="Q1193" i="6"/>
  <c r="R1193" i="6"/>
  <c r="N1338" i="6"/>
  <c r="F1194" i="6"/>
  <c r="G1194" i="6"/>
  <c r="E1194" i="6"/>
  <c r="D1195" i="6"/>
  <c r="P1195" i="6" l="1"/>
  <c r="Q1194" i="6"/>
  <c r="R1194" i="6"/>
  <c r="N1339" i="6"/>
  <c r="D1196" i="6"/>
  <c r="F1195" i="6"/>
  <c r="G1195" i="6"/>
  <c r="E1195" i="6"/>
  <c r="P1196" i="6" l="1"/>
  <c r="Q1195" i="6"/>
  <c r="R1195" i="6"/>
  <c r="N1340" i="6"/>
  <c r="D1197" i="6"/>
  <c r="F1196" i="6"/>
  <c r="E1196" i="6"/>
  <c r="G1196" i="6"/>
  <c r="P1197" i="6" l="1"/>
  <c r="R1196" i="6"/>
  <c r="Q1196" i="6"/>
  <c r="N1341" i="6"/>
  <c r="D1198" i="6"/>
  <c r="F1197" i="6"/>
  <c r="E1197" i="6"/>
  <c r="G1197" i="6"/>
  <c r="P1198" i="6" l="1"/>
  <c r="R1197" i="6"/>
  <c r="Q1197" i="6"/>
  <c r="N1342" i="6"/>
  <c r="F1198" i="6"/>
  <c r="E1198" i="6"/>
  <c r="G1198" i="6"/>
  <c r="D1199" i="6"/>
  <c r="P1199" i="6" l="1"/>
  <c r="Q1198" i="6"/>
  <c r="R1198" i="6"/>
  <c r="N1343" i="6"/>
  <c r="D1200" i="6"/>
  <c r="E1199" i="6"/>
  <c r="F1199" i="6"/>
  <c r="G1199" i="6"/>
  <c r="P1200" i="6" l="1"/>
  <c r="R1199" i="6"/>
  <c r="Q1199" i="6"/>
  <c r="N1344" i="6"/>
  <c r="D1201" i="6"/>
  <c r="F1200" i="6"/>
  <c r="E1200" i="6"/>
  <c r="G1200" i="6"/>
  <c r="P1201" i="6" l="1"/>
  <c r="R1200" i="6"/>
  <c r="Q1200" i="6"/>
  <c r="N1345" i="6"/>
  <c r="F1201" i="6"/>
  <c r="E1201" i="6"/>
  <c r="G1201" i="6"/>
  <c r="D1202" i="6"/>
  <c r="P1202" i="6" l="1"/>
  <c r="Q1201" i="6"/>
  <c r="R1201" i="6"/>
  <c r="N1346" i="6"/>
  <c r="D1203" i="6"/>
  <c r="E1202" i="6"/>
  <c r="F1202" i="6"/>
  <c r="G1202" i="6"/>
  <c r="P1203" i="6" l="1"/>
  <c r="Q1202" i="6"/>
  <c r="R1202" i="6"/>
  <c r="N1347" i="6"/>
  <c r="F1203" i="6"/>
  <c r="E1203" i="6"/>
  <c r="D1204" i="6"/>
  <c r="G1203" i="6"/>
  <c r="P1204" i="6" l="1"/>
  <c r="Q1203" i="6"/>
  <c r="R1203" i="6"/>
  <c r="N1348" i="6"/>
  <c r="D1205" i="6"/>
  <c r="F1204" i="6"/>
  <c r="E1204" i="6"/>
  <c r="G1204" i="6"/>
  <c r="P1205" i="6" l="1"/>
  <c r="Q1204" i="6"/>
  <c r="R1204" i="6"/>
  <c r="N1349" i="6"/>
  <c r="E1205" i="6"/>
  <c r="D1206" i="6"/>
  <c r="F1205" i="6"/>
  <c r="G1205" i="6"/>
  <c r="P1206" i="6" l="1"/>
  <c r="R1205" i="6"/>
  <c r="Q1205" i="6"/>
  <c r="N1350" i="6"/>
  <c r="F1206" i="6"/>
  <c r="E1206" i="6"/>
  <c r="G1206" i="6"/>
  <c r="D1207" i="6"/>
  <c r="P1207" i="6" l="1"/>
  <c r="Q1206" i="6"/>
  <c r="R1206" i="6"/>
  <c r="N1351" i="6"/>
  <c r="E1207" i="6"/>
  <c r="D1208" i="6"/>
  <c r="F1207" i="6"/>
  <c r="G1207" i="6"/>
  <c r="P1208" i="6" l="1"/>
  <c r="R1207" i="6"/>
  <c r="Q1207" i="6"/>
  <c r="N1352" i="6"/>
  <c r="D1209" i="6"/>
  <c r="F1208" i="6"/>
  <c r="E1208" i="6"/>
  <c r="G1208" i="6"/>
  <c r="P1209" i="6" l="1"/>
  <c r="R1208" i="6"/>
  <c r="Q1208" i="6"/>
  <c r="N1353" i="6"/>
  <c r="D1210" i="6"/>
  <c r="F1209" i="6"/>
  <c r="E1209" i="6"/>
  <c r="G1209" i="6"/>
  <c r="P1210" i="6" l="1"/>
  <c r="R1209" i="6"/>
  <c r="Q1209" i="6"/>
  <c r="N1354" i="6"/>
  <c r="F1210" i="6"/>
  <c r="G1210" i="6"/>
  <c r="D1211" i="6"/>
  <c r="E1210" i="6"/>
  <c r="P1211" i="6" l="1"/>
  <c r="Q1210" i="6"/>
  <c r="R1210" i="6"/>
  <c r="N1355" i="6"/>
  <c r="G1211" i="6"/>
  <c r="D1212" i="6"/>
  <c r="F1211" i="6"/>
  <c r="E1211" i="6"/>
  <c r="P1212" i="6" l="1"/>
  <c r="R1211" i="6"/>
  <c r="Q1211" i="6"/>
  <c r="N1356" i="6"/>
  <c r="D1213" i="6"/>
  <c r="E1212" i="6"/>
  <c r="G1212" i="6"/>
  <c r="F1212" i="6"/>
  <c r="P1213" i="6" l="1"/>
  <c r="Q1212" i="6"/>
  <c r="R1212" i="6"/>
  <c r="N1357" i="6"/>
  <c r="D1214" i="6"/>
  <c r="F1213" i="6"/>
  <c r="E1213" i="6"/>
  <c r="G1213" i="6"/>
  <c r="P1214" i="6" l="1"/>
  <c r="R1213" i="6"/>
  <c r="Q1213" i="6"/>
  <c r="N1358" i="6"/>
  <c r="F1214" i="6"/>
  <c r="E1214" i="6"/>
  <c r="G1214" i="6"/>
  <c r="D1215" i="6"/>
  <c r="P1215" i="6" l="1"/>
  <c r="R1214" i="6"/>
  <c r="Q1214" i="6"/>
  <c r="N1359" i="6"/>
  <c r="G1215" i="6"/>
  <c r="D1216" i="6"/>
  <c r="E1215" i="6"/>
  <c r="F1215" i="6"/>
  <c r="P1216" i="6" l="1"/>
  <c r="Q1215" i="6"/>
  <c r="R1215" i="6"/>
  <c r="N1360" i="6"/>
  <c r="D1217" i="6"/>
  <c r="F1216" i="6"/>
  <c r="E1216" i="6"/>
  <c r="G1216" i="6"/>
  <c r="P1217" i="6" l="1"/>
  <c r="Q1216" i="6"/>
  <c r="R1216" i="6"/>
  <c r="N1361" i="6"/>
  <c r="D1218" i="6"/>
  <c r="F1217" i="6"/>
  <c r="E1217" i="6"/>
  <c r="G1217" i="6"/>
  <c r="P1218" i="6" l="1"/>
  <c r="R1217" i="6"/>
  <c r="Q1217" i="6"/>
  <c r="N1362" i="6"/>
  <c r="F1218" i="6"/>
  <c r="G1218" i="6"/>
  <c r="D1219" i="6"/>
  <c r="E1218" i="6"/>
  <c r="P1219" i="6" l="1"/>
  <c r="Q1218" i="6"/>
  <c r="R1218" i="6"/>
  <c r="N1363" i="6"/>
  <c r="E1219" i="6"/>
  <c r="G1219" i="6"/>
  <c r="D1220" i="6"/>
  <c r="F1219" i="6"/>
  <c r="P1220" i="6" l="1"/>
  <c r="R1219" i="6"/>
  <c r="Q1219" i="6"/>
  <c r="N1364" i="6"/>
  <c r="D1221" i="6"/>
  <c r="F1220" i="6"/>
  <c r="E1220" i="6"/>
  <c r="G1220" i="6"/>
  <c r="P1221" i="6" l="1"/>
  <c r="R1220" i="6"/>
  <c r="Q1220" i="6"/>
  <c r="N1365" i="6"/>
  <c r="D1222" i="6"/>
  <c r="G1221" i="6"/>
  <c r="F1221" i="6"/>
  <c r="E1221" i="6"/>
  <c r="P1222" i="6" l="1"/>
  <c r="Q1221" i="6"/>
  <c r="R1221" i="6"/>
  <c r="N1366" i="6"/>
  <c r="F1222" i="6"/>
  <c r="E1222" i="6"/>
  <c r="G1222" i="6"/>
  <c r="D1223" i="6"/>
  <c r="P1223" i="6" l="1"/>
  <c r="R1222" i="6"/>
  <c r="Q1222" i="6"/>
  <c r="N1367" i="6"/>
  <c r="G1223" i="6"/>
  <c r="D1224" i="6"/>
  <c r="E1223" i="6"/>
  <c r="F1223" i="6"/>
  <c r="P1224" i="6" l="1"/>
  <c r="R1223" i="6"/>
  <c r="Q1223" i="6"/>
  <c r="N1368" i="6"/>
  <c r="D1225" i="6"/>
  <c r="F1224" i="6"/>
  <c r="E1224" i="6"/>
  <c r="G1224" i="6"/>
  <c r="P1225" i="6" l="1"/>
  <c r="R1224" i="6"/>
  <c r="Q1224" i="6"/>
  <c r="N1369" i="6"/>
  <c r="E1225" i="6"/>
  <c r="G1225" i="6"/>
  <c r="D1226" i="6"/>
  <c r="F1225" i="6"/>
  <c r="P1226" i="6" l="1"/>
  <c r="R1225" i="6"/>
  <c r="Q1225" i="6"/>
  <c r="N1370" i="6"/>
  <c r="F1226" i="6"/>
  <c r="E1226" i="6"/>
  <c r="G1226" i="6"/>
  <c r="D1227" i="6"/>
  <c r="P1227" i="6" l="1"/>
  <c r="R1226" i="6"/>
  <c r="Q1226" i="6"/>
  <c r="N1371" i="6"/>
  <c r="E1227" i="6"/>
  <c r="D1228" i="6"/>
  <c r="G1227" i="6"/>
  <c r="F1227" i="6"/>
  <c r="P1228" i="6" l="1"/>
  <c r="R1227" i="6"/>
  <c r="Q1227" i="6"/>
  <c r="N1372" i="6"/>
  <c r="D1229" i="6"/>
  <c r="F1228" i="6"/>
  <c r="E1228" i="6"/>
  <c r="G1228" i="6"/>
  <c r="P1229" i="6" l="1"/>
  <c r="Q1228" i="6"/>
  <c r="R1228" i="6"/>
  <c r="N1373" i="6"/>
  <c r="D1230" i="6"/>
  <c r="F1229" i="6"/>
  <c r="E1229" i="6"/>
  <c r="G1229" i="6"/>
  <c r="P1230" i="6" l="1"/>
  <c r="R1229" i="6"/>
  <c r="Q1229" i="6"/>
  <c r="N1374" i="6"/>
  <c r="F1230" i="6"/>
  <c r="E1230" i="6"/>
  <c r="G1230" i="6"/>
  <c r="D1231" i="6"/>
  <c r="P1231" i="6" l="1"/>
  <c r="Q1230" i="6"/>
  <c r="R1230" i="6"/>
  <c r="N1375" i="6"/>
  <c r="D1232" i="6"/>
  <c r="E1231" i="6"/>
  <c r="G1231" i="6"/>
  <c r="F1231" i="6"/>
  <c r="P1232" i="6" l="1"/>
  <c r="Q1231" i="6"/>
  <c r="R1231" i="6"/>
  <c r="N1376" i="6"/>
  <c r="D1233" i="6"/>
  <c r="E1232" i="6"/>
  <c r="F1232" i="6"/>
  <c r="G1232" i="6"/>
  <c r="P1233" i="6" l="1"/>
  <c r="Q1232" i="6"/>
  <c r="R1232" i="6"/>
  <c r="N1377" i="6"/>
  <c r="D1234" i="6"/>
  <c r="G1233" i="6"/>
  <c r="F1233" i="6"/>
  <c r="E1233" i="6"/>
  <c r="P1234" i="6" l="1"/>
  <c r="Q1233" i="6"/>
  <c r="R1233" i="6"/>
  <c r="N1378" i="6"/>
  <c r="F1234" i="6"/>
  <c r="D1235" i="6"/>
  <c r="E1234" i="6"/>
  <c r="G1234" i="6"/>
  <c r="P1235" i="6" l="1"/>
  <c r="Q1234" i="6"/>
  <c r="R1234" i="6"/>
  <c r="N1379" i="6"/>
  <c r="D1236" i="6"/>
  <c r="F1235" i="6"/>
  <c r="E1235" i="6"/>
  <c r="G1235" i="6"/>
  <c r="P1236" i="6" l="1"/>
  <c r="R1235" i="6"/>
  <c r="Q1235" i="6"/>
  <c r="N1380" i="6"/>
  <c r="G1236" i="6"/>
  <c r="F1236" i="6"/>
  <c r="D1237" i="6"/>
  <c r="E1236" i="6"/>
  <c r="P1237" i="6" l="1"/>
  <c r="R1236" i="6"/>
  <c r="Q1236" i="6"/>
  <c r="N1381" i="6"/>
  <c r="D1238" i="6"/>
  <c r="F1237" i="6"/>
  <c r="E1237" i="6"/>
  <c r="G1237" i="6"/>
  <c r="P1238" i="6" l="1"/>
  <c r="R1237" i="6"/>
  <c r="Q1237" i="6"/>
  <c r="N1382" i="6"/>
  <c r="F1238" i="6"/>
  <c r="E1238" i="6"/>
  <c r="G1238" i="6"/>
  <c r="D1239" i="6"/>
  <c r="P1239" i="6" l="1"/>
  <c r="Q1238" i="6"/>
  <c r="R1238" i="6"/>
  <c r="N1383" i="6"/>
  <c r="E1239" i="6"/>
  <c r="G1239" i="6"/>
  <c r="D1240" i="6"/>
  <c r="F1239" i="6"/>
  <c r="P1240" i="6" l="1"/>
  <c r="Q1239" i="6"/>
  <c r="R1239" i="6"/>
  <c r="N1384" i="6"/>
  <c r="G1240" i="6"/>
  <c r="D1241" i="6"/>
  <c r="F1240" i="6"/>
  <c r="E1240" i="6"/>
  <c r="P1241" i="6" l="1"/>
  <c r="Q1240" i="6"/>
  <c r="R1240" i="6"/>
  <c r="N1385" i="6"/>
  <c r="D1242" i="6"/>
  <c r="F1241" i="6"/>
  <c r="E1241" i="6"/>
  <c r="G1241" i="6"/>
  <c r="P1242" i="6" l="1"/>
  <c r="R1241" i="6"/>
  <c r="Q1241" i="6"/>
  <c r="N1386" i="6"/>
  <c r="F1242" i="6"/>
  <c r="E1242" i="6"/>
  <c r="G1242" i="6"/>
  <c r="D1243" i="6"/>
  <c r="P1243" i="6" l="1"/>
  <c r="R1242" i="6"/>
  <c r="Q1242" i="6"/>
  <c r="N1387" i="6"/>
  <c r="E1243" i="6"/>
  <c r="G1243" i="6"/>
  <c r="D1244" i="6"/>
  <c r="F1243" i="6"/>
  <c r="P1244" i="6" l="1"/>
  <c r="Q1243" i="6"/>
  <c r="R1243" i="6"/>
  <c r="N1388" i="6"/>
  <c r="G1244" i="6"/>
  <c r="D1245" i="6"/>
  <c r="F1244" i="6"/>
  <c r="E1244" i="6"/>
  <c r="P1245" i="6" l="1"/>
  <c r="Q1244" i="6"/>
  <c r="R1244" i="6"/>
  <c r="N1389" i="6"/>
  <c r="D1246" i="6"/>
  <c r="F1245" i="6"/>
  <c r="E1245" i="6"/>
  <c r="G1245" i="6"/>
  <c r="P1246" i="6" l="1"/>
  <c r="Q1245" i="6"/>
  <c r="R1245" i="6"/>
  <c r="N1390" i="6"/>
  <c r="D1247" i="6"/>
  <c r="F1246" i="6"/>
  <c r="G1246" i="6"/>
  <c r="E1246" i="6"/>
  <c r="P1247" i="6" l="1"/>
  <c r="Q1246" i="6"/>
  <c r="R1246" i="6"/>
  <c r="N1391" i="6"/>
  <c r="D1248" i="6"/>
  <c r="G1247" i="6"/>
  <c r="F1247" i="6"/>
  <c r="E1247" i="6"/>
  <c r="P1248" i="6" l="1"/>
  <c r="R1247" i="6"/>
  <c r="Q1247" i="6"/>
  <c r="N1392" i="6"/>
  <c r="D1249" i="6"/>
  <c r="F1248" i="6"/>
  <c r="E1248" i="6"/>
  <c r="G1248" i="6"/>
  <c r="P1249" i="6" l="1"/>
  <c r="R1248" i="6"/>
  <c r="Q1248" i="6"/>
  <c r="N1393" i="6"/>
  <c r="F1249" i="6"/>
  <c r="G1249" i="6"/>
  <c r="D1250" i="6"/>
  <c r="E1249" i="6"/>
  <c r="P1250" i="6" l="1"/>
  <c r="Q1249" i="6"/>
  <c r="R1249" i="6"/>
  <c r="N1394" i="6"/>
  <c r="F1250" i="6"/>
  <c r="E1250" i="6"/>
  <c r="G1250" i="6"/>
  <c r="D1251" i="6"/>
  <c r="P1251" i="6" l="1"/>
  <c r="Q1250" i="6"/>
  <c r="R1250" i="6"/>
  <c r="N1395" i="6"/>
  <c r="G1251" i="6"/>
  <c r="D1252" i="6"/>
  <c r="F1251" i="6"/>
  <c r="E1251" i="6"/>
  <c r="P1252" i="6" l="1"/>
  <c r="R1251" i="6"/>
  <c r="Q1251" i="6"/>
  <c r="N1396" i="6"/>
  <c r="E1252" i="6"/>
  <c r="G1252" i="6"/>
  <c r="D1253" i="6"/>
  <c r="F1252" i="6"/>
  <c r="P1253" i="6" l="1"/>
  <c r="Q1252" i="6"/>
  <c r="R1252" i="6"/>
  <c r="N1397" i="6"/>
  <c r="G1253" i="6"/>
  <c r="D1254" i="6"/>
  <c r="F1253" i="6"/>
  <c r="E1253" i="6"/>
  <c r="P1254" i="6" l="1"/>
  <c r="R1253" i="6"/>
  <c r="Q1253" i="6"/>
  <c r="N1398" i="6"/>
  <c r="F1254" i="6"/>
  <c r="E1254" i="6"/>
  <c r="G1254" i="6"/>
  <c r="D1255" i="6"/>
  <c r="P1255" i="6" l="1"/>
  <c r="Q1254" i="6"/>
  <c r="R1254" i="6"/>
  <c r="N1399" i="6"/>
  <c r="D1256" i="6"/>
  <c r="G1255" i="6"/>
  <c r="F1255" i="6"/>
  <c r="E1255" i="6"/>
  <c r="P1256" i="6" l="1"/>
  <c r="Q1255" i="6"/>
  <c r="R1255" i="6"/>
  <c r="N1400" i="6"/>
  <c r="G1256" i="6"/>
  <c r="D1257" i="6"/>
  <c r="F1256" i="6"/>
  <c r="E1256" i="6"/>
  <c r="P1257" i="6" l="1"/>
  <c r="Q1256" i="6"/>
  <c r="R1256" i="6"/>
  <c r="N1401" i="6"/>
  <c r="G1257" i="6"/>
  <c r="D1258" i="6"/>
  <c r="F1257" i="6"/>
  <c r="E1257" i="6"/>
  <c r="P1258" i="6" l="1"/>
  <c r="R1257" i="6"/>
  <c r="Q1257" i="6"/>
  <c r="N1402" i="6"/>
  <c r="D1259" i="6"/>
  <c r="G1258" i="6"/>
  <c r="F1258" i="6"/>
  <c r="E1258" i="6"/>
  <c r="P1259" i="6" l="1"/>
  <c r="R1258" i="6"/>
  <c r="Q1258" i="6"/>
  <c r="N1403" i="6"/>
  <c r="D1260" i="6"/>
  <c r="F1259" i="6"/>
  <c r="G1259" i="6"/>
  <c r="E1259" i="6"/>
  <c r="P1260" i="6" l="1"/>
  <c r="R1259" i="6"/>
  <c r="Q1259" i="6"/>
  <c r="N1404" i="6"/>
  <c r="D1261" i="6"/>
  <c r="F1260" i="6"/>
  <c r="E1260" i="6"/>
  <c r="G1260" i="6"/>
  <c r="P1261" i="6" l="1"/>
  <c r="Q1260" i="6"/>
  <c r="R1260" i="6"/>
  <c r="N1405" i="6"/>
  <c r="D1262" i="6"/>
  <c r="F1261" i="6"/>
  <c r="E1261" i="6"/>
  <c r="G1261" i="6"/>
  <c r="P1262" i="6" l="1"/>
  <c r="Q1261" i="6"/>
  <c r="R1261" i="6"/>
  <c r="N1406" i="6"/>
  <c r="D1263" i="6"/>
  <c r="F1262" i="6"/>
  <c r="E1262" i="6"/>
  <c r="G1262" i="6"/>
  <c r="P1263" i="6" l="1"/>
  <c r="Q1262" i="6"/>
  <c r="R1262" i="6"/>
  <c r="N1407" i="6"/>
  <c r="D1264" i="6"/>
  <c r="F1263" i="6"/>
  <c r="E1263" i="6"/>
  <c r="G1263" i="6"/>
  <c r="P1264" i="6" l="1"/>
  <c r="Q1263" i="6"/>
  <c r="R1263" i="6"/>
  <c r="N1408" i="6"/>
  <c r="D1265" i="6"/>
  <c r="F1264" i="6"/>
  <c r="E1264" i="6"/>
  <c r="G1264" i="6"/>
  <c r="P1265" i="6" l="1"/>
  <c r="Q1264" i="6"/>
  <c r="R1264" i="6"/>
  <c r="N1409" i="6"/>
  <c r="D1266" i="6"/>
  <c r="F1265" i="6"/>
  <c r="E1265" i="6"/>
  <c r="G1265" i="6"/>
  <c r="P1266" i="6" l="1"/>
  <c r="R1265" i="6"/>
  <c r="Q1265" i="6"/>
  <c r="N1410" i="6"/>
  <c r="D1267" i="6"/>
  <c r="F1266" i="6"/>
  <c r="E1266" i="6"/>
  <c r="G1266" i="6"/>
  <c r="P1267" i="6" l="1"/>
  <c r="R1266" i="6"/>
  <c r="Q1266" i="6"/>
  <c r="N1411" i="6"/>
  <c r="D1268" i="6"/>
  <c r="F1267" i="6"/>
  <c r="E1267" i="6"/>
  <c r="G1267" i="6"/>
  <c r="P1268" i="6" l="1"/>
  <c r="R1267" i="6"/>
  <c r="Q1267" i="6"/>
  <c r="N1412" i="6"/>
  <c r="D1269" i="6"/>
  <c r="F1268" i="6"/>
  <c r="E1268" i="6"/>
  <c r="G1268" i="6"/>
  <c r="P1269" i="6" l="1"/>
  <c r="Q1268" i="6"/>
  <c r="R1268" i="6"/>
  <c r="N1413" i="6"/>
  <c r="D1270" i="6"/>
  <c r="F1269" i="6"/>
  <c r="E1269" i="6"/>
  <c r="G1269" i="6"/>
  <c r="P1270" i="6" l="1"/>
  <c r="Q1269" i="6"/>
  <c r="R1269" i="6"/>
  <c r="N1414" i="6"/>
  <c r="D1271" i="6"/>
  <c r="G1270" i="6"/>
  <c r="E1270" i="6"/>
  <c r="F1270" i="6"/>
  <c r="P1271" i="6" l="1"/>
  <c r="R1270" i="6"/>
  <c r="Q1270" i="6"/>
  <c r="N1415" i="6"/>
  <c r="D1272" i="6"/>
  <c r="F1271" i="6"/>
  <c r="E1271" i="6"/>
  <c r="G1271" i="6"/>
  <c r="P1272" i="6" l="1"/>
  <c r="Q1271" i="6"/>
  <c r="R1271" i="6"/>
  <c r="N1416" i="6"/>
  <c r="E1272" i="6"/>
  <c r="G1272" i="6"/>
  <c r="D1273" i="6"/>
  <c r="F1272" i="6"/>
  <c r="P1273" i="6" l="1"/>
  <c r="R1272" i="6"/>
  <c r="Q1272" i="6"/>
  <c r="N1417" i="6"/>
  <c r="G1273" i="6"/>
  <c r="D1274" i="6"/>
  <c r="F1273" i="6"/>
  <c r="E1273" i="6"/>
  <c r="P1274" i="6" l="1"/>
  <c r="R1273" i="6"/>
  <c r="Q1273" i="6"/>
  <c r="N1418" i="6"/>
  <c r="F1274" i="6"/>
  <c r="D1275" i="6"/>
  <c r="E1274" i="6"/>
  <c r="G1274" i="6"/>
  <c r="P1275" i="6" l="1"/>
  <c r="R1274" i="6"/>
  <c r="Q1274" i="6"/>
  <c r="N1419" i="6"/>
  <c r="D1276" i="6"/>
  <c r="F1275" i="6"/>
  <c r="E1275" i="6"/>
  <c r="G1275" i="6"/>
  <c r="P1276" i="6" l="1"/>
  <c r="R1275" i="6"/>
  <c r="Q1275" i="6"/>
  <c r="N1420" i="6"/>
  <c r="D1277" i="6"/>
  <c r="F1276" i="6"/>
  <c r="E1276" i="6"/>
  <c r="G1276" i="6"/>
  <c r="P1277" i="6" l="1"/>
  <c r="Q1276" i="6"/>
  <c r="R1276" i="6"/>
  <c r="N1421" i="6"/>
  <c r="F1277" i="6"/>
  <c r="G1277" i="6"/>
  <c r="D1278" i="6"/>
  <c r="E1277" i="6"/>
  <c r="P1278" i="6" l="1"/>
  <c r="R1277" i="6"/>
  <c r="Q1277" i="6"/>
  <c r="N1422" i="6"/>
  <c r="G1278" i="6"/>
  <c r="D1279" i="6"/>
  <c r="F1278" i="6"/>
  <c r="E1278" i="6"/>
  <c r="P1279" i="6" l="1"/>
  <c r="R1278" i="6"/>
  <c r="Q1278" i="6"/>
  <c r="N1423" i="6"/>
  <c r="D1280" i="6"/>
  <c r="F1279" i="6"/>
  <c r="E1279" i="6"/>
  <c r="G1279" i="6"/>
  <c r="P1280" i="6" l="1"/>
  <c r="R1279" i="6"/>
  <c r="Q1279" i="6"/>
  <c r="N1424" i="6"/>
  <c r="D1281" i="6"/>
  <c r="F1280" i="6"/>
  <c r="E1280" i="6"/>
  <c r="G1280" i="6"/>
  <c r="P1281" i="6" l="1"/>
  <c r="R1280" i="6"/>
  <c r="Q1280" i="6"/>
  <c r="N1425" i="6"/>
  <c r="D1282" i="6"/>
  <c r="F1281" i="6"/>
  <c r="E1281" i="6"/>
  <c r="G1281" i="6"/>
  <c r="P1282" i="6" l="1"/>
  <c r="R1281" i="6"/>
  <c r="Q1281" i="6"/>
  <c r="N1426" i="6"/>
  <c r="F1282" i="6"/>
  <c r="E1282" i="6"/>
  <c r="G1282" i="6"/>
  <c r="D1283" i="6"/>
  <c r="P1283" i="6" l="1"/>
  <c r="Q1282" i="6"/>
  <c r="R1282" i="6"/>
  <c r="N1427" i="6"/>
  <c r="G1283" i="6"/>
  <c r="F1283" i="6"/>
  <c r="D1284" i="6"/>
  <c r="E1283" i="6"/>
  <c r="P1284" i="6" l="1"/>
  <c r="Q1283" i="6"/>
  <c r="R1283" i="6"/>
  <c r="N1428" i="6"/>
  <c r="D1285" i="6"/>
  <c r="F1284" i="6"/>
  <c r="E1284" i="6"/>
  <c r="G1284" i="6"/>
  <c r="P1285" i="6" l="1"/>
  <c r="R1284" i="6"/>
  <c r="Q1284" i="6"/>
  <c r="N1429" i="6"/>
  <c r="G1285" i="6"/>
  <c r="D1286" i="6"/>
  <c r="F1285" i="6"/>
  <c r="E1285" i="6"/>
  <c r="P1286" i="6" l="1"/>
  <c r="R1285" i="6"/>
  <c r="Q1285" i="6"/>
  <c r="N1430" i="6"/>
  <c r="F1286" i="6"/>
  <c r="E1286" i="6"/>
  <c r="G1286" i="6"/>
  <c r="D1287" i="6"/>
  <c r="P1287" i="6" l="1"/>
  <c r="Q1286" i="6"/>
  <c r="R1286" i="6"/>
  <c r="N1431" i="6"/>
  <c r="F1287" i="6"/>
  <c r="G1287" i="6"/>
  <c r="D1288" i="6"/>
  <c r="E1287" i="6"/>
  <c r="P1288" i="6" l="1"/>
  <c r="Q1287" i="6"/>
  <c r="R1287" i="6"/>
  <c r="N1432" i="6"/>
  <c r="G1288" i="6"/>
  <c r="D1289" i="6"/>
  <c r="F1288" i="6"/>
  <c r="E1288" i="6"/>
  <c r="P1289" i="6" l="1"/>
  <c r="Q1288" i="6"/>
  <c r="R1288" i="6"/>
  <c r="N1433" i="6"/>
  <c r="D1290" i="6"/>
  <c r="G1289" i="6"/>
  <c r="F1289" i="6"/>
  <c r="E1289" i="6"/>
  <c r="P1290" i="6" l="1"/>
  <c r="Q1289" i="6"/>
  <c r="R1289" i="6"/>
  <c r="N1434" i="6"/>
  <c r="F1290" i="6"/>
  <c r="E1290" i="6"/>
  <c r="G1290" i="6"/>
  <c r="D1291" i="6"/>
  <c r="P1291" i="6" l="1"/>
  <c r="R1290" i="6"/>
  <c r="Q1290" i="6"/>
  <c r="N1435" i="6"/>
  <c r="G1291" i="6"/>
  <c r="F1291" i="6"/>
  <c r="E1291" i="6"/>
  <c r="D1292" i="6"/>
  <c r="P1292" i="6" l="1"/>
  <c r="Q1291" i="6"/>
  <c r="R1291" i="6"/>
  <c r="N1436" i="6"/>
  <c r="D1293" i="6"/>
  <c r="F1292" i="6"/>
  <c r="E1292" i="6"/>
  <c r="G1292" i="6"/>
  <c r="P1293" i="6" l="1"/>
  <c r="Q1292" i="6"/>
  <c r="R1292" i="6"/>
  <c r="N1437" i="6"/>
  <c r="G1293" i="6"/>
  <c r="D1294" i="6"/>
  <c r="F1293" i="6"/>
  <c r="E1293" i="6"/>
  <c r="P1294" i="6" l="1"/>
  <c r="Q1293" i="6"/>
  <c r="R1293" i="6"/>
  <c r="N1438" i="6"/>
  <c r="F1294" i="6"/>
  <c r="E1294" i="6"/>
  <c r="G1294" i="6"/>
  <c r="D1295" i="6"/>
  <c r="P1295" i="6" l="1"/>
  <c r="R1294" i="6"/>
  <c r="Q1294" i="6"/>
  <c r="N1439" i="6"/>
  <c r="G1295" i="6"/>
  <c r="D1296" i="6"/>
  <c r="F1295" i="6"/>
  <c r="E1295" i="6"/>
  <c r="P1296" i="6" l="1"/>
  <c r="Q1295" i="6"/>
  <c r="R1295" i="6"/>
  <c r="N1440" i="6"/>
  <c r="D1297" i="6"/>
  <c r="E1296" i="6"/>
  <c r="F1296" i="6"/>
  <c r="G1296" i="6"/>
  <c r="P1297" i="6" l="1"/>
  <c r="R1296" i="6"/>
  <c r="Q1296" i="6"/>
  <c r="N1441" i="6"/>
  <c r="G1297" i="6"/>
  <c r="D1298" i="6"/>
  <c r="F1297" i="6"/>
  <c r="E1297" i="6"/>
  <c r="P1298" i="6" l="1"/>
  <c r="Q1297" i="6"/>
  <c r="R1297" i="6"/>
  <c r="N1442" i="6"/>
  <c r="D1299" i="6"/>
  <c r="G1298" i="6"/>
  <c r="F1298" i="6"/>
  <c r="E1298" i="6"/>
  <c r="P1299" i="6" l="1"/>
  <c r="R1298" i="6"/>
  <c r="Q1298" i="6"/>
  <c r="N1443" i="6"/>
  <c r="D1300" i="6"/>
  <c r="F1299" i="6"/>
  <c r="E1299" i="6"/>
  <c r="G1299" i="6"/>
  <c r="P1300" i="6" l="1"/>
  <c r="Q1299" i="6"/>
  <c r="R1299" i="6"/>
  <c r="N1444" i="6"/>
  <c r="G1300" i="6"/>
  <c r="D1301" i="6"/>
  <c r="E1300" i="6"/>
  <c r="F1300" i="6"/>
  <c r="P1301" i="6" l="1"/>
  <c r="Q1300" i="6"/>
  <c r="R1300" i="6"/>
  <c r="N1445" i="6"/>
  <c r="D1302" i="6"/>
  <c r="F1301" i="6"/>
  <c r="E1301" i="6"/>
  <c r="G1301" i="6"/>
  <c r="P1302" i="6" l="1"/>
  <c r="R1301" i="6"/>
  <c r="Q1301" i="6"/>
  <c r="N1446" i="6"/>
  <c r="E1302" i="6"/>
  <c r="G1302" i="6"/>
  <c r="D1303" i="6"/>
  <c r="F1302" i="6"/>
  <c r="P1303" i="6" l="1"/>
  <c r="R1302" i="6"/>
  <c r="Q1302" i="6"/>
  <c r="N1447" i="6"/>
  <c r="G1303" i="6"/>
  <c r="D1304" i="6"/>
  <c r="F1303" i="6"/>
  <c r="E1303" i="6"/>
  <c r="P1304" i="6" l="1"/>
  <c r="Q1303" i="6"/>
  <c r="R1303" i="6"/>
  <c r="N1448" i="6"/>
  <c r="G1304" i="6"/>
  <c r="D1305" i="6"/>
  <c r="F1304" i="6"/>
  <c r="E1304" i="6"/>
  <c r="P1305" i="6" l="1"/>
  <c r="Q1304" i="6"/>
  <c r="R1304" i="6"/>
  <c r="N1449" i="6"/>
  <c r="D1306" i="6"/>
  <c r="F1305" i="6"/>
  <c r="E1305" i="6"/>
  <c r="G1305" i="6"/>
  <c r="P1306" i="6" l="1"/>
  <c r="R1305" i="6"/>
  <c r="Q1305" i="6"/>
  <c r="N1450" i="6"/>
  <c r="F1306" i="6"/>
  <c r="E1306" i="6"/>
  <c r="G1306" i="6"/>
  <c r="D1307" i="6"/>
  <c r="P1307" i="6" l="1"/>
  <c r="Q1306" i="6"/>
  <c r="R1306" i="6"/>
  <c r="N1451" i="6"/>
  <c r="G1307" i="6"/>
  <c r="D1308" i="6"/>
  <c r="F1307" i="6"/>
  <c r="E1307" i="6"/>
  <c r="P1308" i="6" l="1"/>
  <c r="Q1307" i="6"/>
  <c r="R1307" i="6"/>
  <c r="N1452" i="6"/>
  <c r="D1309" i="6"/>
  <c r="F1308" i="6"/>
  <c r="E1308" i="6"/>
  <c r="G1308" i="6"/>
  <c r="P1309" i="6" l="1"/>
  <c r="R1308" i="6"/>
  <c r="Q1308" i="6"/>
  <c r="N1453" i="6"/>
  <c r="G1309" i="6"/>
  <c r="D1310" i="6"/>
  <c r="F1309" i="6"/>
  <c r="E1309" i="6"/>
  <c r="P1310" i="6" l="1"/>
  <c r="R1309" i="6"/>
  <c r="Q1309" i="6"/>
  <c r="N1454" i="6"/>
  <c r="F1310" i="6"/>
  <c r="E1310" i="6"/>
  <c r="G1310" i="6"/>
  <c r="D1311" i="6"/>
  <c r="P1311" i="6" l="1"/>
  <c r="Q1310" i="6"/>
  <c r="R1310" i="6"/>
  <c r="N1455" i="6"/>
  <c r="G1311" i="6"/>
  <c r="F1311" i="6"/>
  <c r="E1311" i="6"/>
  <c r="D1312" i="6"/>
  <c r="P1312" i="6" l="1"/>
  <c r="Q1311" i="6"/>
  <c r="R1311" i="6"/>
  <c r="N1456" i="6"/>
  <c r="D1313" i="6"/>
  <c r="F1312" i="6"/>
  <c r="E1312" i="6"/>
  <c r="G1312" i="6"/>
  <c r="P1313" i="6" l="1"/>
  <c r="Q1312" i="6"/>
  <c r="R1312" i="6"/>
  <c r="N1457" i="6"/>
  <c r="G1313" i="6"/>
  <c r="D1314" i="6"/>
  <c r="F1313" i="6"/>
  <c r="E1313" i="6"/>
  <c r="P1314" i="6" l="1"/>
  <c r="R1313" i="6"/>
  <c r="Q1313" i="6"/>
  <c r="N1458" i="6"/>
  <c r="D1315" i="6"/>
  <c r="E1314" i="6"/>
  <c r="G1314" i="6"/>
  <c r="F1314" i="6"/>
  <c r="P1315" i="6" l="1"/>
  <c r="R1314" i="6"/>
  <c r="Q1314" i="6"/>
  <c r="N1459" i="6"/>
  <c r="D1316" i="6"/>
  <c r="E1315" i="6"/>
  <c r="F1315" i="6"/>
  <c r="G1315" i="6"/>
  <c r="P1316" i="6" l="1"/>
  <c r="Q1315" i="6"/>
  <c r="R1315" i="6"/>
  <c r="N1460" i="6"/>
  <c r="D1317" i="6"/>
  <c r="F1316" i="6"/>
  <c r="E1316" i="6"/>
  <c r="G1316" i="6"/>
  <c r="P1317" i="6" l="1"/>
  <c r="R1316" i="6"/>
  <c r="Q1316" i="6"/>
  <c r="N1461" i="6"/>
  <c r="D1318" i="6"/>
  <c r="F1317" i="6"/>
  <c r="E1317" i="6"/>
  <c r="G1317" i="6"/>
  <c r="P1318" i="6" l="1"/>
  <c r="R1317" i="6"/>
  <c r="Q1317" i="6"/>
  <c r="N1462" i="6"/>
  <c r="F1318" i="6"/>
  <c r="E1318" i="6"/>
  <c r="G1318" i="6"/>
  <c r="D1319" i="6"/>
  <c r="P1319" i="6" l="1"/>
  <c r="R1318" i="6"/>
  <c r="Q1318" i="6"/>
  <c r="N1463" i="6"/>
  <c r="G1319" i="6"/>
  <c r="F1319" i="6"/>
  <c r="E1319" i="6"/>
  <c r="D1320" i="6"/>
  <c r="P1320" i="6" l="1"/>
  <c r="R1319" i="6"/>
  <c r="Q1319" i="6"/>
  <c r="N1464" i="6"/>
  <c r="D1321" i="6"/>
  <c r="G1320" i="6"/>
  <c r="F1320" i="6"/>
  <c r="E1320" i="6"/>
  <c r="P1321" i="6" l="1"/>
  <c r="Q1320" i="6"/>
  <c r="R1320" i="6"/>
  <c r="N1465" i="6"/>
  <c r="D1322" i="6"/>
  <c r="F1321" i="6"/>
  <c r="E1321" i="6"/>
  <c r="G1321" i="6"/>
  <c r="P1322" i="6" l="1"/>
  <c r="R1321" i="6"/>
  <c r="Q1321" i="6"/>
  <c r="N1466" i="6"/>
  <c r="F1322" i="6"/>
  <c r="E1322" i="6"/>
  <c r="D1323" i="6"/>
  <c r="G1322" i="6"/>
  <c r="P1323" i="6" l="1"/>
  <c r="Q1322" i="6"/>
  <c r="R1322" i="6"/>
  <c r="N1467" i="6"/>
  <c r="D1324" i="6"/>
  <c r="F1323" i="6"/>
  <c r="E1323" i="6"/>
  <c r="G1323" i="6"/>
  <c r="P1324" i="6" l="1"/>
  <c r="Q1323" i="6"/>
  <c r="R1323" i="6"/>
  <c r="N1468" i="6"/>
  <c r="E1324" i="6"/>
  <c r="G1324" i="6"/>
  <c r="D1325" i="6"/>
  <c r="F1324" i="6"/>
  <c r="P1325" i="6" l="1"/>
  <c r="Q1324" i="6"/>
  <c r="R1324" i="6"/>
  <c r="N1469" i="6"/>
  <c r="D1326" i="6"/>
  <c r="F1325" i="6"/>
  <c r="E1325" i="6"/>
  <c r="G1325" i="6"/>
  <c r="P1326" i="6" l="1"/>
  <c r="R1325" i="6"/>
  <c r="Q1325" i="6"/>
  <c r="N1470" i="6"/>
  <c r="F1326" i="6"/>
  <c r="E1326" i="6"/>
  <c r="G1326" i="6"/>
  <c r="D1327" i="6"/>
  <c r="P1327" i="6" l="1"/>
  <c r="Q1326" i="6"/>
  <c r="R1326" i="6"/>
  <c r="N1471" i="6"/>
  <c r="G1327" i="6"/>
  <c r="E1327" i="6"/>
  <c r="F1327" i="6"/>
  <c r="D1328" i="6"/>
  <c r="P1328" i="6" l="1"/>
  <c r="Q1327" i="6"/>
  <c r="R1327" i="6"/>
  <c r="N1472" i="6"/>
  <c r="D1329" i="6"/>
  <c r="F1328" i="6"/>
  <c r="E1328" i="6"/>
  <c r="G1328" i="6"/>
  <c r="P1329" i="6" l="1"/>
  <c r="Q1328" i="6"/>
  <c r="R1328" i="6"/>
  <c r="N1473" i="6"/>
  <c r="G1329" i="6"/>
  <c r="F1329" i="6"/>
  <c r="E1329" i="6"/>
  <c r="D1330" i="6"/>
  <c r="P1330" i="6" l="1"/>
  <c r="Q1329" i="6"/>
  <c r="R1329" i="6"/>
  <c r="N1474" i="6"/>
  <c r="F1330" i="6"/>
  <c r="E1330" i="6"/>
  <c r="G1330" i="6"/>
  <c r="D1331" i="6"/>
  <c r="P1331" i="6" l="1"/>
  <c r="Q1330" i="6"/>
  <c r="R1330" i="6"/>
  <c r="N1475" i="6"/>
  <c r="G1331" i="6"/>
  <c r="D1332" i="6"/>
  <c r="F1331" i="6"/>
  <c r="E1331" i="6"/>
  <c r="P1332" i="6" l="1"/>
  <c r="R1331" i="6"/>
  <c r="Q1331" i="6"/>
  <c r="N1476" i="6"/>
  <c r="D1333" i="6"/>
  <c r="F1332" i="6"/>
  <c r="E1332" i="6"/>
  <c r="G1332" i="6"/>
  <c r="P1333" i="6" l="1"/>
  <c r="R1332" i="6"/>
  <c r="Q1332" i="6"/>
  <c r="N1477" i="6"/>
  <c r="G1333" i="6"/>
  <c r="D1334" i="6"/>
  <c r="F1333" i="6"/>
  <c r="E1333" i="6"/>
  <c r="P1334" i="6" l="1"/>
  <c r="R1333" i="6"/>
  <c r="Q1333" i="6"/>
  <c r="N1478" i="6"/>
  <c r="F1334" i="6"/>
  <c r="E1334" i="6"/>
  <c r="G1334" i="6"/>
  <c r="D1335" i="6"/>
  <c r="P1335" i="6" l="1"/>
  <c r="Q1334" i="6"/>
  <c r="R1334" i="6"/>
  <c r="N1479" i="6"/>
  <c r="G1335" i="6"/>
  <c r="D1336" i="6"/>
  <c r="F1335" i="6"/>
  <c r="E1335" i="6"/>
  <c r="P1336" i="6" l="1"/>
  <c r="Q1335" i="6"/>
  <c r="R1335" i="6"/>
  <c r="N1480" i="6"/>
  <c r="D1337" i="6"/>
  <c r="F1336" i="6"/>
  <c r="E1336" i="6"/>
  <c r="G1336" i="6"/>
  <c r="P1337" i="6" l="1"/>
  <c r="Q1336" i="6"/>
  <c r="R1336" i="6"/>
  <c r="N1481" i="6"/>
  <c r="F1337" i="6"/>
  <c r="G1337" i="6"/>
  <c r="D1338" i="6"/>
  <c r="E1337" i="6"/>
  <c r="P1338" i="6" l="1"/>
  <c r="R1337" i="6"/>
  <c r="Q1337" i="6"/>
  <c r="N1482" i="6"/>
  <c r="G1338" i="6"/>
  <c r="D1339" i="6"/>
  <c r="F1338" i="6"/>
  <c r="E1338" i="6"/>
  <c r="P1339" i="6" l="1"/>
  <c r="Q1338" i="6"/>
  <c r="R1338" i="6"/>
  <c r="N1483" i="6"/>
  <c r="D1340" i="6"/>
  <c r="F1339" i="6"/>
  <c r="E1339" i="6"/>
  <c r="G1339" i="6"/>
  <c r="P1340" i="6" l="1"/>
  <c r="Q1339" i="6"/>
  <c r="R1339" i="6"/>
  <c r="N1484" i="6"/>
  <c r="D1341" i="6"/>
  <c r="F1340" i="6"/>
  <c r="E1340" i="6"/>
  <c r="G1340" i="6"/>
  <c r="P1341" i="6" l="1"/>
  <c r="Q1340" i="6"/>
  <c r="R1340" i="6"/>
  <c r="N1485" i="6"/>
  <c r="D1342" i="6"/>
  <c r="F1341" i="6"/>
  <c r="E1341" i="6"/>
  <c r="G1341" i="6"/>
  <c r="P1342" i="6" l="1"/>
  <c r="R1341" i="6"/>
  <c r="Q1341" i="6"/>
  <c r="N1486" i="6"/>
  <c r="F1342" i="6"/>
  <c r="E1342" i="6"/>
  <c r="G1342" i="6"/>
  <c r="D1343" i="6"/>
  <c r="P1343" i="6" l="1"/>
  <c r="Q1342" i="6"/>
  <c r="R1342" i="6"/>
  <c r="N1487" i="6"/>
  <c r="G1343" i="6"/>
  <c r="E1343" i="6"/>
  <c r="D1344" i="6"/>
  <c r="F1343" i="6"/>
  <c r="P1344" i="6" l="1"/>
  <c r="Q1343" i="6"/>
  <c r="R1343" i="6"/>
  <c r="N1488" i="6"/>
  <c r="G1344" i="6"/>
  <c r="D1345" i="6"/>
  <c r="F1344" i="6"/>
  <c r="E1344" i="6"/>
  <c r="P1345" i="6" l="1"/>
  <c r="Q1344" i="6"/>
  <c r="R1344" i="6"/>
  <c r="N1489" i="6"/>
  <c r="D1346" i="6"/>
  <c r="F1345" i="6"/>
  <c r="E1345" i="6"/>
  <c r="G1345" i="6"/>
  <c r="P1346" i="6" l="1"/>
  <c r="R1345" i="6"/>
  <c r="Q1345" i="6"/>
  <c r="N1490" i="6"/>
  <c r="F1346" i="6"/>
  <c r="E1346" i="6"/>
  <c r="G1346" i="6"/>
  <c r="D1347" i="6"/>
  <c r="P1347" i="6" l="1"/>
  <c r="Q1346" i="6"/>
  <c r="R1346" i="6"/>
  <c r="N1491" i="6"/>
  <c r="G1347" i="6"/>
  <c r="D1348" i="6"/>
  <c r="F1347" i="6"/>
  <c r="E1347" i="6"/>
  <c r="P1348" i="6" l="1"/>
  <c r="Q1347" i="6"/>
  <c r="R1347" i="6"/>
  <c r="N1492" i="6"/>
  <c r="F1348" i="6"/>
  <c r="G1348" i="6"/>
  <c r="E1348" i="6"/>
  <c r="D1349" i="6"/>
  <c r="P1349" i="6" l="1"/>
  <c r="R1348" i="6"/>
  <c r="Q1348" i="6"/>
  <c r="N1493" i="6"/>
  <c r="E1349" i="6"/>
  <c r="D1350" i="6"/>
  <c r="F1349" i="6"/>
  <c r="G1349" i="6"/>
  <c r="P1350" i="6" l="1"/>
  <c r="Q1349" i="6"/>
  <c r="R1349" i="6"/>
  <c r="N1494" i="6"/>
  <c r="F1350" i="6"/>
  <c r="D1351" i="6"/>
  <c r="G1350" i="6"/>
  <c r="E1350" i="6"/>
  <c r="P1351" i="6" l="1"/>
  <c r="Q1350" i="6"/>
  <c r="R1350" i="6"/>
  <c r="N1495" i="6"/>
  <c r="D1352" i="6"/>
  <c r="F1351" i="6"/>
  <c r="E1351" i="6"/>
  <c r="G1351" i="6"/>
  <c r="P1352" i="6" l="1"/>
  <c r="Q1351" i="6"/>
  <c r="R1351" i="6"/>
  <c r="N1496" i="6"/>
  <c r="F1352" i="6"/>
  <c r="E1352" i="6"/>
  <c r="G1352" i="6"/>
  <c r="D1353" i="6"/>
  <c r="P1353" i="6" l="1"/>
  <c r="R1352" i="6"/>
  <c r="Q1352" i="6"/>
  <c r="N1497" i="6"/>
  <c r="F1353" i="6"/>
  <c r="G1353" i="6"/>
  <c r="E1353" i="6"/>
  <c r="D1354" i="6"/>
  <c r="P1354" i="6" l="1"/>
  <c r="Q1353" i="6"/>
  <c r="R1353" i="6"/>
  <c r="N1498" i="6"/>
  <c r="D1355" i="6"/>
  <c r="F1354" i="6"/>
  <c r="G1354" i="6"/>
  <c r="E1354" i="6"/>
  <c r="P1355" i="6" l="1"/>
  <c r="Q1354" i="6"/>
  <c r="R1354" i="6"/>
  <c r="N1499" i="6"/>
  <c r="D1356" i="6"/>
  <c r="F1355" i="6"/>
  <c r="E1355" i="6"/>
  <c r="G1355" i="6"/>
  <c r="P1356" i="6" l="1"/>
  <c r="Q1355" i="6"/>
  <c r="R1355" i="6"/>
  <c r="N1500" i="6"/>
  <c r="D1357" i="6"/>
  <c r="F1356" i="6"/>
  <c r="E1356" i="6"/>
  <c r="G1356" i="6"/>
  <c r="P1357" i="6" l="1"/>
  <c r="R1356" i="6"/>
  <c r="Q1356" i="6"/>
  <c r="N1501" i="6"/>
  <c r="F1357" i="6"/>
  <c r="G1357" i="6"/>
  <c r="E1357" i="6"/>
  <c r="D1358" i="6"/>
  <c r="P1358" i="6" l="1"/>
  <c r="R1357" i="6"/>
  <c r="Q1357" i="6"/>
  <c r="N1502" i="6"/>
  <c r="D1359" i="6"/>
  <c r="F1358" i="6"/>
  <c r="G1358" i="6"/>
  <c r="E1358" i="6"/>
  <c r="P1359" i="6" l="1"/>
  <c r="Q1358" i="6"/>
  <c r="R1358" i="6"/>
  <c r="N1503" i="6"/>
  <c r="D1360" i="6"/>
  <c r="F1359" i="6"/>
  <c r="E1359" i="6"/>
  <c r="G1359" i="6"/>
  <c r="P1360" i="6" l="1"/>
  <c r="Q1359" i="6"/>
  <c r="R1359" i="6"/>
  <c r="N1504" i="6"/>
  <c r="F1360" i="6"/>
  <c r="E1360" i="6"/>
  <c r="G1360" i="6"/>
  <c r="D1361" i="6"/>
  <c r="P1361" i="6" l="1"/>
  <c r="Q1360" i="6"/>
  <c r="R1360" i="6"/>
  <c r="N1505" i="6"/>
  <c r="D1362" i="6"/>
  <c r="F1361" i="6"/>
  <c r="G1361" i="6"/>
  <c r="E1361" i="6"/>
  <c r="P1362" i="6" l="1"/>
  <c r="R1361" i="6"/>
  <c r="Q1361" i="6"/>
  <c r="N1506" i="6"/>
  <c r="F1362" i="6"/>
  <c r="G1362" i="6"/>
  <c r="E1362" i="6"/>
  <c r="D1363" i="6"/>
  <c r="P1363" i="6" l="1"/>
  <c r="Q1362" i="6"/>
  <c r="R1362" i="6"/>
  <c r="N1507" i="6"/>
  <c r="G1363" i="6"/>
  <c r="D1364" i="6"/>
  <c r="F1363" i="6"/>
  <c r="E1363" i="6"/>
  <c r="P1364" i="6" l="1"/>
  <c r="R1363" i="6"/>
  <c r="Q1363" i="6"/>
  <c r="N1508" i="6"/>
  <c r="F1364" i="6"/>
  <c r="G1364" i="6"/>
  <c r="E1364" i="6"/>
  <c r="D1365" i="6"/>
  <c r="P1365" i="6" l="1"/>
  <c r="Q1364" i="6"/>
  <c r="R1364" i="6"/>
  <c r="N1509" i="6"/>
  <c r="F1365" i="6"/>
  <c r="G1365" i="6"/>
  <c r="E1365" i="6"/>
  <c r="D1366" i="6"/>
  <c r="P1366" i="6" l="1"/>
  <c r="R1365" i="6"/>
  <c r="Q1365" i="6"/>
  <c r="N1510" i="6"/>
  <c r="E1366" i="6"/>
  <c r="D1367" i="6"/>
  <c r="F1366" i="6"/>
  <c r="G1366" i="6"/>
  <c r="P1367" i="6" l="1"/>
  <c r="Q1366" i="6"/>
  <c r="R1366" i="6"/>
  <c r="N1511" i="6"/>
  <c r="D1368" i="6"/>
  <c r="F1367" i="6"/>
  <c r="E1367" i="6"/>
  <c r="G1367" i="6"/>
  <c r="P1368" i="6" l="1"/>
  <c r="Q1367" i="6"/>
  <c r="R1367" i="6"/>
  <c r="N1512" i="6"/>
  <c r="F1368" i="6"/>
  <c r="E1368" i="6"/>
  <c r="G1368" i="6"/>
  <c r="D1369" i="6"/>
  <c r="P1369" i="6" l="1"/>
  <c r="R1368" i="6"/>
  <c r="Q1368" i="6"/>
  <c r="N1513" i="6"/>
  <c r="F1369" i="6"/>
  <c r="G1369" i="6"/>
  <c r="E1369" i="6"/>
  <c r="D1370" i="6"/>
  <c r="P1370" i="6" l="1"/>
  <c r="Q1369" i="6"/>
  <c r="R1369" i="6"/>
  <c r="N1514" i="6"/>
  <c r="D1371" i="6"/>
  <c r="F1370" i="6"/>
  <c r="G1370" i="6"/>
  <c r="E1370" i="6"/>
  <c r="P1371" i="6" l="1"/>
  <c r="Q1370" i="6"/>
  <c r="R1370" i="6"/>
  <c r="N1515" i="6"/>
  <c r="D1372" i="6"/>
  <c r="F1371" i="6"/>
  <c r="E1371" i="6"/>
  <c r="G1371" i="6"/>
  <c r="P1372" i="6" l="1"/>
  <c r="Q1371" i="6"/>
  <c r="R1371" i="6"/>
  <c r="N1516" i="6"/>
  <c r="F1372" i="6"/>
  <c r="E1372" i="6"/>
  <c r="G1372" i="6"/>
  <c r="D1373" i="6"/>
  <c r="P1373" i="6" l="1"/>
  <c r="R1372" i="6"/>
  <c r="Q1372" i="6"/>
  <c r="N1517" i="6"/>
  <c r="F1373" i="6"/>
  <c r="G1373" i="6"/>
  <c r="E1373" i="6"/>
  <c r="D1374" i="6"/>
  <c r="P1374" i="6" l="1"/>
  <c r="Q1373" i="6"/>
  <c r="R1373" i="6"/>
  <c r="N1518" i="6"/>
  <c r="G1374" i="6"/>
  <c r="D1375" i="6"/>
  <c r="F1374" i="6"/>
  <c r="E1374" i="6"/>
  <c r="P1375" i="6" l="1"/>
  <c r="Q1374" i="6"/>
  <c r="R1374" i="6"/>
  <c r="N1519" i="6"/>
  <c r="D1376" i="6"/>
  <c r="F1375" i="6"/>
  <c r="E1375" i="6"/>
  <c r="G1375" i="6"/>
  <c r="P1376" i="6" l="1"/>
  <c r="Q1375" i="6"/>
  <c r="R1375" i="6"/>
  <c r="N1520" i="6"/>
  <c r="D1377" i="6"/>
  <c r="F1376" i="6"/>
  <c r="E1376" i="6"/>
  <c r="G1376" i="6"/>
  <c r="P1377" i="6" l="1"/>
  <c r="Q1376" i="6"/>
  <c r="R1376" i="6"/>
  <c r="N1521" i="6"/>
  <c r="F1377" i="6"/>
  <c r="G1377" i="6"/>
  <c r="E1377" i="6"/>
  <c r="D1378" i="6"/>
  <c r="P1378" i="6" l="1"/>
  <c r="Q1377" i="6"/>
  <c r="R1377" i="6"/>
  <c r="N1522" i="6"/>
  <c r="F1378" i="6"/>
  <c r="D1379" i="6"/>
  <c r="G1378" i="6"/>
  <c r="E1378" i="6"/>
  <c r="P1379" i="6" l="1"/>
  <c r="Q1378" i="6"/>
  <c r="R1378" i="6"/>
  <c r="N1523" i="6"/>
  <c r="D1380" i="6"/>
  <c r="F1379" i="6"/>
  <c r="E1379" i="6"/>
  <c r="G1379" i="6"/>
  <c r="P1380" i="6" l="1"/>
  <c r="Q1379" i="6"/>
  <c r="R1379" i="6"/>
  <c r="N1524" i="6"/>
  <c r="G1380" i="6"/>
  <c r="D1381" i="6"/>
  <c r="F1380" i="6"/>
  <c r="E1380" i="6"/>
  <c r="P1381" i="6" l="1"/>
  <c r="Q1380" i="6"/>
  <c r="R1380" i="6"/>
  <c r="N1525" i="6"/>
  <c r="F1381" i="6"/>
  <c r="G1381" i="6"/>
  <c r="E1381" i="6"/>
  <c r="D1382" i="6"/>
  <c r="P1382" i="6" l="1"/>
  <c r="Q1381" i="6"/>
  <c r="R1381" i="6"/>
  <c r="N1526" i="6"/>
  <c r="F1382" i="6"/>
  <c r="G1382" i="6"/>
  <c r="D1383" i="6"/>
  <c r="E1382" i="6"/>
  <c r="P1383" i="6" l="1"/>
  <c r="R1382" i="6"/>
  <c r="Q1382" i="6"/>
  <c r="N1527" i="6"/>
  <c r="E1383" i="6"/>
  <c r="G1383" i="6"/>
  <c r="D1384" i="6"/>
  <c r="F1383" i="6"/>
  <c r="P1384" i="6" l="1"/>
  <c r="Q1383" i="6"/>
  <c r="R1383" i="6"/>
  <c r="N1528" i="6"/>
  <c r="D1385" i="6"/>
  <c r="F1384" i="6"/>
  <c r="E1384" i="6"/>
  <c r="G1384" i="6"/>
  <c r="P1385" i="6" l="1"/>
  <c r="Q1384" i="6"/>
  <c r="R1384" i="6"/>
  <c r="N1529" i="6"/>
  <c r="F1385" i="6"/>
  <c r="G1385" i="6"/>
  <c r="D1386" i="6"/>
  <c r="E1385" i="6"/>
  <c r="P1386" i="6" l="1"/>
  <c r="R1385" i="6"/>
  <c r="Q1385" i="6"/>
  <c r="N1530" i="6"/>
  <c r="F1386" i="6"/>
  <c r="E1386" i="6"/>
  <c r="D1387" i="6"/>
  <c r="G1386" i="6"/>
  <c r="P1387" i="6" l="1"/>
  <c r="Q1386" i="6"/>
  <c r="R1386" i="6"/>
  <c r="N1531" i="6"/>
  <c r="D1388" i="6"/>
  <c r="E1387" i="6"/>
  <c r="G1387" i="6"/>
  <c r="F1387" i="6"/>
  <c r="P1388" i="6" l="1"/>
  <c r="Q1387" i="6"/>
  <c r="R1387" i="6"/>
  <c r="N1532" i="6"/>
  <c r="F1388" i="6"/>
  <c r="E1388" i="6"/>
  <c r="G1388" i="6"/>
  <c r="D1389" i="6"/>
  <c r="P1389" i="6" l="1"/>
  <c r="R1388" i="6"/>
  <c r="Q1388" i="6"/>
  <c r="N1533" i="6"/>
  <c r="F1389" i="6"/>
  <c r="G1389" i="6"/>
  <c r="E1389" i="6"/>
  <c r="D1390" i="6"/>
  <c r="P1390" i="6" l="1"/>
  <c r="R1389" i="6"/>
  <c r="Q1389" i="6"/>
  <c r="N1534" i="6"/>
  <c r="F1390" i="6"/>
  <c r="G1390" i="6"/>
  <c r="D1391" i="6"/>
  <c r="E1390" i="6"/>
  <c r="P1391" i="6" l="1"/>
  <c r="Q1390" i="6"/>
  <c r="R1390" i="6"/>
  <c r="N1535" i="6"/>
  <c r="F1391" i="6"/>
  <c r="E1391" i="6"/>
  <c r="G1391" i="6"/>
  <c r="D1392" i="6"/>
  <c r="P1392" i="6" l="1"/>
  <c r="Q1391" i="6"/>
  <c r="R1391" i="6"/>
  <c r="N1536" i="6"/>
  <c r="D1393" i="6"/>
  <c r="F1392" i="6"/>
  <c r="E1392" i="6"/>
  <c r="G1392" i="6"/>
  <c r="P1393" i="6" l="1"/>
  <c r="R1392" i="6"/>
  <c r="Q1392" i="6"/>
  <c r="N1537" i="6"/>
  <c r="F1393" i="6"/>
  <c r="E1393" i="6"/>
  <c r="G1393" i="6"/>
  <c r="D1394" i="6"/>
  <c r="P1394" i="6" l="1"/>
  <c r="Q1393" i="6"/>
  <c r="R1393" i="6"/>
  <c r="N1538" i="6"/>
  <c r="G1394" i="6"/>
  <c r="D1395" i="6"/>
  <c r="E1394" i="6"/>
  <c r="F1394" i="6"/>
  <c r="P1395" i="6" l="1"/>
  <c r="Q1394" i="6"/>
  <c r="R1394" i="6"/>
  <c r="N1539" i="6"/>
  <c r="D1396" i="6"/>
  <c r="F1395" i="6"/>
  <c r="E1395" i="6"/>
  <c r="G1395" i="6"/>
  <c r="P1396" i="6" l="1"/>
  <c r="Q1395" i="6"/>
  <c r="R1395" i="6"/>
  <c r="N1540" i="6"/>
  <c r="G1396" i="6"/>
  <c r="D1397" i="6"/>
  <c r="F1396" i="6"/>
  <c r="E1396" i="6"/>
  <c r="P1397" i="6" l="1"/>
  <c r="R1396" i="6"/>
  <c r="Q1396" i="6"/>
  <c r="N1541" i="6"/>
  <c r="F1397" i="6"/>
  <c r="E1397" i="6"/>
  <c r="G1397" i="6"/>
  <c r="D1398" i="6"/>
  <c r="P1398" i="6" l="1"/>
  <c r="R1397" i="6"/>
  <c r="Q1397" i="6"/>
  <c r="N1542" i="6"/>
  <c r="E1398" i="6"/>
  <c r="D1399" i="6"/>
  <c r="G1398" i="6"/>
  <c r="F1398" i="6"/>
  <c r="P1399" i="6" l="1"/>
  <c r="R1398" i="6"/>
  <c r="Q1398" i="6"/>
  <c r="N1543" i="6"/>
  <c r="G1399" i="6"/>
  <c r="F1399" i="6"/>
  <c r="E1399" i="6"/>
  <c r="D1400" i="6"/>
  <c r="P1400" i="6" l="1"/>
  <c r="Q1399" i="6"/>
  <c r="R1399" i="6"/>
  <c r="N1544" i="6"/>
  <c r="D1401" i="6"/>
  <c r="G1400" i="6"/>
  <c r="F1400" i="6"/>
  <c r="E1400" i="6"/>
  <c r="P1401" i="6" l="1"/>
  <c r="Q1400" i="6"/>
  <c r="R1400" i="6"/>
  <c r="N1545" i="6"/>
  <c r="E1401" i="6"/>
  <c r="D1402" i="6"/>
  <c r="F1401" i="6"/>
  <c r="G1401" i="6"/>
  <c r="P1402" i="6" l="1"/>
  <c r="R1401" i="6"/>
  <c r="Q1401" i="6"/>
  <c r="N1546" i="6"/>
  <c r="D1403" i="6"/>
  <c r="F1402" i="6"/>
  <c r="E1402" i="6"/>
  <c r="G1402" i="6"/>
  <c r="P1403" i="6" l="1"/>
  <c r="Q1402" i="6"/>
  <c r="R1402" i="6"/>
  <c r="N1547" i="6"/>
  <c r="E1403" i="6"/>
  <c r="G1403" i="6"/>
  <c r="D1404" i="6"/>
  <c r="F1403" i="6"/>
  <c r="P1404" i="6" l="1"/>
  <c r="Q1403" i="6"/>
  <c r="R1403" i="6"/>
  <c r="N1548" i="6"/>
  <c r="D1405" i="6"/>
  <c r="F1404" i="6"/>
  <c r="E1404" i="6"/>
  <c r="G1404" i="6"/>
  <c r="P1405" i="6" l="1"/>
  <c r="Q1404" i="6"/>
  <c r="R1404" i="6"/>
  <c r="N1549" i="6"/>
  <c r="E1405" i="6"/>
  <c r="D1406" i="6"/>
  <c r="F1405" i="6"/>
  <c r="G1405" i="6"/>
  <c r="P1406" i="6" l="1"/>
  <c r="Q1405" i="6"/>
  <c r="R1405" i="6"/>
  <c r="N1550" i="6"/>
  <c r="D1407" i="6"/>
  <c r="F1406" i="6"/>
  <c r="E1406" i="6"/>
  <c r="G1406" i="6"/>
  <c r="P1407" i="6" l="1"/>
  <c r="Q1406" i="6"/>
  <c r="R1406" i="6"/>
  <c r="N1551" i="6"/>
  <c r="D1408" i="6"/>
  <c r="E1407" i="6"/>
  <c r="F1407" i="6"/>
  <c r="G1407" i="6"/>
  <c r="P1408" i="6" l="1"/>
  <c r="Q1407" i="6"/>
  <c r="R1407" i="6"/>
  <c r="N1552" i="6"/>
  <c r="G1408" i="6"/>
  <c r="D1409" i="6"/>
  <c r="F1408" i="6"/>
  <c r="E1408" i="6"/>
  <c r="P1409" i="6" l="1"/>
  <c r="Q1408" i="6"/>
  <c r="R1408" i="6"/>
  <c r="N1553" i="6"/>
  <c r="E1409" i="6"/>
  <c r="D1410" i="6"/>
  <c r="F1409" i="6"/>
  <c r="G1409" i="6"/>
  <c r="P1410" i="6" l="1"/>
  <c r="Q1409" i="6"/>
  <c r="R1409" i="6"/>
  <c r="N1554" i="6"/>
  <c r="D1411" i="6"/>
  <c r="F1410" i="6"/>
  <c r="E1410" i="6"/>
  <c r="G1410" i="6"/>
  <c r="P1411" i="6" l="1"/>
  <c r="Q1410" i="6"/>
  <c r="R1410" i="6"/>
  <c r="N1555" i="6"/>
  <c r="G1411" i="6"/>
  <c r="D1412" i="6"/>
  <c r="F1411" i="6"/>
  <c r="E1411" i="6"/>
  <c r="P1412" i="6" l="1"/>
  <c r="Q1411" i="6"/>
  <c r="R1411" i="6"/>
  <c r="N1556" i="6"/>
  <c r="D1413" i="6"/>
  <c r="F1412" i="6"/>
  <c r="E1412" i="6"/>
  <c r="G1412" i="6"/>
  <c r="P1413" i="6" l="1"/>
  <c r="Q1412" i="6"/>
  <c r="R1412" i="6"/>
  <c r="N1557" i="6"/>
  <c r="D1414" i="6"/>
  <c r="F1413" i="6"/>
  <c r="E1413" i="6"/>
  <c r="G1413" i="6"/>
  <c r="P1414" i="6" l="1"/>
  <c r="Q1413" i="6"/>
  <c r="R1413" i="6"/>
  <c r="N1558" i="6"/>
  <c r="D1415" i="6"/>
  <c r="F1414" i="6"/>
  <c r="E1414" i="6"/>
  <c r="G1414" i="6"/>
  <c r="P1415" i="6" l="1"/>
  <c r="Q1414" i="6"/>
  <c r="R1414" i="6"/>
  <c r="N1559" i="6"/>
  <c r="G1415" i="6"/>
  <c r="D1416" i="6"/>
  <c r="F1415" i="6"/>
  <c r="E1415" i="6"/>
  <c r="P1416" i="6" l="1"/>
  <c r="Q1415" i="6"/>
  <c r="R1415" i="6"/>
  <c r="N1560" i="6"/>
  <c r="D1417" i="6"/>
  <c r="F1416" i="6"/>
  <c r="E1416" i="6"/>
  <c r="G1416" i="6"/>
  <c r="P1417" i="6" l="1"/>
  <c r="R1416" i="6"/>
  <c r="Q1416" i="6"/>
  <c r="N1561" i="6"/>
  <c r="G1417" i="6"/>
  <c r="F1417" i="6"/>
  <c r="D1418" i="6"/>
  <c r="E1417" i="6"/>
  <c r="P1418" i="6" l="1"/>
  <c r="Q1417" i="6"/>
  <c r="R1417" i="6"/>
  <c r="N1562" i="6"/>
  <c r="D1419" i="6"/>
  <c r="F1418" i="6"/>
  <c r="E1418" i="6"/>
  <c r="G1418" i="6"/>
  <c r="P1419" i="6" l="1"/>
  <c r="R1418" i="6"/>
  <c r="Q1418" i="6"/>
  <c r="N1563" i="6"/>
  <c r="G1419" i="6"/>
  <c r="D1420" i="6"/>
  <c r="F1419" i="6"/>
  <c r="E1419" i="6"/>
  <c r="P1420" i="6" l="1"/>
  <c r="Q1419" i="6"/>
  <c r="R1419" i="6"/>
  <c r="N1564" i="6"/>
  <c r="D1421" i="6"/>
  <c r="F1420" i="6"/>
  <c r="E1420" i="6"/>
  <c r="G1420" i="6"/>
  <c r="P1421" i="6" l="1"/>
  <c r="R1420" i="6"/>
  <c r="Q1420" i="6"/>
  <c r="N1565" i="6"/>
  <c r="F1421" i="6"/>
  <c r="E1421" i="6"/>
  <c r="G1421" i="6"/>
  <c r="D1422" i="6"/>
  <c r="P1422" i="6" l="1"/>
  <c r="Q1421" i="6"/>
  <c r="R1421" i="6"/>
  <c r="N1566" i="6"/>
  <c r="G1422" i="6"/>
  <c r="D1423" i="6"/>
  <c r="F1422" i="6"/>
  <c r="E1422" i="6"/>
  <c r="P1423" i="6" l="1"/>
  <c r="R1422" i="6"/>
  <c r="Q1422" i="6"/>
  <c r="N1567" i="6"/>
  <c r="D1424" i="6"/>
  <c r="F1423" i="6"/>
  <c r="G1423" i="6"/>
  <c r="E1423" i="6"/>
  <c r="P1424" i="6" l="1"/>
  <c r="Q1423" i="6"/>
  <c r="R1423" i="6"/>
  <c r="N1568" i="6"/>
  <c r="G1424" i="6"/>
  <c r="F1424" i="6"/>
  <c r="D1425" i="6"/>
  <c r="E1424" i="6"/>
  <c r="P1425" i="6" l="1"/>
  <c r="R1424" i="6"/>
  <c r="Q1424" i="6"/>
  <c r="N1569" i="6"/>
  <c r="F1425" i="6"/>
  <c r="E1425" i="6"/>
  <c r="G1425" i="6"/>
  <c r="D1426" i="6"/>
  <c r="P1426" i="6" l="1"/>
  <c r="R1425" i="6"/>
  <c r="Q1425" i="6"/>
  <c r="N1570" i="6"/>
  <c r="D1427" i="6"/>
  <c r="G1426" i="6"/>
  <c r="E1426" i="6"/>
  <c r="F1426" i="6"/>
  <c r="P1427" i="6" l="1"/>
  <c r="Q1426" i="6"/>
  <c r="R1426" i="6"/>
  <c r="N1571" i="6"/>
  <c r="D1428" i="6"/>
  <c r="G1427" i="6"/>
  <c r="F1427" i="6"/>
  <c r="E1427" i="6"/>
  <c r="P1428" i="6" l="1"/>
  <c r="R1427" i="6"/>
  <c r="Q1427" i="6"/>
  <c r="N1572" i="6"/>
  <c r="G1428" i="6"/>
  <c r="D1429" i="6"/>
  <c r="F1428" i="6"/>
  <c r="E1428" i="6"/>
  <c r="P1429" i="6" l="1"/>
  <c r="Q1428" i="6"/>
  <c r="R1428" i="6"/>
  <c r="N1573" i="6"/>
  <c r="F1429" i="6"/>
  <c r="E1429" i="6"/>
  <c r="G1429" i="6"/>
  <c r="D1430" i="6"/>
  <c r="P1430" i="6" l="1"/>
  <c r="R1429" i="6"/>
  <c r="Q1429" i="6"/>
  <c r="N1574" i="6"/>
  <c r="D1431" i="6"/>
  <c r="G1430" i="6"/>
  <c r="F1430" i="6"/>
  <c r="E1430" i="6"/>
  <c r="P1431" i="6" l="1"/>
  <c r="Q1430" i="6"/>
  <c r="R1430" i="6"/>
  <c r="N1575" i="6"/>
  <c r="D1432" i="6"/>
  <c r="F1431" i="6"/>
  <c r="E1431" i="6"/>
  <c r="G1431" i="6"/>
  <c r="P1432" i="6" l="1"/>
  <c r="R1431" i="6"/>
  <c r="Q1431" i="6"/>
  <c r="N1576" i="6"/>
  <c r="G1432" i="6"/>
  <c r="F1432" i="6"/>
  <c r="E1432" i="6"/>
  <c r="D1433" i="6"/>
  <c r="P1433" i="6" l="1"/>
  <c r="Q1432" i="6"/>
  <c r="R1432" i="6"/>
  <c r="N1577" i="6"/>
  <c r="F1433" i="6"/>
  <c r="E1433" i="6"/>
  <c r="G1433" i="6"/>
  <c r="D1434" i="6"/>
  <c r="P1434" i="6" l="1"/>
  <c r="R1433" i="6"/>
  <c r="Q1433" i="6"/>
  <c r="N1578" i="6"/>
  <c r="G1434" i="6"/>
  <c r="D1435" i="6"/>
  <c r="E1434" i="6"/>
  <c r="F1434" i="6"/>
  <c r="P1435" i="6" l="1"/>
  <c r="Q1434" i="6"/>
  <c r="R1434" i="6"/>
  <c r="N1579" i="6"/>
  <c r="E1435" i="6"/>
  <c r="G1435" i="6"/>
  <c r="D1436" i="6"/>
  <c r="F1435" i="6"/>
  <c r="P1436" i="6" l="1"/>
  <c r="R1435" i="6"/>
  <c r="Q1435" i="6"/>
  <c r="N1580" i="6"/>
  <c r="D1437" i="6"/>
  <c r="F1436" i="6"/>
  <c r="E1436" i="6"/>
  <c r="G1436" i="6"/>
  <c r="P1437" i="6" l="1"/>
  <c r="Q1436" i="6"/>
  <c r="R1436" i="6"/>
  <c r="N1581" i="6"/>
  <c r="F1437" i="6"/>
  <c r="D1438" i="6"/>
  <c r="E1437" i="6"/>
  <c r="G1437" i="6"/>
  <c r="P1438" i="6" l="1"/>
  <c r="Q1437" i="6"/>
  <c r="R1437" i="6"/>
  <c r="N1582" i="6"/>
  <c r="D1439" i="6"/>
  <c r="F1438" i="6"/>
  <c r="E1438" i="6"/>
  <c r="G1438" i="6"/>
  <c r="P1439" i="6" l="1"/>
  <c r="Q1438" i="6"/>
  <c r="R1438" i="6"/>
  <c r="N1583" i="6"/>
  <c r="D1440" i="6"/>
  <c r="F1439" i="6"/>
  <c r="E1439" i="6"/>
  <c r="G1439" i="6"/>
  <c r="P1440" i="6" l="1"/>
  <c r="Q1439" i="6"/>
  <c r="R1439" i="6"/>
  <c r="N1584" i="6"/>
  <c r="E1440" i="6"/>
  <c r="G1440" i="6"/>
  <c r="F1440" i="6"/>
  <c r="D1441" i="6"/>
  <c r="P1441" i="6" l="1"/>
  <c r="R1440" i="6"/>
  <c r="Q1440" i="6"/>
  <c r="N1585" i="6"/>
  <c r="F1441" i="6"/>
  <c r="D1442" i="6"/>
  <c r="E1441" i="6"/>
  <c r="G1441" i="6"/>
  <c r="P1442" i="6" l="1"/>
  <c r="R1441" i="6"/>
  <c r="Q1441" i="6"/>
  <c r="N1586" i="6"/>
  <c r="G1442" i="6"/>
  <c r="F1442" i="6"/>
  <c r="D1443" i="6"/>
  <c r="E1442" i="6"/>
  <c r="P1443" i="6" l="1"/>
  <c r="R1442" i="6"/>
  <c r="Q1442" i="6"/>
  <c r="N1587" i="6"/>
  <c r="F1443" i="6"/>
  <c r="E1443" i="6"/>
  <c r="G1443" i="6"/>
  <c r="D1444" i="6"/>
  <c r="P1444" i="6" l="1"/>
  <c r="R1443" i="6"/>
  <c r="Q1443" i="6"/>
  <c r="N1588" i="6"/>
  <c r="G1444" i="6"/>
  <c r="D1445" i="6"/>
  <c r="F1444" i="6"/>
  <c r="E1444" i="6"/>
  <c r="P1445" i="6" l="1"/>
  <c r="R1444" i="6"/>
  <c r="Q1444" i="6"/>
  <c r="N1589" i="6"/>
  <c r="F1445" i="6"/>
  <c r="E1445" i="6"/>
  <c r="G1445" i="6"/>
  <c r="D1446" i="6"/>
  <c r="P1446" i="6" l="1"/>
  <c r="Q1445" i="6"/>
  <c r="R1445" i="6"/>
  <c r="N1590" i="6"/>
  <c r="D1447" i="6"/>
  <c r="F1446" i="6"/>
  <c r="E1446" i="6"/>
  <c r="G1446" i="6"/>
  <c r="P1447" i="6" l="1"/>
  <c r="R1446" i="6"/>
  <c r="Q1446" i="6"/>
  <c r="N1591" i="6"/>
  <c r="G1447" i="6"/>
  <c r="D1448" i="6"/>
  <c r="F1447" i="6"/>
  <c r="E1447" i="6"/>
  <c r="P1448" i="6" l="1"/>
  <c r="R1447" i="6"/>
  <c r="Q1447" i="6"/>
  <c r="N1592" i="6"/>
  <c r="D1449" i="6"/>
  <c r="G1448" i="6"/>
  <c r="F1448" i="6"/>
  <c r="E1448" i="6"/>
  <c r="P1449" i="6" l="1"/>
  <c r="Q1448" i="6"/>
  <c r="R1448" i="6"/>
  <c r="N1593" i="6"/>
  <c r="D1450" i="6"/>
  <c r="F1449" i="6"/>
  <c r="E1449" i="6"/>
  <c r="G1449" i="6"/>
  <c r="P1450" i="6" l="1"/>
  <c r="R1449" i="6"/>
  <c r="Q1449" i="6"/>
  <c r="N1594" i="6"/>
  <c r="D1451" i="6"/>
  <c r="F1450" i="6"/>
  <c r="E1450" i="6"/>
  <c r="G1450" i="6"/>
  <c r="P1451" i="6" l="1"/>
  <c r="Q1450" i="6"/>
  <c r="R1450" i="6"/>
  <c r="N1595" i="6"/>
  <c r="D1452" i="6"/>
  <c r="F1451" i="6"/>
  <c r="E1451" i="6"/>
  <c r="G1451" i="6"/>
  <c r="P1452" i="6" l="1"/>
  <c r="R1451" i="6"/>
  <c r="Q1451" i="6"/>
  <c r="N1596" i="6"/>
  <c r="D1453" i="6"/>
  <c r="F1452" i="6"/>
  <c r="E1452" i="6"/>
  <c r="G1452" i="6"/>
  <c r="P1453" i="6" l="1"/>
  <c r="Q1452" i="6"/>
  <c r="R1452" i="6"/>
  <c r="N1597" i="6"/>
  <c r="D1454" i="6"/>
  <c r="E1453" i="6"/>
  <c r="F1453" i="6"/>
  <c r="G1453" i="6"/>
  <c r="P1454" i="6" l="1"/>
  <c r="Q1453" i="6"/>
  <c r="R1453" i="6"/>
  <c r="N1598" i="6"/>
  <c r="D1455" i="6"/>
  <c r="F1454" i="6"/>
  <c r="E1454" i="6"/>
  <c r="G1454" i="6"/>
  <c r="P1455" i="6" l="1"/>
  <c r="R1454" i="6"/>
  <c r="Q1454" i="6"/>
  <c r="N1599" i="6"/>
  <c r="G1455" i="6"/>
  <c r="D1456" i="6"/>
  <c r="F1455" i="6"/>
  <c r="E1455" i="6"/>
  <c r="P1456" i="6" l="1"/>
  <c r="R1455" i="6"/>
  <c r="Q1455" i="6"/>
  <c r="N1600" i="6"/>
  <c r="D1457" i="6"/>
  <c r="F1456" i="6"/>
  <c r="E1456" i="6"/>
  <c r="G1456" i="6"/>
  <c r="P1457" i="6" l="1"/>
  <c r="Q1456" i="6"/>
  <c r="R1456" i="6"/>
  <c r="N1601" i="6"/>
  <c r="E1457" i="6"/>
  <c r="D1458" i="6"/>
  <c r="F1457" i="6"/>
  <c r="G1457" i="6"/>
  <c r="P1458" i="6" l="1"/>
  <c r="R1457" i="6"/>
  <c r="Q1457" i="6"/>
  <c r="N1602" i="6"/>
  <c r="D1459" i="6"/>
  <c r="F1458" i="6"/>
  <c r="E1458" i="6"/>
  <c r="G1458" i="6"/>
  <c r="P1459" i="6" l="1"/>
  <c r="Q1458" i="6"/>
  <c r="R1458" i="6"/>
  <c r="N1603" i="6"/>
  <c r="G1459" i="6"/>
  <c r="D1460" i="6"/>
  <c r="F1459" i="6"/>
  <c r="E1459" i="6"/>
  <c r="P1460" i="6" l="1"/>
  <c r="R1459" i="6"/>
  <c r="Q1459" i="6"/>
  <c r="N1604" i="6"/>
  <c r="D1461" i="6"/>
  <c r="F1460" i="6"/>
  <c r="E1460" i="6"/>
  <c r="G1460" i="6"/>
  <c r="P1461" i="6" l="1"/>
  <c r="Q1460" i="6"/>
  <c r="R1460" i="6"/>
  <c r="N1605" i="6"/>
  <c r="F1461" i="6"/>
  <c r="E1461" i="6"/>
  <c r="D1462" i="6"/>
  <c r="G1461" i="6"/>
  <c r="P1462" i="6" l="1"/>
  <c r="Q1461" i="6"/>
  <c r="R1461" i="6"/>
  <c r="N1606" i="6"/>
  <c r="D1463" i="6"/>
  <c r="F1462" i="6"/>
  <c r="E1462" i="6"/>
  <c r="G1462" i="6"/>
  <c r="P1463" i="6" l="1"/>
  <c r="Q1462" i="6"/>
  <c r="R1462" i="6"/>
  <c r="N1607" i="6"/>
  <c r="D1464" i="6"/>
  <c r="E1463" i="6"/>
  <c r="G1463" i="6"/>
  <c r="F1463" i="6"/>
  <c r="P1464" i="6" l="1"/>
  <c r="Q1463" i="6"/>
  <c r="R1463" i="6"/>
  <c r="N1608" i="6"/>
  <c r="E1464" i="6"/>
  <c r="G1464" i="6"/>
  <c r="D1465" i="6"/>
  <c r="F1464" i="6"/>
  <c r="P1465" i="6" l="1"/>
  <c r="R1464" i="6"/>
  <c r="Q1464" i="6"/>
  <c r="N1609" i="6"/>
  <c r="D1466" i="6"/>
  <c r="E1465" i="6"/>
  <c r="F1465" i="6"/>
  <c r="G1465" i="6"/>
  <c r="P1466" i="6" l="1"/>
  <c r="R1465" i="6"/>
  <c r="Q1465" i="6"/>
  <c r="N1610" i="6"/>
  <c r="D1467" i="6"/>
  <c r="F1466" i="6"/>
  <c r="E1466" i="6"/>
  <c r="G1466" i="6"/>
  <c r="P1467" i="6" l="1"/>
  <c r="R1466" i="6"/>
  <c r="Q1466" i="6"/>
  <c r="N1611" i="6"/>
  <c r="E1467" i="6"/>
  <c r="G1467" i="6"/>
  <c r="D1468" i="6"/>
  <c r="F1467" i="6"/>
  <c r="P1468" i="6" l="1"/>
  <c r="Q1467" i="6"/>
  <c r="R1467" i="6"/>
  <c r="N1612" i="6"/>
  <c r="G1468" i="6"/>
  <c r="D1469" i="6"/>
  <c r="F1468" i="6"/>
  <c r="E1468" i="6"/>
  <c r="P1469" i="6" l="1"/>
  <c r="Q1468" i="6"/>
  <c r="R1468" i="6"/>
  <c r="N1613" i="6"/>
  <c r="E1469" i="6"/>
  <c r="G1469" i="6"/>
  <c r="D1470" i="6"/>
  <c r="F1469" i="6"/>
  <c r="P1470" i="6" l="1"/>
  <c r="R1469" i="6"/>
  <c r="Q1469" i="6"/>
  <c r="N1614" i="6"/>
  <c r="G1470" i="6"/>
  <c r="D1471" i="6"/>
  <c r="F1470" i="6"/>
  <c r="E1470" i="6"/>
  <c r="P1471" i="6" l="1"/>
  <c r="Q1470" i="6"/>
  <c r="R1470" i="6"/>
  <c r="N1615" i="6"/>
  <c r="D1472" i="6"/>
  <c r="F1471" i="6"/>
  <c r="E1471" i="6"/>
  <c r="G1471" i="6"/>
  <c r="P1472" i="6" l="1"/>
  <c r="Q1471" i="6"/>
  <c r="R1471" i="6"/>
  <c r="N1616" i="6"/>
  <c r="D1473" i="6"/>
  <c r="F1472" i="6"/>
  <c r="E1472" i="6"/>
  <c r="G1472" i="6"/>
  <c r="P1473" i="6" l="1"/>
  <c r="R1472" i="6"/>
  <c r="Q1472" i="6"/>
  <c r="N1617" i="6"/>
  <c r="F1473" i="6"/>
  <c r="E1473" i="6"/>
  <c r="G1473" i="6"/>
  <c r="D1474" i="6"/>
  <c r="P1474" i="6" l="1"/>
  <c r="Q1473" i="6"/>
  <c r="R1473" i="6"/>
  <c r="N1618" i="6"/>
  <c r="F1474" i="6"/>
  <c r="G1474" i="6"/>
  <c r="D1475" i="6"/>
  <c r="E1474" i="6"/>
  <c r="P1475" i="6" l="1"/>
  <c r="Q1474" i="6"/>
  <c r="R1474" i="6"/>
  <c r="N1619" i="6"/>
  <c r="D1476" i="6"/>
  <c r="F1475" i="6"/>
  <c r="E1475" i="6"/>
  <c r="G1475" i="6"/>
  <c r="P1476" i="6" l="1"/>
  <c r="Q1475" i="6"/>
  <c r="R1475" i="6"/>
  <c r="N1620" i="6"/>
  <c r="G1476" i="6"/>
  <c r="D1477" i="6"/>
  <c r="F1476" i="6"/>
  <c r="E1476" i="6"/>
  <c r="P1477" i="6" l="1"/>
  <c r="R1476" i="6"/>
  <c r="Q1476" i="6"/>
  <c r="N1621" i="6"/>
  <c r="D1478" i="6"/>
  <c r="F1477" i="6"/>
  <c r="E1477" i="6"/>
  <c r="G1477" i="6"/>
  <c r="P1478" i="6" l="1"/>
  <c r="Q1477" i="6"/>
  <c r="R1477" i="6"/>
  <c r="N1622" i="6"/>
  <c r="D1479" i="6"/>
  <c r="F1478" i="6"/>
  <c r="E1478" i="6"/>
  <c r="G1478" i="6"/>
  <c r="P1479" i="6" l="1"/>
  <c r="Q1478" i="6"/>
  <c r="R1478" i="6"/>
  <c r="N1623" i="6"/>
  <c r="D1480" i="6"/>
  <c r="E1479" i="6"/>
  <c r="G1479" i="6"/>
  <c r="F1479" i="6"/>
  <c r="P1480" i="6" l="1"/>
  <c r="Q1479" i="6"/>
  <c r="R1479" i="6"/>
  <c r="N1624" i="6"/>
  <c r="G1480" i="6"/>
  <c r="F1480" i="6"/>
  <c r="E1480" i="6"/>
  <c r="D1481" i="6"/>
  <c r="P1481" i="6" l="1"/>
  <c r="Q1480" i="6"/>
  <c r="R1480" i="6"/>
  <c r="N1625" i="6"/>
  <c r="F1481" i="6"/>
  <c r="E1481" i="6"/>
  <c r="G1481" i="6"/>
  <c r="D1482" i="6"/>
  <c r="P1482" i="6" l="1"/>
  <c r="R1481" i="6"/>
  <c r="Q1481" i="6"/>
  <c r="N1626" i="6"/>
  <c r="G1482" i="6"/>
  <c r="D1483" i="6"/>
  <c r="F1482" i="6"/>
  <c r="E1482" i="6"/>
  <c r="P1483" i="6" l="1"/>
  <c r="Q1482" i="6"/>
  <c r="R1482" i="6"/>
  <c r="N1627" i="6"/>
  <c r="E1483" i="6"/>
  <c r="G1483" i="6"/>
  <c r="D1484" i="6"/>
  <c r="F1483" i="6"/>
  <c r="P1484" i="6" l="1"/>
  <c r="Q1483" i="6"/>
  <c r="R1483" i="6"/>
  <c r="N1628" i="6"/>
  <c r="G1484" i="6"/>
  <c r="D1485" i="6"/>
  <c r="F1484" i="6"/>
  <c r="E1484" i="6"/>
  <c r="P1485" i="6" l="1"/>
  <c r="Q1484" i="6"/>
  <c r="R1484" i="6"/>
  <c r="N1629" i="6"/>
  <c r="D1486" i="6"/>
  <c r="F1485" i="6"/>
  <c r="E1485" i="6"/>
  <c r="G1485" i="6"/>
  <c r="P1486" i="6" l="1"/>
  <c r="R1485" i="6"/>
  <c r="Q1485" i="6"/>
  <c r="N1630" i="6"/>
  <c r="D1487" i="6"/>
  <c r="E1486" i="6"/>
  <c r="F1486" i="6"/>
  <c r="G1486" i="6"/>
  <c r="P1487" i="6" l="1"/>
  <c r="R1486" i="6"/>
  <c r="Q1486" i="6"/>
  <c r="N1631" i="6"/>
  <c r="G1487" i="6"/>
  <c r="D1488" i="6"/>
  <c r="F1487" i="6"/>
  <c r="E1487" i="6"/>
  <c r="P1488" i="6" l="1"/>
  <c r="Q1487" i="6"/>
  <c r="R1487" i="6"/>
  <c r="N1632" i="6"/>
  <c r="G1488" i="6"/>
  <c r="F1488" i="6"/>
  <c r="E1488" i="6"/>
  <c r="D1489" i="6"/>
  <c r="P1489" i="6" l="1"/>
  <c r="Q1488" i="6"/>
  <c r="R1488" i="6"/>
  <c r="N1633" i="6"/>
  <c r="G1489" i="6"/>
  <c r="D1490" i="6"/>
  <c r="F1489" i="6"/>
  <c r="E1489" i="6"/>
  <c r="P1490" i="6" l="1"/>
  <c r="Q1489" i="6"/>
  <c r="R1489" i="6"/>
  <c r="N1634" i="6"/>
  <c r="F1490" i="6"/>
  <c r="E1490" i="6"/>
  <c r="G1490" i="6"/>
  <c r="D1491" i="6"/>
  <c r="P1491" i="6" l="1"/>
  <c r="R1490" i="6"/>
  <c r="Q1490" i="6"/>
  <c r="N1635" i="6"/>
  <c r="G1491" i="6"/>
  <c r="D1492" i="6"/>
  <c r="F1491" i="6"/>
  <c r="E1491" i="6"/>
  <c r="P1492" i="6" l="1"/>
  <c r="Q1491" i="6"/>
  <c r="R1491" i="6"/>
  <c r="N1636" i="6"/>
  <c r="F1492" i="6"/>
  <c r="E1492" i="6"/>
  <c r="G1492" i="6"/>
  <c r="D1493" i="6"/>
  <c r="P1493" i="6" l="1"/>
  <c r="Q1492" i="6"/>
  <c r="R1492" i="6"/>
  <c r="N1637" i="6"/>
  <c r="D1494" i="6"/>
  <c r="F1493" i="6"/>
  <c r="E1493" i="6"/>
  <c r="G1493" i="6"/>
  <c r="P1494" i="6" l="1"/>
  <c r="Q1493" i="6"/>
  <c r="R1493" i="6"/>
  <c r="N1638" i="6"/>
  <c r="F1494" i="6"/>
  <c r="G1494" i="6"/>
  <c r="E1494" i="6"/>
  <c r="D1495" i="6"/>
  <c r="P1495" i="6" l="1"/>
  <c r="Q1494" i="6"/>
  <c r="R1494" i="6"/>
  <c r="N1639" i="6"/>
  <c r="G1495" i="6"/>
  <c r="F1495" i="6"/>
  <c r="E1495" i="6"/>
  <c r="D1496" i="6"/>
  <c r="P1496" i="6" l="1"/>
  <c r="Q1495" i="6"/>
  <c r="R1495" i="6"/>
  <c r="N1640" i="6"/>
  <c r="F1496" i="6"/>
  <c r="E1496" i="6"/>
  <c r="G1496" i="6"/>
  <c r="D1497" i="6"/>
  <c r="P1497" i="6" l="1"/>
  <c r="Q1496" i="6"/>
  <c r="R1496" i="6"/>
  <c r="N1641" i="6"/>
  <c r="F1497" i="6"/>
  <c r="E1497" i="6"/>
  <c r="D1498" i="6"/>
  <c r="G1497" i="6"/>
  <c r="P1498" i="6" l="1"/>
  <c r="Q1497" i="6"/>
  <c r="R1497" i="6"/>
  <c r="N1642" i="6"/>
  <c r="F1498" i="6"/>
  <c r="G1498" i="6"/>
  <c r="E1498" i="6"/>
  <c r="D1499" i="6"/>
  <c r="P1499" i="6" l="1"/>
  <c r="R1498" i="6"/>
  <c r="Q1498" i="6"/>
  <c r="N1643" i="6"/>
  <c r="G1499" i="6"/>
  <c r="F1499" i="6"/>
  <c r="E1499" i="6"/>
  <c r="D1500" i="6"/>
  <c r="P1500" i="6" l="1"/>
  <c r="R1499" i="6"/>
  <c r="Q1499" i="6"/>
  <c r="N1644" i="6"/>
  <c r="D1501" i="6"/>
  <c r="F1500" i="6"/>
  <c r="E1500" i="6"/>
  <c r="G1500" i="6"/>
  <c r="P1501" i="6" l="1"/>
  <c r="R1500" i="6"/>
  <c r="Q1500" i="6"/>
  <c r="N1645" i="6"/>
  <c r="F1501" i="6"/>
  <c r="G1501" i="6"/>
  <c r="E1501" i="6"/>
  <c r="D1502" i="6"/>
  <c r="P1502" i="6" l="1"/>
  <c r="Q1501" i="6"/>
  <c r="R1501" i="6"/>
  <c r="N1646" i="6"/>
  <c r="D1503" i="6"/>
  <c r="G1502" i="6"/>
  <c r="E1502" i="6"/>
  <c r="F1502" i="6"/>
  <c r="P1503" i="6" l="1"/>
  <c r="Q1502" i="6"/>
  <c r="R1502" i="6"/>
  <c r="N1647" i="6"/>
  <c r="D1504" i="6"/>
  <c r="F1503" i="6"/>
  <c r="E1503" i="6"/>
  <c r="G1503" i="6"/>
  <c r="P1504" i="6" l="1"/>
  <c r="Q1503" i="6"/>
  <c r="R1503" i="6"/>
  <c r="N1648" i="6"/>
  <c r="D1505" i="6"/>
  <c r="F1504" i="6"/>
  <c r="E1504" i="6"/>
  <c r="G1504" i="6"/>
  <c r="P1505" i="6" l="1"/>
  <c r="Q1504" i="6"/>
  <c r="R1504" i="6"/>
  <c r="N1649" i="6"/>
  <c r="F1505" i="6"/>
  <c r="G1505" i="6"/>
  <c r="E1505" i="6"/>
  <c r="D1506" i="6"/>
  <c r="P1506" i="6" l="1"/>
  <c r="Q1505" i="6"/>
  <c r="R1505" i="6"/>
  <c r="N1650" i="6"/>
  <c r="F1506" i="6"/>
  <c r="D1507" i="6"/>
  <c r="G1506" i="6"/>
  <c r="E1506" i="6"/>
  <c r="P1507" i="6" l="1"/>
  <c r="Q1506" i="6"/>
  <c r="R1506" i="6"/>
  <c r="N1651" i="6"/>
  <c r="D1508" i="6"/>
  <c r="F1507" i="6"/>
  <c r="E1507" i="6"/>
  <c r="G1507" i="6"/>
  <c r="P1508" i="6" l="1"/>
  <c r="Q1507" i="6"/>
  <c r="R1507" i="6"/>
  <c r="N1652" i="6"/>
  <c r="G1508" i="6"/>
  <c r="D1509" i="6"/>
  <c r="F1508" i="6"/>
  <c r="E1508" i="6"/>
  <c r="P1509" i="6" l="1"/>
  <c r="Q1508" i="6"/>
  <c r="R1508" i="6"/>
  <c r="N1653" i="6"/>
  <c r="F1509" i="6"/>
  <c r="G1509" i="6"/>
  <c r="E1509" i="6"/>
  <c r="D1510" i="6"/>
  <c r="P1510" i="6" l="1"/>
  <c r="Q1509" i="6"/>
  <c r="R1509" i="6"/>
  <c r="N1654" i="6"/>
  <c r="D1511" i="6"/>
  <c r="G1510" i="6"/>
  <c r="F1510" i="6"/>
  <c r="E1510" i="6"/>
  <c r="P1511" i="6" l="1"/>
  <c r="R1510" i="6"/>
  <c r="Q1510" i="6"/>
  <c r="N1655" i="6"/>
  <c r="D1512" i="6"/>
  <c r="G1511" i="6"/>
  <c r="F1511" i="6"/>
  <c r="E1511" i="6"/>
  <c r="P1512" i="6" l="1"/>
  <c r="Q1511" i="6"/>
  <c r="R1511" i="6"/>
  <c r="N1656" i="6"/>
  <c r="E1512" i="6"/>
  <c r="D1513" i="6"/>
  <c r="F1512" i="6"/>
  <c r="G1512" i="6"/>
  <c r="P1513" i="6" l="1"/>
  <c r="Q1512" i="6"/>
  <c r="R1512" i="6"/>
  <c r="N1657" i="6"/>
  <c r="F1513" i="6"/>
  <c r="G1513" i="6"/>
  <c r="E1513" i="6"/>
  <c r="D1514" i="6"/>
  <c r="P1514" i="6" l="1"/>
  <c r="R1513" i="6"/>
  <c r="Q1513" i="6"/>
  <c r="N1658" i="6"/>
  <c r="D1515" i="6"/>
  <c r="F1514" i="6"/>
  <c r="G1514" i="6"/>
  <c r="E1514" i="6"/>
  <c r="P1515" i="6" l="1"/>
  <c r="R1514" i="6"/>
  <c r="Q1514" i="6"/>
  <c r="N1659" i="6"/>
  <c r="D1516" i="6"/>
  <c r="G1515" i="6"/>
  <c r="F1515" i="6"/>
  <c r="E1515" i="6"/>
  <c r="P1516" i="6" l="1"/>
  <c r="Q1515" i="6"/>
  <c r="R1515" i="6"/>
  <c r="N1660" i="6"/>
  <c r="F1516" i="6"/>
  <c r="E1516" i="6"/>
  <c r="G1516" i="6"/>
  <c r="D1517" i="6"/>
  <c r="P1517" i="6" l="1"/>
  <c r="R1516" i="6"/>
  <c r="Q1516" i="6"/>
  <c r="N1661" i="6"/>
  <c r="F1517" i="6"/>
  <c r="G1517" i="6"/>
  <c r="E1517" i="6"/>
  <c r="D1518" i="6"/>
  <c r="P1518" i="6" l="1"/>
  <c r="R1517" i="6"/>
  <c r="Q1517" i="6"/>
  <c r="N1662" i="6"/>
  <c r="F1518" i="6"/>
  <c r="G1518" i="6"/>
  <c r="E1518" i="6"/>
  <c r="D1519" i="6"/>
  <c r="P1519" i="6" l="1"/>
  <c r="Q1518" i="6"/>
  <c r="R1518" i="6"/>
  <c r="N1663" i="6"/>
  <c r="D1520" i="6"/>
  <c r="G1519" i="6"/>
  <c r="F1519" i="6"/>
  <c r="E1519" i="6"/>
  <c r="P1520" i="6" l="1"/>
  <c r="Q1519" i="6"/>
  <c r="R1519" i="6"/>
  <c r="N1664" i="6"/>
  <c r="F1520" i="6"/>
  <c r="E1520" i="6"/>
  <c r="G1520" i="6"/>
  <c r="D1521" i="6"/>
  <c r="P1521" i="6" l="1"/>
  <c r="R1520" i="6"/>
  <c r="Q1520" i="6"/>
  <c r="N1665" i="6"/>
  <c r="F1521" i="6"/>
  <c r="G1521" i="6"/>
  <c r="E1521" i="6"/>
  <c r="D1522" i="6"/>
  <c r="P1522" i="6" l="1"/>
  <c r="Q1521" i="6"/>
  <c r="R1521" i="6"/>
  <c r="N1666" i="6"/>
  <c r="E1522" i="6"/>
  <c r="D1523" i="6"/>
  <c r="F1522" i="6"/>
  <c r="G1522" i="6"/>
  <c r="P1523" i="6" l="1"/>
  <c r="R1522" i="6"/>
  <c r="Q1522" i="6"/>
  <c r="N1667" i="6"/>
  <c r="D1524" i="6"/>
  <c r="F1523" i="6"/>
  <c r="E1523" i="6"/>
  <c r="G1523" i="6"/>
  <c r="P1524" i="6" l="1"/>
  <c r="Q1523" i="6"/>
  <c r="R1523" i="6"/>
  <c r="N1668" i="6"/>
  <c r="G1524" i="6"/>
  <c r="D1525" i="6"/>
  <c r="F1524" i="6"/>
  <c r="E1524" i="6"/>
  <c r="P1525" i="6" l="1"/>
  <c r="Q1524" i="6"/>
  <c r="R1524" i="6"/>
  <c r="N1669" i="6"/>
  <c r="F1525" i="6"/>
  <c r="E1525" i="6"/>
  <c r="G1525" i="6"/>
  <c r="D1526" i="6"/>
  <c r="P1526" i="6" l="1"/>
  <c r="R1525" i="6"/>
  <c r="Q1525" i="6"/>
  <c r="N1670" i="6"/>
  <c r="G1526" i="6"/>
  <c r="F1526" i="6"/>
  <c r="E1526" i="6"/>
  <c r="D1527" i="6"/>
  <c r="P1527" i="6" l="1"/>
  <c r="Q1526" i="6"/>
  <c r="R1526" i="6"/>
  <c r="N1671" i="6"/>
  <c r="D1528" i="6"/>
  <c r="F1527" i="6"/>
  <c r="E1527" i="6"/>
  <c r="G1527" i="6"/>
  <c r="P1528" i="6" l="1"/>
  <c r="Q1527" i="6"/>
  <c r="R1527" i="6"/>
  <c r="N1672" i="6"/>
  <c r="D1529" i="6"/>
  <c r="F1528" i="6"/>
  <c r="E1528" i="6"/>
  <c r="G1528" i="6"/>
  <c r="P1529" i="6" l="1"/>
  <c r="R1528" i="6"/>
  <c r="Q1528" i="6"/>
  <c r="N1673" i="6"/>
  <c r="D1530" i="6"/>
  <c r="F1529" i="6"/>
  <c r="E1529" i="6"/>
  <c r="G1529" i="6"/>
  <c r="P1530" i="6" l="1"/>
  <c r="Q1529" i="6"/>
  <c r="R1529" i="6"/>
  <c r="N1674" i="6"/>
  <c r="D1531" i="6"/>
  <c r="F1530" i="6"/>
  <c r="E1530" i="6"/>
  <c r="G1530" i="6"/>
  <c r="P1531" i="6" l="1"/>
  <c r="Q1530" i="6"/>
  <c r="R1530" i="6"/>
  <c r="N1675" i="6"/>
  <c r="D1532" i="6"/>
  <c r="F1531" i="6"/>
  <c r="E1531" i="6"/>
  <c r="G1531" i="6"/>
  <c r="P1532" i="6" l="1"/>
  <c r="Q1531" i="6"/>
  <c r="R1531" i="6"/>
  <c r="N1676" i="6"/>
  <c r="D1533" i="6"/>
  <c r="F1532" i="6"/>
  <c r="E1532" i="6"/>
  <c r="G1532" i="6"/>
  <c r="P1533" i="6" l="1"/>
  <c r="R1532" i="6"/>
  <c r="Q1532" i="6"/>
  <c r="N1677" i="6"/>
  <c r="D1534" i="6"/>
  <c r="G1533" i="6"/>
  <c r="F1533" i="6"/>
  <c r="E1533" i="6"/>
  <c r="P1534" i="6" l="1"/>
  <c r="Q1533" i="6"/>
  <c r="R1533" i="6"/>
  <c r="N1678" i="6"/>
  <c r="D1535" i="6"/>
  <c r="E1534" i="6"/>
  <c r="F1534" i="6"/>
  <c r="G1534" i="6"/>
  <c r="P1535" i="6" l="1"/>
  <c r="Q1534" i="6"/>
  <c r="R1534" i="6"/>
  <c r="N1679" i="6"/>
  <c r="E1535" i="6"/>
  <c r="G1535" i="6"/>
  <c r="D1536" i="6"/>
  <c r="F1535" i="6"/>
  <c r="P1536" i="6" l="1"/>
  <c r="Q1535" i="6"/>
  <c r="R1535" i="6"/>
  <c r="N1680" i="6"/>
  <c r="D1537" i="6"/>
  <c r="F1536" i="6"/>
  <c r="E1536" i="6"/>
  <c r="G1536" i="6"/>
  <c r="P1537" i="6" l="1"/>
  <c r="R1536" i="6"/>
  <c r="Q1536" i="6"/>
  <c r="N1681" i="6"/>
  <c r="F1537" i="6"/>
  <c r="E1537" i="6"/>
  <c r="G1537" i="6"/>
  <c r="D1538" i="6"/>
  <c r="P1538" i="6" l="1"/>
  <c r="R1537" i="6"/>
  <c r="Q1537" i="6"/>
  <c r="N1682" i="6"/>
  <c r="G1538" i="6"/>
  <c r="E1538" i="6"/>
  <c r="F1538" i="6"/>
  <c r="D1539" i="6"/>
  <c r="P1539" i="6" l="1"/>
  <c r="Q1538" i="6"/>
  <c r="R1538" i="6"/>
  <c r="N1683" i="6"/>
  <c r="D1540" i="6"/>
  <c r="F1539" i="6"/>
  <c r="E1539" i="6"/>
  <c r="G1539" i="6"/>
  <c r="P1540" i="6" l="1"/>
  <c r="R1539" i="6"/>
  <c r="Q1539" i="6"/>
  <c r="N1684" i="6"/>
  <c r="G1540" i="6"/>
  <c r="F1540" i="6"/>
  <c r="D1541" i="6"/>
  <c r="E1540" i="6"/>
  <c r="P1541" i="6" l="1"/>
  <c r="R1540" i="6"/>
  <c r="Q1540" i="6"/>
  <c r="N1685" i="6"/>
  <c r="F1541" i="6"/>
  <c r="E1541" i="6"/>
  <c r="G1541" i="6"/>
  <c r="D1542" i="6"/>
  <c r="P1542" i="6" l="1"/>
  <c r="Q1541" i="6"/>
  <c r="R1541" i="6"/>
  <c r="N1686" i="6"/>
  <c r="G1542" i="6"/>
  <c r="D1543" i="6"/>
  <c r="E1542" i="6"/>
  <c r="F1542" i="6"/>
  <c r="P1543" i="6" l="1"/>
  <c r="Q1542" i="6"/>
  <c r="R1542" i="6"/>
  <c r="N1687" i="6"/>
  <c r="F1543" i="6"/>
  <c r="G1543" i="6"/>
  <c r="D1544" i="6"/>
  <c r="E1543" i="6"/>
  <c r="P1544" i="6" l="1"/>
  <c r="Q1543" i="6"/>
  <c r="R1543" i="6"/>
  <c r="N1688" i="6"/>
  <c r="G1544" i="6"/>
  <c r="D1545" i="6"/>
  <c r="E1544" i="6"/>
  <c r="F1544" i="6"/>
  <c r="P1545" i="6" l="1"/>
  <c r="R1544" i="6"/>
  <c r="Q1544" i="6"/>
  <c r="N1689" i="6"/>
  <c r="F1545" i="6"/>
  <c r="E1545" i="6"/>
  <c r="G1545" i="6"/>
  <c r="D1546" i="6"/>
  <c r="P1546" i="6" l="1"/>
  <c r="Q1545" i="6"/>
  <c r="R1545" i="6"/>
  <c r="N1690" i="6"/>
  <c r="E1546" i="6"/>
  <c r="G1546" i="6"/>
  <c r="D1547" i="6"/>
  <c r="F1546" i="6"/>
  <c r="P1547" i="6" l="1"/>
  <c r="R1546" i="6"/>
  <c r="Q1546" i="6"/>
  <c r="N1691" i="6"/>
  <c r="G1547" i="6"/>
  <c r="D1548" i="6"/>
  <c r="F1547" i="6"/>
  <c r="E1547" i="6"/>
  <c r="P1548" i="6" l="1"/>
  <c r="R1547" i="6"/>
  <c r="Q1547" i="6"/>
  <c r="N1692" i="6"/>
  <c r="D1549" i="6"/>
  <c r="F1548" i="6"/>
  <c r="E1548" i="6"/>
  <c r="G1548" i="6"/>
  <c r="P1549" i="6" l="1"/>
  <c r="R1548" i="6"/>
  <c r="Q1548" i="6"/>
  <c r="N1693" i="6"/>
  <c r="F1549" i="6"/>
  <c r="E1549" i="6"/>
  <c r="D1550" i="6"/>
  <c r="G1549" i="6"/>
  <c r="P1550" i="6" l="1"/>
  <c r="Q1549" i="6"/>
  <c r="R1549" i="6"/>
  <c r="N1694" i="6"/>
  <c r="D1551" i="6"/>
  <c r="F1550" i="6"/>
  <c r="E1550" i="6"/>
  <c r="G1550" i="6"/>
  <c r="P1551" i="6" l="1"/>
  <c r="Q1550" i="6"/>
  <c r="R1550" i="6"/>
  <c r="N1695" i="6"/>
  <c r="D1552" i="6"/>
  <c r="G1551" i="6"/>
  <c r="F1551" i="6"/>
  <c r="E1551" i="6"/>
  <c r="P1552" i="6" l="1"/>
  <c r="Q1551" i="6"/>
  <c r="R1551" i="6"/>
  <c r="N1696" i="6"/>
  <c r="G1552" i="6"/>
  <c r="D1553" i="6"/>
  <c r="E1552" i="6"/>
  <c r="F1552" i="6"/>
  <c r="P1553" i="6" l="1"/>
  <c r="R1552" i="6"/>
  <c r="Q1552" i="6"/>
  <c r="N1697" i="6"/>
  <c r="E1553" i="6"/>
  <c r="D1554" i="6"/>
  <c r="F1553" i="6"/>
  <c r="G1553" i="6"/>
  <c r="P1554" i="6" l="1"/>
  <c r="Q1553" i="6"/>
  <c r="R1553" i="6"/>
  <c r="N1698" i="6"/>
  <c r="D1555" i="6"/>
  <c r="F1554" i="6"/>
  <c r="E1554" i="6"/>
  <c r="G1554" i="6"/>
  <c r="P1555" i="6" l="1"/>
  <c r="Q1554" i="6"/>
  <c r="R1554" i="6"/>
  <c r="N1699" i="6"/>
  <c r="D1556" i="6"/>
  <c r="G1555" i="6"/>
  <c r="F1555" i="6"/>
  <c r="E1555" i="6"/>
  <c r="P1556" i="6" l="1"/>
  <c r="Q1555" i="6"/>
  <c r="R1555" i="6"/>
  <c r="N1700" i="6"/>
  <c r="G1556" i="6"/>
  <c r="D1557" i="6"/>
  <c r="E1556" i="6"/>
  <c r="F1556" i="6"/>
  <c r="P1557" i="6" l="1"/>
  <c r="Q1556" i="6"/>
  <c r="R1556" i="6"/>
  <c r="N1701" i="6"/>
  <c r="F1557" i="6"/>
  <c r="G1557" i="6"/>
  <c r="D1558" i="6"/>
  <c r="E1557" i="6"/>
  <c r="P1558" i="6" l="1"/>
  <c r="R1557" i="6"/>
  <c r="Q1557" i="6"/>
  <c r="N1702" i="6"/>
  <c r="D1559" i="6"/>
  <c r="F1558" i="6"/>
  <c r="E1558" i="6"/>
  <c r="G1558" i="6"/>
  <c r="P1559" i="6" l="1"/>
  <c r="Q1558" i="6"/>
  <c r="R1558" i="6"/>
  <c r="N1703" i="6"/>
  <c r="D1560" i="6"/>
  <c r="F1559" i="6"/>
  <c r="E1559" i="6"/>
  <c r="G1559" i="6"/>
  <c r="P1560" i="6" l="1"/>
  <c r="R1559" i="6"/>
  <c r="Q1559" i="6"/>
  <c r="N1704" i="6"/>
  <c r="G1560" i="6"/>
  <c r="F1560" i="6"/>
  <c r="E1560" i="6"/>
  <c r="D1561" i="6"/>
  <c r="P1561" i="6" l="1"/>
  <c r="Q1560" i="6"/>
  <c r="R1560" i="6"/>
  <c r="N1705" i="6"/>
  <c r="F1561" i="6"/>
  <c r="E1561" i="6"/>
  <c r="G1561" i="6"/>
  <c r="D1562" i="6"/>
  <c r="P1562" i="6" l="1"/>
  <c r="R1561" i="6"/>
  <c r="Q1561" i="6"/>
  <c r="N1706" i="6"/>
  <c r="G1562" i="6"/>
  <c r="D1563" i="6"/>
  <c r="E1562" i="6"/>
  <c r="F1562" i="6"/>
  <c r="P1563" i="6" l="1"/>
  <c r="Q1562" i="6"/>
  <c r="R1562" i="6"/>
  <c r="N1707" i="6"/>
  <c r="D1564" i="6"/>
  <c r="F1563" i="6"/>
  <c r="E1563" i="6"/>
  <c r="G1563" i="6"/>
  <c r="P1564" i="6" l="1"/>
  <c r="R1563" i="6"/>
  <c r="Q1563" i="6"/>
  <c r="N1708" i="6"/>
  <c r="G1564" i="6"/>
  <c r="F1564" i="6"/>
  <c r="E1564" i="6"/>
  <c r="D1565" i="6"/>
  <c r="P1565" i="6" l="1"/>
  <c r="R1564" i="6"/>
  <c r="Q1564" i="6"/>
  <c r="N1709" i="6"/>
  <c r="F1565" i="6"/>
  <c r="E1565" i="6"/>
  <c r="G1565" i="6"/>
  <c r="D1566" i="6"/>
  <c r="P1566" i="6" l="1"/>
  <c r="Q1565" i="6"/>
  <c r="R1565" i="6"/>
  <c r="N1710" i="6"/>
  <c r="D1567" i="6"/>
  <c r="F1566" i="6"/>
  <c r="E1566" i="6"/>
  <c r="G1566" i="6"/>
  <c r="P1567" i="6" l="1"/>
  <c r="R1566" i="6"/>
  <c r="Q1566" i="6"/>
  <c r="N1711" i="6"/>
  <c r="E1567" i="6"/>
  <c r="G1567" i="6"/>
  <c r="F1567" i="6"/>
  <c r="D1568" i="6"/>
  <c r="P1568" i="6" l="1"/>
  <c r="Q1567" i="6"/>
  <c r="R1567" i="6"/>
  <c r="N1712" i="6"/>
  <c r="D1569" i="6"/>
  <c r="G1568" i="6"/>
  <c r="F1568" i="6"/>
  <c r="E1568" i="6"/>
  <c r="P1569" i="6" l="1"/>
  <c r="R1568" i="6"/>
  <c r="Q1568" i="6"/>
  <c r="N1713" i="6"/>
  <c r="F1569" i="6"/>
  <c r="E1569" i="6"/>
  <c r="D1570" i="6"/>
  <c r="G1569" i="6"/>
  <c r="P1570" i="6" l="1"/>
  <c r="Q1569" i="6"/>
  <c r="R1569" i="6"/>
  <c r="N1714" i="6"/>
  <c r="D1571" i="6"/>
  <c r="G1570" i="6"/>
  <c r="F1570" i="6"/>
  <c r="E1570" i="6"/>
  <c r="P1571" i="6" l="1"/>
  <c r="Q1570" i="6"/>
  <c r="R1570" i="6"/>
  <c r="N1715" i="6"/>
  <c r="D1572" i="6"/>
  <c r="F1571" i="6"/>
  <c r="E1571" i="6"/>
  <c r="G1571" i="6"/>
  <c r="P1572" i="6" l="1"/>
  <c r="Q1571" i="6"/>
  <c r="R1571" i="6"/>
  <c r="N1716" i="6"/>
  <c r="G1572" i="6"/>
  <c r="D1573" i="6"/>
  <c r="F1572" i="6"/>
  <c r="E1572" i="6"/>
  <c r="P1573" i="6" l="1"/>
  <c r="Q1572" i="6"/>
  <c r="R1572" i="6"/>
  <c r="N1717" i="6"/>
  <c r="F1573" i="6"/>
  <c r="E1573" i="6"/>
  <c r="G1573" i="6"/>
  <c r="D1574" i="6"/>
  <c r="P1574" i="6" l="1"/>
  <c r="Q1573" i="6"/>
  <c r="R1573" i="6"/>
  <c r="N1718" i="6"/>
  <c r="G1574" i="6"/>
  <c r="D1575" i="6"/>
  <c r="F1574" i="6"/>
  <c r="E1574" i="6"/>
  <c r="P1575" i="6" l="1"/>
  <c r="R1574" i="6"/>
  <c r="Q1574" i="6"/>
  <c r="N1719" i="6"/>
  <c r="D1576" i="6"/>
  <c r="F1575" i="6"/>
  <c r="E1575" i="6"/>
  <c r="G1575" i="6"/>
  <c r="P1576" i="6" l="1"/>
  <c r="Q1575" i="6"/>
  <c r="R1575" i="6"/>
  <c r="N1720" i="6"/>
  <c r="G1576" i="6"/>
  <c r="D1577" i="6"/>
  <c r="F1576" i="6"/>
  <c r="E1576" i="6"/>
  <c r="P1577" i="6" l="1"/>
  <c r="R1576" i="6"/>
  <c r="Q1576" i="6"/>
  <c r="N1721" i="6"/>
  <c r="F1577" i="6"/>
  <c r="G1577" i="6"/>
  <c r="E1577" i="6"/>
  <c r="D1578" i="6"/>
  <c r="P1578" i="6" l="1"/>
  <c r="Q1577" i="6"/>
  <c r="R1577" i="6"/>
  <c r="N1722" i="6"/>
  <c r="G1578" i="6"/>
  <c r="D1579" i="6"/>
  <c r="F1578" i="6"/>
  <c r="E1578" i="6"/>
  <c r="P1579" i="6" l="1"/>
  <c r="Q1578" i="6"/>
  <c r="R1578" i="6"/>
  <c r="N1723" i="6"/>
  <c r="D1580" i="6"/>
  <c r="F1579" i="6"/>
  <c r="E1579" i="6"/>
  <c r="G1579" i="6"/>
  <c r="P1580" i="6" l="1"/>
  <c r="Q1579" i="6"/>
  <c r="R1579" i="6"/>
  <c r="N1724" i="6"/>
  <c r="D1581" i="6"/>
  <c r="E1580" i="6"/>
  <c r="G1580" i="6"/>
  <c r="F1580" i="6"/>
  <c r="P1581" i="6" l="1"/>
  <c r="R1580" i="6"/>
  <c r="Q1580" i="6"/>
  <c r="N1725" i="6"/>
  <c r="F1581" i="6"/>
  <c r="E1581" i="6"/>
  <c r="G1581" i="6"/>
  <c r="D1582" i="6"/>
  <c r="P1582" i="6" l="1"/>
  <c r="Q1581" i="6"/>
  <c r="R1581" i="6"/>
  <c r="N1726" i="6"/>
  <c r="G1582" i="6"/>
  <c r="F1582" i="6"/>
  <c r="E1582" i="6"/>
  <c r="D1583" i="6"/>
  <c r="P1583" i="6" l="1"/>
  <c r="R1582" i="6"/>
  <c r="Q1582" i="6"/>
  <c r="N1727" i="6"/>
  <c r="G1583" i="6"/>
  <c r="D1584" i="6"/>
  <c r="F1583" i="6"/>
  <c r="E1583" i="6"/>
  <c r="P1584" i="6" l="1"/>
  <c r="Q1583" i="6"/>
  <c r="R1583" i="6"/>
  <c r="N1728" i="6"/>
  <c r="D1585" i="6"/>
  <c r="F1584" i="6"/>
  <c r="E1584" i="6"/>
  <c r="G1584" i="6"/>
  <c r="P1585" i="6" l="1"/>
  <c r="R1584" i="6"/>
  <c r="Q1584" i="6"/>
  <c r="N1729" i="6"/>
  <c r="F1585" i="6"/>
  <c r="D1586" i="6"/>
  <c r="E1585" i="6"/>
  <c r="G1585" i="6"/>
  <c r="P1586" i="6" l="1"/>
  <c r="Q1585" i="6"/>
  <c r="R1585" i="6"/>
  <c r="N1730" i="6"/>
  <c r="E1586" i="6"/>
  <c r="G1586" i="6"/>
  <c r="D1587" i="6"/>
  <c r="F1586" i="6"/>
  <c r="P1587" i="6" l="1"/>
  <c r="Q1586" i="6"/>
  <c r="R1586" i="6"/>
  <c r="N1731" i="6"/>
  <c r="D1588" i="6"/>
  <c r="E1587" i="6"/>
  <c r="G1587" i="6"/>
  <c r="F1587" i="6"/>
  <c r="P1588" i="6" l="1"/>
  <c r="Q1587" i="6"/>
  <c r="R1587" i="6"/>
  <c r="N1732" i="6"/>
  <c r="G1588" i="6"/>
  <c r="D1589" i="6"/>
  <c r="F1588" i="6"/>
  <c r="E1588" i="6"/>
  <c r="P1589" i="6" l="1"/>
  <c r="R1588" i="6"/>
  <c r="Q1588" i="6"/>
  <c r="N1733" i="6"/>
  <c r="D1590" i="6"/>
  <c r="F1589" i="6"/>
  <c r="E1589" i="6"/>
  <c r="G1589" i="6"/>
  <c r="P1590" i="6" l="1"/>
  <c r="Q1589" i="6"/>
  <c r="R1589" i="6"/>
  <c r="N1734" i="6"/>
  <c r="D1591" i="6"/>
  <c r="F1590" i="6"/>
  <c r="E1590" i="6"/>
  <c r="G1590" i="6"/>
  <c r="P1591" i="6" l="1"/>
  <c r="R1590" i="6"/>
  <c r="Q1590" i="6"/>
  <c r="N1735" i="6"/>
  <c r="F1591" i="6"/>
  <c r="G1591" i="6"/>
  <c r="D1592" i="6"/>
  <c r="E1591" i="6"/>
  <c r="P1592" i="6" l="1"/>
  <c r="Q1591" i="6"/>
  <c r="R1591" i="6"/>
  <c r="N1736" i="6"/>
  <c r="D1593" i="6"/>
  <c r="G1592" i="6"/>
  <c r="F1592" i="6"/>
  <c r="E1592" i="6"/>
  <c r="P1593" i="6" l="1"/>
  <c r="R1592" i="6"/>
  <c r="Q1592" i="6"/>
  <c r="N1737" i="6"/>
  <c r="F1593" i="6"/>
  <c r="G1593" i="6"/>
  <c r="D1594" i="6"/>
  <c r="E1593" i="6"/>
  <c r="P1594" i="6" l="1"/>
  <c r="Q1593" i="6"/>
  <c r="R1593" i="6"/>
  <c r="N1738" i="6"/>
  <c r="D1595" i="6"/>
  <c r="F1594" i="6"/>
  <c r="G1594" i="6"/>
  <c r="E1594" i="6"/>
  <c r="P1595" i="6" l="1"/>
  <c r="Q1594" i="6"/>
  <c r="R1594" i="6"/>
  <c r="N1739" i="6"/>
  <c r="D1596" i="6"/>
  <c r="F1595" i="6"/>
  <c r="E1595" i="6"/>
  <c r="G1595" i="6"/>
  <c r="P1596" i="6" l="1"/>
  <c r="R1595" i="6"/>
  <c r="Q1595" i="6"/>
  <c r="N1740" i="6"/>
  <c r="G1596" i="6"/>
  <c r="E1596" i="6"/>
  <c r="D1597" i="6"/>
  <c r="F1596" i="6"/>
  <c r="P1597" i="6" l="1"/>
  <c r="R1596" i="6"/>
  <c r="Q1596" i="6"/>
  <c r="N1741" i="6"/>
  <c r="E1597" i="6"/>
  <c r="D1598" i="6"/>
  <c r="F1597" i="6"/>
  <c r="G1597" i="6"/>
  <c r="P1598" i="6" l="1"/>
  <c r="Q1597" i="6"/>
  <c r="R1597" i="6"/>
  <c r="N1742" i="6"/>
  <c r="D1599" i="6"/>
  <c r="F1598" i="6"/>
  <c r="E1598" i="6"/>
  <c r="G1598" i="6"/>
  <c r="P1599" i="6" l="1"/>
  <c r="Q1598" i="6"/>
  <c r="R1598" i="6"/>
  <c r="N1743" i="6"/>
  <c r="D1600" i="6"/>
  <c r="F1599" i="6"/>
  <c r="E1599" i="6"/>
  <c r="G1599" i="6"/>
  <c r="P1600" i="6" l="1"/>
  <c r="Q1599" i="6"/>
  <c r="R1599" i="6"/>
  <c r="N1744" i="6"/>
  <c r="G1600" i="6"/>
  <c r="D1601" i="6"/>
  <c r="F1600" i="6"/>
  <c r="E1600" i="6"/>
  <c r="P1601" i="6" l="1"/>
  <c r="R1600" i="6"/>
  <c r="Q1600" i="6"/>
  <c r="N1745" i="6"/>
  <c r="F1601" i="6"/>
  <c r="E1601" i="6"/>
  <c r="D1602" i="6"/>
  <c r="G1601" i="6"/>
  <c r="P1602" i="6" l="1"/>
  <c r="Q1601" i="6"/>
  <c r="R1601" i="6"/>
  <c r="N1746" i="6"/>
  <c r="G1602" i="6"/>
  <c r="D1603" i="6"/>
  <c r="F1602" i="6"/>
  <c r="E1602" i="6"/>
  <c r="P1603" i="6" l="1"/>
  <c r="Q1602" i="6"/>
  <c r="R1602" i="6"/>
  <c r="N1747" i="6"/>
  <c r="D1604" i="6"/>
  <c r="F1603" i="6"/>
  <c r="E1603" i="6"/>
  <c r="G1603" i="6"/>
  <c r="P1604" i="6" l="1"/>
  <c r="Q1603" i="6"/>
  <c r="R1603" i="6"/>
  <c r="N1748" i="6"/>
  <c r="E1604" i="6"/>
  <c r="G1604" i="6"/>
  <c r="D1605" i="6"/>
  <c r="F1604" i="6"/>
  <c r="P1605" i="6" l="1"/>
  <c r="Q1604" i="6"/>
  <c r="R1604" i="6"/>
  <c r="N1749" i="6"/>
  <c r="F1605" i="6"/>
  <c r="E1605" i="6"/>
  <c r="G1605" i="6"/>
  <c r="D1606" i="6"/>
  <c r="P1606" i="6" l="1"/>
  <c r="Q1605" i="6"/>
  <c r="R1605" i="6"/>
  <c r="N1750" i="6"/>
  <c r="G1606" i="6"/>
  <c r="D1607" i="6"/>
  <c r="F1606" i="6"/>
  <c r="E1606" i="6"/>
  <c r="P1607" i="6" l="1"/>
  <c r="Q1606" i="6"/>
  <c r="R1606" i="6"/>
  <c r="N1751" i="6"/>
  <c r="G1607" i="6"/>
  <c r="D1608" i="6"/>
  <c r="F1607" i="6"/>
  <c r="E1607" i="6"/>
  <c r="P1608" i="6" l="1"/>
  <c r="Q1607" i="6"/>
  <c r="R1607" i="6"/>
  <c r="N1752" i="6"/>
  <c r="D1609" i="6"/>
  <c r="F1608" i="6"/>
  <c r="E1608" i="6"/>
  <c r="G1608" i="6"/>
  <c r="P1609" i="6" l="1"/>
  <c r="R1608" i="6"/>
  <c r="Q1608" i="6"/>
  <c r="N1753" i="6"/>
  <c r="G1609" i="6"/>
  <c r="D1610" i="6"/>
  <c r="F1609" i="6"/>
  <c r="E1609" i="6"/>
  <c r="P1610" i="6" l="1"/>
  <c r="Q1609" i="6"/>
  <c r="R1609" i="6"/>
  <c r="N1754" i="6"/>
  <c r="D1611" i="6"/>
  <c r="F1610" i="6"/>
  <c r="E1610" i="6"/>
  <c r="G1610" i="6"/>
  <c r="P1611" i="6" l="1"/>
  <c r="R1610" i="6"/>
  <c r="Q1610" i="6"/>
  <c r="N1755" i="6"/>
  <c r="F1611" i="6"/>
  <c r="G1611" i="6"/>
  <c r="D1612" i="6"/>
  <c r="E1611" i="6"/>
  <c r="P1612" i="6" l="1"/>
  <c r="R1611" i="6"/>
  <c r="Q1611" i="6"/>
  <c r="N1756" i="6"/>
  <c r="D1613" i="6"/>
  <c r="F1612" i="6"/>
  <c r="E1612" i="6"/>
  <c r="G1612" i="6"/>
  <c r="P1613" i="6" l="1"/>
  <c r="R1612" i="6"/>
  <c r="Q1612" i="6"/>
  <c r="N1757" i="6"/>
  <c r="E1613" i="6"/>
  <c r="D1614" i="6"/>
  <c r="F1613" i="6"/>
  <c r="G1613" i="6"/>
  <c r="P1614" i="6" l="1"/>
  <c r="Q1613" i="6"/>
  <c r="R1613" i="6"/>
  <c r="N1758" i="6"/>
  <c r="D1615" i="6"/>
  <c r="F1614" i="6"/>
  <c r="G1614" i="6"/>
  <c r="E1614" i="6"/>
  <c r="P1615" i="6" l="1"/>
  <c r="Q1614" i="6"/>
  <c r="R1614" i="6"/>
  <c r="N1759" i="6"/>
  <c r="F1615" i="6"/>
  <c r="G1615" i="6"/>
  <c r="D1616" i="6"/>
  <c r="E1615" i="6"/>
  <c r="P1616" i="6" l="1"/>
  <c r="Q1615" i="6"/>
  <c r="R1615" i="6"/>
  <c r="N1760" i="6"/>
  <c r="D1617" i="6"/>
  <c r="F1616" i="6"/>
  <c r="E1616" i="6"/>
  <c r="G1616" i="6"/>
  <c r="P1617" i="6" l="1"/>
  <c r="Q1616" i="6"/>
  <c r="R1616" i="6"/>
  <c r="N1761" i="6"/>
  <c r="F1617" i="6"/>
  <c r="E1617" i="6"/>
  <c r="G1617" i="6"/>
  <c r="D1618" i="6"/>
  <c r="P1618" i="6" l="1"/>
  <c r="Q1617" i="6"/>
  <c r="R1617" i="6"/>
  <c r="N1762" i="6"/>
  <c r="G1618" i="6"/>
  <c r="D1619" i="6"/>
  <c r="F1618" i="6"/>
  <c r="E1618" i="6"/>
  <c r="P1619" i="6" l="1"/>
  <c r="Q1618" i="6"/>
  <c r="R1618" i="6"/>
  <c r="N1763" i="6"/>
  <c r="D1620" i="6"/>
  <c r="F1619" i="6"/>
  <c r="E1619" i="6"/>
  <c r="G1619" i="6"/>
  <c r="P1620" i="6" l="1"/>
  <c r="R1619" i="6"/>
  <c r="Q1619" i="6"/>
  <c r="N1764" i="6"/>
  <c r="G1620" i="6"/>
  <c r="F1620" i="6"/>
  <c r="E1620" i="6"/>
  <c r="D1621" i="6"/>
  <c r="P1621" i="6" l="1"/>
  <c r="Q1620" i="6"/>
  <c r="R1620" i="6"/>
  <c r="N1765" i="6"/>
  <c r="G1621" i="6"/>
  <c r="E1621" i="6"/>
  <c r="F1621" i="6"/>
  <c r="D1622" i="6"/>
  <c r="P1622" i="6" l="1"/>
  <c r="Q1621" i="6"/>
  <c r="R1621" i="6"/>
  <c r="N1766" i="6"/>
  <c r="E1622" i="6"/>
  <c r="D1623" i="6"/>
  <c r="G1622" i="6"/>
  <c r="F1622" i="6"/>
  <c r="P1623" i="6" l="1"/>
  <c r="R1622" i="6"/>
  <c r="Q1622" i="6"/>
  <c r="N1767" i="6"/>
  <c r="E1623" i="6"/>
  <c r="D1624" i="6"/>
  <c r="G1623" i="6"/>
  <c r="F1623" i="6"/>
  <c r="P1624" i="6" l="1"/>
  <c r="R1623" i="6"/>
  <c r="Q1623" i="6"/>
  <c r="N1768" i="6"/>
  <c r="D1625" i="6"/>
  <c r="F1624" i="6"/>
  <c r="E1624" i="6"/>
  <c r="G1624" i="6"/>
  <c r="P1625" i="6" l="1"/>
  <c r="Q1624" i="6"/>
  <c r="R1624" i="6"/>
  <c r="N1769" i="6"/>
  <c r="G1625" i="6"/>
  <c r="D1626" i="6"/>
  <c r="E1625" i="6"/>
  <c r="F1625" i="6"/>
  <c r="P1626" i="6" l="1"/>
  <c r="R1625" i="6"/>
  <c r="Q1625" i="6"/>
  <c r="N1770" i="6"/>
  <c r="E1626" i="6"/>
  <c r="G1626" i="6"/>
  <c r="F1626" i="6"/>
  <c r="D1627" i="6"/>
  <c r="P1627" i="6" l="1"/>
  <c r="R1626" i="6"/>
  <c r="Q1626" i="6"/>
  <c r="N1771" i="6"/>
  <c r="D1628" i="6"/>
  <c r="G1627" i="6"/>
  <c r="E1627" i="6"/>
  <c r="F1627" i="6"/>
  <c r="P1628" i="6" l="1"/>
  <c r="R1627" i="6"/>
  <c r="Q1627" i="6"/>
  <c r="N1772" i="6"/>
  <c r="D1629" i="6"/>
  <c r="F1628" i="6"/>
  <c r="E1628" i="6"/>
  <c r="G1628" i="6"/>
  <c r="P1629" i="6" l="1"/>
  <c r="Q1628" i="6"/>
  <c r="R1628" i="6"/>
  <c r="N1773" i="6"/>
  <c r="E1629" i="6"/>
  <c r="F1629" i="6"/>
  <c r="D1630" i="6"/>
  <c r="G1629" i="6"/>
  <c r="P1630" i="6" l="1"/>
  <c r="Q1629" i="6"/>
  <c r="R1629" i="6"/>
  <c r="N1774" i="6"/>
  <c r="E1630" i="6"/>
  <c r="F1630" i="6"/>
  <c r="D1631" i="6"/>
  <c r="G1630" i="6"/>
  <c r="P1631" i="6" l="1"/>
  <c r="Q1630" i="6"/>
  <c r="R1630" i="6"/>
  <c r="N1775" i="6"/>
  <c r="G1631" i="6"/>
  <c r="E1631" i="6"/>
  <c r="F1631" i="6"/>
  <c r="D1632" i="6"/>
  <c r="P1632" i="6" l="1"/>
  <c r="R1631" i="6"/>
  <c r="Q1631" i="6"/>
  <c r="N1776" i="6"/>
  <c r="F1632" i="6"/>
  <c r="G1632" i="6"/>
  <c r="D1633" i="6"/>
  <c r="E1632" i="6"/>
  <c r="P1633" i="6" l="1"/>
  <c r="Q1632" i="6"/>
  <c r="R1632" i="6"/>
  <c r="N1777" i="6"/>
  <c r="G1633" i="6"/>
  <c r="E1633" i="6"/>
  <c r="D1634" i="6"/>
  <c r="F1633" i="6"/>
  <c r="P1634" i="6" l="1"/>
  <c r="R1633" i="6"/>
  <c r="Q1633" i="6"/>
  <c r="N1778" i="6"/>
  <c r="E1634" i="6"/>
  <c r="G1634" i="6"/>
  <c r="D1635" i="6"/>
  <c r="F1634" i="6"/>
  <c r="P1635" i="6" l="1"/>
  <c r="Q1634" i="6"/>
  <c r="R1634" i="6"/>
  <c r="N1779" i="6"/>
  <c r="E1635" i="6"/>
  <c r="F1635" i="6"/>
  <c r="G1635" i="6"/>
  <c r="D1636" i="6"/>
  <c r="P1636" i="6" l="1"/>
  <c r="R1635" i="6"/>
  <c r="Q1635" i="6"/>
  <c r="N1780" i="6"/>
  <c r="D1637" i="6"/>
  <c r="E1636" i="6"/>
  <c r="G1636" i="6"/>
  <c r="F1636" i="6"/>
  <c r="P1637" i="6" l="1"/>
  <c r="R1636" i="6"/>
  <c r="Q1636" i="6"/>
  <c r="N1781" i="6"/>
  <c r="G1637" i="6"/>
  <c r="E1637" i="6"/>
  <c r="F1637" i="6"/>
  <c r="D1638" i="6"/>
  <c r="P1638" i="6" l="1"/>
  <c r="R1637" i="6"/>
  <c r="Q1637" i="6"/>
  <c r="N1782" i="6"/>
  <c r="G1638" i="6"/>
  <c r="F1638" i="6"/>
  <c r="D1639" i="6"/>
  <c r="E1638" i="6"/>
  <c r="P1639" i="6" l="1"/>
  <c r="R1638" i="6"/>
  <c r="Q1638" i="6"/>
  <c r="N1783" i="6"/>
  <c r="G1639" i="6"/>
  <c r="F1639" i="6"/>
  <c r="E1639" i="6"/>
  <c r="D1640" i="6"/>
  <c r="P1640" i="6" l="1"/>
  <c r="R1639" i="6"/>
  <c r="Q1639" i="6"/>
  <c r="N1784" i="6"/>
  <c r="D1641" i="6"/>
  <c r="F1640" i="6"/>
  <c r="E1640" i="6"/>
  <c r="G1640" i="6"/>
  <c r="P1641" i="6" l="1"/>
  <c r="Q1640" i="6"/>
  <c r="R1640" i="6"/>
  <c r="N1785" i="6"/>
  <c r="E1641" i="6"/>
  <c r="G1641" i="6"/>
  <c r="F1641" i="6"/>
  <c r="D1642" i="6"/>
  <c r="P1642" i="6" l="1"/>
  <c r="R1641" i="6"/>
  <c r="Q1641" i="6"/>
  <c r="N1786" i="6"/>
  <c r="G1642" i="6"/>
  <c r="F1642" i="6"/>
  <c r="D1643" i="6"/>
  <c r="E1642" i="6"/>
  <c r="P1643" i="6" l="1"/>
  <c r="Q1642" i="6"/>
  <c r="R1642" i="6"/>
  <c r="N1787" i="6"/>
  <c r="D1644" i="6"/>
  <c r="G1643" i="6"/>
  <c r="E1643" i="6"/>
  <c r="F1643" i="6"/>
  <c r="P1644" i="6" l="1"/>
  <c r="Q1643" i="6"/>
  <c r="R1643" i="6"/>
  <c r="N1788" i="6"/>
  <c r="G1644" i="6"/>
  <c r="D1645" i="6"/>
  <c r="F1644" i="6"/>
  <c r="E1644" i="6"/>
  <c r="P1645" i="6" l="1"/>
  <c r="Q1644" i="6"/>
  <c r="R1644" i="6"/>
  <c r="N1789" i="6"/>
  <c r="G1645" i="6"/>
  <c r="E1645" i="6"/>
  <c r="F1645" i="6"/>
  <c r="D1646" i="6"/>
  <c r="P1646" i="6" l="1"/>
  <c r="R1645" i="6"/>
  <c r="Q1645" i="6"/>
  <c r="N1790" i="6"/>
  <c r="G1646" i="6"/>
  <c r="F1646" i="6"/>
  <c r="D1647" i="6"/>
  <c r="E1646" i="6"/>
  <c r="P1647" i="6" l="1"/>
  <c r="Q1646" i="6"/>
  <c r="R1646" i="6"/>
  <c r="N1791" i="6"/>
  <c r="D1648" i="6"/>
  <c r="G1647" i="6"/>
  <c r="E1647" i="6"/>
  <c r="F1647" i="6"/>
  <c r="P1648" i="6" l="1"/>
  <c r="R1647" i="6"/>
  <c r="Q1647" i="6"/>
  <c r="N1792" i="6"/>
  <c r="G1648" i="6"/>
  <c r="D1649" i="6"/>
  <c r="F1648" i="6"/>
  <c r="E1648" i="6"/>
  <c r="P1649" i="6" l="1"/>
  <c r="R1648" i="6"/>
  <c r="Q1648" i="6"/>
  <c r="N1793" i="6"/>
  <c r="E1649" i="6"/>
  <c r="F1649" i="6"/>
  <c r="D1650" i="6"/>
  <c r="G1649" i="6"/>
  <c r="P1650" i="6" l="1"/>
  <c r="R1649" i="6"/>
  <c r="Q1649" i="6"/>
  <c r="N1794" i="6"/>
  <c r="D1651" i="6"/>
  <c r="E1650" i="6"/>
  <c r="G1650" i="6"/>
  <c r="F1650" i="6"/>
  <c r="P1651" i="6" l="1"/>
  <c r="R1650" i="6"/>
  <c r="Q1650" i="6"/>
  <c r="N1795" i="6"/>
  <c r="G1651" i="6"/>
  <c r="E1651" i="6"/>
  <c r="F1651" i="6"/>
  <c r="D1652" i="6"/>
  <c r="P1652" i="6" l="1"/>
  <c r="R1651" i="6"/>
  <c r="Q1651" i="6"/>
  <c r="N1796" i="6"/>
  <c r="G1652" i="6"/>
  <c r="D1653" i="6"/>
  <c r="F1652" i="6"/>
  <c r="E1652" i="6"/>
  <c r="P1653" i="6" l="1"/>
  <c r="R1652" i="6"/>
  <c r="Q1652" i="6"/>
  <c r="N1797" i="6"/>
  <c r="G1653" i="6"/>
  <c r="D1654" i="6"/>
  <c r="E1653" i="6"/>
  <c r="F1653" i="6"/>
  <c r="P1654" i="6" l="1"/>
  <c r="Q1653" i="6"/>
  <c r="R1653" i="6"/>
  <c r="N1798" i="6"/>
  <c r="G1654" i="6"/>
  <c r="D1655" i="6"/>
  <c r="F1654" i="6"/>
  <c r="E1654" i="6"/>
  <c r="P1655" i="6" l="1"/>
  <c r="Q1654" i="6"/>
  <c r="R1654" i="6"/>
  <c r="N1799" i="6"/>
  <c r="D1656" i="6"/>
  <c r="G1655" i="6"/>
  <c r="F1655" i="6"/>
  <c r="E1655" i="6"/>
  <c r="P1656" i="6" l="1"/>
  <c r="R1655" i="6"/>
  <c r="Q1655" i="6"/>
  <c r="N1800" i="6"/>
  <c r="G1656" i="6"/>
  <c r="E1656" i="6"/>
  <c r="D1657" i="6"/>
  <c r="F1656" i="6"/>
  <c r="P1657" i="6" l="1"/>
  <c r="R1656" i="6"/>
  <c r="Q1656" i="6"/>
  <c r="N1801" i="6"/>
  <c r="D1658" i="6"/>
  <c r="F1657" i="6"/>
  <c r="E1657" i="6"/>
  <c r="G1657" i="6"/>
  <c r="P1658" i="6" l="1"/>
  <c r="R1657" i="6"/>
  <c r="Q1657" i="6"/>
  <c r="N1802" i="6"/>
  <c r="F1658" i="6"/>
  <c r="E1658" i="6"/>
  <c r="G1658" i="6"/>
  <c r="D1659" i="6"/>
  <c r="P1659" i="6" l="1"/>
  <c r="Q1658" i="6"/>
  <c r="R1658" i="6"/>
  <c r="N1803" i="6"/>
  <c r="F1659" i="6"/>
  <c r="E1659" i="6"/>
  <c r="G1659" i="6"/>
  <c r="D1660" i="6"/>
  <c r="P1660" i="6" l="1"/>
  <c r="Q1659" i="6"/>
  <c r="R1659" i="6"/>
  <c r="N1804" i="6"/>
  <c r="G1660" i="6"/>
  <c r="F1660" i="6"/>
  <c r="D1661" i="6"/>
  <c r="E1660" i="6"/>
  <c r="P1661" i="6" l="1"/>
  <c r="R1660" i="6"/>
  <c r="Q1660" i="6"/>
  <c r="N1805" i="6"/>
  <c r="G1661" i="6"/>
  <c r="F1661" i="6"/>
  <c r="D1662" i="6"/>
  <c r="E1661" i="6"/>
  <c r="P1662" i="6" l="1"/>
  <c r="R1661" i="6"/>
  <c r="Q1661" i="6"/>
  <c r="N1806" i="6"/>
  <c r="F1662" i="6"/>
  <c r="E1662" i="6"/>
  <c r="G1662" i="6"/>
  <c r="D1663" i="6"/>
  <c r="P1663" i="6" l="1"/>
  <c r="Q1662" i="6"/>
  <c r="R1662" i="6"/>
  <c r="N1807" i="6"/>
  <c r="E1663" i="6"/>
  <c r="G1663" i="6"/>
  <c r="D1664" i="6"/>
  <c r="F1663" i="6"/>
  <c r="P1664" i="6" l="1"/>
  <c r="Q1663" i="6"/>
  <c r="R1663" i="6"/>
  <c r="N1808" i="6"/>
  <c r="D1665" i="6"/>
  <c r="F1664" i="6"/>
  <c r="E1664" i="6"/>
  <c r="G1664" i="6"/>
  <c r="P1665" i="6" l="1"/>
  <c r="R1664" i="6"/>
  <c r="Q1664" i="6"/>
  <c r="N1809" i="6"/>
  <c r="G1665" i="6"/>
  <c r="D1666" i="6"/>
  <c r="F1665" i="6"/>
  <c r="E1665" i="6"/>
  <c r="P1666" i="6" l="1"/>
  <c r="Q1665" i="6"/>
  <c r="R1665" i="6"/>
  <c r="N1810" i="6"/>
  <c r="G1666" i="6"/>
  <c r="F1666" i="6"/>
  <c r="D1667" i="6"/>
  <c r="E1666" i="6"/>
  <c r="P1667" i="6" l="1"/>
  <c r="R1666" i="6"/>
  <c r="Q1666" i="6"/>
  <c r="N1811" i="6"/>
  <c r="G1667" i="6"/>
  <c r="D1668" i="6"/>
  <c r="E1667" i="6"/>
  <c r="F1667" i="6"/>
  <c r="P1668" i="6" l="1"/>
  <c r="Q1667" i="6"/>
  <c r="R1667" i="6"/>
  <c r="N1812" i="6"/>
  <c r="G1668" i="6"/>
  <c r="D1669" i="6"/>
  <c r="F1668" i="6"/>
  <c r="E1668" i="6"/>
  <c r="P1669" i="6" l="1"/>
  <c r="R1668" i="6"/>
  <c r="Q1668" i="6"/>
  <c r="N1813" i="6"/>
  <c r="G1669" i="6"/>
  <c r="D1670" i="6"/>
  <c r="E1669" i="6"/>
  <c r="F1669" i="6"/>
  <c r="P1670" i="6" l="1"/>
  <c r="Q1669" i="6"/>
  <c r="R1669" i="6"/>
  <c r="N1814" i="6"/>
  <c r="G1670" i="6"/>
  <c r="D1671" i="6"/>
  <c r="F1670" i="6"/>
  <c r="E1670" i="6"/>
  <c r="P1671" i="6" l="1"/>
  <c r="Q1670" i="6"/>
  <c r="R1670" i="6"/>
  <c r="N1815" i="6"/>
  <c r="E1671" i="6"/>
  <c r="G1671" i="6"/>
  <c r="D1672" i="6"/>
  <c r="F1671" i="6"/>
  <c r="P1672" i="6" l="1"/>
  <c r="R1671" i="6"/>
  <c r="Q1671" i="6"/>
  <c r="N1816" i="6"/>
  <c r="D1673" i="6"/>
  <c r="F1672" i="6"/>
  <c r="E1672" i="6"/>
  <c r="G1672" i="6"/>
  <c r="P1673" i="6" l="1"/>
  <c r="R1672" i="6"/>
  <c r="Q1672" i="6"/>
  <c r="N1817" i="6"/>
  <c r="G1673" i="6"/>
  <c r="D1674" i="6"/>
  <c r="F1673" i="6"/>
  <c r="E1673" i="6"/>
  <c r="P1674" i="6" l="1"/>
  <c r="Q1673" i="6"/>
  <c r="R1673" i="6"/>
  <c r="N1818" i="6"/>
  <c r="E1674" i="6"/>
  <c r="G1674" i="6"/>
  <c r="F1674" i="6"/>
  <c r="D1675" i="6"/>
  <c r="P1675" i="6" l="1"/>
  <c r="Q1674" i="6"/>
  <c r="R1674" i="6"/>
  <c r="N1819" i="6"/>
  <c r="F1675" i="6"/>
  <c r="E1675" i="6"/>
  <c r="G1675" i="6"/>
  <c r="D1676" i="6"/>
  <c r="P1676" i="6" l="1"/>
  <c r="R1675" i="6"/>
  <c r="Q1675" i="6"/>
  <c r="N1820" i="6"/>
  <c r="E1676" i="6"/>
  <c r="G1676" i="6"/>
  <c r="D1677" i="6"/>
  <c r="F1676" i="6"/>
  <c r="P1677" i="6" l="1"/>
  <c r="Q1676" i="6"/>
  <c r="R1676" i="6"/>
  <c r="N1821" i="6"/>
  <c r="D1678" i="6"/>
  <c r="F1677" i="6"/>
  <c r="E1677" i="6"/>
  <c r="G1677" i="6"/>
  <c r="P1678" i="6" l="1"/>
  <c r="Q1677" i="6"/>
  <c r="R1677" i="6"/>
  <c r="N1822" i="6"/>
  <c r="G1678" i="6"/>
  <c r="F1678" i="6"/>
  <c r="E1678" i="6"/>
  <c r="D1679" i="6"/>
  <c r="P1679" i="6" l="1"/>
  <c r="R1678" i="6"/>
  <c r="Q1678" i="6"/>
  <c r="N1823" i="6"/>
  <c r="G1679" i="6"/>
  <c r="D1680" i="6"/>
  <c r="F1679" i="6"/>
  <c r="E1679" i="6"/>
  <c r="P1680" i="6" l="1"/>
  <c r="Q1679" i="6"/>
  <c r="R1679" i="6"/>
  <c r="N1824" i="6"/>
  <c r="D1681" i="6"/>
  <c r="F1680" i="6"/>
  <c r="E1680" i="6"/>
  <c r="G1680" i="6"/>
  <c r="P1681" i="6" l="1"/>
  <c r="R1680" i="6"/>
  <c r="Q1680" i="6"/>
  <c r="N1825" i="6"/>
  <c r="D1682" i="6"/>
  <c r="F1681" i="6"/>
  <c r="E1681" i="6"/>
  <c r="G1681" i="6"/>
  <c r="P1682" i="6" l="1"/>
  <c r="Q1681" i="6"/>
  <c r="R1681" i="6"/>
  <c r="N1826" i="6"/>
  <c r="G1682" i="6"/>
  <c r="D1683" i="6"/>
  <c r="F1682" i="6"/>
  <c r="E1682" i="6"/>
  <c r="P1683" i="6" l="1"/>
  <c r="R1682" i="6"/>
  <c r="Q1682" i="6"/>
  <c r="N1827" i="6"/>
  <c r="G1683" i="6"/>
  <c r="D1684" i="6"/>
  <c r="F1683" i="6"/>
  <c r="E1683" i="6"/>
  <c r="P1684" i="6" l="1"/>
  <c r="R1683" i="6"/>
  <c r="Q1683" i="6"/>
  <c r="N1828" i="6"/>
  <c r="E1684" i="6"/>
  <c r="G1684" i="6"/>
  <c r="D1685" i="6"/>
  <c r="F1684" i="6"/>
  <c r="P1685" i="6" l="1"/>
  <c r="Q1684" i="6"/>
  <c r="R1684" i="6"/>
  <c r="N1829" i="6"/>
  <c r="D1686" i="6"/>
  <c r="F1685" i="6"/>
  <c r="E1685" i="6"/>
  <c r="G1685" i="6"/>
  <c r="P1686" i="6" l="1"/>
  <c r="Q1685" i="6"/>
  <c r="R1685" i="6"/>
  <c r="N1830" i="6"/>
  <c r="G1686" i="6"/>
  <c r="D1687" i="6"/>
  <c r="F1686" i="6"/>
  <c r="E1686" i="6"/>
  <c r="P1687" i="6" l="1"/>
  <c r="Q1686" i="6"/>
  <c r="R1686" i="6"/>
  <c r="N1831" i="6"/>
  <c r="F1687" i="6"/>
  <c r="G1687" i="6"/>
  <c r="D1688" i="6"/>
  <c r="E1687" i="6"/>
  <c r="P1688" i="6" l="1"/>
  <c r="Q1687" i="6"/>
  <c r="R1687" i="6"/>
  <c r="N1832" i="6"/>
  <c r="D1689" i="6"/>
  <c r="F1688" i="6"/>
  <c r="E1688" i="6"/>
  <c r="G1688" i="6"/>
  <c r="P1689" i="6" l="1"/>
  <c r="R1688" i="6"/>
  <c r="Q1688" i="6"/>
  <c r="N1833" i="6"/>
  <c r="G1689" i="6"/>
  <c r="D1690" i="6"/>
  <c r="F1689" i="6"/>
  <c r="E1689" i="6"/>
  <c r="P1690" i="6" l="1"/>
  <c r="Q1689" i="6"/>
  <c r="R1689" i="6"/>
  <c r="N1834" i="6"/>
  <c r="G1690" i="6"/>
  <c r="F1690" i="6"/>
  <c r="E1690" i="6"/>
  <c r="D1691" i="6"/>
  <c r="P1691" i="6" l="1"/>
  <c r="Q1690" i="6"/>
  <c r="R1690" i="6"/>
  <c r="N1835" i="6"/>
  <c r="G1691" i="6"/>
  <c r="D1692" i="6"/>
  <c r="F1691" i="6"/>
  <c r="E1691" i="6"/>
  <c r="P1692" i="6" l="1"/>
  <c r="R1691" i="6"/>
  <c r="Q1691" i="6"/>
  <c r="N1836" i="6"/>
  <c r="F1692" i="6"/>
  <c r="G1692" i="6"/>
  <c r="D1693" i="6"/>
  <c r="E1692" i="6"/>
  <c r="P1693" i="6" l="1"/>
  <c r="Q1692" i="6"/>
  <c r="R1692" i="6"/>
  <c r="N1837" i="6"/>
  <c r="F1693" i="6"/>
  <c r="E1693" i="6"/>
  <c r="G1693" i="6"/>
  <c r="D1694" i="6"/>
  <c r="P1694" i="6" l="1"/>
  <c r="R1693" i="6"/>
  <c r="Q1693" i="6"/>
  <c r="N1838" i="6"/>
  <c r="F1694" i="6"/>
  <c r="E1694" i="6"/>
  <c r="G1694" i="6"/>
  <c r="D1695" i="6"/>
  <c r="P1695" i="6" l="1"/>
  <c r="Q1694" i="6"/>
  <c r="R1694" i="6"/>
  <c r="N1839" i="6"/>
  <c r="G1695" i="6"/>
  <c r="E1695" i="6"/>
  <c r="D1696" i="6"/>
  <c r="F1695" i="6"/>
  <c r="P1696" i="6" l="1"/>
  <c r="Q1695" i="6"/>
  <c r="R1695" i="6"/>
  <c r="N1840" i="6"/>
  <c r="F1696" i="6"/>
  <c r="E1696" i="6"/>
  <c r="G1696" i="6"/>
  <c r="D1697" i="6"/>
  <c r="P1697" i="6" l="1"/>
  <c r="Q1696" i="6"/>
  <c r="R1696" i="6"/>
  <c r="N1841" i="6"/>
  <c r="G1697" i="6"/>
  <c r="D1698" i="6"/>
  <c r="F1697" i="6"/>
  <c r="E1697" i="6"/>
  <c r="P1698" i="6" l="1"/>
  <c r="R1697" i="6"/>
  <c r="Q1697" i="6"/>
  <c r="N1842" i="6"/>
  <c r="D1699" i="6"/>
  <c r="F1698" i="6"/>
  <c r="E1698" i="6"/>
  <c r="G1698" i="6"/>
  <c r="P1699" i="6" l="1"/>
  <c r="Q1698" i="6"/>
  <c r="R1698" i="6"/>
  <c r="N1843" i="6"/>
  <c r="F1699" i="6"/>
  <c r="E1699" i="6"/>
  <c r="G1699" i="6"/>
  <c r="D1700" i="6"/>
  <c r="P1700" i="6" l="1"/>
  <c r="R1699" i="6"/>
  <c r="Q1699" i="6"/>
  <c r="N1844" i="6"/>
  <c r="D1701" i="6"/>
  <c r="E1700" i="6"/>
  <c r="F1700" i="6"/>
  <c r="G1700" i="6"/>
  <c r="P1701" i="6" l="1"/>
  <c r="Q1700" i="6"/>
  <c r="R1700" i="6"/>
  <c r="N1845" i="6"/>
  <c r="F1701" i="6"/>
  <c r="E1701" i="6"/>
  <c r="G1701" i="6"/>
  <c r="D1702" i="6"/>
  <c r="P1702" i="6" l="1"/>
  <c r="R1701" i="6"/>
  <c r="Q1701" i="6"/>
  <c r="N1846" i="6"/>
  <c r="G1702" i="6"/>
  <c r="D1703" i="6"/>
  <c r="F1702" i="6"/>
  <c r="E1702" i="6"/>
  <c r="P1703" i="6" l="1"/>
  <c r="Q1702" i="6"/>
  <c r="R1702" i="6"/>
  <c r="N1847" i="6"/>
  <c r="G1703" i="6"/>
  <c r="F1703" i="6"/>
  <c r="D1704" i="6"/>
  <c r="E1703" i="6"/>
  <c r="P1704" i="6" l="1"/>
  <c r="Q1703" i="6"/>
  <c r="R1703" i="6"/>
  <c r="N1848" i="6"/>
  <c r="F1704" i="6"/>
  <c r="E1704" i="6"/>
  <c r="G1704" i="6"/>
  <c r="D1705" i="6"/>
  <c r="P1705" i="6" l="1"/>
  <c r="R1704" i="6"/>
  <c r="Q1704" i="6"/>
  <c r="N1849" i="6"/>
  <c r="E1705" i="6"/>
  <c r="G1705" i="6"/>
  <c r="D1706" i="6"/>
  <c r="F1705" i="6"/>
  <c r="P1706" i="6" l="1"/>
  <c r="Q1705" i="6"/>
  <c r="R1705" i="6"/>
  <c r="N1850" i="6"/>
  <c r="G1706" i="6"/>
  <c r="D1707" i="6"/>
  <c r="F1706" i="6"/>
  <c r="E1706" i="6"/>
  <c r="P1707" i="6" l="1"/>
  <c r="Q1706" i="6"/>
  <c r="R1706" i="6"/>
  <c r="N1851" i="6"/>
  <c r="D1708" i="6"/>
  <c r="G1707" i="6"/>
  <c r="F1707" i="6"/>
  <c r="E1707" i="6"/>
  <c r="P1708" i="6" l="1"/>
  <c r="R1707" i="6"/>
  <c r="Q1707" i="6"/>
  <c r="N1852" i="6"/>
  <c r="G1708" i="6"/>
  <c r="D1709" i="6"/>
  <c r="F1708" i="6"/>
  <c r="E1708" i="6"/>
  <c r="P1709" i="6" l="1"/>
  <c r="R1708" i="6"/>
  <c r="Q1708" i="6"/>
  <c r="N1853" i="6"/>
  <c r="D1710" i="6"/>
  <c r="F1709" i="6"/>
  <c r="E1709" i="6"/>
  <c r="G1709" i="6"/>
  <c r="P1710" i="6" l="1"/>
  <c r="R1709" i="6"/>
  <c r="Q1709" i="6"/>
  <c r="N1854" i="6"/>
  <c r="D1711" i="6"/>
  <c r="F1710" i="6"/>
  <c r="G1710" i="6"/>
  <c r="E1710" i="6"/>
  <c r="P1711" i="6" l="1"/>
  <c r="R1710" i="6"/>
  <c r="Q1710" i="6"/>
  <c r="N1855" i="6"/>
  <c r="D1712" i="6"/>
  <c r="G1711" i="6"/>
  <c r="F1711" i="6"/>
  <c r="E1711" i="6"/>
  <c r="P1712" i="6" l="1"/>
  <c r="R1711" i="6"/>
  <c r="Q1711" i="6"/>
  <c r="N1856" i="6"/>
  <c r="G1712" i="6"/>
  <c r="D1713" i="6"/>
  <c r="F1712" i="6"/>
  <c r="E1712" i="6"/>
  <c r="P1713" i="6" l="1"/>
  <c r="Q1712" i="6"/>
  <c r="R1712" i="6"/>
  <c r="N1857" i="6"/>
  <c r="D1714" i="6"/>
  <c r="F1713" i="6"/>
  <c r="E1713" i="6"/>
  <c r="G1713" i="6"/>
  <c r="P1714" i="6" l="1"/>
  <c r="R1713" i="6"/>
  <c r="Q1713" i="6"/>
  <c r="N1858" i="6"/>
  <c r="D1715" i="6"/>
  <c r="G1714" i="6"/>
  <c r="F1714" i="6"/>
  <c r="E1714" i="6"/>
  <c r="P1715" i="6" l="1"/>
  <c r="Q1714" i="6"/>
  <c r="R1714" i="6"/>
  <c r="N1859" i="6"/>
  <c r="D1716" i="6"/>
  <c r="F1715" i="6"/>
  <c r="E1715" i="6"/>
  <c r="G1715" i="6"/>
  <c r="P1716" i="6" l="1"/>
  <c r="R1715" i="6"/>
  <c r="Q1715" i="6"/>
  <c r="N1860" i="6"/>
  <c r="F1716" i="6"/>
  <c r="E1716" i="6"/>
  <c r="D1717" i="6"/>
  <c r="G1716" i="6"/>
  <c r="P1717" i="6" l="1"/>
  <c r="Q1716" i="6"/>
  <c r="R1716" i="6"/>
  <c r="N1861" i="6"/>
  <c r="G1717" i="6"/>
  <c r="D1718" i="6"/>
  <c r="E1717" i="6"/>
  <c r="F1717" i="6"/>
  <c r="P1718" i="6" l="1"/>
  <c r="R1717" i="6"/>
  <c r="Q1717" i="6"/>
  <c r="N1862" i="6"/>
  <c r="G1718" i="6"/>
  <c r="D1719" i="6"/>
  <c r="F1718" i="6"/>
  <c r="E1718" i="6"/>
  <c r="P1719" i="6" l="1"/>
  <c r="Q1718" i="6"/>
  <c r="R1718" i="6"/>
  <c r="N1863" i="6"/>
  <c r="G1719" i="6"/>
  <c r="D1720" i="6"/>
  <c r="F1719" i="6"/>
  <c r="E1719" i="6"/>
  <c r="P1720" i="6" l="1"/>
  <c r="Q1719" i="6"/>
  <c r="R1719" i="6"/>
  <c r="N1864" i="6"/>
  <c r="F1720" i="6"/>
  <c r="G1720" i="6"/>
  <c r="D1721" i="6"/>
  <c r="E1720" i="6"/>
  <c r="P1721" i="6" l="1"/>
  <c r="R1720" i="6"/>
  <c r="Q1720" i="6"/>
  <c r="N1865" i="6"/>
  <c r="D1722" i="6"/>
  <c r="F1721" i="6"/>
  <c r="E1721" i="6"/>
  <c r="G1721" i="6"/>
  <c r="P1722" i="6" l="1"/>
  <c r="Q1721" i="6"/>
  <c r="R1721" i="6"/>
  <c r="N1866" i="6"/>
  <c r="G1722" i="6"/>
  <c r="D1723" i="6"/>
  <c r="F1722" i="6"/>
  <c r="E1722" i="6"/>
  <c r="P1723" i="6" l="1"/>
  <c r="R1722" i="6"/>
  <c r="Q1722" i="6"/>
  <c r="N1867" i="6"/>
  <c r="D1724" i="6"/>
  <c r="F1723" i="6"/>
  <c r="E1723" i="6"/>
  <c r="G1723" i="6"/>
  <c r="P1724" i="6" l="1"/>
  <c r="R1723" i="6"/>
  <c r="Q1723" i="6"/>
  <c r="N1868" i="6"/>
  <c r="F1724" i="6"/>
  <c r="D1725" i="6"/>
  <c r="G1724" i="6"/>
  <c r="E1724" i="6"/>
  <c r="P1725" i="6" l="1"/>
  <c r="R1724" i="6"/>
  <c r="Q1724" i="6"/>
  <c r="N1869" i="6"/>
  <c r="D1726" i="6"/>
  <c r="F1725" i="6"/>
  <c r="E1725" i="6"/>
  <c r="G1725" i="6"/>
  <c r="P1726" i="6" l="1"/>
  <c r="Q1725" i="6"/>
  <c r="R1725" i="6"/>
  <c r="N1870" i="6"/>
  <c r="G1726" i="6"/>
  <c r="F1726" i="6"/>
  <c r="E1726" i="6"/>
  <c r="D1727" i="6"/>
  <c r="P1727" i="6" l="1"/>
  <c r="Q1726" i="6"/>
  <c r="R1726" i="6"/>
  <c r="N1871" i="6"/>
  <c r="D1728" i="6"/>
  <c r="F1727" i="6"/>
  <c r="G1727" i="6"/>
  <c r="E1727" i="6"/>
  <c r="P1728" i="6" l="1"/>
  <c r="R1727" i="6"/>
  <c r="Q1727" i="6"/>
  <c r="N1872" i="6"/>
  <c r="D1729" i="6"/>
  <c r="F1728" i="6"/>
  <c r="E1728" i="6"/>
  <c r="G1728" i="6"/>
  <c r="P1729" i="6" l="1"/>
  <c r="Q1728" i="6"/>
  <c r="R1728" i="6"/>
  <c r="N1873" i="6"/>
  <c r="D1730" i="6"/>
  <c r="F1729" i="6"/>
  <c r="E1729" i="6"/>
  <c r="G1729" i="6"/>
  <c r="P1730" i="6" l="1"/>
  <c r="R1729" i="6"/>
  <c r="Q1729" i="6"/>
  <c r="N1874" i="6"/>
  <c r="G1730" i="6"/>
  <c r="D1731" i="6"/>
  <c r="F1730" i="6"/>
  <c r="E1730" i="6"/>
  <c r="P1731" i="6" l="1"/>
  <c r="R1730" i="6"/>
  <c r="Q1730" i="6"/>
  <c r="N1875" i="6"/>
  <c r="D1732" i="6"/>
  <c r="F1731" i="6"/>
  <c r="E1731" i="6"/>
  <c r="G1731" i="6"/>
  <c r="P1732" i="6" l="1"/>
  <c r="R1731" i="6"/>
  <c r="Q1731" i="6"/>
  <c r="N1876" i="6"/>
  <c r="D1733" i="6"/>
  <c r="E1732" i="6"/>
  <c r="F1732" i="6"/>
  <c r="G1732" i="6"/>
  <c r="P1733" i="6" l="1"/>
  <c r="R1732" i="6"/>
  <c r="Q1732" i="6"/>
  <c r="N1877" i="6"/>
  <c r="D1734" i="6"/>
  <c r="F1733" i="6"/>
  <c r="E1733" i="6"/>
  <c r="G1733" i="6"/>
  <c r="P1734" i="6" l="1"/>
  <c r="R1733" i="6"/>
  <c r="Q1733" i="6"/>
  <c r="N1878" i="6"/>
  <c r="D1735" i="6"/>
  <c r="F1734" i="6"/>
  <c r="E1734" i="6"/>
  <c r="G1734" i="6"/>
  <c r="P1735" i="6" l="1"/>
  <c r="R1734" i="6"/>
  <c r="Q1734" i="6"/>
  <c r="N1879" i="6"/>
  <c r="D1736" i="6"/>
  <c r="G1735" i="6"/>
  <c r="F1735" i="6"/>
  <c r="E1735" i="6"/>
  <c r="P1736" i="6" l="1"/>
  <c r="Q1735" i="6"/>
  <c r="R1735" i="6"/>
  <c r="N1880" i="6"/>
  <c r="F1736" i="6"/>
  <c r="E1736" i="6"/>
  <c r="G1736" i="6"/>
  <c r="D1737" i="6"/>
  <c r="P1737" i="6" l="1"/>
  <c r="Q1736" i="6"/>
  <c r="R1736" i="6"/>
  <c r="N1881" i="6"/>
  <c r="G1737" i="6"/>
  <c r="D1738" i="6"/>
  <c r="F1737" i="6"/>
  <c r="E1737" i="6"/>
  <c r="P1738" i="6" l="1"/>
  <c r="Q1737" i="6"/>
  <c r="R1737" i="6"/>
  <c r="N1882" i="6"/>
  <c r="D1739" i="6"/>
  <c r="F1738" i="6"/>
  <c r="E1738" i="6"/>
  <c r="G1738" i="6"/>
  <c r="P1739" i="6" l="1"/>
  <c r="Q1738" i="6"/>
  <c r="R1738" i="6"/>
  <c r="N1883" i="6"/>
  <c r="D1740" i="6"/>
  <c r="F1739" i="6"/>
  <c r="E1739" i="6"/>
  <c r="G1739" i="6"/>
  <c r="P1740" i="6" l="1"/>
  <c r="Q1739" i="6"/>
  <c r="R1739" i="6"/>
  <c r="N1884" i="6"/>
  <c r="G1740" i="6"/>
  <c r="D1741" i="6"/>
  <c r="F1740" i="6"/>
  <c r="E1740" i="6"/>
  <c r="P1741" i="6" l="1"/>
  <c r="R1740" i="6"/>
  <c r="Q1740" i="6"/>
  <c r="N1885" i="6"/>
  <c r="D1742" i="6"/>
  <c r="F1741" i="6"/>
  <c r="E1741" i="6"/>
  <c r="G1741" i="6"/>
  <c r="P1742" i="6" l="1"/>
  <c r="Q1741" i="6"/>
  <c r="R1741" i="6"/>
  <c r="N1886" i="6"/>
  <c r="D1743" i="6"/>
  <c r="F1742" i="6"/>
  <c r="G1742" i="6"/>
  <c r="E1742" i="6"/>
  <c r="P1743" i="6" l="1"/>
  <c r="Q1742" i="6"/>
  <c r="R1742" i="6"/>
  <c r="N1887" i="6"/>
  <c r="D1744" i="6"/>
  <c r="F1743" i="6"/>
  <c r="E1743" i="6"/>
  <c r="G1743" i="6"/>
  <c r="P1744" i="6" l="1"/>
  <c r="R1743" i="6"/>
  <c r="Q1743" i="6"/>
  <c r="N1888" i="6"/>
  <c r="E1744" i="6"/>
  <c r="D1745" i="6"/>
  <c r="F1744" i="6"/>
  <c r="G1744" i="6"/>
  <c r="P1745" i="6" l="1"/>
  <c r="Q1744" i="6"/>
  <c r="R1744" i="6"/>
  <c r="N1889" i="6"/>
  <c r="D1746" i="6"/>
  <c r="F1745" i="6"/>
  <c r="E1745" i="6"/>
  <c r="G1745" i="6"/>
  <c r="P1746" i="6" l="1"/>
  <c r="Q1745" i="6"/>
  <c r="R1745" i="6"/>
  <c r="N1890" i="6"/>
  <c r="D1747" i="6"/>
  <c r="F1746" i="6"/>
  <c r="E1746" i="6"/>
  <c r="G1746" i="6"/>
  <c r="P1747" i="6" l="1"/>
  <c r="Q1746" i="6"/>
  <c r="R1746" i="6"/>
  <c r="N1891" i="6"/>
  <c r="D1748" i="6"/>
  <c r="F1747" i="6"/>
  <c r="E1747" i="6"/>
  <c r="G1747" i="6"/>
  <c r="P1748" i="6" l="1"/>
  <c r="Q1747" i="6"/>
  <c r="R1747" i="6"/>
  <c r="N1892" i="6"/>
  <c r="G1748" i="6"/>
  <c r="D1749" i="6"/>
  <c r="F1748" i="6"/>
  <c r="E1748" i="6"/>
  <c r="P1749" i="6" l="1"/>
  <c r="R1748" i="6"/>
  <c r="Q1748" i="6"/>
  <c r="N1893" i="6"/>
  <c r="G1749" i="6"/>
  <c r="E1749" i="6"/>
  <c r="D1750" i="6"/>
  <c r="F1749" i="6"/>
  <c r="P1750" i="6" l="1"/>
  <c r="R1749" i="6"/>
  <c r="Q1749" i="6"/>
  <c r="N1894" i="6"/>
  <c r="D1751" i="6"/>
  <c r="G1750" i="6"/>
  <c r="F1750" i="6"/>
  <c r="E1750" i="6"/>
  <c r="P1751" i="6" l="1"/>
  <c r="Q1750" i="6"/>
  <c r="R1750" i="6"/>
  <c r="N1895" i="6"/>
  <c r="F1751" i="6"/>
  <c r="G1751" i="6"/>
  <c r="E1751" i="6"/>
  <c r="D1752" i="6"/>
  <c r="P1752" i="6" l="1"/>
  <c r="R1751" i="6"/>
  <c r="Q1751" i="6"/>
  <c r="N1896" i="6"/>
  <c r="E1752" i="6"/>
  <c r="D1753" i="6"/>
  <c r="G1752" i="6"/>
  <c r="F1752" i="6"/>
  <c r="P1753" i="6" l="1"/>
  <c r="Q1752" i="6"/>
  <c r="R1752" i="6"/>
  <c r="N1897" i="6"/>
  <c r="F1753" i="6"/>
  <c r="E1753" i="6"/>
  <c r="G1753" i="6"/>
  <c r="D1754" i="6"/>
  <c r="P1754" i="6" l="1"/>
  <c r="R1753" i="6"/>
  <c r="Q1753" i="6"/>
  <c r="N1898" i="6"/>
  <c r="G1754" i="6"/>
  <c r="F1754" i="6"/>
  <c r="E1754" i="6"/>
  <c r="D1755" i="6"/>
  <c r="P1755" i="6" l="1"/>
  <c r="R1754" i="6"/>
  <c r="Q1754" i="6"/>
  <c r="N1899" i="6"/>
  <c r="G1755" i="6"/>
  <c r="D1756" i="6"/>
  <c r="F1755" i="6"/>
  <c r="E1755" i="6"/>
  <c r="P1756" i="6" l="1"/>
  <c r="Q1755" i="6"/>
  <c r="R1755" i="6"/>
  <c r="N1900" i="6"/>
  <c r="G1756" i="6"/>
  <c r="F1756" i="6"/>
  <c r="E1756" i="6"/>
  <c r="D1757" i="6"/>
  <c r="P1757" i="6" l="1"/>
  <c r="Q1756" i="6"/>
  <c r="R1756" i="6"/>
  <c r="N1901" i="6"/>
  <c r="G1757" i="6"/>
  <c r="D1758" i="6"/>
  <c r="F1757" i="6"/>
  <c r="E1757" i="6"/>
  <c r="P1758" i="6" l="1"/>
  <c r="R1757" i="6"/>
  <c r="Q1757" i="6"/>
  <c r="N1902" i="6"/>
  <c r="D1759" i="6"/>
  <c r="F1758" i="6"/>
  <c r="E1758" i="6"/>
  <c r="G1758" i="6"/>
  <c r="P1759" i="6" l="1"/>
  <c r="Q1758" i="6"/>
  <c r="R1758" i="6"/>
  <c r="N1903" i="6"/>
  <c r="G1759" i="6"/>
  <c r="E1759" i="6"/>
  <c r="F1759" i="6"/>
  <c r="D1760" i="6"/>
  <c r="P1760" i="6" l="1"/>
  <c r="Q1759" i="6"/>
  <c r="R1759" i="6"/>
  <c r="N1904" i="6"/>
  <c r="D1761" i="6"/>
  <c r="G1760" i="6"/>
  <c r="F1760" i="6"/>
  <c r="E1760" i="6"/>
  <c r="P1761" i="6" l="1"/>
  <c r="Q1760" i="6"/>
  <c r="R1760" i="6"/>
  <c r="N1905" i="6"/>
  <c r="G1761" i="6"/>
  <c r="D1762" i="6"/>
  <c r="E1761" i="6"/>
  <c r="F1761" i="6"/>
  <c r="P1762" i="6" l="1"/>
  <c r="Q1761" i="6"/>
  <c r="R1761" i="6"/>
  <c r="N1906" i="6"/>
  <c r="D1763" i="6"/>
  <c r="G1762" i="6"/>
  <c r="F1762" i="6"/>
  <c r="E1762" i="6"/>
  <c r="P1763" i="6" l="1"/>
  <c r="R1762" i="6"/>
  <c r="Q1762" i="6"/>
  <c r="N1907" i="6"/>
  <c r="D1764" i="6"/>
  <c r="F1763" i="6"/>
  <c r="E1763" i="6"/>
  <c r="G1763" i="6"/>
  <c r="P1764" i="6" l="1"/>
  <c r="Q1763" i="6"/>
  <c r="R1763" i="6"/>
  <c r="N1908" i="6"/>
  <c r="D1765" i="6"/>
  <c r="E1764" i="6"/>
  <c r="G1764" i="6"/>
  <c r="F1764" i="6"/>
  <c r="P1765" i="6" l="1"/>
  <c r="R1764" i="6"/>
  <c r="Q1764" i="6"/>
  <c r="N1909" i="6"/>
  <c r="D1766" i="6"/>
  <c r="F1765" i="6"/>
  <c r="E1765" i="6"/>
  <c r="G1765" i="6"/>
  <c r="P1766" i="6" l="1"/>
  <c r="R1765" i="6"/>
  <c r="Q1765" i="6"/>
  <c r="N1910" i="6"/>
  <c r="G1766" i="6"/>
  <c r="D1767" i="6"/>
  <c r="F1766" i="6"/>
  <c r="E1766" i="6"/>
  <c r="P1767" i="6" l="1"/>
  <c r="R1766" i="6"/>
  <c r="Q1766" i="6"/>
  <c r="N1911" i="6"/>
  <c r="G1767" i="6"/>
  <c r="D1768" i="6"/>
  <c r="F1767" i="6"/>
  <c r="E1767" i="6"/>
  <c r="P1768" i="6" l="1"/>
  <c r="Q1767" i="6"/>
  <c r="R1767" i="6"/>
  <c r="N1912" i="6"/>
  <c r="D1769" i="6"/>
  <c r="G1768" i="6"/>
  <c r="F1768" i="6"/>
  <c r="E1768" i="6"/>
  <c r="P1769" i="6" l="1"/>
  <c r="R1768" i="6"/>
  <c r="Q1768" i="6"/>
  <c r="N1913" i="6"/>
  <c r="G1769" i="6"/>
  <c r="D1770" i="6"/>
  <c r="F1769" i="6"/>
  <c r="E1769" i="6"/>
  <c r="P1770" i="6" l="1"/>
  <c r="Q1769" i="6"/>
  <c r="R1769" i="6"/>
  <c r="N1914" i="6"/>
  <c r="F1770" i="6"/>
  <c r="D1771" i="6"/>
  <c r="G1770" i="6"/>
  <c r="E1770" i="6"/>
  <c r="P1771" i="6" l="1"/>
  <c r="R1770" i="6"/>
  <c r="Q1770" i="6"/>
  <c r="N1915" i="6"/>
  <c r="D1772" i="6"/>
  <c r="F1771" i="6"/>
  <c r="E1771" i="6"/>
  <c r="G1771" i="6"/>
  <c r="P1772" i="6" l="1"/>
  <c r="R1771" i="6"/>
  <c r="Q1771" i="6"/>
  <c r="N1916" i="6"/>
  <c r="F1772" i="6"/>
  <c r="D1773" i="6"/>
  <c r="G1772" i="6"/>
  <c r="E1772" i="6"/>
  <c r="P1773" i="6" l="1"/>
  <c r="Q1772" i="6"/>
  <c r="R1772" i="6"/>
  <c r="N1917" i="6"/>
  <c r="G1773" i="6"/>
  <c r="D1774" i="6"/>
  <c r="F1773" i="6"/>
  <c r="E1773" i="6"/>
  <c r="P1774" i="6" l="1"/>
  <c r="Q1773" i="6"/>
  <c r="R1773" i="6"/>
  <c r="N1918" i="6"/>
  <c r="G1774" i="6"/>
  <c r="F1774" i="6"/>
  <c r="E1774" i="6"/>
  <c r="D1775" i="6"/>
  <c r="P1775" i="6" l="1"/>
  <c r="R1774" i="6"/>
  <c r="Q1774" i="6"/>
  <c r="N1919" i="6"/>
  <c r="D1776" i="6"/>
  <c r="F1775" i="6"/>
  <c r="E1775" i="6"/>
  <c r="G1775" i="6"/>
  <c r="P1776" i="6" l="1"/>
  <c r="R1775" i="6"/>
  <c r="Q1775" i="6"/>
  <c r="N1920" i="6"/>
  <c r="G1776" i="6"/>
  <c r="D1777" i="6"/>
  <c r="E1776" i="6"/>
  <c r="F1776" i="6"/>
  <c r="P1777" i="6" l="1"/>
  <c r="Q1776" i="6"/>
  <c r="R1776" i="6"/>
  <c r="N1921" i="6"/>
  <c r="F1777" i="6"/>
  <c r="G1777" i="6"/>
  <c r="D1778" i="6"/>
  <c r="E1777" i="6"/>
  <c r="P1778" i="6" l="1"/>
  <c r="Q1777" i="6"/>
  <c r="R1777" i="6"/>
  <c r="N1922" i="6"/>
  <c r="D1779" i="6"/>
  <c r="F1778" i="6"/>
  <c r="E1778" i="6"/>
  <c r="G1778" i="6"/>
  <c r="P1779" i="6" l="1"/>
  <c r="R1778" i="6"/>
  <c r="Q1778" i="6"/>
  <c r="N1923" i="6"/>
  <c r="D1780" i="6"/>
  <c r="E1779" i="6"/>
  <c r="F1779" i="6"/>
  <c r="G1779" i="6"/>
  <c r="P1780" i="6" l="1"/>
  <c r="Q1779" i="6"/>
  <c r="R1779" i="6"/>
  <c r="N1924" i="6"/>
  <c r="D1781" i="6"/>
  <c r="F1780" i="6"/>
  <c r="G1780" i="6"/>
  <c r="E1780" i="6"/>
  <c r="P1781" i="6" l="1"/>
  <c r="Q1780" i="6"/>
  <c r="R1780" i="6"/>
  <c r="N1925" i="6"/>
  <c r="D1782" i="6"/>
  <c r="F1781" i="6"/>
  <c r="E1781" i="6"/>
  <c r="G1781" i="6"/>
  <c r="P1782" i="6" l="1"/>
  <c r="Q1781" i="6"/>
  <c r="R1781" i="6"/>
  <c r="N1926" i="6"/>
  <c r="G1782" i="6"/>
  <c r="D1783" i="6"/>
  <c r="E1782" i="6"/>
  <c r="F1782" i="6"/>
  <c r="P1783" i="6" l="1"/>
  <c r="Q1782" i="6"/>
  <c r="R1782" i="6"/>
  <c r="N1927" i="6"/>
  <c r="G1783" i="6"/>
  <c r="F1783" i="6"/>
  <c r="D1784" i="6"/>
  <c r="E1783" i="6"/>
  <c r="P1784" i="6" l="1"/>
  <c r="Q1783" i="6"/>
  <c r="R1783" i="6"/>
  <c r="N1928" i="6"/>
  <c r="G1784" i="6"/>
  <c r="D1785" i="6"/>
  <c r="E1784" i="6"/>
  <c r="F1784" i="6"/>
  <c r="P1785" i="6" l="1"/>
  <c r="R1784" i="6"/>
  <c r="Q1784" i="6"/>
  <c r="N1929" i="6"/>
  <c r="G1785" i="6"/>
  <c r="D1786" i="6"/>
  <c r="F1785" i="6"/>
  <c r="E1785" i="6"/>
  <c r="P1786" i="6" l="1"/>
  <c r="Q1785" i="6"/>
  <c r="R1785" i="6"/>
  <c r="N1930" i="6"/>
  <c r="G1786" i="6"/>
  <c r="F1786" i="6"/>
  <c r="E1786" i="6"/>
  <c r="D1787" i="6"/>
  <c r="P1787" i="6" l="1"/>
  <c r="R1786" i="6"/>
  <c r="Q1786" i="6"/>
  <c r="N1931" i="6"/>
  <c r="G1787" i="6"/>
  <c r="D1788" i="6"/>
  <c r="F1787" i="6"/>
  <c r="E1787" i="6"/>
  <c r="P1788" i="6" l="1"/>
  <c r="Q1787" i="6"/>
  <c r="R1787" i="6"/>
  <c r="N1932" i="6"/>
  <c r="E1788" i="6"/>
  <c r="G1788" i="6"/>
  <c r="F1788" i="6"/>
  <c r="D1789" i="6"/>
  <c r="P1789" i="6" l="1"/>
  <c r="R1788" i="6"/>
  <c r="Q1788" i="6"/>
  <c r="N1933" i="6"/>
  <c r="G1789" i="6"/>
  <c r="D1790" i="6"/>
  <c r="F1789" i="6"/>
  <c r="E1789" i="6"/>
  <c r="P1790" i="6" l="1"/>
  <c r="Q1789" i="6"/>
  <c r="R1789" i="6"/>
  <c r="N1934" i="6"/>
  <c r="G1790" i="6"/>
  <c r="D1791" i="6"/>
  <c r="F1790" i="6"/>
  <c r="E1790" i="6"/>
  <c r="P1791" i="6" l="1"/>
  <c r="R1790" i="6"/>
  <c r="Q1790" i="6"/>
  <c r="N1935" i="6"/>
  <c r="D1792" i="6"/>
  <c r="G1791" i="6"/>
  <c r="F1791" i="6"/>
  <c r="E1791" i="6"/>
  <c r="P1792" i="6" l="1"/>
  <c r="Q1791" i="6"/>
  <c r="R1791" i="6"/>
  <c r="N1936" i="6"/>
  <c r="F1792" i="6"/>
  <c r="E1792" i="6"/>
  <c r="D1793" i="6"/>
  <c r="G1792" i="6"/>
  <c r="P1793" i="6" l="1"/>
  <c r="Q1792" i="6"/>
  <c r="R1792" i="6"/>
  <c r="N1937" i="6"/>
  <c r="D1794" i="6"/>
  <c r="E1793" i="6"/>
  <c r="G1793" i="6"/>
  <c r="F1793" i="6"/>
  <c r="P1794" i="6" l="1"/>
  <c r="R1793" i="6"/>
  <c r="Q1793" i="6"/>
  <c r="N1938" i="6"/>
  <c r="D1795" i="6"/>
  <c r="F1794" i="6"/>
  <c r="E1794" i="6"/>
  <c r="G1794" i="6"/>
  <c r="P1795" i="6" l="1"/>
  <c r="R1794" i="6"/>
  <c r="Q1794" i="6"/>
  <c r="N1939" i="6"/>
  <c r="D1796" i="6"/>
  <c r="F1795" i="6"/>
  <c r="G1795" i="6"/>
  <c r="E1795" i="6"/>
  <c r="P1796" i="6" l="1"/>
  <c r="Q1795" i="6"/>
  <c r="R1795" i="6"/>
  <c r="N1940" i="6"/>
  <c r="E1796" i="6"/>
  <c r="G1796" i="6"/>
  <c r="F1796" i="6"/>
  <c r="D1797" i="6"/>
  <c r="P1797" i="6" l="1"/>
  <c r="Q1796" i="6"/>
  <c r="R1796" i="6"/>
  <c r="N1941" i="6"/>
  <c r="D1798" i="6"/>
  <c r="E1797" i="6"/>
  <c r="F1797" i="6"/>
  <c r="G1797" i="6"/>
  <c r="P1798" i="6" l="1"/>
  <c r="Q1797" i="6"/>
  <c r="R1797" i="6"/>
  <c r="N1942" i="6"/>
  <c r="G1798" i="6"/>
  <c r="F1798" i="6"/>
  <c r="E1798" i="6"/>
  <c r="D1799" i="6"/>
  <c r="P1799" i="6" l="1"/>
  <c r="R1798" i="6"/>
  <c r="Q1798" i="6"/>
  <c r="N1943" i="6"/>
  <c r="D1800" i="6"/>
  <c r="E1799" i="6"/>
  <c r="G1799" i="6"/>
  <c r="F1799" i="6"/>
  <c r="P1800" i="6" l="1"/>
  <c r="Q1799" i="6"/>
  <c r="R1799" i="6"/>
  <c r="N1944" i="6"/>
  <c r="E1800" i="6"/>
  <c r="G1800" i="6"/>
  <c r="D1801" i="6"/>
  <c r="F1800" i="6"/>
  <c r="P1801" i="6" l="1"/>
  <c r="Q1800" i="6"/>
  <c r="R1800" i="6"/>
  <c r="N1945" i="6"/>
  <c r="G1801" i="6"/>
  <c r="D1802" i="6"/>
  <c r="E1801" i="6"/>
  <c r="F1801" i="6"/>
  <c r="P1802" i="6" l="1"/>
  <c r="Q1801" i="6"/>
  <c r="R1801" i="6"/>
  <c r="N1946" i="6"/>
  <c r="D1803" i="6"/>
  <c r="F1802" i="6"/>
  <c r="E1802" i="6"/>
  <c r="G1802" i="6"/>
  <c r="P1803" i="6" l="1"/>
  <c r="R1802" i="6"/>
  <c r="Q1802" i="6"/>
  <c r="N1947" i="6"/>
  <c r="D1804" i="6"/>
  <c r="F1803" i="6"/>
  <c r="E1803" i="6"/>
  <c r="G1803" i="6"/>
  <c r="P1804" i="6" l="1"/>
  <c r="Q1803" i="6"/>
  <c r="R1803" i="6"/>
  <c r="N1948" i="6"/>
  <c r="E1804" i="6"/>
  <c r="D1805" i="6"/>
  <c r="F1804" i="6"/>
  <c r="G1804" i="6"/>
  <c r="P1805" i="6" l="1"/>
  <c r="Q1804" i="6"/>
  <c r="R1804" i="6"/>
  <c r="N1949" i="6"/>
  <c r="D1806" i="6"/>
  <c r="E1805" i="6"/>
  <c r="G1805" i="6"/>
  <c r="F1805" i="6"/>
  <c r="P1806" i="6" l="1"/>
  <c r="Q1805" i="6"/>
  <c r="R1805" i="6"/>
  <c r="N1950" i="6"/>
  <c r="D1807" i="6"/>
  <c r="F1806" i="6"/>
  <c r="E1806" i="6"/>
  <c r="G1806" i="6"/>
  <c r="P1807" i="6" l="1"/>
  <c r="Q1806" i="6"/>
  <c r="R1806" i="6"/>
  <c r="N1951" i="6"/>
  <c r="E1807" i="6"/>
  <c r="F1807" i="6"/>
  <c r="G1807" i="6"/>
  <c r="D1808" i="6"/>
  <c r="P1808" i="6" l="1"/>
  <c r="Q1807" i="6"/>
  <c r="R1807" i="6"/>
  <c r="N1952" i="6"/>
  <c r="G1808" i="6"/>
  <c r="D1809" i="6"/>
  <c r="F1808" i="6"/>
  <c r="E1808" i="6"/>
  <c r="P1809" i="6" l="1"/>
  <c r="Q1808" i="6"/>
  <c r="R1808" i="6"/>
  <c r="N1953" i="6"/>
  <c r="D1810" i="6"/>
  <c r="G1809" i="6"/>
  <c r="E1809" i="6"/>
  <c r="F1809" i="6"/>
  <c r="P1810" i="6" l="1"/>
  <c r="Q1809" i="6"/>
  <c r="R1809" i="6"/>
  <c r="N1954" i="6"/>
  <c r="F1810" i="6"/>
  <c r="E1810" i="6"/>
  <c r="G1810" i="6"/>
  <c r="D1811" i="6"/>
  <c r="P1811" i="6" l="1"/>
  <c r="R1810" i="6"/>
  <c r="Q1810" i="6"/>
  <c r="N1955" i="6"/>
  <c r="F1811" i="6"/>
  <c r="G1811" i="6"/>
  <c r="D1812" i="6"/>
  <c r="E1811" i="6"/>
  <c r="P1812" i="6" l="1"/>
  <c r="Q1811" i="6"/>
  <c r="R1811" i="6"/>
  <c r="N1956" i="6"/>
  <c r="E1812" i="6"/>
  <c r="F1812" i="6"/>
  <c r="D1813" i="6"/>
  <c r="G1812" i="6"/>
  <c r="P1813" i="6" l="1"/>
  <c r="R1812" i="6"/>
  <c r="Q1812" i="6"/>
  <c r="N1957" i="6"/>
  <c r="G1813" i="6"/>
  <c r="D1814" i="6"/>
  <c r="F1813" i="6"/>
  <c r="E1813" i="6"/>
  <c r="P1814" i="6" l="1"/>
  <c r="Q1813" i="6"/>
  <c r="R1813" i="6"/>
  <c r="N1958" i="6"/>
  <c r="F1814" i="6"/>
  <c r="E1814" i="6"/>
  <c r="G1814" i="6"/>
  <c r="D1815" i="6"/>
  <c r="P1815" i="6" l="1"/>
  <c r="Q1814" i="6"/>
  <c r="R1814" i="6"/>
  <c r="N1959" i="6"/>
  <c r="D1816" i="6"/>
  <c r="F1815" i="6"/>
  <c r="E1815" i="6"/>
  <c r="G1815" i="6"/>
  <c r="P1816" i="6" l="1"/>
  <c r="R1815" i="6"/>
  <c r="Q1815" i="6"/>
  <c r="N1960" i="6"/>
  <c r="E1816" i="6"/>
  <c r="F1816" i="6"/>
  <c r="G1816" i="6"/>
  <c r="D1817" i="6"/>
  <c r="P1817" i="6" l="1"/>
  <c r="Q1816" i="6"/>
  <c r="R1816" i="6"/>
  <c r="N1961" i="6"/>
  <c r="G1817" i="6"/>
  <c r="F1817" i="6"/>
  <c r="D1818" i="6"/>
  <c r="E1817" i="6"/>
  <c r="P1818" i="6" l="1"/>
  <c r="Q1817" i="6"/>
  <c r="R1817" i="6"/>
  <c r="N1962" i="6"/>
  <c r="D1819" i="6"/>
  <c r="F1818" i="6"/>
  <c r="E1818" i="6"/>
  <c r="G1818" i="6"/>
  <c r="P1819" i="6" l="1"/>
  <c r="R1818" i="6"/>
  <c r="Q1818" i="6"/>
  <c r="N1963" i="6"/>
  <c r="D1820" i="6"/>
  <c r="F1819" i="6"/>
  <c r="E1819" i="6"/>
  <c r="G1819" i="6"/>
  <c r="P1820" i="6" l="1"/>
  <c r="R1819" i="6"/>
  <c r="Q1819" i="6"/>
  <c r="N1964" i="6"/>
  <c r="G1820" i="6"/>
  <c r="E1820" i="6"/>
  <c r="D1821" i="6"/>
  <c r="F1820" i="6"/>
  <c r="P1821" i="6" l="1"/>
  <c r="Q1820" i="6"/>
  <c r="R1820" i="6"/>
  <c r="N1965" i="6"/>
  <c r="F1821" i="6"/>
  <c r="G1821" i="6"/>
  <c r="D1822" i="6"/>
  <c r="E1821" i="6"/>
  <c r="P1822" i="6" l="1"/>
  <c r="Q1821" i="6"/>
  <c r="R1821" i="6"/>
  <c r="N1966" i="6"/>
  <c r="D1823" i="6"/>
  <c r="F1822" i="6"/>
  <c r="E1822" i="6"/>
  <c r="G1822" i="6"/>
  <c r="P1823" i="6" l="1"/>
  <c r="R1822" i="6"/>
  <c r="Q1822" i="6"/>
  <c r="N1967" i="6"/>
  <c r="D1824" i="6"/>
  <c r="F1823" i="6"/>
  <c r="E1823" i="6"/>
  <c r="G1823" i="6"/>
  <c r="P1824" i="6" l="1"/>
  <c r="R1823" i="6"/>
  <c r="Q1823" i="6"/>
  <c r="N1968" i="6"/>
  <c r="E1824" i="6"/>
  <c r="G1824" i="6"/>
  <c r="F1824" i="6"/>
  <c r="D1825" i="6"/>
  <c r="P1825" i="6" l="1"/>
  <c r="R1824" i="6"/>
  <c r="Q1824" i="6"/>
  <c r="N1969" i="6"/>
  <c r="D1826" i="6"/>
  <c r="F1825" i="6"/>
  <c r="E1825" i="6"/>
  <c r="G1825" i="6"/>
  <c r="P1826" i="6" l="1"/>
  <c r="R1825" i="6"/>
  <c r="Q1825" i="6"/>
  <c r="N1970" i="6"/>
  <c r="D1827" i="6"/>
  <c r="F1826" i="6"/>
  <c r="E1826" i="6"/>
  <c r="G1826" i="6"/>
  <c r="P1827" i="6" l="1"/>
  <c r="Q1826" i="6"/>
  <c r="R1826" i="6"/>
  <c r="N1971" i="6"/>
  <c r="D1828" i="6"/>
  <c r="F1827" i="6"/>
  <c r="E1827" i="6"/>
  <c r="G1827" i="6"/>
  <c r="P1828" i="6" l="1"/>
  <c r="Q1827" i="6"/>
  <c r="R1827" i="6"/>
  <c r="N1972" i="6"/>
  <c r="G1828" i="6"/>
  <c r="F1828" i="6"/>
  <c r="D1829" i="6"/>
  <c r="E1828" i="6"/>
  <c r="P1829" i="6" l="1"/>
  <c r="Q1828" i="6"/>
  <c r="R1828" i="6"/>
  <c r="N1973" i="6"/>
  <c r="G1829" i="6"/>
  <c r="D1830" i="6"/>
  <c r="F1829" i="6"/>
  <c r="E1829" i="6"/>
  <c r="P1830" i="6" l="1"/>
  <c r="Q1829" i="6"/>
  <c r="R1829" i="6"/>
  <c r="N1974" i="6"/>
  <c r="F1830" i="6"/>
  <c r="E1830" i="6"/>
  <c r="G1830" i="6"/>
  <c r="D1831" i="6"/>
  <c r="P1831" i="6" l="1"/>
  <c r="R1830" i="6"/>
  <c r="Q1830" i="6"/>
  <c r="N1975" i="6"/>
  <c r="G1831" i="6"/>
  <c r="D1832" i="6"/>
  <c r="F1831" i="6"/>
  <c r="E1831" i="6"/>
  <c r="P1832" i="6" l="1"/>
  <c r="Q1831" i="6"/>
  <c r="R1831" i="6"/>
  <c r="N1976" i="6"/>
  <c r="D1833" i="6"/>
  <c r="G1832" i="6"/>
  <c r="F1832" i="6"/>
  <c r="E1832" i="6"/>
  <c r="P1833" i="6" l="1"/>
  <c r="Q1832" i="6"/>
  <c r="R1832" i="6"/>
  <c r="N1977" i="6"/>
  <c r="D1834" i="6"/>
  <c r="F1833" i="6"/>
  <c r="E1833" i="6"/>
  <c r="G1833" i="6"/>
  <c r="P1834" i="6" l="1"/>
  <c r="Q1833" i="6"/>
  <c r="R1833" i="6"/>
  <c r="N1978" i="6"/>
  <c r="F1834" i="6"/>
  <c r="E1834" i="6"/>
  <c r="G1834" i="6"/>
  <c r="D1835" i="6"/>
  <c r="P1835" i="6" l="1"/>
  <c r="Q1834" i="6"/>
  <c r="R1834" i="6"/>
  <c r="N1979" i="6"/>
  <c r="D1836" i="6"/>
  <c r="F1835" i="6"/>
  <c r="G1835" i="6"/>
  <c r="E1835" i="6"/>
  <c r="P1836" i="6" l="1"/>
  <c r="Q1835" i="6"/>
  <c r="R1835" i="6"/>
  <c r="N1980" i="6"/>
  <c r="G1836" i="6"/>
  <c r="E1836" i="6"/>
  <c r="F1836" i="6"/>
  <c r="D1837" i="6"/>
  <c r="P1837" i="6" l="1"/>
  <c r="Q1836" i="6"/>
  <c r="R1836" i="6"/>
  <c r="N1981" i="6"/>
  <c r="G1837" i="6"/>
  <c r="D1838" i="6"/>
  <c r="F1837" i="6"/>
  <c r="E1837" i="6"/>
  <c r="P1838" i="6" l="1"/>
  <c r="R1837" i="6"/>
  <c r="Q1837" i="6"/>
  <c r="N1982" i="6"/>
  <c r="F1838" i="6"/>
  <c r="G1838" i="6"/>
  <c r="D1839" i="6"/>
  <c r="E1838" i="6"/>
  <c r="P1839" i="6" l="1"/>
  <c r="Q1838" i="6"/>
  <c r="R1838" i="6"/>
  <c r="N1983" i="6"/>
  <c r="D1840" i="6"/>
  <c r="F1839" i="6"/>
  <c r="E1839" i="6"/>
  <c r="G1839" i="6"/>
  <c r="P1840" i="6" l="1"/>
  <c r="Q1839" i="6"/>
  <c r="R1839" i="6"/>
  <c r="N1984" i="6"/>
  <c r="E1840" i="6"/>
  <c r="G1840" i="6"/>
  <c r="F1840" i="6"/>
  <c r="D1841" i="6"/>
  <c r="P1841" i="6" l="1"/>
  <c r="Q1840" i="6"/>
  <c r="R1840" i="6"/>
  <c r="N1985" i="6"/>
  <c r="G1841" i="6"/>
  <c r="F1841" i="6"/>
  <c r="E1841" i="6"/>
  <c r="D1842" i="6"/>
  <c r="P1842" i="6" l="1"/>
  <c r="Q1841" i="6"/>
  <c r="R1841" i="6"/>
  <c r="N1986" i="6"/>
  <c r="G1842" i="6"/>
  <c r="D1843" i="6"/>
  <c r="F1842" i="6"/>
  <c r="E1842" i="6"/>
  <c r="P1843" i="6" l="1"/>
  <c r="Q1842" i="6"/>
  <c r="R1842" i="6"/>
  <c r="N1987" i="6"/>
  <c r="D1844" i="6"/>
  <c r="F1843" i="6"/>
  <c r="E1843" i="6"/>
  <c r="G1843" i="6"/>
  <c r="P1844" i="6" l="1"/>
  <c r="Q1843" i="6"/>
  <c r="R1843" i="6"/>
  <c r="N1988" i="6"/>
  <c r="F1844" i="6"/>
  <c r="G1844" i="6"/>
  <c r="E1844" i="6"/>
  <c r="D1845" i="6"/>
  <c r="P1845" i="6" l="1"/>
  <c r="Q1844" i="6"/>
  <c r="R1844" i="6"/>
  <c r="N1989" i="6"/>
  <c r="F1845" i="6"/>
  <c r="G1845" i="6"/>
  <c r="D1846" i="6"/>
  <c r="E1845" i="6"/>
  <c r="P1846" i="6" l="1"/>
  <c r="Q1845" i="6"/>
  <c r="R1845" i="6"/>
  <c r="N1990" i="6"/>
  <c r="F1846" i="6"/>
  <c r="E1846" i="6"/>
  <c r="G1846" i="6"/>
  <c r="D1847" i="6"/>
  <c r="P1847" i="6" l="1"/>
  <c r="Q1846" i="6"/>
  <c r="R1846" i="6"/>
  <c r="N1991" i="6"/>
  <c r="E1847" i="6"/>
  <c r="G1847" i="6"/>
  <c r="D1848" i="6"/>
  <c r="F1847" i="6"/>
  <c r="P1848" i="6" l="1"/>
  <c r="Q1847" i="6"/>
  <c r="R1847" i="6"/>
  <c r="N1992" i="6"/>
  <c r="E1848" i="6"/>
  <c r="D1849" i="6"/>
  <c r="G1848" i="6"/>
  <c r="F1848" i="6"/>
  <c r="P1849" i="6" l="1"/>
  <c r="Q1848" i="6"/>
  <c r="R1848" i="6"/>
  <c r="N1993" i="6"/>
  <c r="G1849" i="6"/>
  <c r="F1849" i="6"/>
  <c r="E1849" i="6"/>
  <c r="D1850" i="6"/>
  <c r="P1850" i="6" l="1"/>
  <c r="R1849" i="6"/>
  <c r="Q1849" i="6"/>
  <c r="N1994" i="6"/>
  <c r="D1851" i="6"/>
  <c r="F1850" i="6"/>
  <c r="E1850" i="6"/>
  <c r="G1850" i="6"/>
  <c r="P1851" i="6" l="1"/>
  <c r="R1850" i="6"/>
  <c r="Q1850" i="6"/>
  <c r="N1995" i="6"/>
  <c r="D1852" i="6"/>
  <c r="F1851" i="6"/>
  <c r="E1851" i="6"/>
  <c r="G1851" i="6"/>
  <c r="P1852" i="6" l="1"/>
  <c r="Q1851" i="6"/>
  <c r="R1851" i="6"/>
  <c r="N1996" i="6"/>
  <c r="D1853" i="6"/>
  <c r="G1852" i="6"/>
  <c r="F1852" i="6"/>
  <c r="E1852" i="6"/>
  <c r="P1853" i="6" l="1"/>
  <c r="R1852" i="6"/>
  <c r="Q1852" i="6"/>
  <c r="N1997" i="6"/>
  <c r="G1853" i="6"/>
  <c r="D1854" i="6"/>
  <c r="F1853" i="6"/>
  <c r="E1853" i="6"/>
  <c r="P1854" i="6" l="1"/>
  <c r="Q1853" i="6"/>
  <c r="R1853" i="6"/>
  <c r="N1998" i="6"/>
  <c r="F1854" i="6"/>
  <c r="E1854" i="6"/>
  <c r="G1854" i="6"/>
  <c r="D1855" i="6"/>
  <c r="P1855" i="6" l="1"/>
  <c r="R1854" i="6"/>
  <c r="Q1854" i="6"/>
  <c r="N1999" i="6"/>
  <c r="E1855" i="6"/>
  <c r="G1855" i="6"/>
  <c r="D1856" i="6"/>
  <c r="F1855" i="6"/>
  <c r="P1856" i="6" l="1"/>
  <c r="Q1855" i="6"/>
  <c r="R1855" i="6"/>
  <c r="N2000" i="6"/>
  <c r="G1856" i="6"/>
  <c r="F1856" i="6"/>
  <c r="E1856" i="6"/>
  <c r="D1857" i="6"/>
  <c r="P1857" i="6" l="1"/>
  <c r="Q1856" i="6"/>
  <c r="R1856" i="6"/>
  <c r="N2001" i="6"/>
  <c r="G1857" i="6"/>
  <c r="D1858" i="6"/>
  <c r="E1857" i="6"/>
  <c r="F1857" i="6"/>
  <c r="P1858" i="6" l="1"/>
  <c r="R1857" i="6"/>
  <c r="Q1857" i="6"/>
  <c r="N2002" i="6"/>
  <c r="F1858" i="6"/>
  <c r="E1858" i="6"/>
  <c r="G1858" i="6"/>
  <c r="D1859" i="6"/>
  <c r="P1859" i="6" l="1"/>
  <c r="R1858" i="6"/>
  <c r="Q1858" i="6"/>
  <c r="N2003" i="6"/>
  <c r="G1859" i="6"/>
  <c r="D1860" i="6"/>
  <c r="F1859" i="6"/>
  <c r="E1859" i="6"/>
  <c r="P1860" i="6" l="1"/>
  <c r="Q1859" i="6"/>
  <c r="R1859" i="6"/>
  <c r="N2004" i="6"/>
  <c r="E1860" i="6"/>
  <c r="G1860" i="6"/>
  <c r="F1860" i="6"/>
  <c r="D1861" i="6"/>
  <c r="P1861" i="6" l="1"/>
  <c r="Q1860" i="6"/>
  <c r="R1860" i="6"/>
  <c r="N2005" i="6"/>
  <c r="D1862" i="6"/>
  <c r="F1861" i="6"/>
  <c r="E1861" i="6"/>
  <c r="G1861" i="6"/>
  <c r="P1862" i="6" l="1"/>
  <c r="Q1861" i="6"/>
  <c r="R1861" i="6"/>
  <c r="N2006" i="6"/>
  <c r="D1863" i="6"/>
  <c r="F1862" i="6"/>
  <c r="E1862" i="6"/>
  <c r="G1862" i="6"/>
  <c r="P1863" i="6" l="1"/>
  <c r="Q1862" i="6"/>
  <c r="R1862" i="6"/>
  <c r="N2007" i="6"/>
  <c r="D1864" i="6"/>
  <c r="F1863" i="6"/>
  <c r="E1863" i="6"/>
  <c r="G1863" i="6"/>
  <c r="P1864" i="6" l="1"/>
  <c r="Q1863" i="6"/>
  <c r="R1863" i="6"/>
  <c r="N2008" i="6"/>
  <c r="D1865" i="6"/>
  <c r="E1864" i="6"/>
  <c r="G1864" i="6"/>
  <c r="F1864" i="6"/>
  <c r="P1865" i="6" l="1"/>
  <c r="R1864" i="6"/>
  <c r="Q1864" i="6"/>
  <c r="N2009" i="6"/>
  <c r="G1865" i="6"/>
  <c r="D1866" i="6"/>
  <c r="F1865" i="6"/>
  <c r="E1865" i="6"/>
  <c r="P1866" i="6" l="1"/>
  <c r="Q1865" i="6"/>
  <c r="R1865" i="6"/>
  <c r="N2010" i="6"/>
  <c r="D1867" i="6"/>
  <c r="E1866" i="6"/>
  <c r="F1866" i="6"/>
  <c r="G1866" i="6"/>
  <c r="P1867" i="6" l="1"/>
  <c r="R1866" i="6"/>
  <c r="Q1866" i="6"/>
  <c r="N2011" i="6"/>
  <c r="D1868" i="6"/>
  <c r="F1867" i="6"/>
  <c r="E1867" i="6"/>
  <c r="G1867" i="6"/>
  <c r="P1868" i="6" l="1"/>
  <c r="Q1867" i="6"/>
  <c r="R1867" i="6"/>
  <c r="N2012" i="6"/>
  <c r="G1868" i="6"/>
  <c r="F1868" i="6"/>
  <c r="E1868" i="6"/>
  <c r="D1869" i="6"/>
  <c r="P1869" i="6" l="1"/>
  <c r="Q1868" i="6"/>
  <c r="R1868" i="6"/>
  <c r="N2013" i="6"/>
  <c r="D1870" i="6"/>
  <c r="F1869" i="6"/>
  <c r="E1869" i="6"/>
  <c r="G1869" i="6"/>
  <c r="P1870" i="6" l="1"/>
  <c r="R1869" i="6"/>
  <c r="Q1869" i="6"/>
  <c r="N2014" i="6"/>
  <c r="F1870" i="6"/>
  <c r="G1870" i="6"/>
  <c r="D1871" i="6"/>
  <c r="E1870" i="6"/>
  <c r="P1871" i="6" l="1"/>
  <c r="R1870" i="6"/>
  <c r="Q1870" i="6"/>
  <c r="N2015" i="6"/>
  <c r="D1872" i="6"/>
  <c r="F1871" i="6"/>
  <c r="E1871" i="6"/>
  <c r="G1871" i="6"/>
  <c r="P1872" i="6" l="1"/>
  <c r="R1871" i="6"/>
  <c r="Q1871" i="6"/>
  <c r="N2016" i="6"/>
  <c r="E1872" i="6"/>
  <c r="G1872" i="6"/>
  <c r="F1872" i="6"/>
  <c r="D1873" i="6"/>
  <c r="P1873" i="6" l="1"/>
  <c r="Q1872" i="6"/>
  <c r="R1872" i="6"/>
  <c r="N2017" i="6"/>
  <c r="D1874" i="6"/>
  <c r="F1873" i="6"/>
  <c r="E1873" i="6"/>
  <c r="G1873" i="6"/>
  <c r="P1874" i="6" l="1"/>
  <c r="Q1873" i="6"/>
  <c r="R1873" i="6"/>
  <c r="N2018" i="6"/>
  <c r="F1874" i="6"/>
  <c r="G1874" i="6"/>
  <c r="E1874" i="6"/>
  <c r="D1875" i="6"/>
  <c r="P1875" i="6" l="1"/>
  <c r="Q1874" i="6"/>
  <c r="R1874" i="6"/>
  <c r="N2019" i="6"/>
  <c r="F1875" i="6"/>
  <c r="G1875" i="6"/>
  <c r="D1876" i="6"/>
  <c r="E1875" i="6"/>
  <c r="P1876" i="6" l="1"/>
  <c r="R1875" i="6"/>
  <c r="Q1875" i="6"/>
  <c r="N2020" i="6"/>
  <c r="F1876" i="6"/>
  <c r="D1877" i="6"/>
  <c r="G1876" i="6"/>
  <c r="E1876" i="6"/>
  <c r="P1877" i="6" l="1"/>
  <c r="R1876" i="6"/>
  <c r="Q1876" i="6"/>
  <c r="N2021" i="6"/>
  <c r="G1877" i="6"/>
  <c r="F1877" i="6"/>
  <c r="E1877" i="6"/>
  <c r="D1878" i="6"/>
  <c r="P1878" i="6" l="1"/>
  <c r="R1877" i="6"/>
  <c r="Q1877" i="6"/>
  <c r="N2022" i="6"/>
  <c r="F1878" i="6"/>
  <c r="G1878" i="6"/>
  <c r="E1878" i="6"/>
  <c r="D1879" i="6"/>
  <c r="P1879" i="6" l="1"/>
  <c r="R1878" i="6"/>
  <c r="Q1878" i="6"/>
  <c r="N2023" i="6"/>
  <c r="G1879" i="6"/>
  <c r="F1879" i="6"/>
  <c r="E1879" i="6"/>
  <c r="D1880" i="6"/>
  <c r="P1880" i="6" l="1"/>
  <c r="R1879" i="6"/>
  <c r="Q1879" i="6"/>
  <c r="N2024" i="6"/>
  <c r="D1881" i="6"/>
  <c r="G1880" i="6"/>
  <c r="F1880" i="6"/>
  <c r="E1880" i="6"/>
  <c r="P1881" i="6" l="1"/>
  <c r="Q1880" i="6"/>
  <c r="R1880" i="6"/>
  <c r="N2025" i="6"/>
  <c r="D1882" i="6"/>
  <c r="F1881" i="6"/>
  <c r="E1881" i="6"/>
  <c r="G1881" i="6"/>
  <c r="P1882" i="6" l="1"/>
  <c r="R1881" i="6"/>
  <c r="Q1881" i="6"/>
  <c r="N2026" i="6"/>
  <c r="F1882" i="6"/>
  <c r="G1882" i="6"/>
  <c r="D1883" i="6"/>
  <c r="E1882" i="6"/>
  <c r="P1883" i="6" l="1"/>
  <c r="Q1882" i="6"/>
  <c r="R1882" i="6"/>
  <c r="N2027" i="6"/>
  <c r="D1884" i="6"/>
  <c r="F1883" i="6"/>
  <c r="E1883" i="6"/>
  <c r="G1883" i="6"/>
  <c r="P1884" i="6" l="1"/>
  <c r="R1883" i="6"/>
  <c r="Q1883" i="6"/>
  <c r="N2028" i="6"/>
  <c r="G1884" i="6"/>
  <c r="D1885" i="6"/>
  <c r="F1884" i="6"/>
  <c r="E1884" i="6"/>
  <c r="P1885" i="6" l="1"/>
  <c r="Q1884" i="6"/>
  <c r="R1884" i="6"/>
  <c r="N2029" i="6"/>
  <c r="D1886" i="6"/>
  <c r="F1885" i="6"/>
  <c r="G1885" i="6"/>
  <c r="E1885" i="6"/>
  <c r="P1886" i="6" l="1"/>
  <c r="Q1885" i="6"/>
  <c r="R1885" i="6"/>
  <c r="N2030" i="6"/>
  <c r="F1886" i="6"/>
  <c r="G1886" i="6"/>
  <c r="D1887" i="6"/>
  <c r="E1886" i="6"/>
  <c r="P1887" i="6" l="1"/>
  <c r="R1886" i="6"/>
  <c r="Q1886" i="6"/>
  <c r="N2031" i="6"/>
  <c r="G1887" i="6"/>
  <c r="D1888" i="6"/>
  <c r="F1887" i="6"/>
  <c r="E1887" i="6"/>
  <c r="P1888" i="6" l="1"/>
  <c r="R1887" i="6"/>
  <c r="Q1887" i="6"/>
  <c r="N2032" i="6"/>
  <c r="D1889" i="6"/>
  <c r="E1888" i="6"/>
  <c r="F1888" i="6"/>
  <c r="G1888" i="6"/>
  <c r="P1889" i="6" l="1"/>
  <c r="Q1888" i="6"/>
  <c r="R1888" i="6"/>
  <c r="N2033" i="6"/>
  <c r="D1890" i="6"/>
  <c r="F1889" i="6"/>
  <c r="E1889" i="6"/>
  <c r="G1889" i="6"/>
  <c r="P1890" i="6" l="1"/>
  <c r="Q1889" i="6"/>
  <c r="R1889" i="6"/>
  <c r="N2034" i="6"/>
  <c r="F1890" i="6"/>
  <c r="E1890" i="6"/>
  <c r="G1890" i="6"/>
  <c r="D1891" i="6"/>
  <c r="P1891" i="6" l="1"/>
  <c r="Q1890" i="6"/>
  <c r="R1890" i="6"/>
  <c r="N2035" i="6"/>
  <c r="F1891" i="6"/>
  <c r="G1891" i="6"/>
  <c r="D1892" i="6"/>
  <c r="E1891" i="6"/>
  <c r="P1892" i="6" l="1"/>
  <c r="R1891" i="6"/>
  <c r="Q1891" i="6"/>
  <c r="N2036" i="6"/>
  <c r="F1892" i="6"/>
  <c r="D1893" i="6"/>
  <c r="E1892" i="6"/>
  <c r="G1892" i="6"/>
  <c r="P1893" i="6" l="1"/>
  <c r="R1892" i="6"/>
  <c r="Q1892" i="6"/>
  <c r="N2037" i="6"/>
  <c r="D1894" i="6"/>
  <c r="E1893" i="6"/>
  <c r="G1893" i="6"/>
  <c r="F1893" i="6"/>
  <c r="P1894" i="6" l="1"/>
  <c r="Q1893" i="6"/>
  <c r="R1893" i="6"/>
  <c r="N2038" i="6"/>
  <c r="D1895" i="6"/>
  <c r="G1894" i="6"/>
  <c r="F1894" i="6"/>
  <c r="E1894" i="6"/>
  <c r="P1895" i="6" l="1"/>
  <c r="Q1894" i="6"/>
  <c r="R1894" i="6"/>
  <c r="N2039" i="6"/>
  <c r="D1896" i="6"/>
  <c r="F1895" i="6"/>
  <c r="E1895" i="6"/>
  <c r="G1895" i="6"/>
  <c r="P1896" i="6" l="1"/>
  <c r="R1895" i="6"/>
  <c r="Q1895" i="6"/>
  <c r="N2040" i="6"/>
  <c r="F1896" i="6"/>
  <c r="E1896" i="6"/>
  <c r="G1896" i="6"/>
  <c r="D1897" i="6"/>
  <c r="P1897" i="6" l="1"/>
  <c r="R1896" i="6"/>
  <c r="Q1896" i="6"/>
  <c r="N2041" i="6"/>
  <c r="G1897" i="6"/>
  <c r="E1897" i="6"/>
  <c r="F1897" i="6"/>
  <c r="D1898" i="6"/>
  <c r="P1898" i="6" l="1"/>
  <c r="R1897" i="6"/>
  <c r="Q1897" i="6"/>
  <c r="N2042" i="6"/>
  <c r="D1899" i="6"/>
  <c r="G1898" i="6"/>
  <c r="F1898" i="6"/>
  <c r="E1898" i="6"/>
  <c r="P1899" i="6" l="1"/>
  <c r="R1898" i="6"/>
  <c r="Q1898" i="6"/>
  <c r="N2043" i="6"/>
  <c r="F1899" i="6"/>
  <c r="G1899" i="6"/>
  <c r="E1899" i="6"/>
  <c r="D1900" i="6"/>
  <c r="P1900" i="6" l="1"/>
  <c r="Q1899" i="6"/>
  <c r="R1899" i="6"/>
  <c r="N2044" i="6"/>
  <c r="D1901" i="6"/>
  <c r="F1900" i="6"/>
  <c r="E1900" i="6"/>
  <c r="G1900" i="6"/>
  <c r="P1901" i="6" l="1"/>
  <c r="R1900" i="6"/>
  <c r="Q1900" i="6"/>
  <c r="N2045" i="6"/>
  <c r="D1902" i="6"/>
  <c r="F1901" i="6"/>
  <c r="E1901" i="6"/>
  <c r="G1901" i="6"/>
  <c r="P1902" i="6" l="1"/>
  <c r="R1901" i="6"/>
  <c r="Q1901" i="6"/>
  <c r="N2046" i="6"/>
  <c r="F1902" i="6"/>
  <c r="D1903" i="6"/>
  <c r="E1902" i="6"/>
  <c r="G1902" i="6"/>
  <c r="P1903" i="6" l="1"/>
  <c r="Q1902" i="6"/>
  <c r="R1902" i="6"/>
  <c r="N2047" i="6"/>
  <c r="G1903" i="6"/>
  <c r="F1903" i="6"/>
  <c r="E1903" i="6"/>
  <c r="D1904" i="6"/>
  <c r="P1904" i="6" l="1"/>
  <c r="Q1903" i="6"/>
  <c r="R1903" i="6"/>
  <c r="N2048" i="6"/>
  <c r="F1904" i="6"/>
  <c r="G1904" i="6"/>
  <c r="D1905" i="6"/>
  <c r="E1904" i="6"/>
  <c r="P1905" i="6" l="1"/>
  <c r="R1904" i="6"/>
  <c r="Q1904" i="6"/>
  <c r="N2049" i="6"/>
  <c r="F1905" i="6"/>
  <c r="E1905" i="6"/>
  <c r="D1906" i="6"/>
  <c r="G1905" i="6"/>
  <c r="P1906" i="6" l="1"/>
  <c r="R1905" i="6"/>
  <c r="Q1905" i="6"/>
  <c r="N2050" i="6"/>
  <c r="F1906" i="6"/>
  <c r="D1907" i="6"/>
  <c r="E1906" i="6"/>
  <c r="G1906" i="6"/>
  <c r="P1907" i="6" l="1"/>
  <c r="Q1906" i="6"/>
  <c r="R1906" i="6"/>
  <c r="N2051" i="6"/>
  <c r="E1907" i="6"/>
  <c r="G1907" i="6"/>
  <c r="F1907" i="6"/>
  <c r="D1908" i="6"/>
  <c r="P1908" i="6" l="1"/>
  <c r="Q1907" i="6"/>
  <c r="R1907" i="6"/>
  <c r="N2052" i="6"/>
  <c r="F1908" i="6"/>
  <c r="G1908" i="6"/>
  <c r="D1909" i="6"/>
  <c r="E1908" i="6"/>
  <c r="P1909" i="6" l="1"/>
  <c r="R1908" i="6"/>
  <c r="Q1908" i="6"/>
  <c r="N2053" i="6"/>
  <c r="F1909" i="6"/>
  <c r="E1909" i="6"/>
  <c r="G1909" i="6"/>
  <c r="D1910" i="6"/>
  <c r="P1910" i="6" l="1"/>
  <c r="R1909" i="6"/>
  <c r="Q1909" i="6"/>
  <c r="N2054" i="6"/>
  <c r="F1910" i="6"/>
  <c r="E1910" i="6"/>
  <c r="G1910" i="6"/>
  <c r="D1911" i="6"/>
  <c r="P1911" i="6" l="1"/>
  <c r="Q1910" i="6"/>
  <c r="R1910" i="6"/>
  <c r="N2055" i="6"/>
  <c r="E1911" i="6"/>
  <c r="G1911" i="6"/>
  <c r="F1911" i="6"/>
  <c r="D1912" i="6"/>
  <c r="P1912" i="6" l="1"/>
  <c r="Q1911" i="6"/>
  <c r="R1911" i="6"/>
  <c r="N2056" i="6"/>
  <c r="D1913" i="6"/>
  <c r="F1912" i="6"/>
  <c r="E1912" i="6"/>
  <c r="G1912" i="6"/>
  <c r="P1913" i="6" l="1"/>
  <c r="Q1912" i="6"/>
  <c r="R1912" i="6"/>
  <c r="N2057" i="6"/>
  <c r="E1913" i="6"/>
  <c r="D1914" i="6"/>
  <c r="F1913" i="6"/>
  <c r="G1913" i="6"/>
  <c r="P1914" i="6" l="1"/>
  <c r="R1913" i="6"/>
  <c r="Q1913" i="6"/>
  <c r="N2058" i="6"/>
  <c r="F1914" i="6"/>
  <c r="D1915" i="6"/>
  <c r="E1914" i="6"/>
  <c r="G1914" i="6"/>
  <c r="P1915" i="6" l="1"/>
  <c r="R1914" i="6"/>
  <c r="Q1914" i="6"/>
  <c r="N2059" i="6"/>
  <c r="G1915" i="6"/>
  <c r="D1916" i="6"/>
  <c r="E1915" i="6"/>
  <c r="F1915" i="6"/>
  <c r="P1916" i="6" l="1"/>
  <c r="Q1915" i="6"/>
  <c r="R1915" i="6"/>
  <c r="N2060" i="6"/>
  <c r="D1917" i="6"/>
  <c r="F1916" i="6"/>
  <c r="E1916" i="6"/>
  <c r="G1916" i="6"/>
  <c r="P1917" i="6" l="1"/>
  <c r="R1916" i="6"/>
  <c r="Q1916" i="6"/>
  <c r="N2061" i="6"/>
  <c r="D1918" i="6"/>
  <c r="E1917" i="6"/>
  <c r="F1917" i="6"/>
  <c r="G1917" i="6"/>
  <c r="P1918" i="6" l="1"/>
  <c r="Q1917" i="6"/>
  <c r="R1917" i="6"/>
  <c r="N2062" i="6"/>
  <c r="F1918" i="6"/>
  <c r="E1918" i="6"/>
  <c r="G1918" i="6"/>
  <c r="D1919" i="6"/>
  <c r="P1919" i="6" l="1"/>
  <c r="Q1918" i="6"/>
  <c r="R1918" i="6"/>
  <c r="N2063" i="6"/>
  <c r="E1919" i="6"/>
  <c r="G1919" i="6"/>
  <c r="D1920" i="6"/>
  <c r="F1919" i="6"/>
  <c r="P1920" i="6" l="1"/>
  <c r="R1919" i="6"/>
  <c r="Q1919" i="6"/>
  <c r="N2064" i="6"/>
  <c r="D1921" i="6"/>
  <c r="F1920" i="6"/>
  <c r="E1920" i="6"/>
  <c r="G1920" i="6"/>
  <c r="P1921" i="6" l="1"/>
  <c r="R1920" i="6"/>
  <c r="Q1920" i="6"/>
  <c r="N2065" i="6"/>
  <c r="F1921" i="6"/>
  <c r="E1921" i="6"/>
  <c r="D1922" i="6"/>
  <c r="G1921" i="6"/>
  <c r="P1922" i="6" l="1"/>
  <c r="Q1921" i="6"/>
  <c r="R1921" i="6"/>
  <c r="N2066" i="6"/>
  <c r="F1922" i="6"/>
  <c r="E1922" i="6"/>
  <c r="D1923" i="6"/>
  <c r="G1922" i="6"/>
  <c r="P1923" i="6" l="1"/>
  <c r="Q1922" i="6"/>
  <c r="R1922" i="6"/>
  <c r="N2067" i="6"/>
  <c r="E1923" i="6"/>
  <c r="G1923" i="6"/>
  <c r="D1924" i="6"/>
  <c r="F1923" i="6"/>
  <c r="P1924" i="6" l="1"/>
  <c r="R1923" i="6"/>
  <c r="Q1923" i="6"/>
  <c r="N2068" i="6"/>
  <c r="D1925" i="6"/>
  <c r="E1924" i="6"/>
  <c r="G1924" i="6"/>
  <c r="F1924" i="6"/>
  <c r="P1925" i="6" l="1"/>
  <c r="Q1924" i="6"/>
  <c r="R1924" i="6"/>
  <c r="N2069" i="6"/>
  <c r="D1926" i="6"/>
  <c r="E1925" i="6"/>
  <c r="F1925" i="6"/>
  <c r="G1925" i="6"/>
  <c r="P1926" i="6" l="1"/>
  <c r="R1925" i="6"/>
  <c r="Q1925" i="6"/>
  <c r="N2070" i="6"/>
  <c r="F1926" i="6"/>
  <c r="D1927" i="6"/>
  <c r="E1926" i="6"/>
  <c r="G1926" i="6"/>
  <c r="P1927" i="6" l="1"/>
  <c r="R1926" i="6"/>
  <c r="Q1926" i="6"/>
  <c r="N2071" i="6"/>
  <c r="E1927" i="6"/>
  <c r="G1927" i="6"/>
  <c r="F1927" i="6"/>
  <c r="D1928" i="6"/>
  <c r="P1928" i="6" l="1"/>
  <c r="Q1927" i="6"/>
  <c r="R1927" i="6"/>
  <c r="N2072" i="6"/>
  <c r="D1929" i="6"/>
  <c r="F1928" i="6"/>
  <c r="E1928" i="6"/>
  <c r="G1928" i="6"/>
  <c r="P1929" i="6" l="1"/>
  <c r="Q1928" i="6"/>
  <c r="R1928" i="6"/>
  <c r="N2073" i="6"/>
  <c r="F1929" i="6"/>
  <c r="E1929" i="6"/>
  <c r="G1929" i="6"/>
  <c r="D1930" i="6"/>
  <c r="P1930" i="6" l="1"/>
  <c r="R1929" i="6"/>
  <c r="Q1929" i="6"/>
  <c r="N2074" i="6"/>
  <c r="G1930" i="6"/>
  <c r="F1930" i="6"/>
  <c r="E1930" i="6"/>
  <c r="D1931" i="6"/>
  <c r="P1931" i="6" l="1"/>
  <c r="Q1930" i="6"/>
  <c r="R1930" i="6"/>
  <c r="N2075" i="6"/>
  <c r="E1931" i="6"/>
  <c r="F1931" i="6"/>
  <c r="G1931" i="6"/>
  <c r="D1932" i="6"/>
  <c r="P1932" i="6" l="1"/>
  <c r="Q1931" i="6"/>
  <c r="R1931" i="6"/>
  <c r="N2076" i="6"/>
  <c r="D1933" i="6"/>
  <c r="F1932" i="6"/>
  <c r="E1932" i="6"/>
  <c r="G1932" i="6"/>
  <c r="P1933" i="6" l="1"/>
  <c r="R1932" i="6"/>
  <c r="Q1932" i="6"/>
  <c r="N2077" i="6"/>
  <c r="F1933" i="6"/>
  <c r="G1933" i="6"/>
  <c r="E1933" i="6"/>
  <c r="D1934" i="6"/>
  <c r="P1934" i="6" l="1"/>
  <c r="Q1933" i="6"/>
  <c r="R1933" i="6"/>
  <c r="N2078" i="6"/>
  <c r="G1934" i="6"/>
  <c r="E1934" i="6"/>
  <c r="D1935" i="6"/>
  <c r="F1934" i="6"/>
  <c r="P1935" i="6" l="1"/>
  <c r="Q1934" i="6"/>
  <c r="R1934" i="6"/>
  <c r="N2079" i="6"/>
  <c r="E1935" i="6"/>
  <c r="G1935" i="6"/>
  <c r="D1936" i="6"/>
  <c r="F1935" i="6"/>
  <c r="P1936" i="6" l="1"/>
  <c r="Q1935" i="6"/>
  <c r="R1935" i="6"/>
  <c r="N2080" i="6"/>
  <c r="D1937" i="6"/>
  <c r="E1936" i="6"/>
  <c r="G1936" i="6"/>
  <c r="F1936" i="6"/>
  <c r="P1937" i="6" l="1"/>
  <c r="Q1936" i="6"/>
  <c r="R1936" i="6"/>
  <c r="N2081" i="6"/>
  <c r="D1938" i="6"/>
  <c r="F1937" i="6"/>
  <c r="E1937" i="6"/>
  <c r="G1937" i="6"/>
  <c r="P1938" i="6" l="1"/>
  <c r="R1937" i="6"/>
  <c r="Q1937" i="6"/>
  <c r="N2082" i="6"/>
  <c r="D1939" i="6"/>
  <c r="F1938" i="6"/>
  <c r="E1938" i="6"/>
  <c r="G1938" i="6"/>
  <c r="P1939" i="6" l="1"/>
  <c r="Q1938" i="6"/>
  <c r="R1938" i="6"/>
  <c r="N2083" i="6"/>
  <c r="E1939" i="6"/>
  <c r="G1939" i="6"/>
  <c r="D1940" i="6"/>
  <c r="F1939" i="6"/>
  <c r="P1940" i="6" l="1"/>
  <c r="Q1939" i="6"/>
  <c r="R1939" i="6"/>
  <c r="N2084" i="6"/>
  <c r="G1940" i="6"/>
  <c r="D1941" i="6"/>
  <c r="F1940" i="6"/>
  <c r="E1940" i="6"/>
  <c r="P1941" i="6" l="1"/>
  <c r="R1940" i="6"/>
  <c r="Q1940" i="6"/>
  <c r="N2085" i="6"/>
  <c r="D1942" i="6"/>
  <c r="F1941" i="6"/>
  <c r="E1941" i="6"/>
  <c r="G1941" i="6"/>
  <c r="P1942" i="6" l="1"/>
  <c r="R1941" i="6"/>
  <c r="Q1941" i="6"/>
  <c r="N2086" i="6"/>
  <c r="G1942" i="6"/>
  <c r="D1943" i="6"/>
  <c r="F1942" i="6"/>
  <c r="E1942" i="6"/>
  <c r="P1943" i="6" l="1"/>
  <c r="Q1942" i="6"/>
  <c r="R1942" i="6"/>
  <c r="N2087" i="6"/>
  <c r="G1943" i="6"/>
  <c r="F1943" i="6"/>
  <c r="D1944" i="6"/>
  <c r="E1943" i="6"/>
  <c r="P1944" i="6" l="1"/>
  <c r="Q1943" i="6"/>
  <c r="R1943" i="6"/>
  <c r="N2088" i="6"/>
  <c r="G1944" i="6"/>
  <c r="F1944" i="6"/>
  <c r="D1945" i="6"/>
  <c r="E1944" i="6"/>
  <c r="P1945" i="6" l="1"/>
  <c r="R1944" i="6"/>
  <c r="Q1944" i="6"/>
  <c r="N2089" i="6"/>
  <c r="D1946" i="6"/>
  <c r="F1945" i="6"/>
  <c r="E1945" i="6"/>
  <c r="G1945" i="6"/>
  <c r="P1946" i="6" l="1"/>
  <c r="R1945" i="6"/>
  <c r="Q1945" i="6"/>
  <c r="N2090" i="6"/>
  <c r="D1947" i="6"/>
  <c r="E1946" i="6"/>
  <c r="G1946" i="6"/>
  <c r="F1946" i="6"/>
  <c r="P1947" i="6" l="1"/>
  <c r="Q1946" i="6"/>
  <c r="R1946" i="6"/>
  <c r="N2091" i="6"/>
  <c r="F1947" i="6"/>
  <c r="E1947" i="6"/>
  <c r="G1947" i="6"/>
  <c r="D1948" i="6"/>
  <c r="P1948" i="6" l="1"/>
  <c r="Q1947" i="6"/>
  <c r="R1947" i="6"/>
  <c r="N2092" i="6"/>
  <c r="G1948" i="6"/>
  <c r="F1948" i="6"/>
  <c r="E1948" i="6"/>
  <c r="D1949" i="6"/>
  <c r="P1949" i="6" l="1"/>
  <c r="Q1948" i="6"/>
  <c r="R1948" i="6"/>
  <c r="N2093" i="6"/>
  <c r="D1950" i="6"/>
  <c r="F1949" i="6"/>
  <c r="E1949" i="6"/>
  <c r="G1949" i="6"/>
  <c r="P1950" i="6" l="1"/>
  <c r="R1949" i="6"/>
  <c r="Q1949" i="6"/>
  <c r="N2094" i="6"/>
  <c r="D1951" i="6"/>
  <c r="F1950" i="6"/>
  <c r="E1950" i="6"/>
  <c r="G1950" i="6"/>
  <c r="P1951" i="6" l="1"/>
  <c r="Q1950" i="6"/>
  <c r="R1950" i="6"/>
  <c r="N2095" i="6"/>
  <c r="E1951" i="6"/>
  <c r="G1951" i="6"/>
  <c r="D1952" i="6"/>
  <c r="F1951" i="6"/>
  <c r="P1952" i="6" l="1"/>
  <c r="R1951" i="6"/>
  <c r="Q1951" i="6"/>
  <c r="N2096" i="6"/>
  <c r="D1953" i="6"/>
  <c r="F1952" i="6"/>
  <c r="G1952" i="6"/>
  <c r="E1952" i="6"/>
  <c r="P1953" i="6" l="1"/>
  <c r="Q1952" i="6"/>
  <c r="R1952" i="6"/>
  <c r="N2097" i="6"/>
  <c r="D1954" i="6"/>
  <c r="G1953" i="6"/>
  <c r="F1953" i="6"/>
  <c r="E1953" i="6"/>
  <c r="P1954" i="6" l="1"/>
  <c r="Q1953" i="6"/>
  <c r="R1953" i="6"/>
  <c r="N2098" i="6"/>
  <c r="D1955" i="6"/>
  <c r="E1954" i="6"/>
  <c r="F1954" i="6"/>
  <c r="G1954" i="6"/>
  <c r="P1955" i="6" l="1"/>
  <c r="Q1954" i="6"/>
  <c r="R1954" i="6"/>
  <c r="N2099" i="6"/>
  <c r="G1955" i="6"/>
  <c r="D1956" i="6"/>
  <c r="E1955" i="6"/>
  <c r="F1955" i="6"/>
  <c r="P1956" i="6" l="1"/>
  <c r="R1955" i="6"/>
  <c r="Q1955" i="6"/>
  <c r="N2100" i="6"/>
  <c r="D1957" i="6"/>
  <c r="F1956" i="6"/>
  <c r="E1956" i="6"/>
  <c r="G1956" i="6"/>
  <c r="P1957" i="6" l="1"/>
  <c r="Q1956" i="6"/>
  <c r="R1956" i="6"/>
  <c r="N2101" i="6"/>
  <c r="D1958" i="6"/>
  <c r="F1957" i="6"/>
  <c r="E1957" i="6"/>
  <c r="G1957" i="6"/>
  <c r="P1958" i="6" l="1"/>
  <c r="R1957" i="6"/>
  <c r="Q1957" i="6"/>
  <c r="N2102" i="6"/>
  <c r="E1958" i="6"/>
  <c r="D1959" i="6"/>
  <c r="G1958" i="6"/>
  <c r="F1958" i="6"/>
  <c r="P1959" i="6" l="1"/>
  <c r="R1958" i="6"/>
  <c r="Q1958" i="6"/>
  <c r="N2103" i="6"/>
  <c r="F1959" i="6"/>
  <c r="G1959" i="6"/>
  <c r="E1959" i="6"/>
  <c r="D1960" i="6"/>
  <c r="P1960" i="6" l="1"/>
  <c r="R1959" i="6"/>
  <c r="Q1959" i="6"/>
  <c r="N2104" i="6"/>
  <c r="F1960" i="6"/>
  <c r="D1961" i="6"/>
  <c r="G1960" i="6"/>
  <c r="E1960" i="6"/>
  <c r="P1961" i="6" l="1"/>
  <c r="R1960" i="6"/>
  <c r="Q1960" i="6"/>
  <c r="N2105" i="6"/>
  <c r="D1962" i="6"/>
  <c r="G1961" i="6"/>
  <c r="F1961" i="6"/>
  <c r="E1961" i="6"/>
  <c r="P1962" i="6" l="1"/>
  <c r="Q1961" i="6"/>
  <c r="R1961" i="6"/>
  <c r="N2106" i="6"/>
  <c r="D1963" i="6"/>
  <c r="E1962" i="6"/>
  <c r="F1962" i="6"/>
  <c r="G1962" i="6"/>
  <c r="P1963" i="6" l="1"/>
  <c r="R1962" i="6"/>
  <c r="Q1962" i="6"/>
  <c r="N2107" i="6"/>
  <c r="F1963" i="6"/>
  <c r="G1963" i="6"/>
  <c r="E1963" i="6"/>
  <c r="D1964" i="6"/>
  <c r="P1964" i="6" l="1"/>
  <c r="R1963" i="6"/>
  <c r="Q1963" i="6"/>
  <c r="N2108" i="6"/>
  <c r="G1964" i="6"/>
  <c r="D1965" i="6"/>
  <c r="F1964" i="6"/>
  <c r="E1964" i="6"/>
  <c r="P1965" i="6" l="1"/>
  <c r="Q1964" i="6"/>
  <c r="R1964" i="6"/>
  <c r="N2109" i="6"/>
  <c r="D1966" i="6"/>
  <c r="G1965" i="6"/>
  <c r="F1965" i="6"/>
  <c r="E1965" i="6"/>
  <c r="P1966" i="6" l="1"/>
  <c r="Q1965" i="6"/>
  <c r="R1965" i="6"/>
  <c r="N2110" i="6"/>
  <c r="F1966" i="6"/>
  <c r="G1966" i="6"/>
  <c r="E1966" i="6"/>
  <c r="D1967" i="6"/>
  <c r="P1967" i="6" l="1"/>
  <c r="Q1966" i="6"/>
  <c r="R1966" i="6"/>
  <c r="N2111" i="6"/>
  <c r="F1967" i="6"/>
  <c r="G1967" i="6"/>
  <c r="E1967" i="6"/>
  <c r="D1968" i="6"/>
  <c r="P1968" i="6" l="1"/>
  <c r="Q1967" i="6"/>
  <c r="R1967" i="6"/>
  <c r="N2112" i="6"/>
  <c r="D1969" i="6"/>
  <c r="G1968" i="6"/>
  <c r="F1968" i="6"/>
  <c r="E1968" i="6"/>
  <c r="P1969" i="6" l="1"/>
  <c r="Q1968" i="6"/>
  <c r="R1968" i="6"/>
  <c r="N2113" i="6"/>
  <c r="G1969" i="6"/>
  <c r="D1970" i="6"/>
  <c r="F1969" i="6"/>
  <c r="E1969" i="6"/>
  <c r="P1970" i="6" l="1"/>
  <c r="R1969" i="6"/>
  <c r="Q1969" i="6"/>
  <c r="N2114" i="6"/>
  <c r="F1970" i="6"/>
  <c r="G1970" i="6"/>
  <c r="E1970" i="6"/>
  <c r="D1971" i="6"/>
  <c r="P1971" i="6" l="1"/>
  <c r="R1970" i="6"/>
  <c r="Q1970" i="6"/>
  <c r="N2115" i="6"/>
  <c r="F1971" i="6"/>
  <c r="E1971" i="6"/>
  <c r="D1972" i="6"/>
  <c r="G1971" i="6"/>
  <c r="P1972" i="6" l="1"/>
  <c r="Q1971" i="6"/>
  <c r="R1971" i="6"/>
  <c r="N2116" i="6"/>
  <c r="G1972" i="6"/>
  <c r="D1973" i="6"/>
  <c r="F1972" i="6"/>
  <c r="E1972" i="6"/>
  <c r="P1973" i="6" l="1"/>
  <c r="R1972" i="6"/>
  <c r="Q1972" i="6"/>
  <c r="N2117" i="6"/>
  <c r="F1973" i="6"/>
  <c r="G1973" i="6"/>
  <c r="D1974" i="6"/>
  <c r="E1973" i="6"/>
  <c r="P1974" i="6" l="1"/>
  <c r="R1973" i="6"/>
  <c r="Q1973" i="6"/>
  <c r="N2118" i="6"/>
  <c r="D1975" i="6"/>
  <c r="F1974" i="6"/>
  <c r="E1974" i="6"/>
  <c r="G1974" i="6"/>
  <c r="P1975" i="6" l="1"/>
  <c r="R1974" i="6"/>
  <c r="Q1974" i="6"/>
  <c r="N2119" i="6"/>
  <c r="F1975" i="6"/>
  <c r="G1975" i="6"/>
  <c r="E1975" i="6"/>
  <c r="D1976" i="6"/>
  <c r="P1976" i="6" l="1"/>
  <c r="Q1975" i="6"/>
  <c r="R1975" i="6"/>
  <c r="N2120" i="6"/>
  <c r="G1976" i="6"/>
  <c r="F1976" i="6"/>
  <c r="E1976" i="6"/>
  <c r="D1977" i="6"/>
  <c r="P1977" i="6" l="1"/>
  <c r="R1976" i="6"/>
  <c r="Q1976" i="6"/>
  <c r="N2121" i="6"/>
  <c r="G1977" i="6"/>
  <c r="F1977" i="6"/>
  <c r="E1977" i="6"/>
  <c r="D1978" i="6"/>
  <c r="P1978" i="6" l="1"/>
  <c r="R1977" i="6"/>
  <c r="Q1977" i="6"/>
  <c r="N2122" i="6"/>
  <c r="E1978" i="6"/>
  <c r="D1979" i="6"/>
  <c r="G1978" i="6"/>
  <c r="F1978" i="6"/>
  <c r="P1979" i="6" l="1"/>
  <c r="Q1978" i="6"/>
  <c r="R1978" i="6"/>
  <c r="N2123" i="6"/>
  <c r="D1980" i="6"/>
  <c r="F1979" i="6"/>
  <c r="E1979" i="6"/>
  <c r="G1979" i="6"/>
  <c r="P1980" i="6" l="1"/>
  <c r="Q1979" i="6"/>
  <c r="R1979" i="6"/>
  <c r="N2124" i="6"/>
  <c r="D1981" i="6"/>
  <c r="F1980" i="6"/>
  <c r="E1980" i="6"/>
  <c r="G1980" i="6"/>
  <c r="P1981" i="6" l="1"/>
  <c r="Q1980" i="6"/>
  <c r="R1980" i="6"/>
  <c r="N2125" i="6"/>
  <c r="D1982" i="6"/>
  <c r="E1981" i="6"/>
  <c r="F1981" i="6"/>
  <c r="G1981" i="6"/>
  <c r="P1982" i="6" l="1"/>
  <c r="Q1981" i="6"/>
  <c r="R1981" i="6"/>
  <c r="N2126" i="6"/>
  <c r="E1982" i="6"/>
  <c r="G1982" i="6"/>
  <c r="D1983" i="6"/>
  <c r="F1982" i="6"/>
  <c r="P1983" i="6" l="1"/>
  <c r="Q1982" i="6"/>
  <c r="R1982" i="6"/>
  <c r="N2127" i="6"/>
  <c r="D1984" i="6"/>
  <c r="F1983" i="6"/>
  <c r="E1983" i="6"/>
  <c r="G1983" i="6"/>
  <c r="P1984" i="6" l="1"/>
  <c r="R1983" i="6"/>
  <c r="Q1983" i="6"/>
  <c r="N2128" i="6"/>
  <c r="F1984" i="6"/>
  <c r="E1984" i="6"/>
  <c r="D1985" i="6"/>
  <c r="G1984" i="6"/>
  <c r="P1985" i="6" l="1"/>
  <c r="R1984" i="6"/>
  <c r="Q1984" i="6"/>
  <c r="N2129" i="6"/>
  <c r="G1985" i="6"/>
  <c r="F1985" i="6"/>
  <c r="D1986" i="6"/>
  <c r="E1985" i="6"/>
  <c r="P1986" i="6" l="1"/>
  <c r="R1985" i="6"/>
  <c r="Q1985" i="6"/>
  <c r="N2130" i="6"/>
  <c r="G1986" i="6"/>
  <c r="D1987" i="6"/>
  <c r="F1986" i="6"/>
  <c r="E1986" i="6"/>
  <c r="P1987" i="6" l="1"/>
  <c r="Q1986" i="6"/>
  <c r="R1986" i="6"/>
  <c r="N2131" i="6"/>
  <c r="D1988" i="6"/>
  <c r="E1987" i="6"/>
  <c r="G1987" i="6"/>
  <c r="F1987" i="6"/>
  <c r="P1988" i="6" l="1"/>
  <c r="Q1987" i="6"/>
  <c r="R1987" i="6"/>
  <c r="N2132" i="6"/>
  <c r="F1988" i="6"/>
  <c r="E1988" i="6"/>
  <c r="G1988" i="6"/>
  <c r="D1989" i="6"/>
  <c r="P1989" i="6" l="1"/>
  <c r="R1988" i="6"/>
  <c r="Q1988" i="6"/>
  <c r="N2133" i="6"/>
  <c r="F1989" i="6"/>
  <c r="G1989" i="6"/>
  <c r="D1990" i="6"/>
  <c r="E1989" i="6"/>
  <c r="P1990" i="6" l="1"/>
  <c r="Q1989" i="6"/>
  <c r="R1989" i="6"/>
  <c r="N2134" i="6"/>
  <c r="G1990" i="6"/>
  <c r="D1991" i="6"/>
  <c r="F1990" i="6"/>
  <c r="E1990" i="6"/>
  <c r="P1991" i="6" l="1"/>
  <c r="Q1990" i="6"/>
  <c r="R1990" i="6"/>
  <c r="N2135" i="6"/>
  <c r="G1991" i="6"/>
  <c r="D1992" i="6"/>
  <c r="F1991" i="6"/>
  <c r="E1991" i="6"/>
  <c r="P1992" i="6" l="1"/>
  <c r="R1991" i="6"/>
  <c r="Q1991" i="6"/>
  <c r="N2136" i="6"/>
  <c r="F1992" i="6"/>
  <c r="E1992" i="6"/>
  <c r="G1992" i="6"/>
  <c r="D1993" i="6"/>
  <c r="P1993" i="6" l="1"/>
  <c r="Q1992" i="6"/>
  <c r="R1992" i="6"/>
  <c r="N2137" i="6"/>
  <c r="G1993" i="6"/>
  <c r="D1994" i="6"/>
  <c r="E1993" i="6"/>
  <c r="F1993" i="6"/>
  <c r="P1994" i="6" l="1"/>
  <c r="R1993" i="6"/>
  <c r="Q1993" i="6"/>
  <c r="N2138" i="6"/>
  <c r="G1994" i="6"/>
  <c r="F1994" i="6"/>
  <c r="D1995" i="6"/>
  <c r="E1994" i="6"/>
  <c r="P1995" i="6" l="1"/>
  <c r="Q1994" i="6"/>
  <c r="R1994" i="6"/>
  <c r="N2139" i="6"/>
  <c r="G1995" i="6"/>
  <c r="D1996" i="6"/>
  <c r="F1995" i="6"/>
  <c r="E1995" i="6"/>
  <c r="P1996" i="6" l="1"/>
  <c r="R1995" i="6"/>
  <c r="Q1995" i="6"/>
  <c r="N2140" i="6"/>
  <c r="D1997" i="6"/>
  <c r="F1996" i="6"/>
  <c r="E1996" i="6"/>
  <c r="G1996" i="6"/>
  <c r="P1997" i="6" l="1"/>
  <c r="Q1996" i="6"/>
  <c r="R1996" i="6"/>
  <c r="N2141" i="6"/>
  <c r="D1998" i="6"/>
  <c r="E1997" i="6"/>
  <c r="F1997" i="6"/>
  <c r="G1997" i="6"/>
  <c r="P1998" i="6" l="1"/>
  <c r="Q1997" i="6"/>
  <c r="R1997" i="6"/>
  <c r="N2142" i="6"/>
  <c r="G1998" i="6"/>
  <c r="F1998" i="6"/>
  <c r="E1998" i="6"/>
  <c r="D1999" i="6"/>
  <c r="P1999" i="6" l="1"/>
  <c r="Q1998" i="6"/>
  <c r="R1998" i="6"/>
  <c r="N2143" i="6"/>
  <c r="G1999" i="6"/>
  <c r="D2000" i="6"/>
  <c r="F1999" i="6"/>
  <c r="E1999" i="6"/>
  <c r="P2000" i="6" l="1"/>
  <c r="Q1999" i="6"/>
  <c r="R1999" i="6"/>
  <c r="N2144" i="6"/>
  <c r="F2000" i="6"/>
  <c r="E2000" i="6"/>
  <c r="G2000" i="6"/>
  <c r="D2001" i="6"/>
  <c r="P2001" i="6" l="1"/>
  <c r="R2000" i="6"/>
  <c r="Q2000" i="6"/>
  <c r="N2145" i="6"/>
  <c r="G2001" i="6"/>
  <c r="F2001" i="6"/>
  <c r="D2002" i="6"/>
  <c r="E2001" i="6"/>
  <c r="P2002" i="6" l="1"/>
  <c r="R2001" i="6"/>
  <c r="Q2001" i="6"/>
  <c r="N2146" i="6"/>
  <c r="G2002" i="6"/>
  <c r="F2002" i="6"/>
  <c r="D2003" i="6"/>
  <c r="E2002" i="6"/>
  <c r="P2003" i="6" l="1"/>
  <c r="Q2002" i="6"/>
  <c r="R2002" i="6"/>
  <c r="N2147" i="6"/>
  <c r="E2003" i="6"/>
  <c r="G2003" i="6"/>
  <c r="D2004" i="6"/>
  <c r="F2003" i="6"/>
  <c r="P2004" i="6" l="1"/>
  <c r="Q2003" i="6"/>
  <c r="R2003" i="6"/>
  <c r="N2148" i="6"/>
  <c r="D2005" i="6"/>
  <c r="G2004" i="6"/>
  <c r="F2004" i="6"/>
  <c r="E2004" i="6"/>
  <c r="P2005" i="6" l="1"/>
  <c r="R2004" i="6"/>
  <c r="Q2004" i="6"/>
  <c r="N2149" i="6"/>
  <c r="F2005" i="6"/>
  <c r="D2006" i="6"/>
  <c r="E2005" i="6"/>
  <c r="G2005" i="6"/>
  <c r="P2006" i="6" l="1"/>
  <c r="Q2005" i="6"/>
  <c r="R2005" i="6"/>
  <c r="N2150" i="6"/>
  <c r="E2006" i="6"/>
  <c r="G2006" i="6"/>
  <c r="F2006" i="6"/>
  <c r="D2007" i="6"/>
  <c r="P2007" i="6" l="1"/>
  <c r="Q2006" i="6"/>
  <c r="R2006" i="6"/>
  <c r="N2151" i="6"/>
  <c r="F2007" i="6"/>
  <c r="G2007" i="6"/>
  <c r="D2008" i="6"/>
  <c r="E2007" i="6"/>
  <c r="P2008" i="6" l="1"/>
  <c r="Q2007" i="6"/>
  <c r="R2007" i="6"/>
  <c r="N2152" i="6"/>
  <c r="F2008" i="6"/>
  <c r="E2008" i="6"/>
  <c r="D2009" i="6"/>
  <c r="G2008" i="6"/>
  <c r="P2009" i="6" l="1"/>
  <c r="Q2008" i="6"/>
  <c r="R2008" i="6"/>
  <c r="N2153" i="6"/>
  <c r="G2009" i="6"/>
  <c r="F2009" i="6"/>
  <c r="D2010" i="6"/>
  <c r="E2009" i="6"/>
  <c r="P2010" i="6" l="1"/>
  <c r="Q2009" i="6"/>
  <c r="R2009" i="6"/>
  <c r="N2154" i="6"/>
  <c r="G2010" i="6"/>
  <c r="F2010" i="6"/>
  <c r="D2011" i="6"/>
  <c r="E2010" i="6"/>
  <c r="P2011" i="6" l="1"/>
  <c r="R2010" i="6"/>
  <c r="Q2010" i="6"/>
  <c r="N2155" i="6"/>
  <c r="G2011" i="6"/>
  <c r="F2011" i="6"/>
  <c r="E2011" i="6"/>
  <c r="D2012" i="6"/>
  <c r="P2012" i="6" l="1"/>
  <c r="Q2011" i="6"/>
  <c r="R2011" i="6"/>
  <c r="F2012" i="6"/>
  <c r="G2012" i="6"/>
  <c r="D2013" i="6"/>
  <c r="E2012" i="6"/>
  <c r="P2013" i="6" l="1"/>
  <c r="R2012" i="6"/>
  <c r="Q2012" i="6"/>
  <c r="F2013" i="6"/>
  <c r="D2014" i="6"/>
  <c r="E2013" i="6"/>
  <c r="G2013" i="6"/>
  <c r="P2014" i="6" l="1"/>
  <c r="Q2013" i="6"/>
  <c r="R2013" i="6"/>
  <c r="G2014" i="6"/>
  <c r="D2015" i="6"/>
  <c r="E2014" i="6"/>
  <c r="F2014" i="6"/>
  <c r="P2015" i="6" l="1"/>
  <c r="R2014" i="6"/>
  <c r="Q2014" i="6"/>
  <c r="D2016" i="6"/>
  <c r="F2015" i="6"/>
  <c r="E2015" i="6"/>
  <c r="G2015" i="6"/>
  <c r="P2016" i="6" l="1"/>
  <c r="Q2015" i="6"/>
  <c r="R2015" i="6"/>
  <c r="G2016" i="6"/>
  <c r="F2016" i="6"/>
  <c r="D2017" i="6"/>
  <c r="E2016" i="6"/>
  <c r="P2017" i="6" l="1"/>
  <c r="R2016" i="6"/>
  <c r="Q2016" i="6"/>
  <c r="G2017" i="6"/>
  <c r="D2018" i="6"/>
  <c r="F2017" i="6"/>
  <c r="E2017" i="6"/>
  <c r="P2018" i="6" l="1"/>
  <c r="Q2017" i="6"/>
  <c r="R2017" i="6"/>
  <c r="E2018" i="6"/>
  <c r="G2018" i="6"/>
  <c r="D2019" i="6"/>
  <c r="F2018" i="6"/>
  <c r="P2019" i="6" l="1"/>
  <c r="R2018" i="6"/>
  <c r="Q2018" i="6"/>
  <c r="D2020" i="6"/>
  <c r="F2019" i="6"/>
  <c r="E2019" i="6"/>
  <c r="G2019" i="6"/>
  <c r="P2020" i="6" l="1"/>
  <c r="R2019" i="6"/>
  <c r="Q2019" i="6"/>
  <c r="G2020" i="6"/>
  <c r="D2021" i="6"/>
  <c r="F2020" i="6"/>
  <c r="E2020" i="6"/>
  <c r="P2021" i="6" l="1"/>
  <c r="R2020" i="6"/>
  <c r="Q2020" i="6"/>
  <c r="D2022" i="6"/>
  <c r="F2021" i="6"/>
  <c r="E2021" i="6"/>
  <c r="G2021" i="6"/>
  <c r="P2022" i="6" l="1"/>
  <c r="Q2021" i="6"/>
  <c r="R2021" i="6"/>
  <c r="E2022" i="6"/>
  <c r="D2023" i="6"/>
  <c r="G2022" i="6"/>
  <c r="F2022" i="6"/>
  <c r="P2023" i="6" l="1"/>
  <c r="R2022" i="6"/>
  <c r="Q2022" i="6"/>
  <c r="D2024" i="6"/>
  <c r="F2023" i="6"/>
  <c r="E2023" i="6"/>
  <c r="G2023" i="6"/>
  <c r="P2024" i="6" l="1"/>
  <c r="R2023" i="6"/>
  <c r="Q2023" i="6"/>
  <c r="D2025" i="6"/>
  <c r="F2024" i="6"/>
  <c r="E2024" i="6"/>
  <c r="G2024" i="6"/>
  <c r="P2025" i="6" l="1"/>
  <c r="R2024" i="6"/>
  <c r="Q2024" i="6"/>
  <c r="D2026" i="6"/>
  <c r="F2025" i="6"/>
  <c r="E2025" i="6"/>
  <c r="G2025" i="6"/>
  <c r="P2026" i="6" l="1"/>
  <c r="R2025" i="6"/>
  <c r="Q2025" i="6"/>
  <c r="D2027" i="6"/>
  <c r="E2026" i="6"/>
  <c r="G2026" i="6"/>
  <c r="F2026" i="6"/>
  <c r="P2027" i="6" l="1"/>
  <c r="R2026" i="6"/>
  <c r="Q2026" i="6"/>
  <c r="F2027" i="6"/>
  <c r="G2027" i="6"/>
  <c r="D2028" i="6"/>
  <c r="E2027" i="6"/>
  <c r="P2028" i="6" l="1"/>
  <c r="Q2027" i="6"/>
  <c r="R2027" i="6"/>
  <c r="D2029" i="6"/>
  <c r="F2028" i="6"/>
  <c r="E2028" i="6"/>
  <c r="G2028" i="6"/>
  <c r="P2029" i="6" l="1"/>
  <c r="R2028" i="6"/>
  <c r="Q2028" i="6"/>
  <c r="G2029" i="6"/>
  <c r="F2029" i="6"/>
  <c r="E2029" i="6"/>
  <c r="D2030" i="6"/>
  <c r="P2030" i="6" l="1"/>
  <c r="R2029" i="6"/>
  <c r="Q2029" i="6"/>
  <c r="G2030" i="6"/>
  <c r="D2031" i="6"/>
  <c r="F2030" i="6"/>
  <c r="E2030" i="6"/>
  <c r="P2031" i="6" l="1"/>
  <c r="Q2030" i="6"/>
  <c r="R2030" i="6"/>
  <c r="E2031" i="6"/>
  <c r="G2031" i="6"/>
  <c r="D2032" i="6"/>
  <c r="F2031" i="6"/>
  <c r="P2032" i="6" l="1"/>
  <c r="Q2031" i="6"/>
  <c r="R2031" i="6"/>
  <c r="D2033" i="6"/>
  <c r="F2032" i="6"/>
  <c r="E2032" i="6"/>
  <c r="G2032" i="6"/>
  <c r="P2033" i="6" l="1"/>
  <c r="R2032" i="6"/>
  <c r="Q2032" i="6"/>
  <c r="D2034" i="6"/>
  <c r="F2033" i="6"/>
  <c r="E2033" i="6"/>
  <c r="G2033" i="6"/>
  <c r="P2034" i="6" l="1"/>
  <c r="Q2033" i="6"/>
  <c r="R2033" i="6"/>
  <c r="F2034" i="6"/>
  <c r="E2034" i="6"/>
  <c r="G2034" i="6"/>
  <c r="D2035" i="6"/>
  <c r="P2035" i="6" l="1"/>
  <c r="Q2034" i="6"/>
  <c r="R2034" i="6"/>
  <c r="D2036" i="6"/>
  <c r="F2035" i="6"/>
  <c r="E2035" i="6"/>
  <c r="G2035" i="6"/>
  <c r="P2036" i="6" l="1"/>
  <c r="R2035" i="6"/>
  <c r="Q2035" i="6"/>
  <c r="G2036" i="6"/>
  <c r="F2036" i="6"/>
  <c r="E2036" i="6"/>
  <c r="D2037" i="6"/>
  <c r="P2037" i="6" l="1"/>
  <c r="Q2036" i="6"/>
  <c r="R2036" i="6"/>
  <c r="E2037" i="6"/>
  <c r="G2037" i="6"/>
  <c r="F2037" i="6"/>
  <c r="D2038" i="6"/>
  <c r="P2038" i="6" l="1"/>
  <c r="Q2037" i="6"/>
  <c r="R2037" i="6"/>
  <c r="F2038" i="6"/>
  <c r="E2038" i="6"/>
  <c r="G2038" i="6"/>
  <c r="D2039" i="6"/>
  <c r="P2039" i="6" l="1"/>
  <c r="Q2038" i="6"/>
  <c r="R2038" i="6"/>
  <c r="D2040" i="6"/>
  <c r="F2039" i="6"/>
  <c r="E2039" i="6"/>
  <c r="G2039" i="6"/>
  <c r="P2040" i="6" l="1"/>
  <c r="R2039" i="6"/>
  <c r="Q2039" i="6"/>
  <c r="F2040" i="6"/>
  <c r="D2041" i="6"/>
  <c r="E2040" i="6"/>
  <c r="G2040" i="6"/>
  <c r="P2041" i="6" l="1"/>
  <c r="Q2040" i="6"/>
  <c r="R2040" i="6"/>
  <c r="F2041" i="6"/>
  <c r="G2041" i="6"/>
  <c r="D2042" i="6"/>
  <c r="E2041" i="6"/>
  <c r="P2042" i="6" l="1"/>
  <c r="Q2041" i="6"/>
  <c r="R2041" i="6"/>
  <c r="G2042" i="6"/>
  <c r="F2042" i="6"/>
  <c r="D2043" i="6"/>
  <c r="E2042" i="6"/>
  <c r="P2043" i="6" l="1"/>
  <c r="Q2042" i="6"/>
  <c r="R2042" i="6"/>
  <c r="G2043" i="6"/>
  <c r="F2043" i="6"/>
  <c r="E2043" i="6"/>
  <c r="D2044" i="6"/>
  <c r="P2044" i="6" l="1"/>
  <c r="R2043" i="6"/>
  <c r="Q2043" i="6"/>
  <c r="F2044" i="6"/>
  <c r="E2044" i="6"/>
  <c r="G2044" i="6"/>
  <c r="D2045" i="6"/>
  <c r="P2045" i="6" l="1"/>
  <c r="Q2044" i="6"/>
  <c r="R2044" i="6"/>
  <c r="F2045" i="6"/>
  <c r="D2046" i="6"/>
  <c r="G2045" i="6"/>
  <c r="E2045" i="6"/>
  <c r="P2046" i="6" l="1"/>
  <c r="R2045" i="6"/>
  <c r="Q2045" i="6"/>
  <c r="E2046" i="6"/>
  <c r="F2046" i="6"/>
  <c r="G2046" i="6"/>
  <c r="D2047" i="6"/>
  <c r="P2047" i="6" l="1"/>
  <c r="Q2046" i="6"/>
  <c r="R2046" i="6"/>
  <c r="D2048" i="6"/>
  <c r="F2047" i="6"/>
  <c r="E2047" i="6"/>
  <c r="G2047" i="6"/>
  <c r="P2048" i="6" l="1"/>
  <c r="R2047" i="6"/>
  <c r="Q2047" i="6"/>
  <c r="F2048" i="6"/>
  <c r="E2048" i="6"/>
  <c r="G2048" i="6"/>
  <c r="D2049" i="6"/>
  <c r="P2049" i="6" l="1"/>
  <c r="R2048" i="6"/>
  <c r="Q2048" i="6"/>
  <c r="F2049" i="6"/>
  <c r="D2050" i="6"/>
  <c r="G2049" i="6"/>
  <c r="E2049" i="6"/>
  <c r="P2050" i="6" l="1"/>
  <c r="Q2049" i="6"/>
  <c r="R2049" i="6"/>
  <c r="G2050" i="6"/>
  <c r="F2050" i="6"/>
  <c r="D2051" i="6"/>
  <c r="E2050" i="6"/>
  <c r="P2051" i="6" l="1"/>
  <c r="R2050" i="6"/>
  <c r="Q2050" i="6"/>
  <c r="G2051" i="6"/>
  <c r="F2051" i="6"/>
  <c r="E2051" i="6"/>
  <c r="D2052" i="6"/>
  <c r="P2052" i="6" l="1"/>
  <c r="R2051" i="6"/>
  <c r="Q2051" i="6"/>
  <c r="F2052" i="6"/>
  <c r="E2052" i="6"/>
  <c r="G2052" i="6"/>
  <c r="D2053" i="6"/>
  <c r="P2053" i="6" l="1"/>
  <c r="R2052" i="6"/>
  <c r="Q2052" i="6"/>
  <c r="F2053" i="6"/>
  <c r="E2053" i="6"/>
  <c r="G2053" i="6"/>
  <c r="D2054" i="6"/>
  <c r="P2054" i="6" l="1"/>
  <c r="Q2053" i="6"/>
  <c r="R2053" i="6"/>
  <c r="G2054" i="6"/>
  <c r="E2054" i="6"/>
  <c r="D2055" i="6"/>
  <c r="F2054" i="6"/>
  <c r="P2055" i="6" l="1"/>
  <c r="Q2054" i="6"/>
  <c r="R2054" i="6"/>
  <c r="D2056" i="6"/>
  <c r="F2055" i="6"/>
  <c r="E2055" i="6"/>
  <c r="G2055" i="6"/>
  <c r="P2056" i="6" l="1"/>
  <c r="Q2055" i="6"/>
  <c r="R2055" i="6"/>
  <c r="F2056" i="6"/>
  <c r="E2056" i="6"/>
  <c r="G2056" i="6"/>
  <c r="D2057" i="6"/>
  <c r="P2057" i="6" l="1"/>
  <c r="R2056" i="6"/>
  <c r="Q2056" i="6"/>
  <c r="E2057" i="6"/>
  <c r="G2057" i="6"/>
  <c r="D2058" i="6"/>
  <c r="F2057" i="6"/>
  <c r="P2058" i="6" l="1"/>
  <c r="R2057" i="6"/>
  <c r="Q2057" i="6"/>
  <c r="G2058" i="6"/>
  <c r="F2058" i="6"/>
  <c r="D2059" i="6"/>
  <c r="E2058" i="6"/>
  <c r="P2059" i="6" l="1"/>
  <c r="R2058" i="6"/>
  <c r="Q2058" i="6"/>
  <c r="G2059" i="6"/>
  <c r="F2059" i="6"/>
  <c r="D2060" i="6"/>
  <c r="E2059" i="6"/>
  <c r="P2060" i="6" l="1"/>
  <c r="Q2059" i="6"/>
  <c r="R2059" i="6"/>
  <c r="F2060" i="6"/>
  <c r="E2060" i="6"/>
  <c r="G2060" i="6"/>
  <c r="D2061" i="6"/>
  <c r="P2061" i="6" l="1"/>
  <c r="R2060" i="6"/>
  <c r="Q2060" i="6"/>
  <c r="F2061" i="6"/>
  <c r="G2061" i="6"/>
  <c r="E2061" i="6"/>
  <c r="D2062" i="6"/>
  <c r="P2062" i="6" l="1"/>
  <c r="Q2061" i="6"/>
  <c r="R2061" i="6"/>
  <c r="F2062" i="6"/>
  <c r="E2062" i="6"/>
  <c r="G2062" i="6"/>
  <c r="D2063" i="6"/>
  <c r="P2063" i="6" l="1"/>
  <c r="R2062" i="6"/>
  <c r="Q2062" i="6"/>
  <c r="D2064" i="6"/>
  <c r="F2063" i="6"/>
  <c r="E2063" i="6"/>
  <c r="G2063" i="6"/>
  <c r="P2064" i="6" l="1"/>
  <c r="Q2063" i="6"/>
  <c r="R2063" i="6"/>
  <c r="F2064" i="6"/>
  <c r="G2064" i="6"/>
  <c r="E2064" i="6"/>
  <c r="D2065" i="6"/>
  <c r="P2065" i="6" l="1"/>
  <c r="Q2064" i="6"/>
  <c r="R2064" i="6"/>
  <c r="D2066" i="6"/>
  <c r="F2065" i="6"/>
  <c r="G2065" i="6"/>
  <c r="E2065" i="6"/>
  <c r="P2066" i="6" l="1"/>
  <c r="R2065" i="6"/>
  <c r="Q2065" i="6"/>
  <c r="F2066" i="6"/>
  <c r="G2066" i="6"/>
  <c r="E2066" i="6"/>
  <c r="D2067" i="6"/>
  <c r="P2067" i="6" l="1"/>
  <c r="Q2066" i="6"/>
  <c r="R2066" i="6"/>
  <c r="D2068" i="6"/>
  <c r="G2067" i="6"/>
  <c r="F2067" i="6"/>
  <c r="E2067" i="6"/>
  <c r="P2068" i="6" l="1"/>
  <c r="Q2067" i="6"/>
  <c r="R2067" i="6"/>
  <c r="G2068" i="6"/>
  <c r="E2068" i="6"/>
  <c r="F2068" i="6"/>
  <c r="D2069" i="6"/>
  <c r="P2069" i="6" l="1"/>
  <c r="R2068" i="6"/>
  <c r="Q2068" i="6"/>
  <c r="G2069" i="6"/>
  <c r="D2070" i="6"/>
  <c r="E2069" i="6"/>
  <c r="F2069" i="6"/>
  <c r="P2070" i="6" l="1"/>
  <c r="Q2069" i="6"/>
  <c r="R2069" i="6"/>
  <c r="F2070" i="6"/>
  <c r="E2070" i="6"/>
  <c r="G2070" i="6"/>
  <c r="D2071" i="6"/>
  <c r="P2071" i="6" l="1"/>
  <c r="Q2070" i="6"/>
  <c r="R2070" i="6"/>
  <c r="F2071" i="6"/>
  <c r="G2071" i="6"/>
  <c r="D2072" i="6"/>
  <c r="E2071" i="6"/>
  <c r="P2072" i="6" l="1"/>
  <c r="R2071" i="6"/>
  <c r="Q2071" i="6"/>
  <c r="G2072" i="6"/>
  <c r="D2073" i="6"/>
  <c r="F2072" i="6"/>
  <c r="E2072" i="6"/>
  <c r="P2073" i="6" l="1"/>
  <c r="R2072" i="6"/>
  <c r="Q2072" i="6"/>
  <c r="D2074" i="6"/>
  <c r="F2073" i="6"/>
  <c r="E2073" i="6"/>
  <c r="G2073" i="6"/>
  <c r="P2074" i="6" l="1"/>
  <c r="Q2073" i="6"/>
  <c r="R2073" i="6"/>
  <c r="F2074" i="6"/>
  <c r="E2074" i="6"/>
  <c r="G2074" i="6"/>
  <c r="D2075" i="6"/>
  <c r="P2075" i="6" l="1"/>
  <c r="Q2074" i="6"/>
  <c r="R2074" i="6"/>
  <c r="F2075" i="6"/>
  <c r="D2076" i="6"/>
  <c r="G2075" i="6"/>
  <c r="E2075" i="6"/>
  <c r="P2076" i="6" l="1"/>
  <c r="R2075" i="6"/>
  <c r="Q2075" i="6"/>
  <c r="E2076" i="6"/>
  <c r="F2076" i="6"/>
  <c r="D2077" i="6"/>
  <c r="G2076" i="6"/>
  <c r="P2077" i="6" l="1"/>
  <c r="R2076" i="6"/>
  <c r="Q2076" i="6"/>
  <c r="D2078" i="6"/>
  <c r="F2077" i="6"/>
  <c r="E2077" i="6"/>
  <c r="G2077" i="6"/>
  <c r="P2078" i="6" l="1"/>
  <c r="Q2077" i="6"/>
  <c r="R2077" i="6"/>
  <c r="F2078" i="6"/>
  <c r="E2078" i="6"/>
  <c r="G2078" i="6"/>
  <c r="D2079" i="6"/>
  <c r="P2079" i="6" l="1"/>
  <c r="R2078" i="6"/>
  <c r="Q2078" i="6"/>
  <c r="F2079" i="6"/>
  <c r="E2079" i="6"/>
  <c r="G2079" i="6"/>
  <c r="D2080" i="6"/>
  <c r="P2080" i="6" l="1"/>
  <c r="Q2079" i="6"/>
  <c r="R2079" i="6"/>
  <c r="F2080" i="6"/>
  <c r="G2080" i="6"/>
  <c r="E2080" i="6"/>
  <c r="D2081" i="6"/>
  <c r="P2081" i="6" l="1"/>
  <c r="R2080" i="6"/>
  <c r="Q2080" i="6"/>
  <c r="G2081" i="6"/>
  <c r="F2081" i="6"/>
  <c r="E2081" i="6"/>
  <c r="D2082" i="6"/>
  <c r="P2082" i="6" l="1"/>
  <c r="R2081" i="6"/>
  <c r="Q2081" i="6"/>
  <c r="D2083" i="6"/>
  <c r="E2082" i="6"/>
  <c r="G2082" i="6"/>
  <c r="F2082" i="6"/>
  <c r="P2083" i="6" l="1"/>
  <c r="R2082" i="6"/>
  <c r="Q2082" i="6"/>
  <c r="D2084" i="6"/>
  <c r="E2083" i="6"/>
  <c r="F2083" i="6"/>
  <c r="G2083" i="6"/>
  <c r="P2084" i="6" l="1"/>
  <c r="Q2083" i="6"/>
  <c r="R2083" i="6"/>
  <c r="E2084" i="6"/>
  <c r="F2084" i="6"/>
  <c r="G2084" i="6"/>
  <c r="D2085" i="6"/>
  <c r="P2085" i="6" l="1"/>
  <c r="Q2084" i="6"/>
  <c r="R2084" i="6"/>
  <c r="F2085" i="6"/>
  <c r="E2085" i="6"/>
  <c r="G2085" i="6"/>
  <c r="D2086" i="6"/>
  <c r="P2086" i="6" l="1"/>
  <c r="R2085" i="6"/>
  <c r="Q2085" i="6"/>
  <c r="E2086" i="6"/>
  <c r="F2086" i="6"/>
  <c r="D2087" i="6"/>
  <c r="G2086" i="6"/>
  <c r="P2087" i="6" l="1"/>
  <c r="Q2086" i="6"/>
  <c r="R2086" i="6"/>
  <c r="F2087" i="6"/>
  <c r="E2087" i="6"/>
  <c r="D2088" i="6"/>
  <c r="G2087" i="6"/>
  <c r="P2088" i="6" l="1"/>
  <c r="R2087" i="6"/>
  <c r="Q2087" i="6"/>
  <c r="D2089" i="6"/>
  <c r="E2088" i="6"/>
  <c r="F2088" i="6"/>
  <c r="G2088" i="6"/>
  <c r="P2089" i="6" l="1"/>
  <c r="Q2088" i="6"/>
  <c r="R2088" i="6"/>
  <c r="F2089" i="6"/>
  <c r="E2089" i="6"/>
  <c r="G2089" i="6"/>
  <c r="D2090" i="6"/>
  <c r="P2090" i="6" l="1"/>
  <c r="Q2089" i="6"/>
  <c r="R2089" i="6"/>
  <c r="G2090" i="6"/>
  <c r="D2091" i="6"/>
  <c r="E2090" i="6"/>
  <c r="F2090" i="6"/>
  <c r="P2091" i="6" l="1"/>
  <c r="R2090" i="6"/>
  <c r="Q2090" i="6"/>
  <c r="E2091" i="6"/>
  <c r="G2091" i="6"/>
  <c r="F2091" i="6"/>
  <c r="D2092" i="6"/>
  <c r="P2092" i="6" l="1"/>
  <c r="Q2091" i="6"/>
  <c r="R2091" i="6"/>
  <c r="E2092" i="6"/>
  <c r="F2092" i="6"/>
  <c r="G2092" i="6"/>
  <c r="D2093" i="6"/>
  <c r="P2093" i="6" l="1"/>
  <c r="Q2092" i="6"/>
  <c r="R2092" i="6"/>
  <c r="D2094" i="6"/>
  <c r="E2093" i="6"/>
  <c r="F2093" i="6"/>
  <c r="G2093" i="6"/>
  <c r="P2094" i="6" l="1"/>
  <c r="R2093" i="6"/>
  <c r="Q2093" i="6"/>
  <c r="D2095" i="6"/>
  <c r="G2094" i="6"/>
  <c r="F2094" i="6"/>
  <c r="E2094" i="6"/>
  <c r="P2095" i="6" l="1"/>
  <c r="R2094" i="6"/>
  <c r="Q2094" i="6"/>
  <c r="E2095" i="6"/>
  <c r="G2095" i="6"/>
  <c r="D2096" i="6"/>
  <c r="F2095" i="6"/>
  <c r="P2096" i="6" l="1"/>
  <c r="R2095" i="6"/>
  <c r="Q2095" i="6"/>
  <c r="G2096" i="6"/>
  <c r="D2097" i="6"/>
  <c r="E2096" i="6"/>
  <c r="F2096" i="6"/>
  <c r="P2097" i="6" l="1"/>
  <c r="R2096" i="6"/>
  <c r="Q2096" i="6"/>
  <c r="G2097" i="6"/>
  <c r="D2098" i="6"/>
  <c r="F2097" i="6"/>
  <c r="E2097" i="6"/>
  <c r="P2098" i="6" l="1"/>
  <c r="Q2097" i="6"/>
  <c r="R2097" i="6"/>
  <c r="F2098" i="6"/>
  <c r="E2098" i="6"/>
  <c r="G2098" i="6"/>
  <c r="D2099" i="6"/>
  <c r="P2099" i="6" l="1"/>
  <c r="R2098" i="6"/>
  <c r="Q2098" i="6"/>
  <c r="D2100" i="6"/>
  <c r="G2099" i="6"/>
  <c r="F2099" i="6"/>
  <c r="E2099" i="6"/>
  <c r="P2100" i="6" l="1"/>
  <c r="Q2099" i="6"/>
  <c r="R2099" i="6"/>
  <c r="E2100" i="6"/>
  <c r="G2100" i="6"/>
  <c r="F2100" i="6"/>
  <c r="D2101" i="6"/>
  <c r="P2101" i="6" l="1"/>
  <c r="R2100" i="6"/>
  <c r="Q2100" i="6"/>
  <c r="G2101" i="6"/>
  <c r="D2102" i="6"/>
  <c r="F2101" i="6"/>
  <c r="E2101" i="6"/>
  <c r="P2102" i="6" l="1"/>
  <c r="Q2101" i="6"/>
  <c r="R2101" i="6"/>
  <c r="G2102" i="6"/>
  <c r="F2102" i="6"/>
  <c r="E2102" i="6"/>
  <c r="D2103" i="6"/>
  <c r="P2103" i="6" l="1"/>
  <c r="Q2102" i="6"/>
  <c r="R2102" i="6"/>
  <c r="D2104" i="6"/>
  <c r="F2103" i="6"/>
  <c r="G2103" i="6"/>
  <c r="E2103" i="6"/>
  <c r="P2104" i="6" l="1"/>
  <c r="Q2103" i="6"/>
  <c r="R2103" i="6"/>
  <c r="D2105" i="6"/>
  <c r="F2104" i="6"/>
  <c r="G2104" i="6"/>
  <c r="E2104" i="6"/>
  <c r="P2105" i="6" l="1"/>
  <c r="Q2104" i="6"/>
  <c r="R2104" i="6"/>
  <c r="F2105" i="6"/>
  <c r="E2105" i="6"/>
  <c r="G2105" i="6"/>
  <c r="D2106" i="6"/>
  <c r="P2106" i="6" l="1"/>
  <c r="R2105" i="6"/>
  <c r="Q2105" i="6"/>
  <c r="G2106" i="6"/>
  <c r="F2106" i="6"/>
  <c r="D2107" i="6"/>
  <c r="E2106" i="6"/>
  <c r="P2107" i="6" l="1"/>
  <c r="Q2106" i="6"/>
  <c r="R2106" i="6"/>
  <c r="D2108" i="6"/>
  <c r="E2107" i="6"/>
  <c r="G2107" i="6"/>
  <c r="F2107" i="6"/>
  <c r="P2108" i="6" l="1"/>
  <c r="Q2107" i="6"/>
  <c r="R2107" i="6"/>
  <c r="D2109" i="6"/>
  <c r="F2108" i="6"/>
  <c r="E2108" i="6"/>
  <c r="G2108" i="6"/>
  <c r="P2109" i="6" l="1"/>
  <c r="R2108" i="6"/>
  <c r="Q2108" i="6"/>
  <c r="F2109" i="6"/>
  <c r="E2109" i="6"/>
  <c r="G2109" i="6"/>
  <c r="D2110" i="6"/>
  <c r="P2110" i="6" l="1"/>
  <c r="R2109" i="6"/>
  <c r="Q2109" i="6"/>
  <c r="G2110" i="6"/>
  <c r="D2111" i="6"/>
  <c r="E2110" i="6"/>
  <c r="F2110" i="6"/>
  <c r="P2111" i="6" l="1"/>
  <c r="R2110" i="6"/>
  <c r="Q2110" i="6"/>
  <c r="G2111" i="6"/>
  <c r="D2112" i="6"/>
  <c r="F2111" i="6"/>
  <c r="E2111" i="6"/>
  <c r="P2112" i="6" l="1"/>
  <c r="Q2111" i="6"/>
  <c r="R2111" i="6"/>
  <c r="D2113" i="6"/>
  <c r="G2112" i="6"/>
  <c r="F2112" i="6"/>
  <c r="E2112" i="6"/>
  <c r="P2113" i="6" l="1"/>
  <c r="R2112" i="6"/>
  <c r="Q2112" i="6"/>
  <c r="F2113" i="6"/>
  <c r="E2113" i="6"/>
  <c r="D2114" i="6"/>
  <c r="G2113" i="6"/>
  <c r="P2114" i="6" l="1"/>
  <c r="R2113" i="6"/>
  <c r="Q2113" i="6"/>
  <c r="D2115" i="6"/>
  <c r="G2114" i="6"/>
  <c r="F2114" i="6"/>
  <c r="E2114" i="6"/>
  <c r="P2115" i="6" l="1"/>
  <c r="Q2114" i="6"/>
  <c r="R2114" i="6"/>
  <c r="G2115" i="6"/>
  <c r="D2116" i="6"/>
  <c r="E2115" i="6"/>
  <c r="F2115" i="6"/>
  <c r="P2116" i="6" l="1"/>
  <c r="Q2115" i="6"/>
  <c r="R2115" i="6"/>
  <c r="D2117" i="6"/>
  <c r="F2116" i="6"/>
  <c r="E2116" i="6"/>
  <c r="G2116" i="6"/>
  <c r="P2117" i="6" l="1"/>
  <c r="Q2116" i="6"/>
  <c r="R2116" i="6"/>
  <c r="G2117" i="6"/>
  <c r="F2117" i="6"/>
  <c r="E2117" i="6"/>
  <c r="D2118" i="6"/>
  <c r="P2118" i="6" l="1"/>
  <c r="R2117" i="6"/>
  <c r="Q2117" i="6"/>
  <c r="D2119" i="6"/>
  <c r="E2118" i="6"/>
  <c r="G2118" i="6"/>
  <c r="F2118" i="6"/>
  <c r="P2119" i="6" l="1"/>
  <c r="Q2118" i="6"/>
  <c r="R2118" i="6"/>
  <c r="G2119" i="6"/>
  <c r="E2119" i="6"/>
  <c r="F2119" i="6"/>
  <c r="D2120" i="6"/>
  <c r="P2120" i="6" l="1"/>
  <c r="R2119" i="6"/>
  <c r="Q2119" i="6"/>
  <c r="D2121" i="6"/>
  <c r="F2120" i="6"/>
  <c r="E2120" i="6"/>
  <c r="G2120" i="6"/>
  <c r="P2121" i="6" l="1"/>
  <c r="R2120" i="6"/>
  <c r="Q2120" i="6"/>
  <c r="E2121" i="6"/>
  <c r="G2121" i="6"/>
  <c r="D2122" i="6"/>
  <c r="F2121" i="6"/>
  <c r="P2122" i="6" l="1"/>
  <c r="R2121" i="6"/>
  <c r="Q2121" i="6"/>
  <c r="G2122" i="6"/>
  <c r="F2122" i="6"/>
  <c r="D2123" i="6"/>
  <c r="E2122" i="6"/>
  <c r="P2123" i="6" l="1"/>
  <c r="R2122" i="6"/>
  <c r="Q2122" i="6"/>
  <c r="D2124" i="6"/>
  <c r="G2123" i="6"/>
  <c r="F2123" i="6"/>
  <c r="E2123" i="6"/>
  <c r="P2124" i="6" l="1"/>
  <c r="R2123" i="6"/>
  <c r="Q2123" i="6"/>
  <c r="D2125" i="6"/>
  <c r="F2124" i="6"/>
  <c r="E2124" i="6"/>
  <c r="G2124" i="6"/>
  <c r="P2125" i="6" l="1"/>
  <c r="R2124" i="6"/>
  <c r="Q2124" i="6"/>
  <c r="D2126" i="6"/>
  <c r="F2125" i="6"/>
  <c r="E2125" i="6"/>
  <c r="G2125" i="6"/>
  <c r="P2126" i="6" l="1"/>
  <c r="R2125" i="6"/>
  <c r="Q2125" i="6"/>
  <c r="E2126" i="6"/>
  <c r="G2126" i="6"/>
  <c r="F2126" i="6"/>
  <c r="D2127" i="6"/>
  <c r="P2127" i="6" l="1"/>
  <c r="R2126" i="6"/>
  <c r="Q2126" i="6"/>
  <c r="E2127" i="6"/>
  <c r="G2127" i="6"/>
  <c r="D2128" i="6"/>
  <c r="F2127" i="6"/>
  <c r="P2128" i="6" l="1"/>
  <c r="R2127" i="6"/>
  <c r="Q2127" i="6"/>
  <c r="G2128" i="6"/>
  <c r="F2128" i="6"/>
  <c r="E2128" i="6"/>
  <c r="D2129" i="6"/>
  <c r="P2129" i="6" l="1"/>
  <c r="R2128" i="6"/>
  <c r="Q2128" i="6"/>
  <c r="D2130" i="6"/>
  <c r="F2129" i="6"/>
  <c r="E2129" i="6"/>
  <c r="G2129" i="6"/>
  <c r="P2130" i="6" l="1"/>
  <c r="Q2129" i="6"/>
  <c r="R2129" i="6"/>
  <c r="G2130" i="6"/>
  <c r="D2131" i="6"/>
  <c r="F2130" i="6"/>
  <c r="E2130" i="6"/>
  <c r="P2131" i="6" l="1"/>
  <c r="Q2130" i="6"/>
  <c r="R2130" i="6"/>
  <c r="G2131" i="6"/>
  <c r="D2132" i="6"/>
  <c r="F2131" i="6"/>
  <c r="E2131" i="6"/>
  <c r="P2132" i="6" l="1"/>
  <c r="Q2131" i="6"/>
  <c r="R2131" i="6"/>
  <c r="D2133" i="6"/>
  <c r="E2132" i="6"/>
  <c r="F2132" i="6"/>
  <c r="G2132" i="6"/>
  <c r="P2133" i="6" l="1"/>
  <c r="Q2132" i="6"/>
  <c r="R2132" i="6"/>
  <c r="D2134" i="6"/>
  <c r="F2133" i="6"/>
  <c r="E2133" i="6"/>
  <c r="G2133" i="6"/>
  <c r="P2134" i="6" l="1"/>
  <c r="R2133" i="6"/>
  <c r="Q2133" i="6"/>
  <c r="E2134" i="6"/>
  <c r="D2135" i="6"/>
  <c r="G2134" i="6"/>
  <c r="F2134" i="6"/>
  <c r="P2135" i="6" l="1"/>
  <c r="R2134" i="6"/>
  <c r="Q2134" i="6"/>
  <c r="E2135" i="6"/>
  <c r="G2135" i="6"/>
  <c r="D2136" i="6"/>
  <c r="F2135" i="6"/>
  <c r="P2136" i="6" l="1"/>
  <c r="R2135" i="6"/>
  <c r="Q2135" i="6"/>
  <c r="D2137" i="6"/>
  <c r="F2136" i="6"/>
  <c r="E2136" i="6"/>
  <c r="G2136" i="6"/>
  <c r="P2137" i="6" l="1"/>
  <c r="Q2136" i="6"/>
  <c r="R2136" i="6"/>
  <c r="D2138" i="6"/>
  <c r="F2137" i="6"/>
  <c r="E2137" i="6"/>
  <c r="G2137" i="6"/>
  <c r="P2138" i="6" l="1"/>
  <c r="R2137" i="6"/>
  <c r="Q2137" i="6"/>
  <c r="E2138" i="6"/>
  <c r="G2138" i="6"/>
  <c r="D2139" i="6"/>
  <c r="F2138" i="6"/>
  <c r="P2139" i="6" l="1"/>
  <c r="R2138" i="6"/>
  <c r="Q2138" i="6"/>
  <c r="G2139" i="6"/>
  <c r="E2139" i="6"/>
  <c r="F2139" i="6"/>
  <c r="D2140" i="6"/>
  <c r="P2140" i="6" l="1"/>
  <c r="Q2139" i="6"/>
  <c r="R2139" i="6"/>
  <c r="D2141" i="6"/>
  <c r="E2140" i="6"/>
  <c r="G2140" i="6"/>
  <c r="F2140" i="6"/>
  <c r="P2141" i="6" l="1"/>
  <c r="R2140" i="6"/>
  <c r="Q2140" i="6"/>
  <c r="G2141" i="6"/>
  <c r="D2142" i="6"/>
  <c r="F2141" i="6"/>
  <c r="E2141" i="6"/>
  <c r="P2142" i="6" l="1"/>
  <c r="R2141" i="6"/>
  <c r="Q2141" i="6"/>
  <c r="F2142" i="6"/>
  <c r="E2142" i="6"/>
  <c r="G2142" i="6"/>
  <c r="D2143" i="6"/>
  <c r="P2143" i="6" l="1"/>
  <c r="Q2142" i="6"/>
  <c r="R2142" i="6"/>
  <c r="D2144" i="6"/>
  <c r="F2143" i="6"/>
  <c r="E2143" i="6"/>
  <c r="G2143" i="6"/>
  <c r="P2144" i="6" l="1"/>
  <c r="R2143" i="6"/>
  <c r="Q2143" i="6"/>
  <c r="D2145" i="6"/>
  <c r="F2144" i="6"/>
  <c r="E2144" i="6"/>
  <c r="G2144" i="6"/>
  <c r="P2145" i="6" l="1"/>
  <c r="Q2144" i="6"/>
  <c r="R2144" i="6"/>
  <c r="D2146" i="6"/>
  <c r="F2145" i="6"/>
  <c r="E2145" i="6"/>
  <c r="G2145" i="6"/>
  <c r="P2146" i="6" l="1"/>
  <c r="Q2145" i="6"/>
  <c r="R2145" i="6"/>
  <c r="E2146" i="6"/>
  <c r="G2146" i="6"/>
  <c r="D2147" i="6"/>
  <c r="F2146" i="6"/>
  <c r="P2147" i="6" l="1"/>
  <c r="R2146" i="6"/>
  <c r="Q2146" i="6"/>
  <c r="D2148" i="6"/>
  <c r="F2147" i="6"/>
  <c r="G2147" i="6"/>
  <c r="E2147" i="6"/>
  <c r="P2148" i="6" l="1"/>
  <c r="R2147" i="6"/>
  <c r="Q2147" i="6"/>
  <c r="D2149" i="6"/>
  <c r="F2148" i="6"/>
  <c r="E2148" i="6"/>
  <c r="G2148" i="6"/>
  <c r="P2149" i="6" l="1"/>
  <c r="R2148" i="6"/>
  <c r="Q2148" i="6"/>
  <c r="D2150" i="6"/>
  <c r="F2149" i="6"/>
  <c r="E2149" i="6"/>
  <c r="G2149" i="6"/>
  <c r="P2150" i="6" l="1"/>
  <c r="Q2149" i="6"/>
  <c r="R2149" i="6"/>
  <c r="E2150" i="6"/>
  <c r="G2150" i="6"/>
  <c r="F2150" i="6"/>
  <c r="D2151" i="6"/>
  <c r="P2151" i="6" l="1"/>
  <c r="Q2150" i="6"/>
  <c r="R2150" i="6"/>
  <c r="D2152" i="6"/>
  <c r="G2151" i="6"/>
  <c r="F2151" i="6"/>
  <c r="E2151" i="6"/>
  <c r="P2152" i="6" l="1"/>
  <c r="R2151" i="6"/>
  <c r="Q2151" i="6"/>
  <c r="D2153" i="6"/>
  <c r="F2152" i="6"/>
  <c r="E2152" i="6"/>
  <c r="G2152" i="6"/>
  <c r="P2153" i="6" l="1"/>
  <c r="R2152" i="6"/>
  <c r="Q2152" i="6"/>
  <c r="D2154" i="6"/>
  <c r="F2153" i="6"/>
  <c r="E2153" i="6"/>
  <c r="G2153" i="6"/>
  <c r="P2154" i="6" l="1"/>
  <c r="R2153" i="6"/>
  <c r="Q2153" i="6"/>
  <c r="G2154" i="6"/>
  <c r="F2154" i="6"/>
  <c r="D2155" i="6"/>
  <c r="E2154" i="6"/>
  <c r="P2155" i="6" l="1"/>
  <c r="Q2154" i="6"/>
  <c r="R2154" i="6"/>
  <c r="F2155" i="6"/>
  <c r="G2155" i="6"/>
  <c r="E2155" i="6"/>
  <c r="Q2155" i="6" l="1"/>
  <c r="H7" i="13" s="1"/>
  <c r="R2155" i="6"/>
</calcChain>
</file>

<file path=xl/sharedStrings.xml><?xml version="1.0" encoding="utf-8"?>
<sst xmlns="http://schemas.openxmlformats.org/spreadsheetml/2006/main" count="3141" uniqueCount="2156">
  <si>
    <t>Sum of Total</t>
  </si>
  <si>
    <t>Date</t>
  </si>
  <si>
    <t>Site No.</t>
  </si>
  <si>
    <t>Depth</t>
  </si>
  <si>
    <t>(blank)</t>
  </si>
  <si>
    <t>Grand Total</t>
  </si>
  <si>
    <t>frequency per transact should be 1 max</t>
  </si>
  <si>
    <t>ps44</t>
  </si>
  <si>
    <t>Method</t>
  </si>
  <si>
    <t>Species</t>
  </si>
  <si>
    <t>Frequency</t>
  </si>
  <si>
    <t>av abund</t>
  </si>
  <si>
    <t>Achoerodus viridis</t>
  </si>
  <si>
    <t>Anoplocapros inermis</t>
  </si>
  <si>
    <t>Aplodactylus lophodon</t>
  </si>
  <si>
    <t>Atypichthys strigatus</t>
  </si>
  <si>
    <t>Carangoides orthogrammus</t>
  </si>
  <si>
    <t>Cheilodactylus fuscus</t>
  </si>
  <si>
    <t>Cheilodactylus vestitus</t>
  </si>
  <si>
    <t>Chromis hypsilepis</t>
  </si>
  <si>
    <t>Enoplosus armatus</t>
  </si>
  <si>
    <t>Eubalichthys bucephalus</t>
  </si>
  <si>
    <t>Girella tricuspidata</t>
  </si>
  <si>
    <t>Labroides dimidiatus</t>
  </si>
  <si>
    <t>Mecaenichthys immaculatus</t>
  </si>
  <si>
    <t>Meuschenia freycineti</t>
  </si>
  <si>
    <t>Meuschenia trachylepis</t>
  </si>
  <si>
    <t>Notolabrus gymnogenis</t>
  </si>
  <si>
    <t>Ophthalmolepis lineolatus</t>
  </si>
  <si>
    <t>Parma microlepis</t>
  </si>
  <si>
    <t>Parma unifasciata</t>
  </si>
  <si>
    <t>Pempheris compressa</t>
  </si>
  <si>
    <t>Pempheris multiradiata</t>
  </si>
  <si>
    <t>Plagiotremus tapeinosoma</t>
  </si>
  <si>
    <t>Prionurus microlepidotus</t>
  </si>
  <si>
    <t>Scorpaena jacksoniensis</t>
  </si>
  <si>
    <t>Scorpis lineolata</t>
  </si>
  <si>
    <t>Thalassoma lunare</t>
  </si>
  <si>
    <t>Trachinops taeniatus</t>
  </si>
  <si>
    <t>Trachurus novaezelandiae</t>
  </si>
  <si>
    <t>Astralium tentoriformis</t>
  </si>
  <si>
    <t>Centrostephanus rodgersii</t>
  </si>
  <si>
    <t>Comanthus trichoptera</t>
  </si>
  <si>
    <t>Gymnothorax prasinus</t>
  </si>
  <si>
    <t>Hypoplectrodes maccullochi</t>
  </si>
  <si>
    <t>Pempheris affinis</t>
  </si>
  <si>
    <t>Phyllacanthus parvispinus</t>
  </si>
  <si>
    <t>0-2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</si>
  <si>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</si>
  <si>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</si>
  <si>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</si>
  <si>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</si>
  <si>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</si>
  <si>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</si>
  <si>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</si>
  <si>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</si>
  <si>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</si>
  <si>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</si>
  <si>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</si>
  <si>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</si>
  <si>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</si>
  <si>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</si>
  <si>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</si>
  <si>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0, 1, 2</t>
  </si>
  <si>
    <t>LH</t>
  </si>
  <si>
    <t>BC4</t>
  </si>
  <si>
    <t>N</t>
  </si>
  <si>
    <t>KK</t>
  </si>
  <si>
    <t>sdi</t>
  </si>
  <si>
    <t>spa</t>
  </si>
  <si>
    <t>sva</t>
  </si>
  <si>
    <t>aas</t>
  </si>
  <si>
    <t>cdi</t>
  </si>
  <si>
    <t>cpe</t>
  </si>
  <si>
    <t>asa</t>
  </si>
  <si>
    <t>tbi</t>
  </si>
  <si>
    <t>hga</t>
  </si>
  <si>
    <t>hma</t>
  </si>
  <si>
    <t>hbi</t>
  </si>
  <si>
    <t>hpu</t>
  </si>
  <si>
    <t>hyp</t>
  </si>
  <si>
    <t>hra</t>
  </si>
  <si>
    <t>eoc</t>
  </si>
  <si>
    <t>atr</t>
  </si>
  <si>
    <t>splu</t>
  </si>
  <si>
    <t>svi</t>
  </si>
  <si>
    <t>sis</t>
  </si>
  <si>
    <t>sau</t>
  </si>
  <si>
    <t>hfl</t>
  </si>
  <si>
    <t>cru</t>
  </si>
  <si>
    <t>sat</t>
  </si>
  <si>
    <t>hpl</t>
  </si>
  <si>
    <t>uja</t>
  </si>
  <si>
    <t>avi</t>
  </si>
  <si>
    <t>kva</t>
  </si>
  <si>
    <t>bch</t>
  </si>
  <si>
    <t>hsc</t>
  </si>
  <si>
    <t>cmu</t>
  </si>
  <si>
    <t>ccy</t>
  </si>
  <si>
    <t>bru</t>
  </si>
  <si>
    <t>spl</t>
  </si>
  <si>
    <t>cro</t>
  </si>
  <si>
    <t>hun</t>
  </si>
  <si>
    <t>dho</t>
  </si>
  <si>
    <t>ccr</t>
  </si>
  <si>
    <t>gth</t>
  </si>
  <si>
    <t>sti</t>
  </si>
  <si>
    <t>cgl</t>
  </si>
  <si>
    <t>mco</t>
  </si>
  <si>
    <t>shi</t>
  </si>
  <si>
    <t>ape</t>
  </si>
  <si>
    <t>etr</t>
  </si>
  <si>
    <t>pca</t>
  </si>
  <si>
    <t>pac</t>
  </si>
  <si>
    <t>ppu</t>
  </si>
  <si>
    <t>pbr</t>
  </si>
  <si>
    <t>pci</t>
  </si>
  <si>
    <t>dez</t>
  </si>
  <si>
    <t>BC2</t>
  </si>
  <si>
    <t>Mark</t>
  </si>
  <si>
    <t>coc</t>
  </si>
  <si>
    <t>aco</t>
  </si>
  <si>
    <t>cin</t>
  </si>
  <si>
    <t>sru</t>
  </si>
  <si>
    <t>cros</t>
  </si>
  <si>
    <t>sch</t>
  </si>
  <si>
    <t>sta</t>
  </si>
  <si>
    <t>oau</t>
  </si>
  <si>
    <t>sbo</t>
  </si>
  <si>
    <t>asc</t>
  </si>
  <si>
    <t>par</t>
  </si>
  <si>
    <t>sbal</t>
  </si>
  <si>
    <t>cei</t>
  </si>
  <si>
    <t>hca</t>
  </si>
  <si>
    <t>owh</t>
  </si>
  <si>
    <t>BC1</t>
  </si>
  <si>
    <t>Angela</t>
  </si>
  <si>
    <t>sle</t>
  </si>
  <si>
    <t>haemulon</t>
  </si>
  <si>
    <t>sra</t>
  </si>
  <si>
    <t>och</t>
  </si>
  <si>
    <t>pma</t>
  </si>
  <si>
    <t>tdi</t>
  </si>
  <si>
    <t>edi</t>
  </si>
  <si>
    <t>evi</t>
  </si>
  <si>
    <t>fas</t>
  </si>
  <si>
    <t>dan</t>
  </si>
  <si>
    <t>cgi</t>
  </si>
  <si>
    <t>lte</t>
  </si>
  <si>
    <t>pto</t>
  </si>
  <si>
    <t>gmi</t>
  </si>
  <si>
    <t>mma</t>
  </si>
  <si>
    <t>BC5</t>
  </si>
  <si>
    <t>cca</t>
  </si>
  <si>
    <t>htr</t>
  </si>
  <si>
    <t>pmac</t>
  </si>
  <si>
    <t>cpu</t>
  </si>
  <si>
    <t>sve</t>
  </si>
  <si>
    <t>hpo</t>
  </si>
  <si>
    <t>sba</t>
  </si>
  <si>
    <t>sse</t>
  </si>
  <si>
    <t>ncu</t>
  </si>
  <si>
    <t>USEC24</t>
  </si>
  <si>
    <t>ach</t>
  </si>
  <si>
    <t>mmac</t>
  </si>
  <si>
    <t>cse</t>
  </si>
  <si>
    <t>hme</t>
  </si>
  <si>
    <t>pvo</t>
  </si>
  <si>
    <t>cerithium</t>
  </si>
  <si>
    <t>epa</t>
  </si>
  <si>
    <t>mtr</t>
  </si>
  <si>
    <t>mithracid</t>
  </si>
  <si>
    <t>BCA</t>
  </si>
  <si>
    <t>sad</t>
  </si>
  <si>
    <t>mch</t>
  </si>
  <si>
    <t>hau</t>
  </si>
  <si>
    <t>had</t>
  </si>
  <si>
    <t>lma</t>
  </si>
  <si>
    <t>ssp</t>
  </si>
  <si>
    <t>gobioclinus</t>
  </si>
  <si>
    <t>ama</t>
  </si>
  <si>
    <t>alp</t>
  </si>
  <si>
    <t>USEC26</t>
  </si>
  <si>
    <t>xsp</t>
  </si>
  <si>
    <t>cma</t>
  </si>
  <si>
    <t>kse</t>
  </si>
  <si>
    <t>asu</t>
  </si>
  <si>
    <t>bca</t>
  </si>
  <si>
    <t>lmax</t>
  </si>
  <si>
    <t>ccal</t>
  </si>
  <si>
    <t>ppa</t>
  </si>
  <si>
    <t>gcin</t>
  </si>
  <si>
    <t>psc</t>
  </si>
  <si>
    <t>dem</t>
  </si>
  <si>
    <t>dep</t>
  </si>
  <si>
    <t>deg</t>
  </si>
  <si>
    <t>pag</t>
  </si>
  <si>
    <t>blenny</t>
  </si>
  <si>
    <t>dhy</t>
  </si>
  <si>
    <t>ctu</t>
  </si>
  <si>
    <t>BC3</t>
  </si>
  <si>
    <t>cal</t>
  </si>
  <si>
    <t>stab</t>
  </si>
  <si>
    <t>`1</t>
  </si>
  <si>
    <t>cymatium</t>
  </si>
  <si>
    <t>Species Name</t>
  </si>
  <si>
    <t>Common Name</t>
  </si>
  <si>
    <t>Acanthemblemaria aspera</t>
  </si>
  <si>
    <t>Roughhead blenny</t>
  </si>
  <si>
    <t>aba</t>
  </si>
  <si>
    <t>Acanthurus bahianus</t>
  </si>
  <si>
    <t>Ocean surgeon</t>
  </si>
  <si>
    <t>acanthemblemaria</t>
  </si>
  <si>
    <t>Acanthemblemaria spp.</t>
  </si>
  <si>
    <t>Acanthurus chirurgus</t>
  </si>
  <si>
    <t>Doctorfish</t>
  </si>
  <si>
    <t>Acanthurus coeruleus</t>
  </si>
  <si>
    <t>Blue tang surgeonfish</t>
  </si>
  <si>
    <t>Aulostomus maculatus</t>
  </si>
  <si>
    <t>Trumpetfish</t>
  </si>
  <si>
    <t>amac</t>
  </si>
  <si>
    <t>Apogon maculatus</t>
  </si>
  <si>
    <t>Flamefish</t>
  </si>
  <si>
    <t>api</t>
  </si>
  <si>
    <t>Amblycirrhitus pinos</t>
  </si>
  <si>
    <t>Redspotted hawkfish</t>
  </si>
  <si>
    <t>apo</t>
  </si>
  <si>
    <t>Acanthostracion polygonius</t>
  </si>
  <si>
    <t>Honeycomb cowfish</t>
  </si>
  <si>
    <t>aqu</t>
  </si>
  <si>
    <t>Acanthostracion quadricornis</t>
  </si>
  <si>
    <t>aqua</t>
  </si>
  <si>
    <t>Scrawled cowfish</t>
  </si>
  <si>
    <t>Abudefduf saxatilis</t>
  </si>
  <si>
    <t>Sergeant major</t>
  </si>
  <si>
    <t>Aluterus scriptus</t>
  </si>
  <si>
    <t>Scribbled leatherjacket</t>
  </si>
  <si>
    <t>asp</t>
  </si>
  <si>
    <t>Acanthemblemaria spinosa</t>
  </si>
  <si>
    <t>Spinyhead blenny</t>
  </si>
  <si>
    <t>Anisotremus surinamensis</t>
  </si>
  <si>
    <t>Black margate</t>
  </si>
  <si>
    <t>ath</t>
  </si>
  <si>
    <t>Atheriniidae spp.</t>
  </si>
  <si>
    <t>ato</t>
  </si>
  <si>
    <t>Apogon townsendi</t>
  </si>
  <si>
    <t>Belted cardinalfish</t>
  </si>
  <si>
    <t>Acanthurus tractus</t>
  </si>
  <si>
    <t>Anisotremus virginicus</t>
  </si>
  <si>
    <t>Porkfish</t>
  </si>
  <si>
    <t>blu</t>
  </si>
  <si>
    <t>Bothus lunatus</t>
  </si>
  <si>
    <t>Bodianus rufus</t>
  </si>
  <si>
    <t>Dogfish</t>
  </si>
  <si>
    <t>bsp</t>
  </si>
  <si>
    <t>Blenniid sp. (mottled brown)</t>
  </si>
  <si>
    <t>bve</t>
  </si>
  <si>
    <t>Balistes vetula</t>
  </si>
  <si>
    <t>car</t>
  </si>
  <si>
    <t>Centropyge argi</t>
  </si>
  <si>
    <t>Cherubfish</t>
  </si>
  <si>
    <t>caretta</t>
  </si>
  <si>
    <t>Caretta caretta</t>
  </si>
  <si>
    <t>cba</t>
  </si>
  <si>
    <t>Carangoides bartholomaei</t>
  </si>
  <si>
    <t>Yellow jack</t>
  </si>
  <si>
    <t>cbaj</t>
  </si>
  <si>
    <t>Calamus bajonado</t>
  </si>
  <si>
    <t>Jolthead porgy</t>
  </si>
  <si>
    <t>Chaetodon capistratus</t>
  </si>
  <si>
    <t>Butterbun</t>
  </si>
  <si>
    <t>Calamus calamus</t>
  </si>
  <si>
    <t>Saucereye porgy</t>
  </si>
  <si>
    <t>ccar</t>
  </si>
  <si>
    <t>Cephalopholis cruentata</t>
  </si>
  <si>
    <t>Graysby</t>
  </si>
  <si>
    <t>ccry</t>
  </si>
  <si>
    <t>Caranx crysos</t>
  </si>
  <si>
    <t>Chromis cyanea</t>
  </si>
  <si>
    <t>Blue chromis</t>
  </si>
  <si>
    <t>Coryphopterus dicrus</t>
  </si>
  <si>
    <t>Colon goby</t>
  </si>
  <si>
    <t>Coryphopterus eidolon</t>
  </si>
  <si>
    <t>Pallid goby</t>
  </si>
  <si>
    <t>cfa</t>
  </si>
  <si>
    <t>Chaetodipterus faber</t>
  </si>
  <si>
    <t>Atlantic spadefish</t>
  </si>
  <si>
    <t>cfu</t>
  </si>
  <si>
    <t>Cephalopholis fulva</t>
  </si>
  <si>
    <t>Coney</t>
  </si>
  <si>
    <t>Coryphopterus glaucofraenum</t>
  </si>
  <si>
    <t>Bridled goby</t>
  </si>
  <si>
    <t>chi</t>
  </si>
  <si>
    <t>Caranx hippos</t>
  </si>
  <si>
    <t>chy</t>
  </si>
  <si>
    <t>Coryphopterus hyalinus</t>
  </si>
  <si>
    <t>Glass goby</t>
  </si>
  <si>
    <t>Chromis insolata</t>
  </si>
  <si>
    <t>Sunshinefish</t>
  </si>
  <si>
    <t>cku</t>
  </si>
  <si>
    <t>Coryphopterus kuna</t>
  </si>
  <si>
    <t>cla</t>
  </si>
  <si>
    <t>Caranx latus</t>
  </si>
  <si>
    <t>cli</t>
  </si>
  <si>
    <t>Coryphopterus lipernes</t>
  </si>
  <si>
    <t>Peppermint goby</t>
  </si>
  <si>
    <t>clu</t>
  </si>
  <si>
    <t>Clupeidae spp.</t>
  </si>
  <si>
    <t>Cantherhines macrocerus</t>
  </si>
  <si>
    <t>American whitespotted filefishÂ </t>
  </si>
  <si>
    <t>Chromis multilineata</t>
  </si>
  <si>
    <t>Brown chromis</t>
  </si>
  <si>
    <t>cmy</t>
  </si>
  <si>
    <t>Chelonia mydas</t>
  </si>
  <si>
    <t>Green Turtle</t>
  </si>
  <si>
    <t>Chaetodon ocellatus</t>
  </si>
  <si>
    <t>cpa</t>
  </si>
  <si>
    <t>Clepticus parrae</t>
  </si>
  <si>
    <t>Barracuda waitin boy</t>
  </si>
  <si>
    <t>Coryphopterus personatus</t>
  </si>
  <si>
    <t>Masked goby</t>
  </si>
  <si>
    <t>cpen</t>
  </si>
  <si>
    <t>Calamus penna</t>
  </si>
  <si>
    <t>Cantherhines pullus</t>
  </si>
  <si>
    <t>Orangespotted filefish</t>
  </si>
  <si>
    <t>cre</t>
  </si>
  <si>
    <t>Chilomycterus reticulatus</t>
  </si>
  <si>
    <t>Canthigaster rostrata</t>
  </si>
  <si>
    <t>Caribbean sharpnose-puffer</t>
  </si>
  <si>
    <t>Cryptotomus roseus</t>
  </si>
  <si>
    <t>Caranx ruber</t>
  </si>
  <si>
    <t xml:space="preserve"> Bar jack</t>
  </si>
  <si>
    <t>csc</t>
  </si>
  <si>
    <t>Chromis scotti</t>
  </si>
  <si>
    <t>Purple reef fish</t>
  </si>
  <si>
    <t>Chaetodon sedentarius</t>
  </si>
  <si>
    <t>Reef butterflyfish</t>
  </si>
  <si>
    <t>cst</t>
  </si>
  <si>
    <t>Chaetodon striatus</t>
  </si>
  <si>
    <t>Banded butterflyfish</t>
  </si>
  <si>
    <t>csu</t>
  </si>
  <si>
    <t>Canthidermis sufflamen</t>
  </si>
  <si>
    <t>Ocean triggerfish</t>
  </si>
  <si>
    <t>cto</t>
  </si>
  <si>
    <t>Coryphopterus tortugae</t>
  </si>
  <si>
    <t>dar</t>
  </si>
  <si>
    <t>Diplodus argenteus</t>
  </si>
  <si>
    <t>South american silver porgy</t>
  </si>
  <si>
    <t>dbi</t>
  </si>
  <si>
    <t>Diplectrum bivittatum</t>
  </si>
  <si>
    <t>Diodon holocanthus</t>
  </si>
  <si>
    <t>Fine-spotted porcupinefish</t>
  </si>
  <si>
    <t>Diodon hystrix</t>
  </si>
  <si>
    <t>Spotted porcupinefish</t>
  </si>
  <si>
    <t>ead</t>
  </si>
  <si>
    <t>Epinephelus adscensionis</t>
  </si>
  <si>
    <t>Rock hind</t>
  </si>
  <si>
    <t>eca</t>
  </si>
  <si>
    <t>Echidna catenata</t>
  </si>
  <si>
    <t>Chain moray</t>
  </si>
  <si>
    <t>ecar</t>
  </si>
  <si>
    <t>Enchelycore carychroa</t>
  </si>
  <si>
    <t>Chestnut moray</t>
  </si>
  <si>
    <t>ecay</t>
  </si>
  <si>
    <t>Elacatinus cayman</t>
  </si>
  <si>
    <t>ece</t>
  </si>
  <si>
    <t>Elacatinus centralis</t>
  </si>
  <si>
    <t>eco</t>
  </si>
  <si>
    <t>Elacatinus colini</t>
  </si>
  <si>
    <t>Emblemariopsis diaphana</t>
  </si>
  <si>
    <t>Orange-sided goby</t>
  </si>
  <si>
    <t>eev</t>
  </si>
  <si>
    <t>Elacatinus evelynae</t>
  </si>
  <si>
    <t>Shark-nose goby</t>
  </si>
  <si>
    <t>egu</t>
  </si>
  <si>
    <t>Epinephelus guttatus</t>
  </si>
  <si>
    <t>egul</t>
  </si>
  <si>
    <t>Eucinostomus gula</t>
  </si>
  <si>
    <t>eho</t>
  </si>
  <si>
    <t>Elacatinus horsti</t>
  </si>
  <si>
    <t>Yellowline goby</t>
  </si>
  <si>
    <t>eil</t>
  </si>
  <si>
    <t>Elacatinus illecebrosus</t>
  </si>
  <si>
    <t>eit</t>
  </si>
  <si>
    <t>Epinephelus itajara</t>
  </si>
  <si>
    <t>Atlantic goliath grouper</t>
  </si>
  <si>
    <t>elacatinus</t>
  </si>
  <si>
    <t>Elacatinus spp.</t>
  </si>
  <si>
    <t>elo</t>
  </si>
  <si>
    <t>Elacatinus lobeli</t>
  </si>
  <si>
    <t>emb</t>
  </si>
  <si>
    <t>Emblemariopsis sp. [bottomei]</t>
  </si>
  <si>
    <t>emo</t>
  </si>
  <si>
    <t>Epinephelus morio</t>
  </si>
  <si>
    <t>Red grouper</t>
  </si>
  <si>
    <t>ena</t>
  </si>
  <si>
    <t>Echeneis naucrates</t>
  </si>
  <si>
    <t>Sharksucker</t>
  </si>
  <si>
    <t>ene</t>
  </si>
  <si>
    <t>Echeneis neucratoides</t>
  </si>
  <si>
    <t>Whitefin sharksucker</t>
  </si>
  <si>
    <t>enneanectes</t>
  </si>
  <si>
    <t>Enneanectes spp.</t>
  </si>
  <si>
    <t>Elacatinus oceanops</t>
  </si>
  <si>
    <t>Neon goby</t>
  </si>
  <si>
    <t>Emblemaria pandionis</t>
  </si>
  <si>
    <t>epr</t>
  </si>
  <si>
    <t>Elacatinus prochilos</t>
  </si>
  <si>
    <t>epu</t>
  </si>
  <si>
    <t>Equetus punctatus</t>
  </si>
  <si>
    <t>Spotted drum</t>
  </si>
  <si>
    <t>era</t>
  </si>
  <si>
    <t>Elacatinus randalli</t>
  </si>
  <si>
    <t>Yellownose goby</t>
  </si>
  <si>
    <t>est</t>
  </si>
  <si>
    <t>Epinephelus striatus</t>
  </si>
  <si>
    <t>Nassau grouper</t>
  </si>
  <si>
    <t>gci</t>
  </si>
  <si>
    <t>Ginglymostoma cirratum</t>
  </si>
  <si>
    <t>Nurse shark</t>
  </si>
  <si>
    <t>Gerres cinereus</t>
  </si>
  <si>
    <t>Yellow fin mojarra</t>
  </si>
  <si>
    <t>gfu</t>
  </si>
  <si>
    <t>Gymnothorax funebris</t>
  </si>
  <si>
    <t>Green moray</t>
  </si>
  <si>
    <t>glo</t>
  </si>
  <si>
    <t>Gramma loreto</t>
  </si>
  <si>
    <t>Royal gramma</t>
  </si>
  <si>
    <t>Gymnothorax miliaris</t>
  </si>
  <si>
    <t>Goldentail moray</t>
  </si>
  <si>
    <t>gmo</t>
  </si>
  <si>
    <t>Gymnothorax moringa</t>
  </si>
  <si>
    <t>Spotted moray</t>
  </si>
  <si>
    <t>gobiidae</t>
  </si>
  <si>
    <t>Gobiidae spp.</t>
  </si>
  <si>
    <t>Unidentified goby</t>
  </si>
  <si>
    <t>Gnatholepis thompsoni</t>
  </si>
  <si>
    <t>Goldspot goby</t>
  </si>
  <si>
    <t>gymnothorax</t>
  </si>
  <si>
    <t>Gymnothorax spp.</t>
  </si>
  <si>
    <t>moray eels</t>
  </si>
  <si>
    <t>hab</t>
  </si>
  <si>
    <t>Hypoplectrus aberrans</t>
  </si>
  <si>
    <t>Holocentrus adscensionis</t>
  </si>
  <si>
    <t>Squirrelfish</t>
  </si>
  <si>
    <t>Haemulon spp.</t>
  </si>
  <si>
    <t>hal</t>
  </si>
  <si>
    <t>Haemulon album</t>
  </si>
  <si>
    <t>ham</t>
  </si>
  <si>
    <t>Hypanus americanus</t>
  </si>
  <si>
    <t>Haemulon aurolineatum</t>
  </si>
  <si>
    <t>Tomtate grunt</t>
  </si>
  <si>
    <t>hbe</t>
  </si>
  <si>
    <t>Holacanthus bermudensis</t>
  </si>
  <si>
    <t>Angelfish</t>
  </si>
  <si>
    <t>Halichoeres bivittatus</t>
  </si>
  <si>
    <t>Slippery dick</t>
  </si>
  <si>
    <t>Haemulon carbonarium</t>
  </si>
  <si>
    <t>Caesar grunt</t>
  </si>
  <si>
    <t>Brachygenys chrysargyreum</t>
  </si>
  <si>
    <t>Smallmouth grunt</t>
  </si>
  <si>
    <t>hchl</t>
  </si>
  <si>
    <t>Hypoplectrus chlorurus</t>
  </si>
  <si>
    <t>Sheephead</t>
  </si>
  <si>
    <t>hci</t>
  </si>
  <si>
    <t>Holacanthus ciliaris</t>
  </si>
  <si>
    <t>Queen angelfish</t>
  </si>
  <si>
    <t>hcr</t>
  </si>
  <si>
    <t>Heteropriacanthus cruentatus</t>
  </si>
  <si>
    <t>Blotched Bigeye</t>
  </si>
  <si>
    <t>hcy</t>
  </si>
  <si>
    <t>Halichoeres cyanocephalus</t>
  </si>
  <si>
    <t>Haemulon flavolineatum</t>
  </si>
  <si>
    <t>French grunt</t>
  </si>
  <si>
    <t>Halichoeres garnoti</t>
  </si>
  <si>
    <t>Yellowhead wrasse</t>
  </si>
  <si>
    <t>hge</t>
  </si>
  <si>
    <t>Hypoplectrus gemma</t>
  </si>
  <si>
    <t>Blue hamlet</t>
  </si>
  <si>
    <t>hin</t>
  </si>
  <si>
    <t>Hypoplectrus indigo</t>
  </si>
  <si>
    <t>Halichoeres maculipinna</t>
  </si>
  <si>
    <t>Clown wrasse</t>
  </si>
  <si>
    <t>hmac</t>
  </si>
  <si>
    <t>Haemulon macrostomum</t>
  </si>
  <si>
    <t>Spanish grunt</t>
  </si>
  <si>
    <t>hni</t>
  </si>
  <si>
    <t>Hypoplectrus nigricans</t>
  </si>
  <si>
    <t>holocentrus</t>
  </si>
  <si>
    <t>Holocentrus spp.</t>
  </si>
  <si>
    <t>hpa</t>
  </si>
  <si>
    <t>Haemulon parra</t>
  </si>
  <si>
    <t>Sailor's grunt</t>
  </si>
  <si>
    <t>hpi</t>
  </si>
  <si>
    <t>Halichoeres pictus</t>
  </si>
  <si>
    <t>Painted wrasse</t>
  </si>
  <si>
    <t>Haemulon plumierii</t>
  </si>
  <si>
    <t>Halichoeres poeyi</t>
  </si>
  <si>
    <t>Hypoplectrus puella</t>
  </si>
  <si>
    <t>Barred hamlet</t>
  </si>
  <si>
    <t>Halichoeres radiatus</t>
  </si>
  <si>
    <t>Puddingwife wrasse</t>
  </si>
  <si>
    <t>hran</t>
  </si>
  <si>
    <t>Hypoplectrus randallorum</t>
  </si>
  <si>
    <t>hru</t>
  </si>
  <si>
    <t>Holocentrus rufus</t>
  </si>
  <si>
    <t>Longspine squirrelfish</t>
  </si>
  <si>
    <t>Haemulon sciurus</t>
  </si>
  <si>
    <t>Bluestriped grunt</t>
  </si>
  <si>
    <t>hsi</t>
  </si>
  <si>
    <t>Hemiemblemaria simulus</t>
  </si>
  <si>
    <t>hso</t>
  </si>
  <si>
    <t>Halichoeres socialis</t>
  </si>
  <si>
    <t>hsp</t>
  </si>
  <si>
    <t>Hypoplectrus sp. [tan]</t>
  </si>
  <si>
    <t>hsp.</t>
  </si>
  <si>
    <t>Hypoplectrus sp. [2]</t>
  </si>
  <si>
    <t>Holacanthus tricolor</t>
  </si>
  <si>
    <t>Rock beauty</t>
  </si>
  <si>
    <t>Hypoplectrus unicolor</t>
  </si>
  <si>
    <t>Butter hamlet</t>
  </si>
  <si>
    <t>hvi</t>
  </si>
  <si>
    <t>Haemulon vittatum</t>
  </si>
  <si>
    <t>Hypoplectrus spp.</t>
  </si>
  <si>
    <t>ivi</t>
  </si>
  <si>
    <t>Inermia vittata</t>
  </si>
  <si>
    <t>Boga</t>
  </si>
  <si>
    <t>kci</t>
  </si>
  <si>
    <t>Kyphosus cinerascens</t>
  </si>
  <si>
    <t>Kyphosus sectatrix</t>
  </si>
  <si>
    <t>Pacific drummer</t>
  </si>
  <si>
    <t>Kyphosus vaigiensis</t>
  </si>
  <si>
    <t>lan</t>
  </si>
  <si>
    <t>Lutjanus analis</t>
  </si>
  <si>
    <t>Mutton snapper</t>
  </si>
  <si>
    <t>lap</t>
  </si>
  <si>
    <t>Lutjanus apodus</t>
  </si>
  <si>
    <t>Schoolmaster snapper</t>
  </si>
  <si>
    <t>lbi</t>
  </si>
  <si>
    <t>Lactophrys bicaudalis</t>
  </si>
  <si>
    <t>Spotted trunkfish</t>
  </si>
  <si>
    <t>lbu</t>
  </si>
  <si>
    <t>Lutjanus buccanella</t>
  </si>
  <si>
    <t>lcy</t>
  </si>
  <si>
    <t>Lutjanus cyanopterus</t>
  </si>
  <si>
    <t>lfi</t>
  </si>
  <si>
    <t>Labrisomus filamentosus</t>
  </si>
  <si>
    <t>lgr</t>
  </si>
  <si>
    <t>Lutjanus griseus</t>
  </si>
  <si>
    <t>Grey snapper</t>
  </si>
  <si>
    <t>liopropoma</t>
  </si>
  <si>
    <t>Liopropoma spp.</t>
  </si>
  <si>
    <t>ljo</t>
  </si>
  <si>
    <t>Lutjanus jocu</t>
  </si>
  <si>
    <t>lka</t>
  </si>
  <si>
    <t>Labrisomus kalisherae</t>
  </si>
  <si>
    <t>Downy blenny</t>
  </si>
  <si>
    <t>Lutjanus mahogoni</t>
  </si>
  <si>
    <t>Mahogany snapper</t>
  </si>
  <si>
    <t>Lachnolaimus maximus</t>
  </si>
  <si>
    <t>Hogfish</t>
  </si>
  <si>
    <t>lsy</t>
  </si>
  <si>
    <t>Lutjanus synagris</t>
  </si>
  <si>
    <t>Lane snapper</t>
  </si>
  <si>
    <t>ltr</t>
  </si>
  <si>
    <t>Lactophrys triqueter</t>
  </si>
  <si>
    <t>mat</t>
  </si>
  <si>
    <t>Megalops atlanticus</t>
  </si>
  <si>
    <t>Tarpon</t>
  </si>
  <si>
    <t>mau</t>
  </si>
  <si>
    <t>Malacoctenus aurolineatus</t>
  </si>
  <si>
    <t>mbo</t>
  </si>
  <si>
    <t>Mycteroperca bonaci</t>
  </si>
  <si>
    <t>Black grouper</t>
  </si>
  <si>
    <t>mboe</t>
  </si>
  <si>
    <t>Malacoctenus boehlkei</t>
  </si>
  <si>
    <t>Diamond blenny</t>
  </si>
  <si>
    <t>mbr</t>
  </si>
  <si>
    <t>Myrichthys breviceps</t>
  </si>
  <si>
    <t>Microspathodon chrysurus</t>
  </si>
  <si>
    <t>Yellowtail damselfish</t>
  </si>
  <si>
    <t>mci</t>
  </si>
  <si>
    <t>Monacanthus ciliatus</t>
  </si>
  <si>
    <t>min</t>
  </si>
  <si>
    <t>Mycteroperca interstitialis</t>
  </si>
  <si>
    <t>Yellowmouth grouper</t>
  </si>
  <si>
    <t>mja</t>
  </si>
  <si>
    <t>Myripristis jacobus</t>
  </si>
  <si>
    <t>Blackbar soldierfish</t>
  </si>
  <si>
    <t>Mulloidichthys martinicus</t>
  </si>
  <si>
    <t>Yellow goatfish</t>
  </si>
  <si>
    <t>Malacoctenus macropus</t>
  </si>
  <si>
    <t>Rosy blenny</t>
  </si>
  <si>
    <t>mni</t>
  </si>
  <si>
    <t>Melichthys niger</t>
  </si>
  <si>
    <t>Black triggerfish</t>
  </si>
  <si>
    <t>mti</t>
  </si>
  <si>
    <t>Mycteroperca tigris</t>
  </si>
  <si>
    <t>Malacoctenus triangulatus</t>
  </si>
  <si>
    <t>Saddled blenny</t>
  </si>
  <si>
    <t>mtu</t>
  </si>
  <si>
    <t>Monacanthus tuckeri</t>
  </si>
  <si>
    <t>Slender filefish</t>
  </si>
  <si>
    <t>muraena</t>
  </si>
  <si>
    <t>Muraena spp.</t>
  </si>
  <si>
    <t>mve</t>
  </si>
  <si>
    <t>Mycteroperca venenosa</t>
  </si>
  <si>
    <t>nma</t>
  </si>
  <si>
    <t>Neoniphon marianus</t>
  </si>
  <si>
    <t>Longjaw squirrelfish</t>
  </si>
  <si>
    <t>oat</t>
  </si>
  <si>
    <t>Ophioblennius atlanticus</t>
  </si>
  <si>
    <t>Redlip blenny</t>
  </si>
  <si>
    <t>Opistognathus aurifrons</t>
  </si>
  <si>
    <t>Ocyurus chrysurus</t>
  </si>
  <si>
    <t>Yellowtail snapper</t>
  </si>
  <si>
    <t>ode</t>
  </si>
  <si>
    <t>Odontoscion dentex</t>
  </si>
  <si>
    <t>Reef croaker</t>
  </si>
  <si>
    <t>oma</t>
  </si>
  <si>
    <t>Opistognathus macrognathus</t>
  </si>
  <si>
    <t>omac</t>
  </si>
  <si>
    <t>Ophioblennius macclurei</t>
  </si>
  <si>
    <t>Atlantic red lipped blenny</t>
  </si>
  <si>
    <t>Pareques acuminatus</t>
  </si>
  <si>
    <t>pacu</t>
  </si>
  <si>
    <t>Prognathodes aculeatus</t>
  </si>
  <si>
    <t>pacum</t>
  </si>
  <si>
    <t>High-hat</t>
  </si>
  <si>
    <t>Pomacanthus arcuatus</t>
  </si>
  <si>
    <t>Grey angelfish</t>
  </si>
  <si>
    <t>pare</t>
  </si>
  <si>
    <t>Priacanthus arenatus</t>
  </si>
  <si>
    <t>Atlantic bigeye</t>
  </si>
  <si>
    <t>pfu</t>
  </si>
  <si>
    <t>Paranthias furcifer</t>
  </si>
  <si>
    <t>Creole-fish</t>
  </si>
  <si>
    <t>phe</t>
  </si>
  <si>
    <t>Ptereleotris helenae</t>
  </si>
  <si>
    <t>phi</t>
  </si>
  <si>
    <t>Priolepis hipoliti</t>
  </si>
  <si>
    <t>Parablennius marmoreus</t>
  </si>
  <si>
    <t>Seaweed blenny</t>
  </si>
  <si>
    <t>Pseudupeneus maculatus</t>
  </si>
  <si>
    <t>Spotted goatfish</t>
  </si>
  <si>
    <t>Pomacanthus paru</t>
  </si>
  <si>
    <t>French angelfish</t>
  </si>
  <si>
    <t>Pempheris schomburgkii</t>
  </si>
  <si>
    <t>Glassy sweeper</t>
  </si>
  <si>
    <t>Pterois volitans</t>
  </si>
  <si>
    <t>Red firefish</t>
  </si>
  <si>
    <t>rsa</t>
  </si>
  <si>
    <t>Rypticus saponaceus</t>
  </si>
  <si>
    <t>Greater soapfish</t>
  </si>
  <si>
    <t>rtr</t>
  </si>
  <si>
    <t>Rhinesomus triqueter</t>
  </si>
  <si>
    <t>Smooth trunkfish</t>
  </si>
  <si>
    <t>Stegastes adustus</t>
  </si>
  <si>
    <t>Dusky damselfish</t>
  </si>
  <si>
    <t>Sparisoma atomarium</t>
  </si>
  <si>
    <t>Sparisoma aurofrenatum</t>
  </si>
  <si>
    <t>Redband parrotfish</t>
  </si>
  <si>
    <t>Sphyraena barracuda</t>
  </si>
  <si>
    <t>Great Barracuda</t>
  </si>
  <si>
    <t>Serranus baldwini</t>
  </si>
  <si>
    <t>Lantern bass</t>
  </si>
  <si>
    <t>sca</t>
  </si>
  <si>
    <t>Scorpaenodes caribbaeus</t>
  </si>
  <si>
    <t>Reef scorpionfish</t>
  </si>
  <si>
    <t>Sparisoma chrysopterum</t>
  </si>
  <si>
    <t>Redtail parrotfish</t>
  </si>
  <si>
    <t>sco</t>
  </si>
  <si>
    <t>Scarus coelestinus</t>
  </si>
  <si>
    <t>Midnight parrotfish</t>
  </si>
  <si>
    <t>scoe</t>
  </si>
  <si>
    <t>Scarus coeruleus</t>
  </si>
  <si>
    <t>Blue parrotfish</t>
  </si>
  <si>
    <t>scr</t>
  </si>
  <si>
    <t>Scartella cristata</t>
  </si>
  <si>
    <t>Molly miller</t>
  </si>
  <si>
    <t>Stegastes diencaeus</t>
  </si>
  <si>
    <t>Longfin damselfish</t>
  </si>
  <si>
    <t>sfu</t>
  </si>
  <si>
    <t>Stegastes fuscus</t>
  </si>
  <si>
    <t>sgu</t>
  </si>
  <si>
    <t>Scarus guacamaia</t>
  </si>
  <si>
    <t>Rainbow parrotfish</t>
  </si>
  <si>
    <t>sin</t>
  </si>
  <si>
    <t>Synodus intermedius</t>
  </si>
  <si>
    <t>Sand diver</t>
  </si>
  <si>
    <t>Scarus iseri</t>
  </si>
  <si>
    <t>Striped parrotfish</t>
  </si>
  <si>
    <t>sla</t>
  </si>
  <si>
    <t>Stygnobrotula latebricola</t>
  </si>
  <si>
    <t>Black brotula</t>
  </si>
  <si>
    <t>Stegastes leucostictus</t>
  </si>
  <si>
    <t>Beaugregory</t>
  </si>
  <si>
    <t>snd</t>
  </si>
  <si>
    <t>Survey Not Done</t>
  </si>
  <si>
    <t>Stegastes partitus</t>
  </si>
  <si>
    <t>Bicolor damselfish</t>
  </si>
  <si>
    <t>Stegastes planifrons</t>
  </si>
  <si>
    <t>Threespot damselfish</t>
  </si>
  <si>
    <t>Scorpaena plumieri</t>
  </si>
  <si>
    <t>Spotted scorpionfish</t>
  </si>
  <si>
    <t>Sparisoma radians</t>
  </si>
  <si>
    <t>Bucktooth parrotfish</t>
  </si>
  <si>
    <t>sre</t>
  </si>
  <si>
    <t>Scomberomorus regalis</t>
  </si>
  <si>
    <t>Cero</t>
  </si>
  <si>
    <t>Sparisoma rubripinne</t>
  </si>
  <si>
    <t>Redfin parrotfish</t>
  </si>
  <si>
    <t>Sepioteuthis sepioidea</t>
  </si>
  <si>
    <t>Sphoeroides spengleri</t>
  </si>
  <si>
    <t>Bandtail puffer</t>
  </si>
  <si>
    <t>ssy</t>
  </si>
  <si>
    <t>Synodus synodus</t>
  </si>
  <si>
    <t>Diamond lizardfish</t>
  </si>
  <si>
    <t>Scarus taeniopterus</t>
  </si>
  <si>
    <t>Princess parrotfish</t>
  </si>
  <si>
    <t>Serranus tabacarius</t>
  </si>
  <si>
    <t>ste</t>
  </si>
  <si>
    <t>Sphoeroides testudineus</t>
  </si>
  <si>
    <t>Serranus tigrinus</t>
  </si>
  <si>
    <t>Harlequin bass</t>
  </si>
  <si>
    <t>sto</t>
  </si>
  <si>
    <t>Serranus tortugarum</t>
  </si>
  <si>
    <t>Stegastes variabilis</t>
  </si>
  <si>
    <t>Cocoa damselfish</t>
  </si>
  <si>
    <t>Scarus vetula</t>
  </si>
  <si>
    <t>Queen parrotfish</t>
  </si>
  <si>
    <t>svex</t>
  </si>
  <si>
    <t>Sargocentron vexillarium</t>
  </si>
  <si>
    <t>Dusky squirrelfish</t>
  </si>
  <si>
    <t>Sparisoma viride</t>
  </si>
  <si>
    <t>Stoplight parrotfish</t>
  </si>
  <si>
    <t>sxa</t>
  </si>
  <si>
    <t>Stegastes xanthurus</t>
  </si>
  <si>
    <t>Thalassoma bifasciatum</t>
  </si>
  <si>
    <t>Bluehead</t>
  </si>
  <si>
    <t>Tigrigobius dilepis</t>
  </si>
  <si>
    <t>tsa</t>
  </si>
  <si>
    <t>Tigrigobius saucrus</t>
  </si>
  <si>
    <t>Urobatis jamaicensis</t>
  </si>
  <si>
    <t>Yellow stingray</t>
  </si>
  <si>
    <t>xma</t>
  </si>
  <si>
    <t>Xyrichtys martinicensis</t>
  </si>
  <si>
    <t>xno</t>
  </si>
  <si>
    <t>Xyrichtys novacula</t>
  </si>
  <si>
    <t>Xyrichtys splendens</t>
  </si>
  <si>
    <t>Green razorfish</t>
  </si>
  <si>
    <t>Sphyraena borealis</t>
  </si>
  <si>
    <t>Opistognathus whitehursti</t>
  </si>
  <si>
    <t>Dusky jawfish</t>
  </si>
  <si>
    <t>Haemulon melanurum</t>
  </si>
  <si>
    <t>Cottonwick grunt</t>
  </si>
  <si>
    <t>Balistes capriscus</t>
  </si>
  <si>
    <t>Calamus spp.</t>
  </si>
  <si>
    <t>aac</t>
  </si>
  <si>
    <t>Amphithrax aculeatus</t>
  </si>
  <si>
    <t>aar</t>
  </si>
  <si>
    <t>Alpheus armatus</t>
  </si>
  <si>
    <t>afa</t>
  </si>
  <si>
    <t>Agathistoma fasciatum</t>
  </si>
  <si>
    <t>agat</t>
  </si>
  <si>
    <t>Agathistoma spp.</t>
  </si>
  <si>
    <t>agi</t>
  </si>
  <si>
    <t>Aliger gigas</t>
  </si>
  <si>
    <t>agr</t>
  </si>
  <si>
    <t>Acanthemblemaria greenfieldi</t>
  </si>
  <si>
    <t>Alpheus spp.</t>
  </si>
  <si>
    <t>amar</t>
  </si>
  <si>
    <t>Acanthemblemaria maria</t>
  </si>
  <si>
    <t>amu</t>
  </si>
  <si>
    <t>Astichopus multifidus</t>
  </si>
  <si>
    <t>apa</t>
  </si>
  <si>
    <t>Aplysia parvula</t>
  </si>
  <si>
    <t>Black-lined sea hare</t>
  </si>
  <si>
    <t>Ancylomenes pedersoni</t>
  </si>
  <si>
    <t>apil</t>
  </si>
  <si>
    <t>Amphithrax pilosus</t>
  </si>
  <si>
    <t>arh</t>
  </si>
  <si>
    <t>Astralium rhodostomum</t>
  </si>
  <si>
    <t>ase</t>
  </si>
  <si>
    <t>Axiopsis serratifrons</t>
  </si>
  <si>
    <t>aseb</t>
  </si>
  <si>
    <t>Achelous sebae</t>
  </si>
  <si>
    <t>ast</t>
  </si>
  <si>
    <t>Atrapogon stellatus</t>
  </si>
  <si>
    <t>brach</t>
  </si>
  <si>
    <t>Brachyura spp.</t>
  </si>
  <si>
    <t>buc</t>
  </si>
  <si>
    <t>Buccinoidea spp.</t>
  </si>
  <si>
    <t>Coryphopterus alloides</t>
  </si>
  <si>
    <t>Corvula batabana</t>
  </si>
  <si>
    <t>cbai</t>
  </si>
  <si>
    <t>Callionymus bairdi</t>
  </si>
  <si>
    <t>cco</t>
  </si>
  <si>
    <t>Carpilius corallinus</t>
  </si>
  <si>
    <t>cda</t>
  </si>
  <si>
    <t>Conus daucus</t>
  </si>
  <si>
    <t>cer</t>
  </si>
  <si>
    <t>Coralliophila erosa</t>
  </si>
  <si>
    <t>Cerithium spp.</t>
  </si>
  <si>
    <t>cfr</t>
  </si>
  <si>
    <t>Cassiopea frondosa</t>
  </si>
  <si>
    <t>Cyphoma gibbosum</t>
  </si>
  <si>
    <t>Flamingo tounge snail</t>
  </si>
  <si>
    <t>Cerithium litteratum</t>
  </si>
  <si>
    <t>Stocky cerithÂ </t>
  </si>
  <si>
    <t>clip</t>
  </si>
  <si>
    <t>clo</t>
  </si>
  <si>
    <t>Corallianassa longiventris</t>
  </si>
  <si>
    <t>corysp</t>
  </si>
  <si>
    <t>Coryphopterus sp.[cf personatus]</t>
  </si>
  <si>
    <t>cpi</t>
  </si>
  <si>
    <t>Cittarium pica</t>
  </si>
  <si>
    <t>Cronius ruber</t>
  </si>
  <si>
    <t>Red swimcrab</t>
  </si>
  <si>
    <t>csa</t>
  </si>
  <si>
    <t>Chama sarda</t>
  </si>
  <si>
    <t>Cherry jewelbox</t>
  </si>
  <si>
    <t>csae</t>
  </si>
  <si>
    <t>Ctenogobius saepepallens</t>
  </si>
  <si>
    <t>csal</t>
  </si>
  <si>
    <t>Coralliophila salebrosa</t>
  </si>
  <si>
    <t>cti</t>
  </si>
  <si>
    <t>Calcinus tibicen</t>
  </si>
  <si>
    <t>ctr</t>
  </si>
  <si>
    <t>Clibanarius tricolor</t>
  </si>
  <si>
    <t>cxa</t>
  </si>
  <si>
    <t>Cassiopea xamachana</t>
  </si>
  <si>
    <t>Cymatium spp.</t>
  </si>
  <si>
    <t>dam</t>
  </si>
  <si>
    <t>Dasyatis americana</t>
  </si>
  <si>
    <t>Southern stingray</t>
  </si>
  <si>
    <t>Diadema antillarum</t>
  </si>
  <si>
    <t>Lime urchin</t>
  </si>
  <si>
    <t>dec</t>
  </si>
  <si>
    <t>Debris - Cloth</t>
  </si>
  <si>
    <t>Any cloth debris</t>
  </si>
  <si>
    <t>def</t>
  </si>
  <si>
    <t>Debris - Fishing gear</t>
  </si>
  <si>
    <t>fishing rods, reels, lines, sinkers, hooks, lures, nets (note that two attached items are just counted as one)</t>
  </si>
  <si>
    <t>Debris - Glass</t>
  </si>
  <si>
    <t>Any glass debris</t>
  </si>
  <si>
    <t>Debris - Metal</t>
  </si>
  <si>
    <t>Any metal debris</t>
  </si>
  <si>
    <t>deo</t>
  </si>
  <si>
    <t>Debris - Other</t>
  </si>
  <si>
    <t>Any debris OTHER THAN fishing gear, made of plastic, cloth, metal, glass or timber</t>
  </si>
  <si>
    <t>Debris - Plastic</t>
  </si>
  <si>
    <t>Any plastic debris</t>
  </si>
  <si>
    <t>dew</t>
  </si>
  <si>
    <t>Debris - Wood</t>
  </si>
  <si>
    <t>Any timber debris &gt; 10cm</t>
  </si>
  <si>
    <t>Debris - Zero</t>
  </si>
  <si>
    <t>No Debris found</t>
  </si>
  <si>
    <t>dio</t>
  </si>
  <si>
    <t>Diogenidae spp.</t>
  </si>
  <si>
    <t>dru</t>
  </si>
  <si>
    <t>Davidaster rubiginosus</t>
  </si>
  <si>
    <t>drupa</t>
  </si>
  <si>
    <t>Drupa spp.</t>
  </si>
  <si>
    <t>drupella</t>
  </si>
  <si>
    <t>Drupella spp.</t>
  </si>
  <si>
    <t>dve</t>
  </si>
  <si>
    <t>Dardanus venosus</t>
  </si>
  <si>
    <t>eba</t>
  </si>
  <si>
    <t>Emblemariopsis bahamensis</t>
  </si>
  <si>
    <t>Emblemariopsis carib</t>
  </si>
  <si>
    <t>ecat</t>
  </si>
  <si>
    <t>ecen</t>
  </si>
  <si>
    <t>ecr</t>
  </si>
  <si>
    <t>Elysia crispata</t>
  </si>
  <si>
    <t>Lettuce seaslug</t>
  </si>
  <si>
    <t>elou</t>
  </si>
  <si>
    <t>Elacatinus louiseae</t>
  </si>
  <si>
    <t>elu</t>
  </si>
  <si>
    <t>Echinometra lucunter</t>
  </si>
  <si>
    <t>Rock-boring sea urchin</t>
  </si>
  <si>
    <t>ennbo</t>
  </si>
  <si>
    <t>Enneanectes sp. [boehlkei]</t>
  </si>
  <si>
    <t>epra</t>
  </si>
  <si>
    <t>Elysia pratensis</t>
  </si>
  <si>
    <t>epri</t>
  </si>
  <si>
    <t>Emblemariopsis pricei</t>
  </si>
  <si>
    <t>Eucidaris tribuloides</t>
  </si>
  <si>
    <t>Slate pencil urchin</t>
  </si>
  <si>
    <t>Echinometra viridis</t>
  </si>
  <si>
    <t>Reef urchin</t>
  </si>
  <si>
    <t>Fasciolariidae spp.</t>
  </si>
  <si>
    <t>ftu</t>
  </si>
  <si>
    <t>Fasciolaria tulipa</t>
  </si>
  <si>
    <t>gastro</t>
  </si>
  <si>
    <t>Gastropoda spp.</t>
  </si>
  <si>
    <t>gbu</t>
  </si>
  <si>
    <t>Gobioclinus bucciferus</t>
  </si>
  <si>
    <t>Hermodice carunculata</t>
  </si>
  <si>
    <t>hch</t>
  </si>
  <si>
    <t>Holothuria mexicana</t>
  </si>
  <si>
    <t>Donkey dung sea cucumber</t>
  </si>
  <si>
    <t>hth</t>
  </si>
  <si>
    <t>Holothuria thomasi</t>
  </si>
  <si>
    <t>iba</t>
  </si>
  <si>
    <t>Isostichopus badionotus</t>
  </si>
  <si>
    <t>Three-rowed sea cucumber</t>
  </si>
  <si>
    <t>ina</t>
  </si>
  <si>
    <t>Inachidae spp.</t>
  </si>
  <si>
    <t>ire</t>
  </si>
  <si>
    <t>Iridopagurus reticulatus</t>
  </si>
  <si>
    <t>irid</t>
  </si>
  <si>
    <t>Iridopagurus spp.</t>
  </si>
  <si>
    <t>lgl</t>
  </si>
  <si>
    <t>Lysiosquilla glabriuscula</t>
  </si>
  <si>
    <t>lpe</t>
  </si>
  <si>
    <t>Lysmata pederseni</t>
  </si>
  <si>
    <t>lra</t>
  </si>
  <si>
    <t>Lobatus raninus</t>
  </si>
  <si>
    <t>lru</t>
  </si>
  <si>
    <t>Liopropoma rubre</t>
  </si>
  <si>
    <t>Lithopoma tectum</t>
  </si>
  <si>
    <t>West indian starsnail</t>
  </si>
  <si>
    <t>lva</t>
  </si>
  <si>
    <t>Lytechinus variegatus</t>
  </si>
  <si>
    <t>lwi</t>
  </si>
  <si>
    <t>Lytechinus williamsi</t>
  </si>
  <si>
    <t>Jewel urchin</t>
  </si>
  <si>
    <t>lys</t>
  </si>
  <si>
    <t>Lysmata spp.</t>
  </si>
  <si>
    <t>Mithraculus cinctimanus</t>
  </si>
  <si>
    <t>Macrostrombus costatus</t>
  </si>
  <si>
    <t>mcor</t>
  </si>
  <si>
    <t>Mithraculus coryphe</t>
  </si>
  <si>
    <t>mhi</t>
  </si>
  <si>
    <t>Mithrax hispidus</t>
  </si>
  <si>
    <t>mit</t>
  </si>
  <si>
    <t>Mithrax spp.</t>
  </si>
  <si>
    <t>mith</t>
  </si>
  <si>
    <t>Mithraculus spp.</t>
  </si>
  <si>
    <t>Mithracidae spp.</t>
  </si>
  <si>
    <t>mithrax</t>
  </si>
  <si>
    <t>msc</t>
  </si>
  <si>
    <t>Mithraculus sculptus</t>
  </si>
  <si>
    <t>msp</t>
  </si>
  <si>
    <t>Maguimithrax spinosissimus</t>
  </si>
  <si>
    <t>Meoma ventricosa</t>
  </si>
  <si>
    <t>mze</t>
  </si>
  <si>
    <t>Macrocypraea zebra</t>
  </si>
  <si>
    <t>Neogonodactylus curacaoensis</t>
  </si>
  <si>
    <t>neo</t>
  </si>
  <si>
    <t>Neogonodactylus spp.</t>
  </si>
  <si>
    <t>omal</t>
  </si>
  <si>
    <t>Omalacantha spp.</t>
  </si>
  <si>
    <t>oph</t>
  </si>
  <si>
    <t>Ophiuroidea spp.</t>
  </si>
  <si>
    <t>ore</t>
  </si>
  <si>
    <t>Oreaster reticulatus</t>
  </si>
  <si>
    <t>Paguroidea spp.</t>
  </si>
  <si>
    <t>panulirus</t>
  </si>
  <si>
    <t>Panulirus spp.</t>
  </si>
  <si>
    <t>parg</t>
  </si>
  <si>
    <t>Panulirus argus</t>
  </si>
  <si>
    <t>Caribbean spiny lobster</t>
  </si>
  <si>
    <t>Pagurus brevidactylus</t>
  </si>
  <si>
    <t>Paguristes cadenati</t>
  </si>
  <si>
    <t>Red reef hermit crab</t>
  </si>
  <si>
    <t>Pseudosquilla ciliata</t>
  </si>
  <si>
    <t>pdi</t>
  </si>
  <si>
    <t>Petrochirus diogenes</t>
  </si>
  <si>
    <t>per</t>
  </si>
  <si>
    <t>Paguristes erythrops</t>
  </si>
  <si>
    <t>pga</t>
  </si>
  <si>
    <t>Petrolisthes galathinus</t>
  </si>
  <si>
    <t>pgi</t>
  </si>
  <si>
    <t>Percnon gibbesi</t>
  </si>
  <si>
    <t>Sally lightfoot crab</t>
  </si>
  <si>
    <t>pgu</t>
  </si>
  <si>
    <t>Panulirus guttatus</t>
  </si>
  <si>
    <t>pho</t>
  </si>
  <si>
    <t>Phimochirus holthuisi</t>
  </si>
  <si>
    <t>pop</t>
  </si>
  <si>
    <t>Phimochirus operculatus</t>
  </si>
  <si>
    <t>portunidae</t>
  </si>
  <si>
    <t>Portunidae spp.</t>
  </si>
  <si>
    <t>Unidentified swimmer crab</t>
  </si>
  <si>
    <t>ppe</t>
  </si>
  <si>
    <t>Periclimenes pedersoni</t>
  </si>
  <si>
    <t>Pederson cleaner shrimp</t>
  </si>
  <si>
    <t>ppo</t>
  </si>
  <si>
    <t>Phyllonotus pomum</t>
  </si>
  <si>
    <t>Paguristes puncticeps</t>
  </si>
  <si>
    <t>pra</t>
  </si>
  <si>
    <t>Periclimenes rathbunae</t>
  </si>
  <si>
    <t>pse</t>
  </si>
  <si>
    <t>Pagursites sericeus</t>
  </si>
  <si>
    <t>pseu</t>
  </si>
  <si>
    <t>Pseudosquilla spp.</t>
  </si>
  <si>
    <t>Paguristes tortugae</t>
  </si>
  <si>
    <t>pyu</t>
  </si>
  <si>
    <t>Periclimenes yucatanicus</t>
  </si>
  <si>
    <t>rru</t>
  </si>
  <si>
    <t>Risor ruber</t>
  </si>
  <si>
    <t>sam</t>
  </si>
  <si>
    <t>Spondylus americanus</t>
  </si>
  <si>
    <t>Atlantic thorny oyster</t>
  </si>
  <si>
    <t>sgi</t>
  </si>
  <si>
    <t>Strombus gigas</t>
  </si>
  <si>
    <t>queen conch</t>
  </si>
  <si>
    <t>Stenopus hispidus</t>
  </si>
  <si>
    <t>Banded cleaner shrimp</t>
  </si>
  <si>
    <t>spu</t>
  </si>
  <si>
    <t>Strombus pugilus</t>
  </si>
  <si>
    <t>ssc</t>
  </si>
  <si>
    <t>Stenopus scutellatus</t>
  </si>
  <si>
    <t>Stenorhynchus seticornis</t>
  </si>
  <si>
    <t>Yellowline arrow crab</t>
  </si>
  <si>
    <t>ssep</t>
  </si>
  <si>
    <t>tgi</t>
  </si>
  <si>
    <t>Triplofusus giganteus</t>
  </si>
  <si>
    <t>thor</t>
  </si>
  <si>
    <t>Thor spp.</t>
  </si>
  <si>
    <t>tve</t>
  </si>
  <si>
    <t>Tripneustes ventricosus</t>
  </si>
  <si>
    <t>urosalpinx</t>
  </si>
  <si>
    <t>Urosalpinx spp.</t>
  </si>
  <si>
    <t>vmu</t>
  </si>
  <si>
    <t>Vasum muricatum</t>
  </si>
  <si>
    <t>Caribbean vase</t>
  </si>
  <si>
    <t>vpo</t>
  </si>
  <si>
    <t>Voluta polypleura</t>
  </si>
  <si>
    <t>De marcoi's volute</t>
  </si>
  <si>
    <t>Cassis tuberosa</t>
  </si>
  <si>
    <t>King helmet</t>
  </si>
  <si>
    <t>SiteCode</t>
  </si>
  <si>
    <t>Site Latitude</t>
  </si>
  <si>
    <t>Site Longitude</t>
  </si>
  <si>
    <t>Location</t>
  </si>
  <si>
    <t>Source</t>
  </si>
  <si>
    <t>Broward County 4</t>
  </si>
  <si>
    <t>Broward County, FL</t>
  </si>
  <si>
    <t>CREMP/SECREMP</t>
  </si>
  <si>
    <t>Broward County 5</t>
  </si>
  <si>
    <t>BC6</t>
  </si>
  <si>
    <t>Broward County 6</t>
  </si>
  <si>
    <t>Broward County 1</t>
  </si>
  <si>
    <t>Broward County 2</t>
  </si>
  <si>
    <t>Broward County 3</t>
  </si>
  <si>
    <t>Broward County A</t>
  </si>
  <si>
    <t>DC5</t>
  </si>
  <si>
    <t>Dade County 5</t>
  </si>
  <si>
    <t>Dade County, FL</t>
  </si>
  <si>
    <t>DC6</t>
  </si>
  <si>
    <t>Dade County 6</t>
  </si>
  <si>
    <t>DC7</t>
  </si>
  <si>
    <t>Dade County 7</t>
  </si>
  <si>
    <t>DC8</t>
  </si>
  <si>
    <t>Dade County 8</t>
  </si>
  <si>
    <t>DC1</t>
  </si>
  <si>
    <t>Dade County 1</t>
  </si>
  <si>
    <t>DC2</t>
  </si>
  <si>
    <t>Dade County 2</t>
  </si>
  <si>
    <t>DC3</t>
  </si>
  <si>
    <t>Dade County 3</t>
  </si>
  <si>
    <t>DC4</t>
  </si>
  <si>
    <t>Dade County 4</t>
  </si>
  <si>
    <t>1PA</t>
  </si>
  <si>
    <t>The Maze</t>
  </si>
  <si>
    <t>Dry Tortugas, FL</t>
  </si>
  <si>
    <t>1PB</t>
  </si>
  <si>
    <t>Davis Rock</t>
  </si>
  <si>
    <t>1PC</t>
  </si>
  <si>
    <t>Texas Rock</t>
  </si>
  <si>
    <t>1P1</t>
  </si>
  <si>
    <t>White Shoal</t>
  </si>
  <si>
    <t>1P2</t>
  </si>
  <si>
    <t>Palmata Patch</t>
  </si>
  <si>
    <t>1P3</t>
  </si>
  <si>
    <t>Prolifera Patch</t>
  </si>
  <si>
    <t>1P4</t>
  </si>
  <si>
    <t>Temptation Rock</t>
  </si>
  <si>
    <t>1P5</t>
  </si>
  <si>
    <t>Mayer's Peak</t>
  </si>
  <si>
    <t>1P6</t>
  </si>
  <si>
    <t>Loggerhead Patch</t>
  </si>
  <si>
    <t>1P7</t>
  </si>
  <si>
    <t>Little Africa</t>
  </si>
  <si>
    <t>1D1</t>
  </si>
  <si>
    <t>Bird Key Reef</t>
  </si>
  <si>
    <t>1D2</t>
  </si>
  <si>
    <t>Black Coral Rock</t>
  </si>
  <si>
    <t>3H1</t>
  </si>
  <si>
    <t>Content Keys</t>
  </si>
  <si>
    <t>Lower Keys, FL</t>
  </si>
  <si>
    <t>5P5</t>
  </si>
  <si>
    <t>Wonderland</t>
  </si>
  <si>
    <t>5P6</t>
  </si>
  <si>
    <t>Red Dun Reef</t>
  </si>
  <si>
    <t>5P1</t>
  </si>
  <si>
    <t>West Washer Women</t>
  </si>
  <si>
    <t>5P2</t>
  </si>
  <si>
    <t>Western Head</t>
  </si>
  <si>
    <t>5P3</t>
  </si>
  <si>
    <t>Cliff Green</t>
  </si>
  <si>
    <t>2P1</t>
  </si>
  <si>
    <t>Smith Shoal</t>
  </si>
  <si>
    <t>5P4</t>
  </si>
  <si>
    <t>Jaap Reef</t>
  </si>
  <si>
    <t>5S2</t>
  </si>
  <si>
    <t>Looe Key Shallow</t>
  </si>
  <si>
    <t>5S3</t>
  </si>
  <si>
    <t>Eastern Sambo Shallow</t>
  </si>
  <si>
    <t>5S4</t>
  </si>
  <si>
    <t>Western Sambo Shallow</t>
  </si>
  <si>
    <t>5S5</t>
  </si>
  <si>
    <t>Rock Key Shallow</t>
  </si>
  <si>
    <t>2S1</t>
  </si>
  <si>
    <t>Sand Key Shallow</t>
  </si>
  <si>
    <t>5D2</t>
  </si>
  <si>
    <t>Looe Key Deep</t>
  </si>
  <si>
    <t>5D3</t>
  </si>
  <si>
    <t>Eastern Sambo Deep</t>
  </si>
  <si>
    <t>5D4</t>
  </si>
  <si>
    <t>Western Sambo Deep</t>
  </si>
  <si>
    <t>5D5</t>
  </si>
  <si>
    <t>Rock Key Deep</t>
  </si>
  <si>
    <t>2D1</t>
  </si>
  <si>
    <t>Sand Key Deep</t>
  </si>
  <si>
    <t>MC1</t>
  </si>
  <si>
    <t>Martin County 1</t>
  </si>
  <si>
    <t>Martin County, FL</t>
  </si>
  <si>
    <t>MC2</t>
  </si>
  <si>
    <t>Martin County 2</t>
  </si>
  <si>
    <t>MC3</t>
  </si>
  <si>
    <t>Martin County 3</t>
  </si>
  <si>
    <t>7H2</t>
  </si>
  <si>
    <t>Long Key</t>
  </si>
  <si>
    <t>Middle Keys, FL</t>
  </si>
  <si>
    <t>5H1</t>
  </si>
  <si>
    <t>Moser Channel</t>
  </si>
  <si>
    <t>5H2</t>
  </si>
  <si>
    <t>Molasses Keys</t>
  </si>
  <si>
    <t>7P3</t>
  </si>
  <si>
    <t>Rawa Reef</t>
  </si>
  <si>
    <t>7P4</t>
  </si>
  <si>
    <t>Thor</t>
  </si>
  <si>
    <t>7P1</t>
  </si>
  <si>
    <t>West Turtle Shoal</t>
  </si>
  <si>
    <t>7P2</t>
  </si>
  <si>
    <t>Dustan Rocks</t>
  </si>
  <si>
    <t>7S1</t>
  </si>
  <si>
    <t>Alligator Shallow</t>
  </si>
  <si>
    <t>7S2</t>
  </si>
  <si>
    <t>Tennessee Shallow</t>
  </si>
  <si>
    <t>5S1</t>
  </si>
  <si>
    <t>Sombrero Shallow</t>
  </si>
  <si>
    <t>7D1</t>
  </si>
  <si>
    <t>Alligator Deep</t>
  </si>
  <si>
    <t>7D2</t>
  </si>
  <si>
    <t>Tennessee Deep</t>
  </si>
  <si>
    <t>5D1</t>
  </si>
  <si>
    <t>Sombrero Deep</t>
  </si>
  <si>
    <t>PB1</t>
  </si>
  <si>
    <t>Palm Beach 1</t>
  </si>
  <si>
    <t>Palm Beach County, FL</t>
  </si>
  <si>
    <t>PB2</t>
  </si>
  <si>
    <t>Palm Beach 2</t>
  </si>
  <si>
    <t>PB3</t>
  </si>
  <si>
    <t>Palm Beach 3</t>
  </si>
  <si>
    <t>PB4</t>
  </si>
  <si>
    <t>Palm Beach 4</t>
  </si>
  <si>
    <t>PB5</t>
  </si>
  <si>
    <t>Palm Beach 5</t>
  </si>
  <si>
    <t>9H1</t>
  </si>
  <si>
    <t>Rattlesnake</t>
  </si>
  <si>
    <t>Upper Keys, FL</t>
  </si>
  <si>
    <t>9H2</t>
  </si>
  <si>
    <t>El Radabob</t>
  </si>
  <si>
    <t>9H3</t>
  </si>
  <si>
    <t>Dove Key</t>
  </si>
  <si>
    <t>9P5</t>
  </si>
  <si>
    <t>Two Patches</t>
  </si>
  <si>
    <t>9P6</t>
  </si>
  <si>
    <t>Burr Fish</t>
  </si>
  <si>
    <t>9P1</t>
  </si>
  <si>
    <t>Turtle</t>
  </si>
  <si>
    <t>9P3</t>
  </si>
  <si>
    <t>Porter Patch</t>
  </si>
  <si>
    <t>9P4</t>
  </si>
  <si>
    <t>Admiral</t>
  </si>
  <si>
    <t>9S1</t>
  </si>
  <si>
    <t>Carysfort Shallow</t>
  </si>
  <si>
    <t>9S2</t>
  </si>
  <si>
    <t>Grecian Rocks</t>
  </si>
  <si>
    <t>9S3</t>
  </si>
  <si>
    <t>Molasses Shallow</t>
  </si>
  <si>
    <t>9S4</t>
  </si>
  <si>
    <t>Conch Shallow</t>
  </si>
  <si>
    <t>9D1</t>
  </si>
  <si>
    <t>Carysfort Deep</t>
  </si>
  <si>
    <t>9D3</t>
  </si>
  <si>
    <t>Molasses Deep</t>
  </si>
  <si>
    <t>9D4</t>
  </si>
  <si>
    <t>Conch Deep</t>
  </si>
  <si>
    <t>CAR1</t>
  </si>
  <si>
    <t>Long Key SE</t>
  </si>
  <si>
    <t>Florida Keys</t>
  </si>
  <si>
    <t>RLS</t>
  </si>
  <si>
    <t>CAR2</t>
  </si>
  <si>
    <t>Garden Key SE</t>
  </si>
  <si>
    <t>CAR3</t>
  </si>
  <si>
    <t>Windjammer wreck</t>
  </si>
  <si>
    <t>USEC10</t>
  </si>
  <si>
    <t>Coffins Patch E FL</t>
  </si>
  <si>
    <t>USEC11</t>
  </si>
  <si>
    <t>Coffins Patch W FL</t>
  </si>
  <si>
    <t>USEC12</t>
  </si>
  <si>
    <t>Looe Reef Deep FL</t>
  </si>
  <si>
    <t>USEC13</t>
  </si>
  <si>
    <t>Looe Reef West FL</t>
  </si>
  <si>
    <t>USEC14</t>
  </si>
  <si>
    <t>Looe Reef Marker Post FL</t>
  </si>
  <si>
    <t>USEC15</t>
  </si>
  <si>
    <t>Pillar Patch FL</t>
  </si>
  <si>
    <t>USEC16</t>
  </si>
  <si>
    <t>Vaca Key Bight East FL</t>
  </si>
  <si>
    <t>USEC17</t>
  </si>
  <si>
    <t>Delta Shoal Marathon FL</t>
  </si>
  <si>
    <t>USEC23</t>
  </si>
  <si>
    <t>Sunkist, FL</t>
  </si>
  <si>
    <t>Sunrise Blvd, FL</t>
  </si>
  <si>
    <t>USEC25</t>
  </si>
  <si>
    <t>Dania Beach</t>
  </si>
  <si>
    <t>John U. Lloyd Beach State Park</t>
  </si>
  <si>
    <t>USEC27</t>
  </si>
  <si>
    <t>Vista Park</t>
  </si>
  <si>
    <t>USEC4</t>
  </si>
  <si>
    <t>Sombrero Light W FL</t>
  </si>
  <si>
    <t>USEC5</t>
  </si>
  <si>
    <t>Sombrero Light E FL</t>
  </si>
  <si>
    <t>USEC6</t>
  </si>
  <si>
    <t>Sombrero Light FL</t>
  </si>
  <si>
    <t>USEC7</t>
  </si>
  <si>
    <t>Sombrero Light Deep FL</t>
  </si>
  <si>
    <t>USEC8</t>
  </si>
  <si>
    <t>Vaca Key Bight FL</t>
  </si>
  <si>
    <t>USEC9</t>
  </si>
  <si>
    <t>Vaca Key Bight S FL</t>
  </si>
  <si>
    <t>S</t>
  </si>
  <si>
    <t>FAMILY</t>
  </si>
  <si>
    <t>COMMON NAME</t>
  </si>
  <si>
    <t>Agonidae</t>
  </si>
  <si>
    <t>Poachers</t>
  </si>
  <si>
    <t>Ambassidae</t>
  </si>
  <si>
    <t>Glassfishes</t>
  </si>
  <si>
    <t>Anarhichadidae</t>
  </si>
  <si>
    <t>Wolf eels</t>
  </si>
  <si>
    <t>Antennariidae</t>
  </si>
  <si>
    <t>Anglerfishes</t>
  </si>
  <si>
    <t>Aploactinidae</t>
  </si>
  <si>
    <t>Velvetfishes</t>
  </si>
  <si>
    <t>Apogonidae</t>
  </si>
  <si>
    <t>Cardinalfishes</t>
  </si>
  <si>
    <t>Ariidae</t>
  </si>
  <si>
    <t>Catfishes</t>
  </si>
  <si>
    <t>Aulopidae</t>
  </si>
  <si>
    <t>Sergeant bakers</t>
  </si>
  <si>
    <t>Bathymasteridae</t>
  </si>
  <si>
    <t>Ronquils</t>
  </si>
  <si>
    <t>Batrachoididae</t>
  </si>
  <si>
    <t>Frogfishes</t>
  </si>
  <si>
    <t>Blenniidae</t>
  </si>
  <si>
    <t>Blennies</t>
  </si>
  <si>
    <t>Bothidae</t>
  </si>
  <si>
    <t>Lefteye flounder</t>
  </si>
  <si>
    <t>Bovichtidae</t>
  </si>
  <si>
    <t>Thornfish</t>
  </si>
  <si>
    <t>Brachaeluridae</t>
  </si>
  <si>
    <t>Blind sharks</t>
  </si>
  <si>
    <t>Brachionichthyidae</t>
  </si>
  <si>
    <t>Handfishes</t>
  </si>
  <si>
    <t>Bythitidae</t>
  </si>
  <si>
    <t>Blindfishes and cuskeels</t>
  </si>
  <si>
    <t>Callionymidae</t>
  </si>
  <si>
    <t>Dragonets</t>
  </si>
  <si>
    <t>Caracanthidae</t>
  </si>
  <si>
    <t>Crouchers</t>
  </si>
  <si>
    <t>Carapidae</t>
  </si>
  <si>
    <t>Pearlfish</t>
  </si>
  <si>
    <t>Centriscidae</t>
  </si>
  <si>
    <t>Razorfish</t>
  </si>
  <si>
    <t xml:space="preserve">Chaenopsidae </t>
  </si>
  <si>
    <t>Tubeblennies, flagblennies</t>
  </si>
  <si>
    <t>Chironemidae</t>
  </si>
  <si>
    <t>Kelpfishes</t>
  </si>
  <si>
    <t>Cirrhitidae</t>
  </si>
  <si>
    <t>Hawkfishes</t>
  </si>
  <si>
    <t>Clinidae</t>
  </si>
  <si>
    <t>Weedfishes</t>
  </si>
  <si>
    <t>Congridae</t>
  </si>
  <si>
    <t>Conger eels</t>
  </si>
  <si>
    <t>Congrogadidae</t>
  </si>
  <si>
    <t>Eel blennies</t>
  </si>
  <si>
    <t>Cottidae</t>
  </si>
  <si>
    <t>Sculpins</t>
  </si>
  <si>
    <t>Creediidae</t>
  </si>
  <si>
    <t>Sand divers</t>
  </si>
  <si>
    <t>Cryptacanthodidae</t>
  </si>
  <si>
    <t>Wrymouths</t>
  </si>
  <si>
    <t>Cyclopteridae</t>
  </si>
  <si>
    <t>Lumpsucker</t>
  </si>
  <si>
    <t>Cynoglossidae</t>
  </si>
  <si>
    <t>Tonguefish</t>
  </si>
  <si>
    <t>Dasyatidae</t>
  </si>
  <si>
    <t>Stingrays</t>
  </si>
  <si>
    <t>Diodontidae</t>
  </si>
  <si>
    <t>Porcupinefish</t>
  </si>
  <si>
    <t>Eleotridae</t>
  </si>
  <si>
    <t>Gudgeons</t>
  </si>
  <si>
    <t>Gnathanacanthidae</t>
  </si>
  <si>
    <t>Red velvetfish</t>
  </si>
  <si>
    <t>Gobiesocidae</t>
  </si>
  <si>
    <t>Clingfishes</t>
  </si>
  <si>
    <t>Gobiidae</t>
  </si>
  <si>
    <t>Gobies</t>
  </si>
  <si>
    <t>Grammistidae</t>
  </si>
  <si>
    <t>Soapfishes</t>
  </si>
  <si>
    <t>Hemiscylliidae</t>
  </si>
  <si>
    <t>Longtail carpet sharks</t>
  </si>
  <si>
    <t>Heterodontidae</t>
  </si>
  <si>
    <t>Bullhead sharks</t>
  </si>
  <si>
    <t>Holocentridae</t>
  </si>
  <si>
    <t>Squirrel and soldier fishes</t>
  </si>
  <si>
    <t>Hypnidae</t>
  </si>
  <si>
    <t>Coffin rays</t>
  </si>
  <si>
    <t>Labrisomidae</t>
  </si>
  <si>
    <t>Tropical blennies</t>
  </si>
  <si>
    <t>Leptoscopidae</t>
  </si>
  <si>
    <t>Pygmy stargazers</t>
  </si>
  <si>
    <t>Liparidae</t>
  </si>
  <si>
    <t>Snailfishes</t>
  </si>
  <si>
    <t>Lotidae</t>
  </si>
  <si>
    <t>Burbots</t>
  </si>
  <si>
    <t>Monocentridae</t>
  </si>
  <si>
    <t>Pineapplefishes</t>
  </si>
  <si>
    <t>Moridae</t>
  </si>
  <si>
    <t>Beardies</t>
  </si>
  <si>
    <t>Muraenidae</t>
  </si>
  <si>
    <t>Moray eels</t>
  </si>
  <si>
    <t>Nototheniidae</t>
  </si>
  <si>
    <t>Icefishes</t>
  </si>
  <si>
    <t>Ophichthidae</t>
  </si>
  <si>
    <t>Snake and worm eels</t>
  </si>
  <si>
    <t>Ophidiidae</t>
  </si>
  <si>
    <t>Lings</t>
  </si>
  <si>
    <t>Opistognathidae</t>
  </si>
  <si>
    <t>Jawfishes</t>
  </si>
  <si>
    <t>Orectolobidae</t>
  </si>
  <si>
    <t>Wobbegongs</t>
  </si>
  <si>
    <t>Paralichthyidae</t>
  </si>
  <si>
    <t>Large-tooth flounder</t>
  </si>
  <si>
    <t>Parascylliidae</t>
  </si>
  <si>
    <t>Catsharks</t>
  </si>
  <si>
    <t>Pataecidae</t>
  </si>
  <si>
    <t>Prowfishes</t>
  </si>
  <si>
    <t>Pegasidae</t>
  </si>
  <si>
    <t>Seamoths</t>
  </si>
  <si>
    <t>Pempheridae</t>
  </si>
  <si>
    <t>Bullseye</t>
  </si>
  <si>
    <t>Pholidae</t>
  </si>
  <si>
    <t>Gunnels</t>
  </si>
  <si>
    <t>Pinguipedidae</t>
  </si>
  <si>
    <t>Grubfishes</t>
  </si>
  <si>
    <t>Platycephalidae</t>
  </si>
  <si>
    <t>Flatheads</t>
  </si>
  <si>
    <t>*Plesiopidae – excluding Trachinops</t>
  </si>
  <si>
    <t>Longfins</t>
  </si>
  <si>
    <t>Pleuronectidae</t>
  </si>
  <si>
    <t>Righteye flounder</t>
  </si>
  <si>
    <t>Plotosidae</t>
  </si>
  <si>
    <t>Priacanthidae</t>
  </si>
  <si>
    <t>Bigeyes</t>
  </si>
  <si>
    <t>Pseudochromidae</t>
  </si>
  <si>
    <t>Dottybacks</t>
  </si>
  <si>
    <t>Psychrolutidae</t>
  </si>
  <si>
    <t>Fatheads</t>
  </si>
  <si>
    <t>Rajidae</t>
  </si>
  <si>
    <t>Skates</t>
  </si>
  <si>
    <t>Rhinobatidae</t>
  </si>
  <si>
    <t>Shovelnose rays</t>
  </si>
  <si>
    <t>Scorpaenidae</t>
  </si>
  <si>
    <t>Scorpionfish, orbicular velvetfish</t>
  </si>
  <si>
    <t>*Serranidae - excluding “Anthias”, Caesioperca, and Lepidoperca</t>
  </si>
  <si>
    <t>Rockcods &amp; Seaperches</t>
  </si>
  <si>
    <t>Scyliorhinidae</t>
  </si>
  <si>
    <t>Soleidae</t>
  </si>
  <si>
    <t>Soles</t>
  </si>
  <si>
    <t>Solenostomidae</t>
  </si>
  <si>
    <t>Ghostpipefishes</t>
  </si>
  <si>
    <t>Stichaeidae</t>
  </si>
  <si>
    <t>Prickleback</t>
  </si>
  <si>
    <t>Synanceiidae</t>
  </si>
  <si>
    <t>Stonefish</t>
  </si>
  <si>
    <t>Syngnathidae</t>
  </si>
  <si>
    <t>Pipefish &amp; Seahorses</t>
  </si>
  <si>
    <t>Synodontidae</t>
  </si>
  <si>
    <t>Lizardfishes and Sauries</t>
  </si>
  <si>
    <t>Tetrabrachiidae</t>
  </si>
  <si>
    <t>Tetrarogidae</t>
  </si>
  <si>
    <t>Waspfishes</t>
  </si>
  <si>
    <t>Torpedinidae</t>
  </si>
  <si>
    <t>Numbfish</t>
  </si>
  <si>
    <t>Trachichthyidae</t>
  </si>
  <si>
    <t>Roughies</t>
  </si>
  <si>
    <t>Tripterygiidae</t>
  </si>
  <si>
    <t>Threefins</t>
  </si>
  <si>
    <t>Uranoscopidae</t>
  </si>
  <si>
    <t>Stargazers</t>
  </si>
  <si>
    <t>Urolophidae</t>
  </si>
  <si>
    <t>Stingarees</t>
  </si>
  <si>
    <t>Zaproridae</t>
  </si>
  <si>
    <t>Prowfish</t>
  </si>
  <si>
    <t>Zoarcidae</t>
  </si>
  <si>
    <t>Eelpouts</t>
  </si>
  <si>
    <t>Initials</t>
  </si>
  <si>
    <t>Full Name</t>
  </si>
  <si>
    <t>AA</t>
  </si>
  <si>
    <t>Andrew Altieri</t>
  </si>
  <si>
    <t>AB</t>
  </si>
  <si>
    <t>Arturo Bocos</t>
  </si>
  <si>
    <t>AC</t>
  </si>
  <si>
    <t>Angel Chiriboga</t>
  </si>
  <si>
    <t>ACM</t>
  </si>
  <si>
    <t>Alicia McArdle</t>
  </si>
  <si>
    <t>AD</t>
  </si>
  <si>
    <t>Arturo Dominici</t>
  </si>
  <si>
    <t>AE</t>
  </si>
  <si>
    <t>Anna Edgar</t>
  </si>
  <si>
    <t>AEB</t>
  </si>
  <si>
    <t>Amanda Bates</t>
  </si>
  <si>
    <t>AEF</t>
  </si>
  <si>
    <t>Amelia Fowles</t>
  </si>
  <si>
    <t>AG</t>
  </si>
  <si>
    <t>Allyson Groth</t>
  </si>
  <si>
    <t>AGA</t>
  </si>
  <si>
    <t>Aaron Galloway</t>
  </si>
  <si>
    <t>AGGM</t>
  </si>
  <si>
    <t>Ana Gloria Guzman</t>
  </si>
  <si>
    <t>AI</t>
  </si>
  <si>
    <t>Alejo Irigoyen</t>
  </si>
  <si>
    <t>AJB</t>
  </si>
  <si>
    <t>Tony Brown</t>
  </si>
  <si>
    <t>AJG</t>
  </si>
  <si>
    <t>Andrew Green</t>
  </si>
  <si>
    <t>AJW</t>
  </si>
  <si>
    <t>Alan Wilkins</t>
  </si>
  <si>
    <t>AKB</t>
  </si>
  <si>
    <t>Anna Berthelson</t>
  </si>
  <si>
    <t>AKC</t>
  </si>
  <si>
    <t>Anna Cresswell</t>
  </si>
  <si>
    <t>AL</t>
  </si>
  <si>
    <t>Alexandra Lea</t>
  </si>
  <si>
    <t>ALB</t>
  </si>
  <si>
    <t>Ali Bloomfield</t>
  </si>
  <si>
    <t>ALS</t>
  </si>
  <si>
    <t>Alicia Sutton</t>
  </si>
  <si>
    <t>AML</t>
  </si>
  <si>
    <t>Arwen Mo-Lowry</t>
  </si>
  <si>
    <t>AMM</t>
  </si>
  <si>
    <t>Alberto Moreno Mejias</t>
  </si>
  <si>
    <t>ANB</t>
  </si>
  <si>
    <t>Anthony Bernard</t>
  </si>
  <si>
    <t>AOF</t>
  </si>
  <si>
    <t>Angel Orozco Rodriguez</t>
  </si>
  <si>
    <t>AP</t>
  </si>
  <si>
    <t>Amanda Parr</t>
  </si>
  <si>
    <t>APM</t>
  </si>
  <si>
    <t>Andy Myers</t>
  </si>
  <si>
    <t>APMA</t>
  </si>
  <si>
    <t>Alejandro Perez Matus</t>
  </si>
  <si>
    <t>APSJ</t>
  </si>
  <si>
    <t>Alejandra Pérez San Juan</t>
  </si>
  <si>
    <t>AR</t>
  </si>
  <si>
    <t>Arthur Riedel</t>
  </si>
  <si>
    <t>ARB</t>
  </si>
  <si>
    <t>Adrian Brown</t>
  </si>
  <si>
    <t>AS</t>
  </si>
  <si>
    <t>Ashley Smith</t>
  </si>
  <si>
    <t>ATC</t>
  </si>
  <si>
    <t>Antonia Cooper</t>
  </si>
  <si>
    <t>BCB</t>
  </si>
  <si>
    <t>Belen Calero</t>
  </si>
  <si>
    <t>BF</t>
  </si>
  <si>
    <t>Ben French</t>
  </si>
  <si>
    <t>BGO</t>
  </si>
  <si>
    <t>Belén GO</t>
  </si>
  <si>
    <t>BJC</t>
  </si>
  <si>
    <t>Ben Cashman</t>
  </si>
  <si>
    <t>BJH</t>
  </si>
  <si>
    <t>Brian Hughes</t>
  </si>
  <si>
    <t>BK</t>
  </si>
  <si>
    <t>Brendan Kelaher</t>
  </si>
  <si>
    <t>BKJ</t>
  </si>
  <si>
    <t>Ben Jones</t>
  </si>
  <si>
    <t>BRB</t>
  </si>
  <si>
    <t>Brian Busteed</t>
  </si>
  <si>
    <t>BS</t>
  </si>
  <si>
    <t>Beth Strain</t>
  </si>
  <si>
    <t>BTB</t>
  </si>
  <si>
    <t>Ben Brayford</t>
  </si>
  <si>
    <t>BY</t>
  </si>
  <si>
    <t>Bevan Yiu</t>
  </si>
  <si>
    <t>CAH</t>
  </si>
  <si>
    <t>Camille White</t>
  </si>
  <si>
    <t>CAS</t>
  </si>
  <si>
    <t>Cathie Shorthouse</t>
  </si>
  <si>
    <t>CB</t>
  </si>
  <si>
    <t>Carlota Barañano</t>
  </si>
  <si>
    <t>CBU</t>
  </si>
  <si>
    <t>Claire Butler</t>
  </si>
  <si>
    <t>CD</t>
  </si>
  <si>
    <t>Cecile Decazes</t>
  </si>
  <si>
    <t>CEL</t>
  </si>
  <si>
    <t>Craig Lewis</t>
  </si>
  <si>
    <t>CEQ</t>
  </si>
  <si>
    <t>Catherine Quick</t>
  </si>
  <si>
    <t>CG</t>
  </si>
  <si>
    <t>Carly Giosio</t>
  </si>
  <si>
    <t>CGI</t>
  </si>
  <si>
    <t>Carolina García</t>
  </si>
  <si>
    <t>CH</t>
  </si>
  <si>
    <t>Chelsea Haebich</t>
  </si>
  <si>
    <t>CHB</t>
  </si>
  <si>
    <t>Charlie Bedford</t>
  </si>
  <si>
    <t>CHK</t>
  </si>
  <si>
    <t>Christine Kibele</t>
  </si>
  <si>
    <t>CHS</t>
  </si>
  <si>
    <t>Carla Huete-Stauffer</t>
  </si>
  <si>
    <t>CJM</t>
  </si>
  <si>
    <t>Caroline Mason</t>
  </si>
  <si>
    <t>CJZ</t>
  </si>
  <si>
    <t>Carolina Zagal</t>
  </si>
  <si>
    <t>CK</t>
  </si>
  <si>
    <t>Caitie Kuempel</t>
  </si>
  <si>
    <t>CL</t>
  </si>
  <si>
    <t>Cayne Layton</t>
  </si>
  <si>
    <t>CLG</t>
  </si>
  <si>
    <t>Chris Gillies</t>
  </si>
  <si>
    <t>CMN</t>
  </si>
  <si>
    <t>Chris Nimmo</t>
  </si>
  <si>
    <t>CMP</t>
  </si>
  <si>
    <t>Chris Preston</t>
  </si>
  <si>
    <t>CMW</t>
  </si>
  <si>
    <t>Chris Westley</t>
  </si>
  <si>
    <t>CRH</t>
  </si>
  <si>
    <t>Casey Hambrecht</t>
  </si>
  <si>
    <t>CS</t>
  </si>
  <si>
    <t>Craig Smith</t>
  </si>
  <si>
    <t>CTH</t>
  </si>
  <si>
    <t>Christo Haseldon</t>
  </si>
  <si>
    <t>CTP</t>
  </si>
  <si>
    <t>Cheryl Petty</t>
  </si>
  <si>
    <t>CW</t>
  </si>
  <si>
    <t>Caitlin Woods</t>
  </si>
  <si>
    <t>DAI</t>
  </si>
  <si>
    <t>Dan Ierodiaconou</t>
  </si>
  <si>
    <t>DC</t>
  </si>
  <si>
    <t>Dean Chamberlain</t>
  </si>
  <si>
    <t>DDG</t>
  </si>
  <si>
    <t>Dacil  Diaz Gomez</t>
  </si>
  <si>
    <t>DG</t>
  </si>
  <si>
    <t>David Galvan</t>
  </si>
  <si>
    <t>DH</t>
  </si>
  <si>
    <t>Dave Henke</t>
  </si>
  <si>
    <t>DHP</t>
  </si>
  <si>
    <t>Daniel Hernández Pérez</t>
  </si>
  <si>
    <t>DJ</t>
  </si>
  <si>
    <t>Dane Jones</t>
  </si>
  <si>
    <t>DJA</t>
  </si>
  <si>
    <t>Dave Arthur</t>
  </si>
  <si>
    <t>DJB</t>
  </si>
  <si>
    <t>Danny Brock</t>
  </si>
  <si>
    <t>DJM</t>
  </si>
  <si>
    <t>David Miller</t>
  </si>
  <si>
    <t>DK</t>
  </si>
  <si>
    <t>David Kushner</t>
  </si>
  <si>
    <t>DKA</t>
  </si>
  <si>
    <t>Deb Aston</t>
  </si>
  <si>
    <t>DM</t>
  </si>
  <si>
    <t>David Massih</t>
  </si>
  <si>
    <t>DRD</t>
  </si>
  <si>
    <t>Debbie Dalziel</t>
  </si>
  <si>
    <t>DS</t>
  </si>
  <si>
    <t>Damien Stanford</t>
  </si>
  <si>
    <t>DT</t>
  </si>
  <si>
    <t>Dave Thomas</t>
  </si>
  <si>
    <t>DTL</t>
  </si>
  <si>
    <t>Don Love</t>
  </si>
  <si>
    <t>EAC</t>
  </si>
  <si>
    <t>Ella Clausius</t>
  </si>
  <si>
    <t>EBF</t>
  </si>
  <si>
    <t>Emma Flukes</t>
  </si>
  <si>
    <t>EC</t>
  </si>
  <si>
    <t>Edgar Castaneda</t>
  </si>
  <si>
    <t>ECA</t>
  </si>
  <si>
    <t>Eloise Ashworth</t>
  </si>
  <si>
    <t>ED</t>
  </si>
  <si>
    <t>Emma Daly</t>
  </si>
  <si>
    <t>EFR</t>
  </si>
  <si>
    <t>Eliseo Fica Roca</t>
  </si>
  <si>
    <t>EGL</t>
  </si>
  <si>
    <t>Em Lim</t>
  </si>
  <si>
    <t>EH</t>
  </si>
  <si>
    <t>Edgar Herrera</t>
  </si>
  <si>
    <t>EL</t>
  </si>
  <si>
    <t>Erick Lopez</t>
  </si>
  <si>
    <t>ELH</t>
  </si>
  <si>
    <t>Emma Henry</t>
  </si>
  <si>
    <t>EM</t>
  </si>
  <si>
    <t>Ellie Marks</t>
  </si>
  <si>
    <t>EP</t>
  </si>
  <si>
    <t>Ed Parnell</t>
  </si>
  <si>
    <t>ERM</t>
  </si>
  <si>
    <t>Eric Mooney</t>
  </si>
  <si>
    <t>ESMK</t>
  </si>
  <si>
    <t>Elaine Kwee</t>
  </si>
  <si>
    <t>ESO</t>
  </si>
  <si>
    <t>Liz Oh</t>
  </si>
  <si>
    <t>ET</t>
  </si>
  <si>
    <t>Emre Turak</t>
  </si>
  <si>
    <t>FELB</t>
  </si>
  <si>
    <t>Fidel Ernesto Lopez Briceno</t>
  </si>
  <si>
    <t>FJ</t>
  </si>
  <si>
    <t>Flora Jennifer</t>
  </si>
  <si>
    <t>FPC</t>
  </si>
  <si>
    <t>Fernando Pinillos</t>
  </si>
  <si>
    <t>FR</t>
  </si>
  <si>
    <t>Fred Rueff</t>
  </si>
  <si>
    <t>GAZ</t>
  </si>
  <si>
    <t>Gonzalo  Apestequia Zamora</t>
  </si>
  <si>
    <t>GC</t>
  </si>
  <si>
    <t>Gwenael Cadiou</t>
  </si>
  <si>
    <t>GER</t>
  </si>
  <si>
    <t>Germán Soler</t>
  </si>
  <si>
    <t>GJE</t>
  </si>
  <si>
    <t>Graham Edgar</t>
  </si>
  <si>
    <t>GJF</t>
  </si>
  <si>
    <t>Grant Flanagan</t>
  </si>
  <si>
    <t>GK</t>
  </si>
  <si>
    <t>Geoff Kelly</t>
  </si>
  <si>
    <t>GMS</t>
  </si>
  <si>
    <t>Garrick Smith</t>
  </si>
  <si>
    <t>GP</t>
  </si>
  <si>
    <t>Grant Pearce</t>
  </si>
  <si>
    <t>GPE</t>
  </si>
  <si>
    <t>Graeme Ewing</t>
  </si>
  <si>
    <t>GR</t>
  </si>
  <si>
    <t>Georgina Ramirez</t>
  </si>
  <si>
    <t>GS</t>
  </si>
  <si>
    <t>Gary Summers</t>
  </si>
  <si>
    <t>GW</t>
  </si>
  <si>
    <t>George Wood</t>
  </si>
  <si>
    <t>GWA</t>
  </si>
  <si>
    <t>Gabby Walley</t>
  </si>
  <si>
    <t>HIT</t>
  </si>
  <si>
    <t>Hisayo Thornton</t>
  </si>
  <si>
    <t>HJK</t>
  </si>
  <si>
    <t>Heiri Klein</t>
  </si>
  <si>
    <t>HKW</t>
  </si>
  <si>
    <t>Heyonji Wembridge</t>
  </si>
  <si>
    <t>HMC</t>
  </si>
  <si>
    <t>Helen Crawford</t>
  </si>
  <si>
    <t>HND</t>
  </si>
  <si>
    <t>Harriet Davies</t>
  </si>
  <si>
    <t>IF</t>
  </si>
  <si>
    <t>Iona Flett</t>
  </si>
  <si>
    <t>IH</t>
  </si>
  <si>
    <t>Ivan Hinojosa</t>
  </si>
  <si>
    <t>IJB</t>
  </si>
  <si>
    <t>Ian Buchanan</t>
  </si>
  <si>
    <t>IM</t>
  </si>
  <si>
    <t>Irene Martin</t>
  </si>
  <si>
    <t>IMS</t>
  </si>
  <si>
    <t>Isabelle Strachan</t>
  </si>
  <si>
    <t>IRS</t>
  </si>
  <si>
    <t>Irene RS</t>
  </si>
  <si>
    <t>IU</t>
  </si>
  <si>
    <t>Inigo Uriarte</t>
  </si>
  <si>
    <t>IVS</t>
  </si>
  <si>
    <t>Ian Shaw</t>
  </si>
  <si>
    <t>IWB</t>
  </si>
  <si>
    <t>Ian Banks</t>
  </si>
  <si>
    <t>JA</t>
  </si>
  <si>
    <t>Janet Abbott</t>
  </si>
  <si>
    <t>JAB</t>
  </si>
  <si>
    <t>Jenny Bryant</t>
  </si>
  <si>
    <t>JAE</t>
  </si>
  <si>
    <t>Jenny Edwards</t>
  </si>
  <si>
    <t>JAJ</t>
  </si>
  <si>
    <t>John Johnstone</t>
  </si>
  <si>
    <t>JASF</t>
  </si>
  <si>
    <t>José Antonio Sanabria Fernández</t>
  </si>
  <si>
    <t>JB</t>
  </si>
  <si>
    <t>Joshua Batchelor</t>
  </si>
  <si>
    <t>JBB</t>
  </si>
  <si>
    <t>James Brook</t>
  </si>
  <si>
    <t>JBP</t>
  </si>
  <si>
    <t>Jacqui Pocklington</t>
  </si>
  <si>
    <t>JCH</t>
  </si>
  <si>
    <t>Jennifer Hine</t>
  </si>
  <si>
    <t>JDB</t>
  </si>
  <si>
    <t>Jennie Bennett</t>
  </si>
  <si>
    <t>JDK</t>
  </si>
  <si>
    <t>Jared Kibele</t>
  </si>
  <si>
    <t>JE</t>
  </si>
  <si>
    <t>Jane Elek</t>
  </si>
  <si>
    <t>JEH</t>
  </si>
  <si>
    <t>Jennifer Hoskin</t>
  </si>
  <si>
    <t>JEM</t>
  </si>
  <si>
    <t>Jerson Moreno</t>
  </si>
  <si>
    <t>JG</t>
  </si>
  <si>
    <t>Justin Gillian</t>
  </si>
  <si>
    <t>JGR</t>
  </si>
  <si>
    <t>Jane Ruckert</t>
  </si>
  <si>
    <t>JH</t>
  </si>
  <si>
    <t>Jamie Hicks</t>
  </si>
  <si>
    <t>JHIN</t>
  </si>
  <si>
    <t>Jessica Hintzsche</t>
  </si>
  <si>
    <t>JJA</t>
  </si>
  <si>
    <t>Juan José Alvarado</t>
  </si>
  <si>
    <t>JJO</t>
  </si>
  <si>
    <t>Jack O'Connor</t>
  </si>
  <si>
    <t>JK</t>
  </si>
  <si>
    <t>Jude Keyse</t>
  </si>
  <si>
    <t>JLB</t>
  </si>
  <si>
    <t>Janine Baker</t>
  </si>
  <si>
    <t>JLE</t>
  </si>
  <si>
    <t>John Lemburg</t>
  </si>
  <si>
    <t>JLG</t>
  </si>
  <si>
    <t>Jose Luis</t>
  </si>
  <si>
    <t>JLH</t>
  </si>
  <si>
    <t>Jason Hoare</t>
  </si>
  <si>
    <t>JLR</t>
  </si>
  <si>
    <t>Jan Ranson</t>
  </si>
  <si>
    <t>JLT</t>
  </si>
  <si>
    <t>Jennifer Thompson</t>
  </si>
  <si>
    <t>JME</t>
  </si>
  <si>
    <t>Jacob Metzger</t>
  </si>
  <si>
    <t>JML</t>
  </si>
  <si>
    <t>Jordan Logan</t>
  </si>
  <si>
    <t>JMS</t>
  </si>
  <si>
    <t>Jasmin Schuster</t>
  </si>
  <si>
    <t>JPP</t>
  </si>
  <si>
    <t>Jorge Pascual</t>
  </si>
  <si>
    <t>JPR</t>
  </si>
  <si>
    <t>James Robinson</t>
  </si>
  <si>
    <t>JPS</t>
  </si>
  <si>
    <t>Joe Shields</t>
  </si>
  <si>
    <t>JPST</t>
  </si>
  <si>
    <t>Jonathon Stevenson</t>
  </si>
  <si>
    <t>JRA</t>
  </si>
  <si>
    <t>John Allen</t>
  </si>
  <si>
    <t>JS</t>
  </si>
  <si>
    <t>Josh Sprague</t>
  </si>
  <si>
    <t>JSE</t>
  </si>
  <si>
    <t>Janina Seemann</t>
  </si>
  <si>
    <t>JSS</t>
  </si>
  <si>
    <t>Jemina Stuart-Smith</t>
  </si>
  <si>
    <t>JT</t>
  </si>
  <si>
    <t>John Turnbull</t>
  </si>
  <si>
    <t>JV</t>
  </si>
  <si>
    <t>Joe Valentine</t>
  </si>
  <si>
    <t>JVM</t>
  </si>
  <si>
    <t>Josh Moloney</t>
  </si>
  <si>
    <t>JW</t>
  </si>
  <si>
    <t>Jeremy Ward</t>
  </si>
  <si>
    <t>JWG</t>
  </si>
  <si>
    <t>Joe Gabauer</t>
  </si>
  <si>
    <t>JWM</t>
  </si>
  <si>
    <t>Jimmy Maher</t>
  </si>
  <si>
    <t>KC</t>
  </si>
  <si>
    <t>Kate Clements</t>
  </si>
  <si>
    <t>KDS</t>
  </si>
  <si>
    <t>Keith Saunders</t>
  </si>
  <si>
    <t>KF</t>
  </si>
  <si>
    <t>Kate Fraser</t>
  </si>
  <si>
    <t>KGL</t>
  </si>
  <si>
    <t>Kym Lashmar</t>
  </si>
  <si>
    <t>KHVT</t>
  </si>
  <si>
    <t>Kate Tinson</t>
  </si>
  <si>
    <t>KIR</t>
  </si>
  <si>
    <t>Kirsten Rodgers</t>
  </si>
  <si>
    <t>KJS</t>
  </si>
  <si>
    <t>Karl Schimanski</t>
  </si>
  <si>
    <t>KM</t>
  </si>
  <si>
    <t>Kelly Moore</t>
  </si>
  <si>
    <t>KMS</t>
  </si>
  <si>
    <t>Kim Sebo</t>
  </si>
  <si>
    <t>KO</t>
  </si>
  <si>
    <t>Kris O'Keeffe</t>
  </si>
  <si>
    <t>KR</t>
  </si>
  <si>
    <t>Karen Raubenheimer</t>
  </si>
  <si>
    <t>KRC</t>
  </si>
  <si>
    <t>Karen Crawley</t>
  </si>
  <si>
    <t>KRS</t>
  </si>
  <si>
    <t>Kevin Smith</t>
  </si>
  <si>
    <t>KS</t>
  </si>
  <si>
    <t>Kosta Stamoulis</t>
  </si>
  <si>
    <t>KW</t>
  </si>
  <si>
    <t>Kirsty Whitman</t>
  </si>
  <si>
    <t>LA</t>
  </si>
  <si>
    <t>Laura Airoldi</t>
  </si>
  <si>
    <t>LAH</t>
  </si>
  <si>
    <t>Louis Alberto Henríquez</t>
  </si>
  <si>
    <t>LAT</t>
  </si>
  <si>
    <t>Laurel Trebilco</t>
  </si>
  <si>
    <t>LCS</t>
  </si>
  <si>
    <t>Leonie Suter</t>
  </si>
  <si>
    <t>LDB</t>
  </si>
  <si>
    <t>Louise de Beuzeville</t>
  </si>
  <si>
    <t>LDR</t>
  </si>
  <si>
    <t>Lara Denis-Roy</t>
  </si>
  <si>
    <t>LER</t>
  </si>
  <si>
    <t>Lotte Rivers</t>
  </si>
  <si>
    <t>Leah Harper</t>
  </si>
  <si>
    <t>LJ</t>
  </si>
  <si>
    <t>Jeremy Lane</t>
  </si>
  <si>
    <t>LL</t>
  </si>
  <si>
    <t>Luigi Laezza</t>
  </si>
  <si>
    <t>LPF</t>
  </si>
  <si>
    <t>Laura Palacin Fernandez</t>
  </si>
  <si>
    <t>LVS</t>
  </si>
  <si>
    <t>Laura Smith</t>
  </si>
  <si>
    <t>LW</t>
  </si>
  <si>
    <t>Lisa west</t>
  </si>
  <si>
    <t>MA</t>
  </si>
  <si>
    <t>Michael Abbott</t>
  </si>
  <si>
    <t>MAK</t>
  </si>
  <si>
    <t>Martine Kinloch</t>
  </si>
  <si>
    <t>MB</t>
  </si>
  <si>
    <t>Michael Brooker</t>
  </si>
  <si>
    <t>MC</t>
  </si>
  <si>
    <t>Michelle Crighton</t>
  </si>
  <si>
    <t>MCA</t>
  </si>
  <si>
    <t>Mauricio Castrejón</t>
  </si>
  <si>
    <t>MCD</t>
  </si>
  <si>
    <t>Marie-Claire Demers</t>
  </si>
  <si>
    <t>MCO</t>
  </si>
  <si>
    <t>Mark Costello</t>
  </si>
  <si>
    <t>MD</t>
  </si>
  <si>
    <t>Madeline Davey</t>
  </si>
  <si>
    <t>ME</t>
  </si>
  <si>
    <t>Maryann Evetts</t>
  </si>
  <si>
    <t>MF</t>
  </si>
  <si>
    <t>Martin Filleul</t>
  </si>
  <si>
    <t>MGI</t>
  </si>
  <si>
    <t>Mike Irvine</t>
  </si>
  <si>
    <t>MGM</t>
  </si>
  <si>
    <t>Martin Mueller</t>
  </si>
  <si>
    <t>MGO</t>
  </si>
  <si>
    <t>Michael Goodison</t>
  </si>
  <si>
    <t>MH</t>
  </si>
  <si>
    <t>Martin Hing</t>
  </si>
  <si>
    <t>MHA</t>
  </si>
  <si>
    <t>Megan Hartog</t>
  </si>
  <si>
    <t>MIC</t>
  </si>
  <si>
    <t>Mishal Cohen</t>
  </si>
  <si>
    <t>MJC</t>
  </si>
  <si>
    <t>Matt Cameron</t>
  </si>
  <si>
    <t>MJJ</t>
  </si>
  <si>
    <t>Michael Jacques</t>
  </si>
  <si>
    <t>MJN</t>
  </si>
  <si>
    <t>Matt Nelson</t>
  </si>
  <si>
    <t>MJS</t>
  </si>
  <si>
    <t>Mike Sugden</t>
  </si>
  <si>
    <t>MKP</t>
  </si>
  <si>
    <t>Martin Puchert</t>
  </si>
  <si>
    <t>ML</t>
  </si>
  <si>
    <t>Meryl Larkin</t>
  </si>
  <si>
    <t>MLD</t>
  </si>
  <si>
    <t>Marlene Davey</t>
  </si>
  <si>
    <t>MLH</t>
  </si>
  <si>
    <t>Matt Hammond</t>
  </si>
  <si>
    <t>MMGD</t>
  </si>
  <si>
    <t>Manuel Maria Gonzalez Duarte</t>
  </si>
  <si>
    <t>MP</t>
  </si>
  <si>
    <t>Marjon Phur</t>
  </si>
  <si>
    <t>MPFL</t>
  </si>
  <si>
    <t>Matthias Liffers</t>
  </si>
  <si>
    <t>MRP</t>
  </si>
  <si>
    <t>Marianne Purton</t>
  </si>
  <si>
    <t>MRV</t>
  </si>
  <si>
    <t>Miriam Reverter Vives</t>
  </si>
  <si>
    <t>MS</t>
  </si>
  <si>
    <t>Margo Smith</t>
  </si>
  <si>
    <t>MSK</t>
  </si>
  <si>
    <t>Mat Skye</t>
  </si>
  <si>
    <t>MT</t>
  </si>
  <si>
    <t>Masa Tatsumi</t>
  </si>
  <si>
    <t>NAD</t>
  </si>
  <si>
    <t>Nicola Davis</t>
  </si>
  <si>
    <t>NAH</t>
  </si>
  <si>
    <t>Nicole Hill</t>
  </si>
  <si>
    <t>NAW</t>
  </si>
  <si>
    <t>Nick Watkins</t>
  </si>
  <si>
    <t>NB</t>
  </si>
  <si>
    <t>Nacor Balanos</t>
  </si>
  <si>
    <t>NDL</t>
  </si>
  <si>
    <t>Natali Lazzari</t>
  </si>
  <si>
    <t>NEB</t>
  </si>
  <si>
    <t>Nestor Bosch</t>
  </si>
  <si>
    <t>NEF</t>
  </si>
  <si>
    <t>Nicki Filby</t>
  </si>
  <si>
    <t>NF</t>
  </si>
  <si>
    <t>Nicola Fraser</t>
  </si>
  <si>
    <t>NH</t>
  </si>
  <si>
    <t>Natasha Hardy</t>
  </si>
  <si>
    <t>NJM</t>
  </si>
  <si>
    <t>Nick Mooney</t>
  </si>
  <si>
    <t>NJV</t>
  </si>
  <si>
    <t>Neil Vaughan</t>
  </si>
  <si>
    <t>NK</t>
  </si>
  <si>
    <t>Nina Kriegisch</t>
  </si>
  <si>
    <t>NKN</t>
  </si>
  <si>
    <t>Nathan Knott</t>
  </si>
  <si>
    <t>NMI</t>
  </si>
  <si>
    <t>Nicole Miller</t>
  </si>
  <si>
    <t>NRO</t>
  </si>
  <si>
    <t>Nuria Rizo Osuna-Moyano</t>
  </si>
  <si>
    <t>NSB</t>
  </si>
  <si>
    <t>Nev Barrett</t>
  </si>
  <si>
    <t>NSM</t>
  </si>
  <si>
    <t>Nestor Sanchez</t>
  </si>
  <si>
    <t>NT</t>
  </si>
  <si>
    <t>Natalia Tirado</t>
  </si>
  <si>
    <t>NTO</t>
  </si>
  <si>
    <t>Nahum Torres</t>
  </si>
  <si>
    <t>OAG</t>
  </si>
  <si>
    <t>Omar Álvarez González</t>
  </si>
  <si>
    <t>OAT</t>
  </si>
  <si>
    <t>Olatz Telleria</t>
  </si>
  <si>
    <t>OB</t>
  </si>
  <si>
    <t>Odalisca Breedy</t>
  </si>
  <si>
    <t>OJ</t>
  </si>
  <si>
    <t>Olivia Johnson</t>
  </si>
  <si>
    <t>PAC</t>
  </si>
  <si>
    <t>Paul Caiger</t>
  </si>
  <si>
    <t>PB</t>
  </si>
  <si>
    <t>Peltier Barahona</t>
  </si>
  <si>
    <t>PBD</t>
  </si>
  <si>
    <t>Paul Day</t>
  </si>
  <si>
    <t>PBS</t>
  </si>
  <si>
    <t>Paul Sharp</t>
  </si>
  <si>
    <t>PC</t>
  </si>
  <si>
    <t>Pip Cohen</t>
  </si>
  <si>
    <t>PEC</t>
  </si>
  <si>
    <t>Paul Carnell</t>
  </si>
  <si>
    <t>PH</t>
  </si>
  <si>
    <t>Peter Hay</t>
  </si>
  <si>
    <t>PHP</t>
  </si>
  <si>
    <t>Peter Pfennig</t>
  </si>
  <si>
    <t>PIP</t>
  </si>
  <si>
    <t>Petko Petkov</t>
  </si>
  <si>
    <t>PJB</t>
  </si>
  <si>
    <t>Pearse Buchanan</t>
  </si>
  <si>
    <t>PJR</t>
  </si>
  <si>
    <t>Peter Reeves</t>
  </si>
  <si>
    <t>PM</t>
  </si>
  <si>
    <t>Peter Mooney</t>
  </si>
  <si>
    <t>PMC</t>
  </si>
  <si>
    <t>Peter McGee</t>
  </si>
  <si>
    <t>PNL</t>
  </si>
  <si>
    <t>Patrick Lewis</t>
  </si>
  <si>
    <t>PRJ</t>
  </si>
  <si>
    <t>Paul Jennings</t>
  </si>
  <si>
    <t>PS</t>
  </si>
  <si>
    <t>Peter Southwood</t>
  </si>
  <si>
    <t>PSW</t>
  </si>
  <si>
    <t>Patrick Smallhorn-West</t>
  </si>
  <si>
    <t>PT</t>
  </si>
  <si>
    <t>Paul Tinkler</t>
  </si>
  <si>
    <t>PVDW</t>
  </si>
  <si>
    <t>Pieter van der Woude</t>
  </si>
  <si>
    <t>PW</t>
  </si>
  <si>
    <t>Paul Wembridge</t>
  </si>
  <si>
    <t>RB</t>
  </si>
  <si>
    <t>Ben Ruttenberg</t>
  </si>
  <si>
    <t>RBM</t>
  </si>
  <si>
    <t>Ron Mawbey</t>
  </si>
  <si>
    <t>RENA</t>
  </si>
  <si>
    <t>Rachel Austin</t>
  </si>
  <si>
    <t>RF</t>
  </si>
  <si>
    <t>Renata Ferrari Legorreta</t>
  </si>
  <si>
    <t>RFS</t>
  </si>
  <si>
    <t>Rita Silver</t>
  </si>
  <si>
    <t>RHE</t>
  </si>
  <si>
    <t>Rogelio Herrera Perez</t>
  </si>
  <si>
    <t>RIH</t>
  </si>
  <si>
    <t>Richard Hughes</t>
  </si>
  <si>
    <t>RJE</t>
  </si>
  <si>
    <t>Bob Edgar</t>
  </si>
  <si>
    <t>RJK</t>
  </si>
  <si>
    <t>Rohan Kaehne</t>
  </si>
  <si>
    <t>RM</t>
  </si>
  <si>
    <t>Rachael Miles</t>
  </si>
  <si>
    <t>RP</t>
  </si>
  <si>
    <t>Roby Pepolas</t>
  </si>
  <si>
    <t>RRE</t>
  </si>
  <si>
    <t>Rodrigo Riera</t>
  </si>
  <si>
    <t>RS</t>
  </si>
  <si>
    <t>Russ Stevens</t>
  </si>
  <si>
    <t>RSS</t>
  </si>
  <si>
    <t>Rick Stuart-Smith</t>
  </si>
  <si>
    <t>RT</t>
  </si>
  <si>
    <t>Rowan Trebilco</t>
  </si>
  <si>
    <t>RV</t>
  </si>
  <si>
    <t>Renate Velzeboer</t>
  </si>
  <si>
    <t>RW</t>
  </si>
  <si>
    <t>Regan Warren</t>
  </si>
  <si>
    <t>RWA</t>
  </si>
  <si>
    <t>Rebecca Watson</t>
  </si>
  <si>
    <t>RWH</t>
  </si>
  <si>
    <t>Ross Whippo</t>
  </si>
  <si>
    <t>SAB</t>
  </si>
  <si>
    <t>Sandra Bessudo</t>
  </si>
  <si>
    <t>SAG</t>
  </si>
  <si>
    <t>Sallyann Gudge</t>
  </si>
  <si>
    <t>SAS</t>
  </si>
  <si>
    <t>Scoresby Sheperd</t>
  </si>
  <si>
    <t>SC</t>
  </si>
  <si>
    <t>San Clarke</t>
  </si>
  <si>
    <t>SCB</t>
  </si>
  <si>
    <t>Sue Baker</t>
  </si>
  <si>
    <t>SCE</t>
  </si>
  <si>
    <t>Sophie Edgar</t>
  </si>
  <si>
    <t>SD</t>
  </si>
  <si>
    <t>Shaun Davis</t>
  </si>
  <si>
    <t>SDL</t>
  </si>
  <si>
    <t>Scott Ling</t>
  </si>
  <si>
    <t>SEB</t>
  </si>
  <si>
    <t>Stuart Banks</t>
  </si>
  <si>
    <t>SG</t>
  </si>
  <si>
    <t>Simon Gartenstein</t>
  </si>
  <si>
    <t>SGG</t>
  </si>
  <si>
    <t>Sam Gaylard</t>
  </si>
  <si>
    <t>SGR</t>
  </si>
  <si>
    <t>Siobhan Gray</t>
  </si>
  <si>
    <t>SGS</t>
  </si>
  <si>
    <t>Sonia Sagrista</t>
  </si>
  <si>
    <t>SH</t>
  </si>
  <si>
    <t>Shane Holland</t>
  </si>
  <si>
    <t>SI</t>
  </si>
  <si>
    <t>Sonia Ibarra</t>
  </si>
  <si>
    <t>SJ</t>
  </si>
  <si>
    <t>Scott Jones</t>
  </si>
  <si>
    <t>SJF</t>
  </si>
  <si>
    <t>Suzanne Fiebig</t>
  </si>
  <si>
    <t>SJK</t>
  </si>
  <si>
    <t>Stuart Kininmonth</t>
  </si>
  <si>
    <t>SJO</t>
  </si>
  <si>
    <t>Sam Owen</t>
  </si>
  <si>
    <t>SJS</t>
  </si>
  <si>
    <t>Spencer Shute</t>
  </si>
  <si>
    <t>SJT</t>
  </si>
  <si>
    <t>Simon Tweed</t>
  </si>
  <si>
    <t>SJW</t>
  </si>
  <si>
    <t>Sue Wragge</t>
  </si>
  <si>
    <t>SK</t>
  </si>
  <si>
    <t>Sam Kruimink</t>
  </si>
  <si>
    <t>SLG</t>
  </si>
  <si>
    <t>Stephen Green</t>
  </si>
  <si>
    <t>SLR</t>
  </si>
  <si>
    <t>Sarah-Lena Reinhardt</t>
  </si>
  <si>
    <t>SLW</t>
  </si>
  <si>
    <t>Sam Wines</t>
  </si>
  <si>
    <t>SM</t>
  </si>
  <si>
    <t>Simon Morley</t>
  </si>
  <si>
    <t>SMP</t>
  </si>
  <si>
    <t>Sophie Powell</t>
  </si>
  <si>
    <t>SP</t>
  </si>
  <si>
    <t>Sarah Payne</t>
  </si>
  <si>
    <t>SPE</t>
  </si>
  <si>
    <t>Shamaram Eichmann</t>
  </si>
  <si>
    <t>SPS</t>
  </si>
  <si>
    <t>Paige Shaw</t>
  </si>
  <si>
    <t>SPUD</t>
  </si>
  <si>
    <t>Justin Hulls</t>
  </si>
  <si>
    <t>SR</t>
  </si>
  <si>
    <t>Simon Reeves</t>
  </si>
  <si>
    <t>SRB</t>
  </si>
  <si>
    <t>Simon Bryars</t>
  </si>
  <si>
    <t>SRC</t>
  </si>
  <si>
    <t>Simon Curtis</t>
  </si>
  <si>
    <t>SRG</t>
  </si>
  <si>
    <t>Sam Griffiths</t>
  </si>
  <si>
    <t>SRT</t>
  </si>
  <si>
    <t>Simon Talbot</t>
  </si>
  <si>
    <t>SS</t>
  </si>
  <si>
    <t>Silke Stuckenbrock</t>
  </si>
  <si>
    <t>SSA</t>
  </si>
  <si>
    <t>Salvador Sanchez</t>
  </si>
  <si>
    <t>STB</t>
  </si>
  <si>
    <t>Steve Benj</t>
  </si>
  <si>
    <t>STN</t>
  </si>
  <si>
    <t>Sue Newson</t>
  </si>
  <si>
    <t>SYB</t>
  </si>
  <si>
    <t>Sylvia Buchanan</t>
  </si>
  <si>
    <t>TAS</t>
  </si>
  <si>
    <t>Terina Saunders</t>
  </si>
  <si>
    <t>TCD</t>
  </si>
  <si>
    <t>Tas Douglass</t>
  </si>
  <si>
    <t>TEF</t>
  </si>
  <si>
    <t>Tim Forster</t>
  </si>
  <si>
    <t>TH</t>
  </si>
  <si>
    <t>Tom Holmes</t>
  </si>
  <si>
    <t>TJ</t>
  </si>
  <si>
    <t>Tyson Jones</t>
  </si>
  <si>
    <t>TJA</t>
  </si>
  <si>
    <t>Tim Alexander</t>
  </si>
  <si>
    <t>TP</t>
  </si>
  <si>
    <t>Tanja Ponudic</t>
  </si>
  <si>
    <t>TPC</t>
  </si>
  <si>
    <t>Tim Crawford</t>
  </si>
  <si>
    <t>TR</t>
  </si>
  <si>
    <t>Thierry Rakotoarivelo</t>
  </si>
  <si>
    <t>TRD</t>
  </si>
  <si>
    <t>Tom Davis</t>
  </si>
  <si>
    <t>TS</t>
  </si>
  <si>
    <t>Tanika Shalders</t>
  </si>
  <si>
    <t>TT</t>
  </si>
  <si>
    <t>Todd Thimios</t>
  </si>
  <si>
    <t>VNP</t>
  </si>
  <si>
    <t>Vic National Parks</t>
  </si>
  <si>
    <t>WCB</t>
  </si>
  <si>
    <t>Bill Barker</t>
  </si>
  <si>
    <t>WEI</t>
  </si>
  <si>
    <t>Eddie Ivers</t>
  </si>
  <si>
    <t>WF</t>
  </si>
  <si>
    <t>Will Figueira</t>
  </si>
  <si>
    <t>WJN</t>
  </si>
  <si>
    <t>Warrick Noble</t>
  </si>
  <si>
    <t>WRH</t>
  </si>
  <si>
    <t>Wendy Hutchison</t>
  </si>
  <si>
    <t>WW</t>
  </si>
  <si>
    <t>Will Wied</t>
  </si>
  <si>
    <t>YMS</t>
  </si>
  <si>
    <t>Yanir Seroussi</t>
  </si>
  <si>
    <t>ZF</t>
  </si>
  <si>
    <t>Zach Foltz</t>
  </si>
  <si>
    <t>* when the pivot table is selected (blue), under the Data tab - press 'Refresh All' to update table as data is populated to check structure.</t>
  </si>
  <si>
    <t>Count of Species</t>
  </si>
  <si>
    <t>DIVER</t>
  </si>
  <si>
    <t>SITE</t>
  </si>
  <si>
    <t>DATE</t>
  </si>
  <si>
    <t>DEPTH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</si>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</sst>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gray125">
        <bgColor rgb="FFFFFF00"/>
      </patternFill>
    </fill>
    <fill>
      <patternFill patternType="solid">
        <fgColor rgb="FFFFFF00"/>
        <bgColor indexed="64"/>
      </patternFill>
    </fill>
    <fill>
      <patternFill patternType="gray125">
        <bgColor rgb="FFFF0000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9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1" fillId="0" borderId="0" xfId="0" applyFont="1"/>
    <xf numFmtId="0" fontId="0" fillId="1" borderId="0" xfId="0" applyFill="1"/>
    <xf numFmtId="0" fontId="4" fillId="0" borderId="0" xfId="0" applyFont="1"/>
    <xf numFmtId="20" fontId="0" fillId="0" borderId="0" xfId="0" applyNumberFormat="1" applyProtection="1">
      <protection locked="0"/>
    </xf>
    <xf numFmtId="0" fontId="0" fillId="1" borderId="1" xfId="0" applyFill="1" applyBorder="1"/>
    <xf numFmtId="0" fontId="2" fillId="1" borderId="2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20" fontId="2" fillId="0" borderId="3" xfId="0" applyNumberFormat="1" applyFont="1" applyBorder="1" applyProtection="1">
      <protection locked="0"/>
    </xf>
    <xf numFmtId="0" fontId="2" fillId="1" borderId="3" xfId="0" applyFont="1" applyFill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pivotButton="1" applyBorder="1"/>
    <xf numFmtId="0" fontId="0" fillId="0" borderId="12" xfId="0" applyBorder="1"/>
    <xf numFmtId="14" fontId="0" fillId="0" borderId="4" xfId="0" applyNumberFormat="1" applyBorder="1"/>
    <xf numFmtId="0" fontId="0" fillId="0" borderId="13" xfId="0" pivotButton="1" applyBorder="1"/>
    <xf numFmtId="0" fontId="0" fillId="0" borderId="14" xfId="0" applyBorder="1"/>
    <xf numFmtId="0" fontId="0" fillId="0" borderId="15" xfId="0" applyBorder="1"/>
    <xf numFmtId="0" fontId="2" fillId="1" borderId="2" xfId="0" applyFont="1" applyFill="1" applyBorder="1"/>
    <xf numFmtId="0" fontId="2" fillId="1" borderId="16" xfId="0" applyFont="1" applyFill="1" applyBorder="1"/>
    <xf numFmtId="0" fontId="0" fillId="1" borderId="17" xfId="0" applyFill="1" applyBorder="1"/>
    <xf numFmtId="0" fontId="2" fillId="1" borderId="18" xfId="0" applyFont="1" applyFill="1" applyBorder="1"/>
    <xf numFmtId="0" fontId="0" fillId="1" borderId="19" xfId="0" applyFill="1" applyBorder="1" applyProtection="1">
      <protection locked="0"/>
    </xf>
    <xf numFmtId="20" fontId="0" fillId="0" borderId="0" xfId="0" applyNumberFormat="1" applyAlignment="1" applyProtection="1">
      <alignment horizontal="left"/>
      <protection locked="0"/>
    </xf>
    <xf numFmtId="0" fontId="5" fillId="1" borderId="1" xfId="0" applyFont="1" applyFill="1" applyBorder="1"/>
    <xf numFmtId="0" fontId="5" fillId="1" borderId="0" xfId="0" applyFont="1" applyFill="1"/>
    <xf numFmtId="0" fontId="0" fillId="0" borderId="0" xfId="0" applyAlignment="1">
      <alignment vertical="center" wrapText="1"/>
    </xf>
    <xf numFmtId="0" fontId="6" fillId="2" borderId="0" xfId="0" applyFont="1" applyFill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0" xfId="0" pivotButton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4" fontId="0" fillId="0" borderId="0" xfId="0" applyNumberFormat="1" applyAlignment="1" applyProtection="1">
      <alignment horizontal="right"/>
      <protection locked="0"/>
    </xf>
    <xf numFmtId="14" fontId="2" fillId="0" borderId="3" xfId="0" applyNumberFormat="1" applyFont="1" applyBorder="1" applyAlignment="1" applyProtection="1">
      <alignment horizontal="left"/>
      <protection locked="0"/>
    </xf>
    <xf numFmtId="0" fontId="0" fillId="3" borderId="1" xfId="0" applyFill="1" applyBorder="1"/>
    <xf numFmtId="0" fontId="0" fillId="4" borderId="0" xfId="0" applyFill="1" applyProtection="1">
      <protection locked="0"/>
    </xf>
    <xf numFmtId="0" fontId="0" fillId="3" borderId="0" xfId="0" applyFill="1"/>
    <xf numFmtId="0" fontId="0" fillId="3" borderId="17" xfId="0" applyFill="1" applyBorder="1"/>
    <xf numFmtId="14" fontId="0" fillId="4" borderId="0" xfId="0" applyNumberFormat="1" applyFill="1" applyAlignment="1" applyProtection="1">
      <alignment horizontal="right"/>
      <protection locked="0"/>
    </xf>
    <xf numFmtId="20" fontId="0" fillId="4" borderId="0" xfId="0" applyNumberFormat="1" applyFill="1" applyProtection="1">
      <protection locked="0"/>
    </xf>
    <xf numFmtId="0" fontId="0" fillId="3" borderId="19" xfId="0" applyFill="1" applyBorder="1" applyProtection="1">
      <protection locked="0"/>
    </xf>
    <xf numFmtId="0" fontId="0" fillId="0" borderId="1" xfId="0" applyBorder="1"/>
    <xf numFmtId="0" fontId="0" fillId="0" borderId="19" xfId="0" applyBorder="1" applyProtection="1">
      <protection locked="0"/>
    </xf>
    <xf numFmtId="0" fontId="0" fillId="5" borderId="0" xfId="0" applyFill="1"/>
    <xf numFmtId="0" fontId="0" fillId="6" borderId="0" xfId="0" applyFill="1" applyProtection="1">
      <protection locked="0"/>
    </xf>
    <xf numFmtId="0" fontId="0" fillId="5" borderId="1" xfId="0" applyFill="1" applyBorder="1"/>
    <xf numFmtId="0" fontId="0" fillId="5" borderId="17" xfId="0" applyFill="1" applyBorder="1"/>
    <xf numFmtId="14" fontId="0" fillId="6" borderId="0" xfId="0" applyNumberFormat="1" applyFill="1" applyAlignment="1" applyProtection="1">
      <alignment horizontal="right"/>
      <protection locked="0"/>
    </xf>
    <xf numFmtId="20" fontId="0" fillId="6" borderId="0" xfId="0" applyNumberFormat="1" applyFill="1" applyProtection="1">
      <protection locked="0"/>
    </xf>
    <xf numFmtId="0" fontId="0" fillId="5" borderId="19" xfId="0" applyFill="1" applyBorder="1" applyProtection="1">
      <protection locked="0"/>
    </xf>
    <xf numFmtId="0" fontId="1" fillId="1" borderId="0" xfId="0" applyFont="1" applyFill="1"/>
    <xf numFmtId="14" fontId="1" fillId="0" borderId="0" xfId="0" applyNumberFormat="1" applyFont="1" applyAlignment="1">
      <alignment horizontal="right"/>
    </xf>
    <xf numFmtId="0" fontId="1" fillId="1" borderId="17" xfId="0" applyFont="1" applyFill="1" applyBorder="1"/>
    <xf numFmtId="0" fontId="1" fillId="0" borderId="0" xfId="0" applyFont="1" applyAlignment="1">
      <alignment vertical="center" wrapText="1"/>
    </xf>
  </cellXfs>
  <cellStyles count="2">
    <cellStyle name="Normal" xfId="0" builtinId="0"/>
    <cellStyle name="Normal 2" xfId="1" xr:uid="{15FABF75-52B4-4164-9104-87CDE01851D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ko" refreshedDate="41386.802675694445" createdVersion="1" refreshedVersion="4" recordCount="468" upgradeOnRefresh="1" xr:uid="{00000000-000A-0000-FFFF-FFFF00000000}">
  <cacheSource type="worksheet">
    <worksheetSource ref="B1:S63154" sheet="DATA"/>
  </cacheSource>
  <cacheFields count="18">
    <cacheField name="Diver" numFmtId="0">
      <sharedItems containsBlank="1"/>
    </cacheField>
    <cacheField name="Buddy" numFmtId="0">
      <sharedItems containsBlank="1"/>
    </cacheField>
    <cacheField name="Site No." numFmtId="0">
      <sharedItems containsBlank="1" count="2">
        <m/>
        <s v="ps44"/>
      </sharedItems>
    </cacheField>
    <cacheField name="Site Name" numFmtId="0">
      <sharedItems containsBlank="1"/>
    </cacheField>
    <cacheField name="Latitude" numFmtId="0">
      <sharedItems containsString="0" containsBlank="1" containsNumber="1" containsInteger="1" minValue="0" maxValue="0"/>
    </cacheField>
    <cacheField name="Longitude" numFmtId="0">
      <sharedItems containsString="0" containsBlank="1" containsNumber="1" containsInteger="1" minValue="0" maxValue="0"/>
    </cacheField>
    <cacheField name="Date" numFmtId="0">
      <sharedItems containsNonDate="0" containsDate="1" containsString="0" containsBlank="1" minDate="2013-04-22T00:00:00" maxDate="2013-04-23T00:00:00" count="2">
        <m/>
        <d v="2013-04-22T00:00:00"/>
      </sharedItems>
    </cacheField>
    <cacheField name="vis" numFmtId="0">
      <sharedItems containsString="0" containsBlank="1" containsNumber="1" containsInteger="1" minValue="6" maxValue="6"/>
    </cacheField>
    <cacheField name="Direction" numFmtId="0">
      <sharedItems containsBlank="1"/>
    </cacheField>
    <cacheField name="Time" numFmtId="0">
      <sharedItems containsNonDate="0" containsDate="1" containsString="0" containsBlank="1" minDate="1899-12-30T12:00:00" maxDate="1899-12-30T12:00:00"/>
    </cacheField>
    <cacheField name="P-Qs" numFmtId="0">
      <sharedItems containsBlank="1"/>
    </cacheField>
    <cacheField name="Depth" numFmtId="0">
      <sharedItems containsString="0" containsBlank="1" containsNumber="1" containsInteger="1" minValue="8" maxValue="8" count="2">
        <m/>
        <n v="8"/>
      </sharedItems>
    </cacheField>
    <cacheField name="Method" numFmtId="0">
      <sharedItems containsBlank="1" containsMixedTypes="1" containsNumber="1" containsInteger="1" minValue="1" maxValue="2" count="4">
        <s v="0-2"/>
        <n v="1"/>
        <n v="2"/>
        <m/>
      </sharedItems>
    </cacheField>
    <cacheField name="Block" numFmtId="0">
      <sharedItems containsBlank="1" containsMixedTypes="1" containsNumber="1" containsInteger="1" minValue="1" maxValue="2"/>
    </cacheField>
    <cacheField name="Code" numFmtId="0">
      <sharedItems containsBlank="1"/>
    </cacheField>
    <cacheField name="Species" numFmtId="0">
      <sharedItems containsBlank="1" count="36">
        <m/>
        <s v="Scorpis lineolata"/>
        <s v="Notolabrus gymnogenis"/>
        <s v="Parma microlepis"/>
        <s v="Thalassoma lunare"/>
        <s v="Anoplocapros inermis"/>
        <s v="Cheilodactylus fuscus"/>
        <s v="Chromis hypsilepis"/>
        <s v="Mecaenichthys immaculatus"/>
        <s v="Atypichthys strigatus"/>
        <s v="Parma unifasciata"/>
        <s v="Achoerodus viridis"/>
        <s v="Pempheris multiradiata"/>
        <s v="Pempheris compressa"/>
        <s v="Prionurus microlepidotus"/>
        <s v="Cheilodactylus vestitus"/>
        <s v="Enoplosus armatus"/>
        <s v="Meuschenia trachylepis"/>
        <s v="Aplodactylus lophodon"/>
        <s v="Carangoides orthogrammus"/>
        <s v="Girella tricuspidata"/>
        <s v="Labroides dimidiatus"/>
        <s v="Scorpaena jacksoniensis"/>
        <s v="Eubalichthys bucephalus"/>
        <s v="Meuschenia freycineti"/>
        <s v="Ophthalmolepis lineolatus"/>
        <s v="Trachurus novaezelandiae"/>
        <s v="Centrostephanus rodgersii"/>
        <s v="Hypoplectrodes maccullochi"/>
        <s v="Comanthus trichoptera"/>
        <s v="Astralium tentoriformis"/>
        <s v="Gymnothorax prasinus"/>
        <s v="Pempheris affinis"/>
        <s v="Phyllacanthus parvispinus"/>
        <s v="Trachinops taeniatus"/>
        <s v="Plagiotremus tapeinosoma"/>
      </sharedItems>
    </cacheField>
    <cacheField name="Common name" numFmtId="0">
      <sharedItems containsBlank="1"/>
    </cacheField>
    <cacheField name="Total" numFmtId="0">
      <sharedItems containsString="0" containsBlank="1" containsNumber="1" containsInteger="1" minValue="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a Cooper" refreshedDate="42459.637490856483" createdVersion="1" refreshedVersion="4" recordCount="467" upgradeOnRefresh="1" xr:uid="{00000000-000A-0000-FFFF-FFFF01000000}">
  <cacheSource type="worksheet">
    <worksheetSource ref="A1:AV3" sheet="DATA"/>
  </cacheSource>
  <cacheFields count="48">
    <cacheField name="ID" numFmtId="0">
      <sharedItems containsString="0" containsBlank="1" containsNumber="1" containsInteger="1" minValue="1" maxValue="466"/>
    </cacheField>
    <cacheField name="Diver" numFmtId="0">
      <sharedItems containsBlank="1" count="2">
        <m/>
        <s v="DIVER"/>
      </sharedItems>
    </cacheField>
    <cacheField name="Buddy" numFmtId="0">
      <sharedItems containsBlank="1"/>
    </cacheField>
    <cacheField name="Site No." numFmtId="0">
      <sharedItems containsBlank="1" count="2">
        <m/>
        <s v="SITE"/>
      </sharedItems>
    </cacheField>
    <cacheField name="Site Name" numFmtId="0">
      <sharedItems containsBlank="1" count="2">
        <m/>
        <s v="Site Name"/>
      </sharedItems>
    </cacheField>
    <cacheField name="Latitude" numFmtId="0">
      <sharedItems containsBlank="1"/>
    </cacheField>
    <cacheField name="Longitude" numFmtId="0">
      <sharedItems containsBlank="1"/>
    </cacheField>
    <cacheField name="Date" numFmtId="0">
      <sharedItems containsBlank="1" count="2">
        <m/>
        <s v="DATE"/>
      </sharedItems>
    </cacheField>
    <cacheField name="vis" numFmtId="0">
      <sharedItems containsBlank="1"/>
    </cacheField>
    <cacheField name="Direction" numFmtId="0">
      <sharedItems containsBlank="1"/>
    </cacheField>
    <cacheField name="Time" numFmtId="0">
      <sharedItems containsDate="1" containsMixedTypes="1" minDate="1899-12-30T12:00:00" maxDate="1899-12-30T12:00:00"/>
    </cacheField>
    <cacheField name="P-Qs" numFmtId="0">
      <sharedItems containsBlank="1"/>
    </cacheField>
    <cacheField name="Depth" numFmtId="0">
      <sharedItems containsBlank="1" count="2">
        <m/>
        <s v="DEPTH"/>
      </sharedItems>
    </cacheField>
    <cacheField name="Method" numFmtId="0">
      <sharedItems containsMixedTypes="1" containsNumber="1" containsInteger="1" minValue="1" maxValue="2" count="3">
        <s v="0, 1, 2"/>
        <n v="1"/>
        <n v="2"/>
      </sharedItems>
    </cacheField>
    <cacheField name="Block" numFmtId="0">
      <sharedItems count="2">
        <s v="0, 1, 2"/>
        <s v="BLOCK"/>
      </sharedItems>
    </cacheField>
    <cacheField name="Code" numFmtId="0">
      <sharedItems containsString="0" containsBlank="1" containsNumber="1" containsInteger="1" minValue="0" maxValue="0"/>
    </cacheField>
    <cacheField name="Species" numFmtId="0">
      <sharedItems containsMixedTypes="1" containsNumber="1" containsInteger="1" minValue="2" maxValue="2"/>
    </cacheField>
    <cacheField name="Common name" numFmtId="0">
      <sharedItems containsMixedTypes="1" containsNumber="1" containsInteger="1" minValue="3" maxValue="3"/>
    </cacheField>
    <cacheField name="Total" numFmtId="0">
      <sharedItems containsSemiMixedTypes="0" containsString="0" containsNumber="1" containsInteger="1" minValue="0" maxValue="0"/>
    </cacheField>
    <cacheField name="Inverts" numFmtId="0">
      <sharedItems containsSemiMixedTypes="0" containsString="0" containsNumber="1" containsInteger="1" minValue="0" maxValue="0"/>
    </cacheField>
    <cacheField name="2.5" numFmtId="0">
      <sharedItems containsString="0" containsBlank="1" containsNumber="1" containsInteger="1" minValue="1" maxValue="1"/>
    </cacheField>
    <cacheField name="5" numFmtId="0">
      <sharedItems containsString="0" containsBlank="1" containsNumber="1" containsInteger="1" minValue="2" maxValue="2"/>
    </cacheField>
    <cacheField name="7.5" numFmtId="0">
      <sharedItems containsString="0" containsBlank="1" containsNumber="1" containsInteger="1" minValue="3" maxValue="3"/>
    </cacheField>
    <cacheField name="10" numFmtId="0">
      <sharedItems containsString="0" containsBlank="1" containsNumber="1" containsInteger="1" minValue="4" maxValue="4"/>
    </cacheField>
    <cacheField name="12.5" numFmtId="0">
      <sharedItems containsString="0" containsBlank="1" containsNumber="1" containsInteger="1" minValue="5" maxValue="5"/>
    </cacheField>
    <cacheField name="15" numFmtId="0">
      <sharedItems containsString="0" containsBlank="1" containsNumber="1" containsInteger="1" minValue="6" maxValue="6"/>
    </cacheField>
    <cacheField name="20" numFmtId="0">
      <sharedItems containsString="0" containsBlank="1" containsNumber="1" containsInteger="1" minValue="8" maxValue="8"/>
    </cacheField>
    <cacheField name="25" numFmtId="0">
      <sharedItems containsString="0" containsBlank="1" containsNumber="1" containsInteger="1" minValue="10" maxValue="10"/>
    </cacheField>
    <cacheField name="30" numFmtId="0">
      <sharedItems containsString="0" containsBlank="1" containsNumber="1" containsInteger="1" minValue="12" maxValue="12"/>
    </cacheField>
    <cacheField name="35" numFmtId="0">
      <sharedItems containsString="0" containsBlank="1" containsNumber="1" containsInteger="1" minValue="14" maxValue="14"/>
    </cacheField>
    <cacheField name="40" numFmtId="0">
      <sharedItems containsString="0" containsBlank="1" containsNumber="1" containsInteger="1" minValue="16" maxValue="16"/>
    </cacheField>
    <cacheField name="50" numFmtId="0">
      <sharedItems containsString="0" containsBlank="1" containsNumber="1" containsInteger="1" minValue="20" maxValue="20"/>
    </cacheField>
    <cacheField name="62.5" numFmtId="0">
      <sharedItems containsString="0" containsBlank="1" containsNumber="1" containsInteger="1" minValue="25" maxValue="25"/>
    </cacheField>
    <cacheField name="75" numFmtId="0">
      <sharedItems containsString="0" containsBlank="1" containsNumber="1" containsInteger="1" minValue="30" maxValue="30"/>
    </cacheField>
    <cacheField name="87.5" numFmtId="0">
      <sharedItems containsString="0" containsBlank="1" containsNumber="1" containsInteger="1" minValue="35" maxValue="35"/>
    </cacheField>
    <cacheField name="100" numFmtId="0">
      <sharedItems containsString="0" containsBlank="1" containsNumber="1" containsInteger="1" minValue="40" maxValue="40"/>
    </cacheField>
    <cacheField name="112.5" numFmtId="0">
      <sharedItems containsString="0" containsBlank="1" containsNumber="1" containsInteger="1" minValue="45" maxValue="45"/>
    </cacheField>
    <cacheField name="125" numFmtId="0">
      <sharedItems containsString="0" containsBlank="1" containsNumber="1" containsInteger="1" minValue="50" maxValue="50"/>
    </cacheField>
    <cacheField name="137.5" numFmtId="0">
      <sharedItems containsString="0" containsBlank="1" containsNumber="1" containsInteger="1" minValue="55" maxValue="55"/>
    </cacheField>
    <cacheField name="150" numFmtId="0">
      <sharedItems containsString="0" containsBlank="1" containsNumber="1" containsInteger="1" minValue="60" maxValue="60"/>
    </cacheField>
    <cacheField name="162.5" numFmtId="0">
      <sharedItems containsString="0" containsBlank="1" containsNumber="1" containsInteger="1" minValue="65" maxValue="65"/>
    </cacheField>
    <cacheField name="175" numFmtId="0">
      <sharedItems containsString="0" containsBlank="1" containsNumber="1" containsInteger="1" minValue="70" maxValue="70"/>
    </cacheField>
    <cacheField name="187.5" numFmtId="0">
      <sharedItems containsString="0" containsBlank="1" containsNumber="1" containsInteger="1" minValue="75" maxValue="75"/>
    </cacheField>
    <cacheField name="200" numFmtId="0">
      <sharedItems containsString="0" containsBlank="1" containsNumber="1" containsInteger="1" minValue="80" maxValue="80"/>
    </cacheField>
    <cacheField name="250" numFmtId="0">
      <sharedItems containsString="0" containsBlank="1" containsNumber="1" containsInteger="1" minValue="100" maxValue="100"/>
    </cacheField>
    <cacheField name="300" numFmtId="0">
      <sharedItems containsString="0" containsBlank="1" containsNumber="1" containsInteger="1" minValue="120" maxValue="120"/>
    </cacheField>
    <cacheField name="350" numFmtId="0">
      <sharedItems containsString="0" containsBlank="1" containsNumber="1" containsInteger="1" minValue="140" maxValue="140"/>
    </cacheField>
    <cacheField name="400" numFmtId="0">
      <sharedItems containsString="0" containsBlank="1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m/>
    <m/>
    <x v="0"/>
    <m/>
    <m/>
    <m/>
    <x v="0"/>
    <m/>
    <m/>
    <d v="1899-12-30T12:00:00"/>
    <m/>
    <x v="0"/>
    <x v="0"/>
    <s v="0-2"/>
    <m/>
    <x v="0"/>
    <m/>
    <m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sli"/>
    <x v="1"/>
    <s v="Silver sweep"/>
    <n v="15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sli"/>
    <x v="1"/>
    <s v="Silver sweep"/>
    <n v="27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ngy"/>
    <x v="2"/>
    <s v="Crimson-banded wrasse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ngy"/>
    <x v="2"/>
    <s v="Crimson-banded wrasse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mi"/>
    <x v="3"/>
    <s v="White-ear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mi"/>
    <x v="3"/>
    <s v="White-ear"/>
    <n v="4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tlu"/>
    <x v="4"/>
    <s v="Moon wrasse"/>
    <n v="7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tlu"/>
    <x v="4"/>
    <s v="Moon wrass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ine"/>
    <x v="5"/>
    <s v="Eastern smooth boxfish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ine"/>
    <x v="5"/>
    <s v="Eastern smooth box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fu"/>
    <x v="6"/>
    <s v="Red morwong"/>
    <n v="2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fu"/>
    <x v="6"/>
    <s v="Red morwong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hy"/>
    <x v="7"/>
    <s v="One-spot puller"/>
    <n v="3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hy"/>
    <x v="7"/>
    <s v="One-spot puller"/>
    <n v="15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mim"/>
    <x v="8"/>
    <s v="Immaculate damsel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mim"/>
    <x v="8"/>
    <s v="Immaculate damsel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st"/>
    <x v="9"/>
    <s v="Mado sweep"/>
    <n v="5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st"/>
    <x v="9"/>
    <s v="Mado sweep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un"/>
    <x v="10"/>
    <s v="Girdled parma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un"/>
    <x v="10"/>
    <s v="Girdled parma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vir"/>
    <x v="11"/>
    <s v="Eastern blue groper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vir"/>
    <x v="11"/>
    <s v="Eastern blue groper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mu"/>
    <x v="12"/>
    <s v="Common bullseye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co"/>
    <x v="13"/>
    <s v="Small-scale bullsey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micr"/>
    <x v="14"/>
    <s v="Sawtail surgeonfish"/>
    <n v="1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micr"/>
    <x v="14"/>
    <s v="Sawtail surgeon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ve"/>
    <x v="15"/>
    <s v="Crested morwong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ve"/>
    <x v="15"/>
    <s v="Crested morwong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ear"/>
    <x v="16"/>
    <s v="Old wife"/>
    <n v="1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ear"/>
    <x v="16"/>
    <s v="Old wife"/>
    <n v="19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mtr"/>
    <x v="17"/>
    <s v="Yellow-finned leatherjacket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mtr"/>
    <x v="17"/>
    <s v="Yellow-finned leatherjacket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ort"/>
    <x v="19"/>
    <s v="Thicklip trevally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ort"/>
    <x v="19"/>
    <s v="Thicklip trevally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gtr"/>
    <x v="20"/>
    <s v="Luderick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gtr"/>
    <x v="20"/>
    <s v="Luderick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ldi"/>
    <x v="21"/>
    <s v="Cleaner wrass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ldi"/>
    <x v="21"/>
    <s v="Cleaner wrass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sja"/>
    <x v="22"/>
    <s v="Eastern red scorpion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sja"/>
    <x v="22"/>
    <s v="Eastern red scorpion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ebu"/>
    <x v="23"/>
    <s v="Black reef-leatherjacket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ebu"/>
    <x v="23"/>
    <s v="Black reef-leatherjacket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mfr"/>
    <x v="24"/>
    <s v="Six-spine leatherjacket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mfr"/>
    <x v="24"/>
    <s v="Six-spine leatherjacket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oli"/>
    <x v="25"/>
    <s v="Maori wrass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oli"/>
    <x v="25"/>
    <s v="Maori wrass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tno"/>
    <x v="26"/>
    <s v="Yellow-tail scad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tno"/>
    <x v="26"/>
    <s v="Yellow-tail scad"/>
    <n v="22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cro"/>
    <x v="27"/>
    <s v="Long-spine urchin"/>
    <n v="26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cro"/>
    <x v="27"/>
    <s v="Long-spine urchin"/>
    <n v="20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hma"/>
    <x v="28"/>
    <s v="Half-banded seaperch"/>
    <n v="8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hma"/>
    <x v="28"/>
    <s v="Half-banded seaperch"/>
    <n v="13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ctr"/>
    <x v="29"/>
    <s v="Orange feather star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ctr"/>
    <x v="29"/>
    <s v="Orange feather star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ctr"/>
    <x v="29"/>
    <s v="Orange feather star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ate"/>
    <x v="30"/>
    <s v="Turban shell"/>
    <n v="1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ate"/>
    <x v="30"/>
    <s v="Turban shell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gpr"/>
    <x v="31"/>
    <s v="Green moray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gpr"/>
    <x v="31"/>
    <s v="Green moray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sja"/>
    <x v="22"/>
    <s v="Eastern red rockcod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sja"/>
    <x v="22"/>
    <s v="Eastern red rockcod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paf"/>
    <x v="32"/>
    <s v="Black-tipped bullseye"/>
    <n v="1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paf"/>
    <x v="32"/>
    <s v="Black-tipped bullsey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ppa"/>
    <x v="33"/>
    <s v="Eastern slate-pencil urchin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ppa"/>
    <x v="33"/>
    <s v="Eastern slate-pencil urchin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aine"/>
    <x v="5"/>
    <s v="Eastern smooth box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aine"/>
    <x v="5"/>
    <s v="Eastern smooth box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aine"/>
    <x v="5"/>
    <s v="Eastern smooth box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tta"/>
    <x v="34"/>
    <s v="Eastern hulafish"/>
    <n v="7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tta"/>
    <x v="34"/>
    <s v="Eastern hula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ta"/>
    <x v="35"/>
    <s v="Hit and run blenny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ta"/>
    <x v="35"/>
    <s v="Hit and run blenny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m/>
    <m/>
    <x v="0"/>
    <m/>
    <m/>
    <m/>
    <x v="0"/>
    <m/>
    <m/>
    <m/>
    <m/>
    <x v="0"/>
    <x v="3"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7">
  <r>
    <m/>
    <x v="0"/>
    <m/>
    <x v="0"/>
    <x v="0"/>
    <m/>
    <m/>
    <x v="0"/>
    <m/>
    <m/>
    <d v="1899-12-30T12:00:00"/>
    <m/>
    <x v="0"/>
    <x v="0"/>
    <x v="0"/>
    <m/>
    <n v="2"/>
    <n v="3"/>
    <n v="0"/>
    <n v="0"/>
    <n v="1"/>
    <n v="2"/>
    <n v="3"/>
    <n v="4"/>
    <n v="5"/>
    <n v="6"/>
    <n v="8"/>
    <n v="10"/>
    <n v="12"/>
    <n v="14"/>
    <n v="16"/>
    <n v="20"/>
    <n v="25"/>
    <n v="30"/>
    <n v="35"/>
    <n v="40"/>
    <n v="45"/>
    <n v="50"/>
    <n v="55"/>
    <n v="60"/>
    <n v="65"/>
    <n v="70"/>
    <n v="75"/>
    <n v="80"/>
    <n v="100"/>
    <n v="120"/>
    <n v="140"/>
    <n v="160"/>
  </r>
  <r>
    <n v="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7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8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9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0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1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2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3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4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5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6"/>
    <x v="1"/>
    <s v="BUDDY"/>
    <x v="1"/>
    <x v="1"/>
    <s v="Latitude"/>
    <s v="Longitude"/>
    <x v="1"/>
    <s v="VIS"/>
    <s v="DIRECTION"/>
    <s v="TIME"/>
    <s v="P-Qs"/>
    <x v="1"/>
    <x v="2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83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E46" firstHeaderRow="1" firstDataRow="4" firstDataCol="2"/>
  <pivotFields count="18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defaultSubtotal="0">
      <items count="4">
        <item x="1"/>
        <item x="2"/>
        <item x="0"/>
        <item x="3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7">
        <item x="11"/>
        <item x="5"/>
        <item x="18"/>
        <item x="30"/>
        <item x="9"/>
        <item x="19"/>
        <item x="27"/>
        <item x="6"/>
        <item x="15"/>
        <item x="7"/>
        <item x="29"/>
        <item x="16"/>
        <item x="23"/>
        <item x="20"/>
        <item x="31"/>
        <item x="28"/>
        <item x="21"/>
        <item x="8"/>
        <item x="24"/>
        <item x="17"/>
        <item x="2"/>
        <item x="25"/>
        <item x="3"/>
        <item x="10"/>
        <item x="32"/>
        <item x="13"/>
        <item x="12"/>
        <item x="33"/>
        <item x="35"/>
        <item x="14"/>
        <item x="22"/>
        <item x="1"/>
        <item x="4"/>
        <item x="34"/>
        <item x="26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2"/>
    <field x="15"/>
  </rowFields>
  <rowItems count="40">
    <i>
      <x/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 v="1"/>
    </i>
    <i r="1">
      <x v="3"/>
    </i>
    <i r="1">
      <x v="6"/>
    </i>
    <i r="1">
      <x v="10"/>
    </i>
    <i r="1">
      <x v="14"/>
    </i>
    <i r="1">
      <x v="15"/>
    </i>
    <i r="1">
      <x v="24"/>
    </i>
    <i r="1">
      <x v="27"/>
    </i>
    <i r="1">
      <x v="30"/>
    </i>
    <i>
      <x v="2"/>
      <x v="35"/>
    </i>
    <i>
      <x v="3"/>
      <x v="35"/>
    </i>
    <i t="grand">
      <x/>
    </i>
  </rowItems>
  <colFields count="3">
    <field x="6"/>
    <field x="2"/>
    <field x="11"/>
  </colFields>
  <colItems count="3">
    <i>
      <x/>
      <x/>
      <x/>
    </i>
    <i>
      <x v="1"/>
      <x v="1"/>
      <x v="1"/>
    </i>
    <i t="grand">
      <x/>
    </i>
  </colItems>
  <dataFields count="1">
    <dataField name="Sum of Total" fld="17" baseField="15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2" cacheId="11833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I8" firstHeaderRow="1" firstDataRow="2" firstDataCol="6"/>
  <pivotFields count="48"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3">
        <item x="1"/>
        <item x="2"/>
        <item x="0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6">
    <field x="3"/>
    <field x="4"/>
    <field x="7"/>
    <field x="12"/>
    <field x="13"/>
    <field x="14"/>
  </rowFields>
  <rowItems count="4">
    <i>
      <x/>
      <x/>
      <x/>
      <x/>
      <x/>
      <x v="1"/>
    </i>
    <i r="4">
      <x v="1"/>
      <x v="1"/>
    </i>
    <i>
      <x v="1"/>
      <x v="1"/>
      <x v="1"/>
      <x v="1"/>
      <x v="2"/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pecies" fld="16" subtotal="count" baseField="14" baseItem="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46"/>
  <sheetViews>
    <sheetView workbookViewId="0">
      <selection activeCell="H5" sqref="H5"/>
    </sheetView>
  </sheetViews>
  <sheetFormatPr defaultRowHeight="12.6"/>
  <cols>
    <col min="1" max="2" width="25.140625" bestFit="1" customWidth="1"/>
    <col min="3" max="4" width="12.140625" bestFit="1" customWidth="1"/>
    <col min="5" max="5" width="10.5703125" bestFit="1" customWidth="1"/>
    <col min="6" max="6" width="11.140625" bestFit="1" customWidth="1"/>
    <col min="7" max="7" width="10.5703125" bestFit="1" customWidth="1"/>
    <col min="8" max="8" width="11.140625" bestFit="1" customWidth="1"/>
    <col min="9" max="9" width="10.5703125" bestFit="1" customWidth="1"/>
  </cols>
  <sheetData>
    <row r="3" spans="1:8">
      <c r="A3" s="18" t="s">
        <v>0</v>
      </c>
      <c r="B3" s="15"/>
      <c r="C3" s="18" t="s">
        <v>1</v>
      </c>
      <c r="D3" s="23" t="s">
        <v>2</v>
      </c>
      <c r="E3" s="26" t="s">
        <v>3</v>
      </c>
    </row>
    <row r="4" spans="1:8">
      <c r="A4" s="16"/>
      <c r="B4" s="17"/>
      <c r="C4" s="25">
        <v>41386</v>
      </c>
      <c r="D4" s="14" t="s">
        <v>4</v>
      </c>
      <c r="E4" s="22" t="s">
        <v>5</v>
      </c>
      <c r="H4" t="s">
        <v>6</v>
      </c>
    </row>
    <row r="5" spans="1:8">
      <c r="A5" s="16"/>
      <c r="B5" s="17"/>
      <c r="C5" s="14" t="s">
        <v>7</v>
      </c>
      <c r="D5" s="14" t="s">
        <v>4</v>
      </c>
      <c r="E5" s="24"/>
    </row>
    <row r="6" spans="1:8">
      <c r="A6" s="18" t="s">
        <v>8</v>
      </c>
      <c r="B6" s="18" t="s">
        <v>9</v>
      </c>
      <c r="C6" s="14">
        <v>8</v>
      </c>
      <c r="D6" s="14" t="s">
        <v>4</v>
      </c>
      <c r="E6" s="24"/>
      <c r="F6" s="27" t="s">
        <v>10</v>
      </c>
      <c r="G6" s="27" t="s">
        <v>11</v>
      </c>
    </row>
    <row r="7" spans="1:8">
      <c r="A7" s="14">
        <v>1</v>
      </c>
      <c r="B7" s="14" t="s">
        <v>12</v>
      </c>
      <c r="C7" s="14">
        <v>1</v>
      </c>
      <c r="D7" s="14"/>
      <c r="E7" s="22">
        <v>1</v>
      </c>
      <c r="F7">
        <f>COUNT(C7:D7)</f>
        <v>1</v>
      </c>
      <c r="G7">
        <f>AVERAGE(C7:D7)</f>
        <v>1</v>
      </c>
      <c r="H7">
        <f>COUNTIFS(DATA!Q:Q,SUMMARY!B7,DATA!S:S,1)</f>
        <v>0</v>
      </c>
    </row>
    <row r="8" spans="1:8">
      <c r="A8" s="16"/>
      <c r="B8" s="19" t="s">
        <v>13</v>
      </c>
      <c r="C8" s="19">
        <v>3</v>
      </c>
      <c r="D8" s="19"/>
      <c r="E8" s="27">
        <v>3</v>
      </c>
      <c r="F8">
        <f t="shared" ref="F8:F46" si="0">COUNT(C8:D8)</f>
        <v>1</v>
      </c>
      <c r="G8">
        <f t="shared" ref="G8:G46" si="1">AVERAGE(C8:D8)</f>
        <v>3</v>
      </c>
    </row>
    <row r="9" spans="1:8">
      <c r="A9" s="16"/>
      <c r="B9" s="19" t="s">
        <v>14</v>
      </c>
      <c r="C9" s="19">
        <v>3</v>
      </c>
      <c r="D9" s="19"/>
      <c r="E9" s="27">
        <v>3</v>
      </c>
      <c r="F9">
        <f t="shared" si="0"/>
        <v>1</v>
      </c>
      <c r="G9">
        <f t="shared" si="1"/>
        <v>3</v>
      </c>
    </row>
    <row r="10" spans="1:8">
      <c r="A10" s="16"/>
      <c r="B10" s="19" t="s">
        <v>15</v>
      </c>
      <c r="C10" s="19">
        <v>8</v>
      </c>
      <c r="D10" s="19"/>
      <c r="E10" s="27">
        <v>8</v>
      </c>
      <c r="F10">
        <f t="shared" si="0"/>
        <v>1</v>
      </c>
      <c r="G10">
        <f t="shared" si="1"/>
        <v>8</v>
      </c>
    </row>
    <row r="11" spans="1:8">
      <c r="A11" s="16"/>
      <c r="B11" s="19" t="s">
        <v>16</v>
      </c>
      <c r="C11" s="19">
        <v>1</v>
      </c>
      <c r="D11" s="19"/>
      <c r="E11" s="27">
        <v>1</v>
      </c>
      <c r="F11">
        <f t="shared" si="0"/>
        <v>1</v>
      </c>
      <c r="G11">
        <f t="shared" si="1"/>
        <v>1</v>
      </c>
    </row>
    <row r="12" spans="1:8">
      <c r="A12" s="16"/>
      <c r="B12" s="19" t="s">
        <v>17</v>
      </c>
      <c r="C12" s="19">
        <v>29</v>
      </c>
      <c r="D12" s="19"/>
      <c r="E12" s="27">
        <v>29</v>
      </c>
      <c r="F12">
        <f t="shared" si="0"/>
        <v>1</v>
      </c>
      <c r="G12">
        <f t="shared" si="1"/>
        <v>29</v>
      </c>
    </row>
    <row r="13" spans="1:8">
      <c r="A13" s="16"/>
      <c r="B13" s="19" t="s">
        <v>18</v>
      </c>
      <c r="C13" s="19">
        <v>2</v>
      </c>
      <c r="D13" s="19"/>
      <c r="E13" s="27">
        <v>2</v>
      </c>
      <c r="F13">
        <f t="shared" si="0"/>
        <v>1</v>
      </c>
      <c r="G13">
        <f t="shared" si="1"/>
        <v>2</v>
      </c>
    </row>
    <row r="14" spans="1:8">
      <c r="A14" s="16"/>
      <c r="B14" s="19" t="s">
        <v>19</v>
      </c>
      <c r="C14" s="19">
        <v>45</v>
      </c>
      <c r="D14" s="19"/>
      <c r="E14" s="27">
        <v>45</v>
      </c>
      <c r="F14">
        <f t="shared" si="0"/>
        <v>1</v>
      </c>
      <c r="G14">
        <f t="shared" si="1"/>
        <v>45</v>
      </c>
    </row>
    <row r="15" spans="1:8">
      <c r="A15" s="16"/>
      <c r="B15" s="19" t="s">
        <v>20</v>
      </c>
      <c r="C15" s="19">
        <v>31</v>
      </c>
      <c r="D15" s="19"/>
      <c r="E15" s="27">
        <v>31</v>
      </c>
      <c r="F15">
        <f t="shared" si="0"/>
        <v>1</v>
      </c>
      <c r="G15">
        <f t="shared" si="1"/>
        <v>31</v>
      </c>
    </row>
    <row r="16" spans="1:8">
      <c r="A16" s="16"/>
      <c r="B16" s="19" t="s">
        <v>21</v>
      </c>
      <c r="C16" s="19">
        <v>1</v>
      </c>
      <c r="D16" s="19"/>
      <c r="E16" s="27">
        <v>1</v>
      </c>
      <c r="F16">
        <f t="shared" si="0"/>
        <v>1</v>
      </c>
      <c r="G16">
        <f t="shared" si="1"/>
        <v>1</v>
      </c>
    </row>
    <row r="17" spans="1:7">
      <c r="A17" s="16"/>
      <c r="B17" s="19" t="s">
        <v>22</v>
      </c>
      <c r="C17" s="19">
        <v>1</v>
      </c>
      <c r="D17" s="19"/>
      <c r="E17" s="27">
        <v>1</v>
      </c>
      <c r="F17">
        <f t="shared" si="0"/>
        <v>1</v>
      </c>
      <c r="G17">
        <f t="shared" si="1"/>
        <v>1</v>
      </c>
    </row>
    <row r="18" spans="1:7">
      <c r="A18" s="16"/>
      <c r="B18" s="19" t="s">
        <v>23</v>
      </c>
      <c r="C18" s="19">
        <v>1</v>
      </c>
      <c r="D18" s="19"/>
      <c r="E18" s="27">
        <v>1</v>
      </c>
      <c r="F18">
        <f t="shared" si="0"/>
        <v>1</v>
      </c>
      <c r="G18">
        <f t="shared" si="1"/>
        <v>1</v>
      </c>
    </row>
    <row r="19" spans="1:7">
      <c r="A19" s="16"/>
      <c r="B19" s="19" t="s">
        <v>24</v>
      </c>
      <c r="C19" s="19">
        <v>1</v>
      </c>
      <c r="D19" s="19"/>
      <c r="E19" s="27">
        <v>1</v>
      </c>
      <c r="F19">
        <f t="shared" si="0"/>
        <v>1</v>
      </c>
      <c r="G19">
        <f t="shared" si="1"/>
        <v>1</v>
      </c>
    </row>
    <row r="20" spans="1:7">
      <c r="A20" s="16"/>
      <c r="B20" s="19" t="s">
        <v>25</v>
      </c>
      <c r="C20" s="19">
        <v>1</v>
      </c>
      <c r="D20" s="19"/>
      <c r="E20" s="27">
        <v>1</v>
      </c>
      <c r="F20">
        <f t="shared" si="0"/>
        <v>1</v>
      </c>
      <c r="G20">
        <f t="shared" si="1"/>
        <v>1</v>
      </c>
    </row>
    <row r="21" spans="1:7">
      <c r="A21" s="16"/>
      <c r="B21" s="19" t="s">
        <v>26</v>
      </c>
      <c r="C21" s="19">
        <v>2</v>
      </c>
      <c r="D21" s="19"/>
      <c r="E21" s="27">
        <v>2</v>
      </c>
      <c r="F21">
        <f t="shared" si="0"/>
        <v>1</v>
      </c>
      <c r="G21">
        <f t="shared" si="1"/>
        <v>2</v>
      </c>
    </row>
    <row r="22" spans="1:7">
      <c r="A22" s="16"/>
      <c r="B22" s="19" t="s">
        <v>27</v>
      </c>
      <c r="C22" s="19">
        <v>9</v>
      </c>
      <c r="D22" s="19"/>
      <c r="E22" s="27">
        <v>9</v>
      </c>
      <c r="F22">
        <f t="shared" si="0"/>
        <v>1</v>
      </c>
      <c r="G22">
        <f t="shared" si="1"/>
        <v>9</v>
      </c>
    </row>
    <row r="23" spans="1:7">
      <c r="A23" s="16"/>
      <c r="B23" s="19" t="s">
        <v>28</v>
      </c>
      <c r="C23" s="19">
        <v>4</v>
      </c>
      <c r="D23" s="19"/>
      <c r="E23" s="27">
        <v>4</v>
      </c>
      <c r="F23">
        <f t="shared" si="0"/>
        <v>1</v>
      </c>
      <c r="G23">
        <f t="shared" si="1"/>
        <v>4</v>
      </c>
    </row>
    <row r="24" spans="1:7">
      <c r="A24" s="16"/>
      <c r="B24" s="19" t="s">
        <v>29</v>
      </c>
      <c r="C24" s="19">
        <v>10</v>
      </c>
      <c r="D24" s="19"/>
      <c r="E24" s="27">
        <v>10</v>
      </c>
      <c r="F24">
        <f t="shared" si="0"/>
        <v>1</v>
      </c>
      <c r="G24">
        <f t="shared" si="1"/>
        <v>10</v>
      </c>
    </row>
    <row r="25" spans="1:7">
      <c r="A25" s="16"/>
      <c r="B25" s="19" t="s">
        <v>30</v>
      </c>
      <c r="C25" s="19">
        <v>2</v>
      </c>
      <c r="D25" s="19"/>
      <c r="E25" s="27">
        <v>2</v>
      </c>
      <c r="F25">
        <f t="shared" si="0"/>
        <v>1</v>
      </c>
      <c r="G25">
        <f t="shared" si="1"/>
        <v>2</v>
      </c>
    </row>
    <row r="26" spans="1:7">
      <c r="A26" s="16"/>
      <c r="B26" s="19" t="s">
        <v>31</v>
      </c>
      <c r="C26" s="19">
        <v>2</v>
      </c>
      <c r="D26" s="19"/>
      <c r="E26" s="27">
        <v>2</v>
      </c>
      <c r="F26">
        <f t="shared" si="0"/>
        <v>1</v>
      </c>
      <c r="G26">
        <f t="shared" si="1"/>
        <v>2</v>
      </c>
    </row>
    <row r="27" spans="1:7">
      <c r="A27" s="16"/>
      <c r="B27" s="19" t="s">
        <v>32</v>
      </c>
      <c r="C27" s="19">
        <v>3</v>
      </c>
      <c r="D27" s="19"/>
      <c r="E27" s="27">
        <v>3</v>
      </c>
      <c r="F27">
        <f t="shared" si="0"/>
        <v>1</v>
      </c>
      <c r="G27">
        <f t="shared" si="1"/>
        <v>3</v>
      </c>
    </row>
    <row r="28" spans="1:7">
      <c r="A28" s="16"/>
      <c r="B28" s="19" t="s">
        <v>33</v>
      </c>
      <c r="C28" s="19">
        <v>3</v>
      </c>
      <c r="D28" s="19"/>
      <c r="E28" s="27">
        <v>3</v>
      </c>
      <c r="F28">
        <f t="shared" si="0"/>
        <v>1</v>
      </c>
      <c r="G28">
        <f t="shared" si="1"/>
        <v>3</v>
      </c>
    </row>
    <row r="29" spans="1:7">
      <c r="A29" s="16"/>
      <c r="B29" s="19" t="s">
        <v>34</v>
      </c>
      <c r="C29" s="19">
        <v>11</v>
      </c>
      <c r="D29" s="19"/>
      <c r="E29" s="27">
        <v>11</v>
      </c>
      <c r="F29">
        <f t="shared" si="0"/>
        <v>1</v>
      </c>
      <c r="G29">
        <f t="shared" si="1"/>
        <v>11</v>
      </c>
    </row>
    <row r="30" spans="1:7">
      <c r="A30" s="16"/>
      <c r="B30" s="19" t="s">
        <v>35</v>
      </c>
      <c r="C30" s="19">
        <v>1</v>
      </c>
      <c r="D30" s="19"/>
      <c r="E30" s="27">
        <v>1</v>
      </c>
      <c r="F30">
        <f t="shared" si="0"/>
        <v>1</v>
      </c>
      <c r="G30">
        <f t="shared" si="1"/>
        <v>1</v>
      </c>
    </row>
    <row r="31" spans="1:7">
      <c r="A31" s="16"/>
      <c r="B31" s="19" t="s">
        <v>36</v>
      </c>
      <c r="C31" s="19">
        <v>42</v>
      </c>
      <c r="D31" s="19"/>
      <c r="E31" s="27">
        <v>42</v>
      </c>
      <c r="F31">
        <f t="shared" si="0"/>
        <v>1</v>
      </c>
      <c r="G31">
        <f t="shared" si="1"/>
        <v>42</v>
      </c>
    </row>
    <row r="32" spans="1:7">
      <c r="A32" s="16"/>
      <c r="B32" s="19" t="s">
        <v>37</v>
      </c>
      <c r="C32" s="19">
        <v>9</v>
      </c>
      <c r="D32" s="19"/>
      <c r="E32" s="27">
        <v>9</v>
      </c>
      <c r="F32">
        <f t="shared" si="0"/>
        <v>1</v>
      </c>
      <c r="G32">
        <f t="shared" si="1"/>
        <v>9</v>
      </c>
    </row>
    <row r="33" spans="1:7">
      <c r="A33" s="16"/>
      <c r="B33" s="19" t="s">
        <v>38</v>
      </c>
      <c r="C33" s="19">
        <v>7</v>
      </c>
      <c r="D33" s="19"/>
      <c r="E33" s="27">
        <v>7</v>
      </c>
      <c r="F33">
        <f t="shared" si="0"/>
        <v>1</v>
      </c>
      <c r="G33">
        <f t="shared" si="1"/>
        <v>7</v>
      </c>
    </row>
    <row r="34" spans="1:7">
      <c r="A34" s="16"/>
      <c r="B34" s="19" t="s">
        <v>39</v>
      </c>
      <c r="C34" s="19">
        <v>23</v>
      </c>
      <c r="D34" s="19"/>
      <c r="E34" s="27">
        <v>23</v>
      </c>
      <c r="F34">
        <f t="shared" si="0"/>
        <v>1</v>
      </c>
      <c r="G34">
        <f t="shared" si="1"/>
        <v>23</v>
      </c>
    </row>
    <row r="35" spans="1:7">
      <c r="A35" s="14">
        <v>2</v>
      </c>
      <c r="B35" s="14" t="s">
        <v>13</v>
      </c>
      <c r="C35" s="14">
        <v>1</v>
      </c>
      <c r="D35" s="14"/>
      <c r="E35" s="22">
        <v>1</v>
      </c>
      <c r="F35">
        <f t="shared" si="0"/>
        <v>1</v>
      </c>
      <c r="G35">
        <f t="shared" si="1"/>
        <v>1</v>
      </c>
    </row>
    <row r="36" spans="1:7">
      <c r="A36" s="16"/>
      <c r="B36" s="19" t="s">
        <v>40</v>
      </c>
      <c r="C36" s="19">
        <v>16</v>
      </c>
      <c r="D36" s="19"/>
      <c r="E36" s="27">
        <v>16</v>
      </c>
      <c r="F36">
        <f t="shared" si="0"/>
        <v>1</v>
      </c>
      <c r="G36">
        <f t="shared" si="1"/>
        <v>16</v>
      </c>
    </row>
    <row r="37" spans="1:7">
      <c r="A37" s="16"/>
      <c r="B37" s="19" t="s">
        <v>41</v>
      </c>
      <c r="C37" s="19">
        <v>460</v>
      </c>
      <c r="D37" s="19"/>
      <c r="E37" s="27">
        <v>460</v>
      </c>
      <c r="F37">
        <f t="shared" si="0"/>
        <v>1</v>
      </c>
      <c r="G37">
        <f t="shared" si="1"/>
        <v>460</v>
      </c>
    </row>
    <row r="38" spans="1:7">
      <c r="A38" s="16"/>
      <c r="B38" s="19" t="s">
        <v>42</v>
      </c>
      <c r="C38" s="19">
        <v>2</v>
      </c>
      <c r="D38" s="19"/>
      <c r="E38" s="27">
        <v>2</v>
      </c>
      <c r="F38">
        <f t="shared" si="0"/>
        <v>1</v>
      </c>
      <c r="G38">
        <f t="shared" si="1"/>
        <v>2</v>
      </c>
    </row>
    <row r="39" spans="1:7">
      <c r="A39" s="16"/>
      <c r="B39" s="19" t="s">
        <v>43</v>
      </c>
      <c r="C39" s="19">
        <v>3</v>
      </c>
      <c r="D39" s="19"/>
      <c r="E39" s="27">
        <v>3</v>
      </c>
      <c r="F39">
        <f t="shared" si="0"/>
        <v>1</v>
      </c>
      <c r="G39">
        <f t="shared" si="1"/>
        <v>3</v>
      </c>
    </row>
    <row r="40" spans="1:7">
      <c r="A40" s="16"/>
      <c r="B40" s="19" t="s">
        <v>44</v>
      </c>
      <c r="C40" s="19">
        <v>21</v>
      </c>
      <c r="D40" s="19"/>
      <c r="E40" s="27">
        <v>21</v>
      </c>
      <c r="F40">
        <f t="shared" si="0"/>
        <v>1</v>
      </c>
      <c r="G40">
        <f t="shared" si="1"/>
        <v>21</v>
      </c>
    </row>
    <row r="41" spans="1:7">
      <c r="A41" s="16"/>
      <c r="B41" s="19" t="s">
        <v>45</v>
      </c>
      <c r="C41" s="19">
        <v>11</v>
      </c>
      <c r="D41" s="19"/>
      <c r="E41" s="27">
        <v>11</v>
      </c>
      <c r="F41">
        <f t="shared" si="0"/>
        <v>1</v>
      </c>
      <c r="G41">
        <f t="shared" si="1"/>
        <v>11</v>
      </c>
    </row>
    <row r="42" spans="1:7">
      <c r="A42" s="16"/>
      <c r="B42" s="19" t="s">
        <v>46</v>
      </c>
      <c r="C42" s="19">
        <v>1</v>
      </c>
      <c r="D42" s="19"/>
      <c r="E42" s="27">
        <v>1</v>
      </c>
      <c r="F42">
        <f t="shared" si="0"/>
        <v>1</v>
      </c>
      <c r="G42">
        <f t="shared" si="1"/>
        <v>1</v>
      </c>
    </row>
    <row r="43" spans="1:7">
      <c r="A43" s="16"/>
      <c r="B43" s="19" t="s">
        <v>35</v>
      </c>
      <c r="C43" s="19">
        <v>1</v>
      </c>
      <c r="D43" s="19"/>
      <c r="E43" s="27">
        <v>1</v>
      </c>
      <c r="F43">
        <f t="shared" si="0"/>
        <v>1</v>
      </c>
      <c r="G43">
        <f t="shared" si="1"/>
        <v>1</v>
      </c>
    </row>
    <row r="44" spans="1:7">
      <c r="A44" s="14" t="s">
        <v>47</v>
      </c>
      <c r="B44" s="14" t="s">
        <v>4</v>
      </c>
      <c r="C44" s="14"/>
      <c r="D44" s="14"/>
      <c r="E44" s="22"/>
      <c r="F44">
        <f t="shared" si="0"/>
        <v>0</v>
      </c>
      <c r="G44" t="e">
        <f t="shared" si="1"/>
        <v>#DIV/0!</v>
      </c>
    </row>
    <row r="45" spans="1:7">
      <c r="A45" s="14" t="s">
        <v>4</v>
      </c>
      <c r="B45" s="14" t="s">
        <v>4</v>
      </c>
      <c r="C45" s="14"/>
      <c r="D45" s="14"/>
      <c r="E45" s="22"/>
      <c r="F45">
        <f t="shared" si="0"/>
        <v>0</v>
      </c>
      <c r="G45" t="e">
        <f t="shared" si="1"/>
        <v>#DIV/0!</v>
      </c>
    </row>
    <row r="46" spans="1:7">
      <c r="A46" s="20" t="s">
        <v>5</v>
      </c>
      <c r="B46" s="21"/>
      <c r="C46" s="20">
        <v>772</v>
      </c>
      <c r="D46" s="20"/>
      <c r="E46" s="28">
        <v>772</v>
      </c>
      <c r="F46">
        <f t="shared" si="0"/>
        <v>1</v>
      </c>
      <c r="G46">
        <f t="shared" si="1"/>
        <v>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155"/>
  <sheetViews>
    <sheetView zoomScale="85" zoomScaleNormal="130" workbookViewId="0">
      <pane xSplit="17" ySplit="2" topLeftCell="S607" activePane="bottomRight" state="frozen"/>
      <selection pane="bottomRight" activeCell="P596" sqref="P596"/>
      <selection pane="bottomLeft" activeCell="A3" sqref="A3"/>
      <selection pane="topRight" activeCell="J1" sqref="J1"/>
    </sheetView>
  </sheetViews>
  <sheetFormatPr defaultColWidth="9.140625" defaultRowHeight="12.6"/>
  <cols>
    <col min="1" max="1" width="2.85546875" style="4" customWidth="1"/>
    <col min="2" max="2" width="6.5703125" style="2" bestFit="1" customWidth="1"/>
    <col min="3" max="3" width="7.42578125" style="2" bestFit="1" customWidth="1"/>
    <col min="4" max="4" width="8.140625" style="2" bestFit="1" customWidth="1"/>
    <col min="5" max="5" width="18.140625" style="7" bestFit="1" customWidth="1"/>
    <col min="6" max="6" width="8.42578125" style="4" bestFit="1" customWidth="1"/>
    <col min="7" max="7" width="10.140625" style="31" bestFit="1" customWidth="1"/>
    <col min="8" max="8" width="10.5703125" style="50" customWidth="1"/>
    <col min="9" max="9" width="3.7109375" style="2" customWidth="1"/>
    <col min="10" max="10" width="6.28515625" style="2" customWidth="1"/>
    <col min="11" max="11" width="7.85546875" style="6" bestFit="1" customWidth="1"/>
    <col min="12" max="12" width="6.28515625" style="2" customWidth="1"/>
    <col min="13" max="13" width="5.140625" style="2" customWidth="1"/>
    <col min="14" max="14" width="7" style="2" customWidth="1"/>
    <col min="15" max="15" width="8.5703125" style="2" customWidth="1"/>
    <col min="16" max="16" width="6.42578125" style="2" customWidth="1"/>
    <col min="17" max="17" width="21.28515625" style="7" customWidth="1"/>
    <col min="18" max="18" width="20.28515625" style="4" customWidth="1"/>
    <col min="19" max="19" width="7.140625" style="33" customWidth="1"/>
    <col min="20" max="20" width="6.7109375" style="2" customWidth="1"/>
    <col min="21" max="21" width="4.85546875" style="2" bestFit="1" customWidth="1"/>
    <col min="22" max="22" width="4.7109375" style="2" customWidth="1"/>
    <col min="23" max="23" width="5.140625" style="2" bestFit="1" customWidth="1"/>
    <col min="24" max="24" width="4.28515625" style="2" customWidth="1"/>
    <col min="25" max="25" width="5" style="2" bestFit="1" customWidth="1"/>
    <col min="26" max="26" width="4" style="2" customWidth="1"/>
    <col min="27" max="27" width="3" style="2" bestFit="1" customWidth="1"/>
    <col min="28" max="28" width="3.85546875" style="2" bestFit="1" customWidth="1"/>
    <col min="29" max="29" width="3" style="2" bestFit="1" customWidth="1"/>
    <col min="30" max="30" width="4" style="2" bestFit="1" customWidth="1"/>
    <col min="31" max="32" width="3" style="2" bestFit="1" customWidth="1"/>
    <col min="33" max="33" width="5" style="2" bestFit="1" customWidth="1"/>
    <col min="34" max="34" width="3" style="2" bestFit="1" customWidth="1"/>
    <col min="35" max="35" width="5" style="2" bestFit="1" customWidth="1"/>
    <col min="36" max="36" width="4" style="2" bestFit="1" customWidth="1"/>
    <col min="37" max="37" width="6" style="2" bestFit="1" customWidth="1"/>
    <col min="38" max="38" width="4" style="2" bestFit="1" customWidth="1"/>
    <col min="39" max="39" width="6" style="2" bestFit="1" customWidth="1"/>
    <col min="40" max="40" width="4" style="2" bestFit="1" customWidth="1"/>
    <col min="41" max="41" width="6" style="2" bestFit="1" customWidth="1"/>
    <col min="42" max="42" width="4" style="2" bestFit="1" customWidth="1"/>
    <col min="43" max="43" width="6" style="2" bestFit="1" customWidth="1"/>
    <col min="44" max="48" width="4" style="2" bestFit="1" customWidth="1"/>
    <col min="49" max="16384" width="9.140625" style="2"/>
  </cols>
  <sheetData>
    <row r="1" spans="1:89" s="13" customFormat="1" ht="13.5" thickBot="1">
      <c r="A1" s="8" t="s">
        <v>48</v>
      </c>
      <c r="B1" s="9" t="s">
        <v>49</v>
      </c>
      <c r="C1" s="9" t="s">
        <v>50</v>
      </c>
      <c r="D1" s="9" t="s">
        <v>2</v>
      </c>
      <c r="E1" s="29" t="s">
        <v>51</v>
      </c>
      <c r="F1" s="11" t="s">
        <v>52</v>
      </c>
      <c r="G1" s="30" t="s">
        <v>53</v>
      </c>
      <c r="H1" s="51" t="s">
        <v>1</v>
      </c>
      <c r="I1" s="9" t="s">
        <v>54</v>
      </c>
      <c r="J1" s="9" t="s">
        <v>55</v>
      </c>
      <c r="K1" s="10" t="s">
        <v>56</v>
      </c>
      <c r="L1" s="9" t="s">
        <v>57</v>
      </c>
      <c r="M1" s="9" t="s">
        <v>3</v>
      </c>
      <c r="N1" s="9" t="s">
        <v>8</v>
      </c>
      <c r="O1" s="9" t="s">
        <v>58</v>
      </c>
      <c r="P1" s="9" t="s">
        <v>59</v>
      </c>
      <c r="Q1" s="29" t="s">
        <v>9</v>
      </c>
      <c r="R1" s="11" t="s">
        <v>60</v>
      </c>
      <c r="S1" s="32" t="s">
        <v>61</v>
      </c>
      <c r="T1" s="12" t="s">
        <v>62</v>
      </c>
      <c r="U1" s="12">
        <f t="shared" ref="U1:AR1" si="0">2.5*U2</f>
        <v>2.5</v>
      </c>
      <c r="V1" s="12">
        <f t="shared" si="0"/>
        <v>5</v>
      </c>
      <c r="W1" s="12">
        <f t="shared" si="0"/>
        <v>7.5</v>
      </c>
      <c r="X1" s="12">
        <f t="shared" si="0"/>
        <v>10</v>
      </c>
      <c r="Y1" s="12">
        <f>2.5*Y2</f>
        <v>12.5</v>
      </c>
      <c r="Z1" s="12">
        <f t="shared" si="0"/>
        <v>15</v>
      </c>
      <c r="AA1" s="12">
        <f>2.5*AA2</f>
        <v>20</v>
      </c>
      <c r="AB1" s="12">
        <f t="shared" si="0"/>
        <v>25</v>
      </c>
      <c r="AC1" s="12">
        <f t="shared" si="0"/>
        <v>30</v>
      </c>
      <c r="AD1" s="12">
        <f t="shared" si="0"/>
        <v>35</v>
      </c>
      <c r="AE1" s="12">
        <f t="shared" si="0"/>
        <v>40</v>
      </c>
      <c r="AF1" s="12">
        <f t="shared" si="0"/>
        <v>50</v>
      </c>
      <c r="AG1" s="12">
        <f t="shared" si="0"/>
        <v>62.5</v>
      </c>
      <c r="AH1" s="12">
        <f t="shared" si="0"/>
        <v>75</v>
      </c>
      <c r="AI1" s="12">
        <f t="shared" si="0"/>
        <v>87.5</v>
      </c>
      <c r="AJ1" s="12">
        <f t="shared" si="0"/>
        <v>100</v>
      </c>
      <c r="AK1" s="12">
        <f t="shared" si="0"/>
        <v>112.5</v>
      </c>
      <c r="AL1" s="12">
        <f t="shared" si="0"/>
        <v>125</v>
      </c>
      <c r="AM1" s="12">
        <f t="shared" si="0"/>
        <v>137.5</v>
      </c>
      <c r="AN1" s="12">
        <f t="shared" si="0"/>
        <v>150</v>
      </c>
      <c r="AO1" s="12">
        <f t="shared" si="0"/>
        <v>162.5</v>
      </c>
      <c r="AP1" s="12">
        <f t="shared" si="0"/>
        <v>175</v>
      </c>
      <c r="AQ1" s="12">
        <f t="shared" si="0"/>
        <v>187.5</v>
      </c>
      <c r="AR1" s="12">
        <f t="shared" si="0"/>
        <v>200</v>
      </c>
      <c r="AS1" s="12">
        <v>250</v>
      </c>
      <c r="AT1" s="12">
        <v>300</v>
      </c>
      <c r="AU1" s="12">
        <v>350</v>
      </c>
      <c r="AV1" s="12">
        <v>400</v>
      </c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</row>
    <row r="2" spans="1:89" s="5" customFormat="1">
      <c r="A2" s="68"/>
      <c r="B2" s="2"/>
      <c r="C2" s="2"/>
      <c r="D2" s="3"/>
      <c r="E2" s="7"/>
      <c r="F2" s="4"/>
      <c r="G2" s="31"/>
      <c r="H2" s="69"/>
      <c r="I2" s="3"/>
      <c r="J2" s="3"/>
      <c r="K2" s="34">
        <v>0.5</v>
      </c>
      <c r="L2" s="3"/>
      <c r="M2" s="3"/>
      <c r="N2" s="3" t="s">
        <v>63</v>
      </c>
      <c r="O2" s="3" t="s">
        <v>63</v>
      </c>
      <c r="P2" s="3"/>
      <c r="Q2" s="35">
        <v>2</v>
      </c>
      <c r="R2" s="36">
        <v>3</v>
      </c>
      <c r="S2" s="70">
        <f>SUM(S3:S7617)</f>
        <v>7560</v>
      </c>
      <c r="T2" s="3">
        <f>SUM(T3:T7617)</f>
        <v>159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8</v>
      </c>
      <c r="AB2" s="3">
        <v>10</v>
      </c>
      <c r="AC2" s="3">
        <v>12</v>
      </c>
      <c r="AD2" s="3">
        <v>14</v>
      </c>
      <c r="AE2" s="3">
        <v>16</v>
      </c>
      <c r="AF2" s="3">
        <v>20</v>
      </c>
      <c r="AG2" s="3">
        <v>25</v>
      </c>
      <c r="AH2" s="3">
        <v>30</v>
      </c>
      <c r="AI2" s="3">
        <v>35</v>
      </c>
      <c r="AJ2" s="3">
        <v>40</v>
      </c>
      <c r="AK2" s="3">
        <v>45</v>
      </c>
      <c r="AL2" s="3">
        <v>50</v>
      </c>
      <c r="AM2" s="3">
        <v>55</v>
      </c>
      <c r="AN2" s="3">
        <v>60</v>
      </c>
      <c r="AO2" s="3">
        <v>65</v>
      </c>
      <c r="AP2" s="3">
        <v>70</v>
      </c>
      <c r="AQ2" s="3">
        <v>75</v>
      </c>
      <c r="AR2" s="3">
        <v>80</v>
      </c>
      <c r="AS2" s="3">
        <v>100</v>
      </c>
      <c r="AT2" s="3">
        <v>120</v>
      </c>
      <c r="AU2" s="3">
        <v>140</v>
      </c>
      <c r="AV2" s="3">
        <v>160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</row>
    <row r="3" spans="1:89">
      <c r="A3" s="7">
        <f>MAX($A$1:$A2)+1</f>
        <v>1</v>
      </c>
      <c r="B3" s="2">
        <f t="shared" ref="B3" si="1">IF(ISERROR(B2),IF(ISERROR(B1),IF(ISERROR(#REF!),"BLANK",#REF!),B1),B2)</f>
        <v>0</v>
      </c>
      <c r="C3" s="2">
        <f t="shared" ref="C3" si="2">IF(ISERROR(C2),IF(ISERROR(C1),IF(ISERROR(#REF!),"BLANK",#REF!),C1),C2)</f>
        <v>0</v>
      </c>
      <c r="D3" s="2">
        <f t="shared" ref="D3" si="3">IF(ISERROR(D2),IF(ISERROR(D1),IF(ISERROR(#REF!),"BLANK",#REF!),D1),D2)</f>
        <v>0</v>
      </c>
      <c r="E3" s="7" t="str">
        <f>IF(ISERROR(VLOOKUP($D3,SITES!$A:$E,2,FALSE)),"",VLOOKUP($D3,SITES!$A:$E,2,FALSE))</f>
        <v/>
      </c>
      <c r="F3" s="4" t="str">
        <f>IF(ISERROR(VLOOKUP($D3,SITES!$A:$E,3,FALSE)),"",VLOOKUP($D3,SITES!$A:$E,3,FALSE))</f>
        <v/>
      </c>
      <c r="G3" s="31" t="str">
        <f>IF(ISERROR(VLOOKUP($D3,SITES!$A:$E,4,FALSE)),"",VLOOKUP($D3,SITES!$A:$E,4,FALSE))</f>
        <v/>
      </c>
      <c r="H3" s="50">
        <f t="shared" ref="H3" si="4">IF(ISERROR(H2),IF(ISERROR(H1),IF(ISERROR(#REF!),"BLANK",#REF!),H1),H2)</f>
        <v>0</v>
      </c>
      <c r="I3" s="2">
        <f t="shared" ref="I3" si="5">IF(ISERROR(I2),IF(ISERROR(I1),IF(ISERROR(#REF!),"BLANK",#REF!),I1),I2)</f>
        <v>0</v>
      </c>
      <c r="J3" s="2">
        <f t="shared" ref="J3" si="6">IF(ISERROR(J2),IF(ISERROR(J1),IF(ISERROR(#REF!),"BLANK",#REF!),J1),J2)</f>
        <v>0</v>
      </c>
      <c r="K3" s="6">
        <f t="shared" ref="K3" si="7">IF(ISERROR(K2),IF(ISERROR(K1),IF(ISERROR(#REF!),"BLANK",#REF!),K1),K2)</f>
        <v>0.5</v>
      </c>
      <c r="L3" s="2">
        <f t="shared" ref="L3" si="8">IF(ISERROR(L2),IF(ISERROR(L1),IF(ISERROR(#REF!),"BLANK",#REF!),L1),L2)</f>
        <v>0</v>
      </c>
      <c r="M3" s="2">
        <f t="shared" ref="M3" si="9">IF(ISERROR(M2),IF(ISERROR(M1),IF(ISERROR(#REF!),"BLANK",#REF!),M1),M2)</f>
        <v>0</v>
      </c>
      <c r="N3" s="2" t="str">
        <f t="shared" ref="N3" si="10">IF(ISERROR(N2),IF(ISERROR(N1),IF(ISERROR(#REF!),"BLANK",#REF!),N1),N2)</f>
        <v>0, 1, 2</v>
      </c>
      <c r="O3" s="2" t="str">
        <f t="shared" ref="O3" si="11">IF(ISERROR(O2),IF(ISERROR(O1),IF(ISERROR(#REF!),"BLANK",#REF!),O1),O2)</f>
        <v>0, 1, 2</v>
      </c>
      <c r="P3" s="2">
        <f t="shared" ref="P3" si="12">IF(ISERROR(P2),IF(ISERROR(P1),IF(ISERROR(#REF!),"BLANK",#REF!),P1),P2)</f>
        <v>0</v>
      </c>
      <c r="Q3" s="7" t="str">
        <f>IF($N3=1,IF(ISERROR(VLOOKUP($P3,'M1'!$A:$C,Q$2,FALSE)),"NOT PRESENT",VLOOKUP($P3,'M1'!$A:$C,Q$2,FALSE)),IF($N3=2,IF(ISERROR(VLOOKUP(DATA!$P3,'M2'!$A:$C,Q$2,FALSE)),"NOT PRESENT",VLOOKUP(DATA!$P3,'M2'!$A:$C,Q$2,FALSE)),IF($N3=0,IF(ISERROR(VLOOKUP($P3,'M1'!$A:$C,Q$2,FALSE)),IF(ISERROR(VLOOKUP(DATA!$P3,'M2'!$A:$C,Q$2,FALSE)),"NOT PRESENT",VLOOKUP(DATA!$P3,'M2'!$A:$C,Q$2,FALSE)),VLOOKUP($P3,'M1'!$A:$C,Q$2,FALSE)),"SPECIFY METHOD")))</f>
        <v>SPECIFY METHOD</v>
      </c>
      <c r="R3" s="7" t="str">
        <f>IF($N3=1,IF(ISERROR(VLOOKUP($P3,'M1'!$A:$C,R$2,FALSE)),"NOT PRESENT",VLOOKUP($P3,'M1'!$A:$C,R$2,FALSE)),IF($N3=2,IF(ISERROR(VLOOKUP(DATA!$P3,'M2'!$A:$C,R$2,FALSE)),"NOT PRESENT",VLOOKUP(DATA!$P3,'M2'!$A:$C,R$2,FALSE)),IF($N3=0,IF(ISERROR(VLOOKUP($P3,'M1'!$A:$C,R$2,FALSE)),IF(ISERROR(VLOOKUP(DATA!$P3,'M2'!$A:$C,R$2,FALSE)),"NOT PRESENT",VLOOKUP(DATA!$P3,'M2'!$A:$C,R$2,FALSE)),VLOOKUP($P3,'M1'!$A:$C,R$2,FALSE)),"SPECIFY METHOD")))</f>
        <v>SPECIFY METHOD</v>
      </c>
      <c r="S3" s="33">
        <f t="shared" ref="S3" si="13">SUM(T3:AV3)</f>
        <v>0</v>
      </c>
      <c r="T3" s="2">
        <v>0</v>
      </c>
    </row>
    <row r="4" spans="1:89">
      <c r="A4" s="7">
        <f>MAX($A$1:$A3)+1</f>
        <v>2</v>
      </c>
      <c r="B4" s="2" t="s">
        <v>64</v>
      </c>
      <c r="C4" s="2" t="str">
        <f>IF(ISERROR(#REF!),IF(ISERROR(#REF!),IF(ISERROR(#REF!),"BLANK",#REF!),#REF!),#REF!)</f>
        <v>BLANK</v>
      </c>
      <c r="D4" s="2" t="s">
        <v>65</v>
      </c>
      <c r="E4" s="7" t="str">
        <f>IF(ISERROR(VLOOKUP($D4,SITES!$A:$E,2,FALSE)),"",VLOOKUP($D4,SITES!$A:$E,2,FALSE))</f>
        <v>Broward County 4</v>
      </c>
      <c r="F4" s="4">
        <f>IF(ISERROR(VLOOKUP($D4,SITES!$A:$E,3,FALSE)),"",VLOOKUP($D4,SITES!$A:$E,3,FALSE))</f>
        <v>26.149383333333333</v>
      </c>
      <c r="G4" s="31">
        <f>IF(ISERROR(VLOOKUP($D4,SITES!$A:$E,4,FALSE)),"",VLOOKUP($D4,SITES!$A:$E,4,FALSE))</f>
        <v>-80.089399999999998</v>
      </c>
      <c r="H4" s="50">
        <v>45388</v>
      </c>
      <c r="I4" s="2">
        <v>12</v>
      </c>
      <c r="J4" s="2" t="s">
        <v>66</v>
      </c>
      <c r="K4" s="6">
        <v>0.45833333333333331</v>
      </c>
      <c r="L4" s="2" t="s">
        <v>67</v>
      </c>
      <c r="M4" s="2">
        <v>8.5</v>
      </c>
      <c r="N4" s="2">
        <v>1</v>
      </c>
      <c r="O4" s="2">
        <v>1</v>
      </c>
      <c r="P4" s="2" t="s">
        <v>68</v>
      </c>
      <c r="Q4" s="7" t="str">
        <f>IF($N4=1,IF(ISERROR(VLOOKUP($P4,'M1'!$A:$C,Q$2,FALSE)),"NOT PRESENT",VLOOKUP($P4,'M1'!$A:$C,Q$2,FALSE)),IF($N4=2,IF(ISERROR(VLOOKUP(DATA!$P4,'M2'!$A:$C,Q$2,FALSE)),"NOT PRESENT",VLOOKUP(DATA!$P4,'M2'!$A:$C,Q$2,FALSE)),IF($N4=0,IF(ISERROR(VLOOKUP($P4,'M1'!$A:$C,Q$2,FALSE)),IF(ISERROR(VLOOKUP(DATA!$P4,'M2'!$A:$C,Q$2,FALSE)),"NOT PRESENT",VLOOKUP(DATA!$P4,'M2'!$A:$C,Q$2,FALSE)),VLOOKUP($P4,'M1'!$A:$C,Q$2,FALSE)),"SPECIFY METHOD")))</f>
        <v>Stegastes diencaeus</v>
      </c>
      <c r="R4" s="7" t="str">
        <f>IF($N4=1,IF(ISERROR(VLOOKUP($P4,'M1'!$A:$C,R$2,FALSE)),"NOT PRESENT",VLOOKUP($P4,'M1'!$A:$C,R$2,FALSE)),IF($N4=2,IF(ISERROR(VLOOKUP(DATA!$P4,'M2'!$A:$C,R$2,FALSE)),"NOT PRESENT",VLOOKUP(DATA!$P4,'M2'!$A:$C,R$2,FALSE)),IF($N4=0,IF(ISERROR(VLOOKUP($P4,'M1'!$A:$C,R$2,FALSE)),IF(ISERROR(VLOOKUP(DATA!$P4,'M2'!$A:$C,R$2,FALSE)),"NOT PRESENT",VLOOKUP(DATA!$P4,'M2'!$A:$C,R$2,FALSE)),VLOOKUP($P4,'M1'!$A:$C,R$2,FALSE)),"SPECIFY METHOD")))</f>
        <v>Longfin damselfish</v>
      </c>
      <c r="S4" s="33">
        <f t="shared" ref="S4:S65" si="14">SUM(T4:AV4)</f>
        <v>7</v>
      </c>
      <c r="T4" s="2">
        <v>0</v>
      </c>
      <c r="V4" s="2">
        <v>4</v>
      </c>
      <c r="W4" s="2">
        <v>2</v>
      </c>
      <c r="X4" s="2">
        <v>1</v>
      </c>
    </row>
    <row r="5" spans="1:89">
      <c r="A5" s="7">
        <f>MAX($A$1:$A4)+1</f>
        <v>3</v>
      </c>
      <c r="B5" s="2" t="str">
        <f>IF(ISERROR(B4),IF(ISERROR(#REF!),IF(ISERROR(#REF!),"BLANK",#REF!),#REF!),B4)</f>
        <v>LH</v>
      </c>
      <c r="C5" s="2" t="str">
        <f>IF(ISERROR(C4),IF(ISERROR(#REF!),IF(ISERROR(#REF!),"BLANK",#REF!),#REF!),C4)</f>
        <v>BLANK</v>
      </c>
      <c r="D5" s="2" t="str">
        <f>IF(ISERROR(D4),IF(ISERROR(#REF!),IF(ISERROR(#REF!),"BLANK",#REF!),#REF!),D4)</f>
        <v>BC4</v>
      </c>
      <c r="E5" s="7" t="str">
        <f>IF(ISERROR(VLOOKUP($D5,SITES!$A:$E,2,FALSE)),"",VLOOKUP($D5,SITES!$A:$E,2,FALSE))</f>
        <v>Broward County 4</v>
      </c>
      <c r="F5" s="4">
        <f>IF(ISERROR(VLOOKUP($D5,SITES!$A:$E,3,FALSE)),"",VLOOKUP($D5,SITES!$A:$E,3,FALSE))</f>
        <v>26.149383333333333</v>
      </c>
      <c r="G5" s="31">
        <f>IF(ISERROR(VLOOKUP($D5,SITES!$A:$E,4,FALSE)),"",VLOOKUP($D5,SITES!$A:$E,4,FALSE))</f>
        <v>-80.089399999999998</v>
      </c>
      <c r="H5" s="50">
        <f>IF(ISERROR(H4),IF(ISERROR(#REF!),IF(ISERROR(#REF!),"BLANK",#REF!),#REF!),H4)</f>
        <v>45388</v>
      </c>
      <c r="I5" s="2">
        <f>IF(ISERROR(I4),IF(ISERROR(#REF!),IF(ISERROR(#REF!),"BLANK",#REF!),#REF!),I4)</f>
        <v>12</v>
      </c>
      <c r="J5" s="2" t="str">
        <f>IF(ISERROR(J4),IF(ISERROR(#REF!),IF(ISERROR(#REF!),"BLANK",#REF!),#REF!),J4)</f>
        <v>N</v>
      </c>
      <c r="K5" s="6">
        <f>IF(ISERROR(K4),IF(ISERROR(#REF!),IF(ISERROR(#REF!),"BLANK",#REF!),#REF!),K4)</f>
        <v>0.45833333333333331</v>
      </c>
      <c r="L5" s="2" t="str">
        <f>IF(ISERROR(L4),IF(ISERROR(#REF!),IF(ISERROR(#REF!),"BLANK",#REF!),#REF!),L4)</f>
        <v>KK</v>
      </c>
      <c r="M5" s="2">
        <f>IF(ISERROR(M4),IF(ISERROR(#REF!),IF(ISERROR(#REF!),"BLANK",#REF!),#REF!),M4)</f>
        <v>8.5</v>
      </c>
      <c r="N5" s="2">
        <f>IF(ISERROR(N4),IF(ISERROR(#REF!),IF(ISERROR(#REF!),"BLANK",#REF!),#REF!),N4)</f>
        <v>1</v>
      </c>
      <c r="O5" s="2">
        <v>1</v>
      </c>
      <c r="P5" s="2" t="s">
        <v>69</v>
      </c>
      <c r="Q5" s="7" t="str">
        <f>IF($N5=1,IF(ISERROR(VLOOKUP($P5,'M1'!$A:$C,Q$2,FALSE)),"NOT PRESENT",VLOOKUP($P5,'M1'!$A:$C,Q$2,FALSE)),IF($N5=2,IF(ISERROR(VLOOKUP(DATA!$P5,'M2'!$A:$C,Q$2,FALSE)),"NOT PRESENT",VLOOKUP(DATA!$P5,'M2'!$A:$C,Q$2,FALSE)),IF($N5=0,IF(ISERROR(VLOOKUP($P5,'M1'!$A:$C,Q$2,FALSE)),IF(ISERROR(VLOOKUP(DATA!$P5,'M2'!$A:$C,Q$2,FALSE)),"NOT PRESENT",VLOOKUP(DATA!$P5,'M2'!$A:$C,Q$2,FALSE)),VLOOKUP($P5,'M1'!$A:$C,Q$2,FALSE)),"SPECIFY METHOD")))</f>
        <v>Stegastes partitus</v>
      </c>
      <c r="R5" s="7" t="str">
        <f>IF($N5=1,IF(ISERROR(VLOOKUP($P5,'M1'!$A:$C,R$2,FALSE)),"NOT PRESENT",VLOOKUP($P5,'M1'!$A:$C,R$2,FALSE)),IF($N5=2,IF(ISERROR(VLOOKUP(DATA!$P5,'M2'!$A:$C,R$2,FALSE)),"NOT PRESENT",VLOOKUP(DATA!$P5,'M2'!$A:$C,R$2,FALSE)),IF($N5=0,IF(ISERROR(VLOOKUP($P5,'M1'!$A:$C,R$2,FALSE)),IF(ISERROR(VLOOKUP(DATA!$P5,'M2'!$A:$C,R$2,FALSE)),"NOT PRESENT",VLOOKUP(DATA!$P5,'M2'!$A:$C,R$2,FALSE)),VLOOKUP($P5,'M1'!$A:$C,R$2,FALSE)),"SPECIFY METHOD")))</f>
        <v>Bicolor damselfish</v>
      </c>
      <c r="S5" s="33">
        <f t="shared" si="14"/>
        <v>80</v>
      </c>
      <c r="T5" s="2">
        <v>0</v>
      </c>
      <c r="V5" s="2">
        <v>80</v>
      </c>
    </row>
    <row r="6" spans="1:89">
      <c r="A6" s="7">
        <f>MAX($A$1:$A5)+1</f>
        <v>4</v>
      </c>
      <c r="B6" s="2" t="str">
        <f>IF(ISERROR(B5),IF(ISERROR(B4),IF(ISERROR(#REF!),"BLANK",#REF!),B4),B5)</f>
        <v>LH</v>
      </c>
      <c r="C6" s="2" t="str">
        <f>IF(ISERROR(C5),IF(ISERROR(C4),IF(ISERROR(#REF!),"BLANK",#REF!),C4),C5)</f>
        <v>BLANK</v>
      </c>
      <c r="D6" s="2" t="str">
        <f>IF(ISERROR(D5),IF(ISERROR(D4),IF(ISERROR(#REF!),"BLANK",#REF!),D4),D5)</f>
        <v>BC4</v>
      </c>
      <c r="E6" s="7" t="str">
        <f>IF(ISERROR(VLOOKUP($D6,SITES!$A:$E,2,FALSE)),"",VLOOKUP($D6,SITES!$A:$E,2,FALSE))</f>
        <v>Broward County 4</v>
      </c>
      <c r="F6" s="4">
        <f>IF(ISERROR(VLOOKUP($D6,SITES!$A:$E,3,FALSE)),"",VLOOKUP($D6,SITES!$A:$E,3,FALSE))</f>
        <v>26.149383333333333</v>
      </c>
      <c r="G6" s="31">
        <f>IF(ISERROR(VLOOKUP($D6,SITES!$A:$E,4,FALSE)),"",VLOOKUP($D6,SITES!$A:$E,4,FALSE))</f>
        <v>-80.089399999999998</v>
      </c>
      <c r="H6" s="50">
        <f>IF(ISERROR(H5),IF(ISERROR(H4),IF(ISERROR(#REF!),"BLANK",#REF!),H4),H5)</f>
        <v>45388</v>
      </c>
      <c r="I6" s="2">
        <f>IF(ISERROR(I5),IF(ISERROR(I4),IF(ISERROR(#REF!),"BLANK",#REF!),I4),I5)</f>
        <v>12</v>
      </c>
      <c r="J6" s="2" t="str">
        <f>IF(ISERROR(J5),IF(ISERROR(J4),IF(ISERROR(#REF!),"BLANK",#REF!),J4),J5)</f>
        <v>N</v>
      </c>
      <c r="K6" s="6">
        <f>IF(ISERROR(K5),IF(ISERROR(K4),IF(ISERROR(#REF!),"BLANK",#REF!),K4),K5)</f>
        <v>0.45833333333333331</v>
      </c>
      <c r="L6" s="2" t="str">
        <f>IF(ISERROR(L5),IF(ISERROR(L4),IF(ISERROR(#REF!),"BLANK",#REF!),L4),L5)</f>
        <v>KK</v>
      </c>
      <c r="M6" s="2">
        <f>IF(ISERROR(M5),IF(ISERROR(M4),IF(ISERROR(#REF!),"BLANK",#REF!),M4),M5)</f>
        <v>8.5</v>
      </c>
      <c r="N6" s="2">
        <f>IF(ISERROR(N5),IF(ISERROR(N4),IF(ISERROR(#REF!),"BLANK",#REF!),N4),N5)</f>
        <v>1</v>
      </c>
      <c r="O6" s="2">
        <v>2</v>
      </c>
      <c r="P6" s="2" t="str">
        <f>IF(ISERROR(P5),IF(ISERROR(P4),IF(ISERROR(#REF!),"BLANK",#REF!),P4),P5)</f>
        <v>spa</v>
      </c>
      <c r="Q6" s="7" t="str">
        <f>IF($N6=1,IF(ISERROR(VLOOKUP($P6,'M1'!$A:$C,Q$2,FALSE)),"NOT PRESENT",VLOOKUP($P6,'M1'!$A:$C,Q$2,FALSE)),IF($N6=2,IF(ISERROR(VLOOKUP(DATA!$P6,'M2'!$A:$C,Q$2,FALSE)),"NOT PRESENT",VLOOKUP(DATA!$P6,'M2'!$A:$C,Q$2,FALSE)),IF($N6=0,IF(ISERROR(VLOOKUP($P6,'M1'!$A:$C,Q$2,FALSE)),IF(ISERROR(VLOOKUP(DATA!$P6,'M2'!$A:$C,Q$2,FALSE)),"NOT PRESENT",VLOOKUP(DATA!$P6,'M2'!$A:$C,Q$2,FALSE)),VLOOKUP($P6,'M1'!$A:$C,Q$2,FALSE)),"SPECIFY METHOD")))</f>
        <v>Stegastes partitus</v>
      </c>
      <c r="R6" s="7" t="str">
        <f>IF($N6=1,IF(ISERROR(VLOOKUP($P6,'M1'!$A:$C,R$2,FALSE)),"NOT PRESENT",VLOOKUP($P6,'M1'!$A:$C,R$2,FALSE)),IF($N6=2,IF(ISERROR(VLOOKUP(DATA!$P6,'M2'!$A:$C,R$2,FALSE)),"NOT PRESENT",VLOOKUP(DATA!$P6,'M2'!$A:$C,R$2,FALSE)),IF($N6=0,IF(ISERROR(VLOOKUP($P6,'M1'!$A:$C,R$2,FALSE)),IF(ISERROR(VLOOKUP(DATA!$P6,'M2'!$A:$C,R$2,FALSE)),"NOT PRESENT",VLOOKUP(DATA!$P6,'M2'!$A:$C,R$2,FALSE)),VLOOKUP($P6,'M1'!$A:$C,R$2,FALSE)),"SPECIFY METHOD")))</f>
        <v>Bicolor damselfish</v>
      </c>
      <c r="S6" s="33">
        <f t="shared" si="14"/>
        <v>100</v>
      </c>
      <c r="T6" s="2">
        <v>0</v>
      </c>
      <c r="V6" s="2">
        <v>100</v>
      </c>
    </row>
    <row r="7" spans="1:89">
      <c r="A7" s="7">
        <f>MAX($A$1:$A6)+1</f>
        <v>5</v>
      </c>
      <c r="B7" s="2" t="str">
        <f t="shared" ref="B7:D7" si="15">IF(ISERROR(B6),IF(ISERROR(B5),IF(ISERROR(B4),"BLANK",B4),B5),B6)</f>
        <v>LH</v>
      </c>
      <c r="C7" s="2" t="str">
        <f t="shared" si="15"/>
        <v>BLANK</v>
      </c>
      <c r="D7" s="2" t="str">
        <f t="shared" si="15"/>
        <v>BC4</v>
      </c>
      <c r="E7" s="7" t="str">
        <f>IF(ISERROR(VLOOKUP($D7,SITES!$A:$E,2,FALSE)),"",VLOOKUP($D7,SITES!$A:$E,2,FALSE))</f>
        <v>Broward County 4</v>
      </c>
      <c r="F7" s="4">
        <f>IF(ISERROR(VLOOKUP($D7,SITES!$A:$E,3,FALSE)),"",VLOOKUP($D7,SITES!$A:$E,3,FALSE))</f>
        <v>26.149383333333333</v>
      </c>
      <c r="G7" s="31">
        <f>IF(ISERROR(VLOOKUP($D7,SITES!$A:$E,4,FALSE)),"",VLOOKUP($D7,SITES!$A:$E,4,FALSE))</f>
        <v>-80.089399999999998</v>
      </c>
      <c r="H7" s="50">
        <f t="shared" ref="H7:N7" si="16">IF(ISERROR(H6),IF(ISERROR(H5),IF(ISERROR(H4),"BLANK",H4),H5),H6)</f>
        <v>45388</v>
      </c>
      <c r="I7" s="2">
        <f t="shared" si="16"/>
        <v>12</v>
      </c>
      <c r="J7" s="2" t="str">
        <f t="shared" si="16"/>
        <v>N</v>
      </c>
      <c r="K7" s="6">
        <f t="shared" si="16"/>
        <v>0.45833333333333331</v>
      </c>
      <c r="L7" s="2" t="str">
        <f t="shared" si="16"/>
        <v>KK</v>
      </c>
      <c r="M7" s="2">
        <f t="shared" si="16"/>
        <v>8.5</v>
      </c>
      <c r="N7" s="2">
        <f t="shared" si="16"/>
        <v>1</v>
      </c>
      <c r="O7" s="2">
        <v>1</v>
      </c>
      <c r="P7" s="2" t="s">
        <v>70</v>
      </c>
      <c r="Q7" s="7" t="str">
        <f>IF($N7=1,IF(ISERROR(VLOOKUP($P7,'M1'!$A:$C,Q$2,FALSE)),"NOT PRESENT",VLOOKUP($P7,'M1'!$A:$C,Q$2,FALSE)),IF($N7=2,IF(ISERROR(VLOOKUP(DATA!$P7,'M2'!$A:$C,Q$2,FALSE)),"NOT PRESENT",VLOOKUP(DATA!$P7,'M2'!$A:$C,Q$2,FALSE)),IF($N7=0,IF(ISERROR(VLOOKUP($P7,'M1'!$A:$C,Q$2,FALSE)),IF(ISERROR(VLOOKUP(DATA!$P7,'M2'!$A:$C,Q$2,FALSE)),"NOT PRESENT",VLOOKUP(DATA!$P7,'M2'!$A:$C,Q$2,FALSE)),VLOOKUP($P7,'M1'!$A:$C,Q$2,FALSE)),"SPECIFY METHOD")))</f>
        <v>Stegastes variabilis</v>
      </c>
      <c r="R7" s="7" t="str">
        <f>IF($N7=1,IF(ISERROR(VLOOKUP($P7,'M1'!$A:$C,R$2,FALSE)),"NOT PRESENT",VLOOKUP($P7,'M1'!$A:$C,R$2,FALSE)),IF($N7=2,IF(ISERROR(VLOOKUP(DATA!$P7,'M2'!$A:$C,R$2,FALSE)),"NOT PRESENT",VLOOKUP(DATA!$P7,'M2'!$A:$C,R$2,FALSE)),IF($N7=0,IF(ISERROR(VLOOKUP($P7,'M1'!$A:$C,R$2,FALSE)),IF(ISERROR(VLOOKUP(DATA!$P7,'M2'!$A:$C,R$2,FALSE)),"NOT PRESENT",VLOOKUP(DATA!$P7,'M2'!$A:$C,R$2,FALSE)),VLOOKUP($P7,'M1'!$A:$C,R$2,FALSE)),"SPECIFY METHOD")))</f>
        <v>Cocoa damselfish</v>
      </c>
      <c r="S7" s="33">
        <f t="shared" si="14"/>
        <v>5</v>
      </c>
      <c r="T7" s="2">
        <v>0</v>
      </c>
      <c r="V7" s="2">
        <v>5</v>
      </c>
    </row>
    <row r="8" spans="1:89">
      <c r="A8" s="7">
        <f>MAX($A$1:$A7)+1</f>
        <v>6</v>
      </c>
      <c r="B8" s="2" t="str">
        <f t="shared" ref="B8:D8" si="17">IF(ISERROR(B7),IF(ISERROR(B6),IF(ISERROR(B5),"BLANK",B5),B6),B7)</f>
        <v>LH</v>
      </c>
      <c r="C8" s="2" t="str">
        <f t="shared" si="17"/>
        <v>BLANK</v>
      </c>
      <c r="D8" s="2" t="str">
        <f t="shared" si="17"/>
        <v>BC4</v>
      </c>
      <c r="E8" s="7" t="str">
        <f>IF(ISERROR(VLOOKUP($D8,SITES!$A:$E,2,FALSE)),"",VLOOKUP($D8,SITES!$A:$E,2,FALSE))</f>
        <v>Broward County 4</v>
      </c>
      <c r="F8" s="4">
        <f>IF(ISERROR(VLOOKUP($D8,SITES!$A:$E,3,FALSE)),"",VLOOKUP($D8,SITES!$A:$E,3,FALSE))</f>
        <v>26.149383333333333</v>
      </c>
      <c r="G8" s="31">
        <f>IF(ISERROR(VLOOKUP($D8,SITES!$A:$E,4,FALSE)),"",VLOOKUP($D8,SITES!$A:$E,4,FALSE))</f>
        <v>-80.089399999999998</v>
      </c>
      <c r="H8" s="50">
        <f t="shared" ref="H8:P8" si="18">IF(ISERROR(H7),IF(ISERROR(H6),IF(ISERROR(H5),"BLANK",H5),H6),H7)</f>
        <v>45388</v>
      </c>
      <c r="I8" s="2">
        <f t="shared" si="18"/>
        <v>12</v>
      </c>
      <c r="J8" s="2" t="str">
        <f t="shared" si="18"/>
        <v>N</v>
      </c>
      <c r="K8" s="6">
        <f t="shared" si="18"/>
        <v>0.45833333333333331</v>
      </c>
      <c r="L8" s="2" t="str">
        <f t="shared" si="18"/>
        <v>KK</v>
      </c>
      <c r="M8" s="2">
        <f t="shared" si="18"/>
        <v>8.5</v>
      </c>
      <c r="N8" s="2">
        <f t="shared" si="18"/>
        <v>1</v>
      </c>
      <c r="O8" s="2">
        <v>2</v>
      </c>
      <c r="P8" s="2" t="str">
        <f t="shared" si="18"/>
        <v>sva</v>
      </c>
      <c r="Q8" s="7" t="str">
        <f>IF($N8=1,IF(ISERROR(VLOOKUP($P8,'M1'!$A:$C,Q$2,FALSE)),"NOT PRESENT",VLOOKUP($P8,'M1'!$A:$C,Q$2,FALSE)),IF($N8=2,IF(ISERROR(VLOOKUP(DATA!$P8,'M2'!$A:$C,Q$2,FALSE)),"NOT PRESENT",VLOOKUP(DATA!$P8,'M2'!$A:$C,Q$2,FALSE)),IF($N8=0,IF(ISERROR(VLOOKUP($P8,'M1'!$A:$C,Q$2,FALSE)),IF(ISERROR(VLOOKUP(DATA!$P8,'M2'!$A:$C,Q$2,FALSE)),"NOT PRESENT",VLOOKUP(DATA!$P8,'M2'!$A:$C,Q$2,FALSE)),VLOOKUP($P8,'M1'!$A:$C,Q$2,FALSE)),"SPECIFY METHOD")))</f>
        <v>Stegastes variabilis</v>
      </c>
      <c r="R8" s="7" t="str">
        <f>IF($N8=1,IF(ISERROR(VLOOKUP($P8,'M1'!$A:$C,R$2,FALSE)),"NOT PRESENT",VLOOKUP($P8,'M1'!$A:$C,R$2,FALSE)),IF($N8=2,IF(ISERROR(VLOOKUP(DATA!$P8,'M2'!$A:$C,R$2,FALSE)),"NOT PRESENT",VLOOKUP(DATA!$P8,'M2'!$A:$C,R$2,FALSE)),IF($N8=0,IF(ISERROR(VLOOKUP($P8,'M1'!$A:$C,R$2,FALSE)),IF(ISERROR(VLOOKUP(DATA!$P8,'M2'!$A:$C,R$2,FALSE)),"NOT PRESENT",VLOOKUP(DATA!$P8,'M2'!$A:$C,R$2,FALSE)),VLOOKUP($P8,'M1'!$A:$C,R$2,FALSE)),"SPECIFY METHOD")))</f>
        <v>Cocoa damselfish</v>
      </c>
      <c r="S8" s="33">
        <f t="shared" si="14"/>
        <v>9</v>
      </c>
      <c r="T8" s="2">
        <v>0</v>
      </c>
      <c r="V8" s="2">
        <v>4</v>
      </c>
      <c r="W8" s="2">
        <v>5</v>
      </c>
    </row>
    <row r="9" spans="1:89">
      <c r="A9" s="7">
        <f>MAX($A$1:$A8)+1</f>
        <v>7</v>
      </c>
      <c r="B9" s="2" t="str">
        <f t="shared" ref="B9:D9" si="19">IF(ISERROR(B8),IF(ISERROR(B7),IF(ISERROR(B6),"BLANK",B6),B7),B8)</f>
        <v>LH</v>
      </c>
      <c r="C9" s="2" t="str">
        <f t="shared" si="19"/>
        <v>BLANK</v>
      </c>
      <c r="D9" s="2" t="str">
        <f t="shared" si="19"/>
        <v>BC4</v>
      </c>
      <c r="E9" s="7" t="str">
        <f>IF(ISERROR(VLOOKUP($D9,SITES!$A:$E,2,FALSE)),"",VLOOKUP($D9,SITES!$A:$E,2,FALSE))</f>
        <v>Broward County 4</v>
      </c>
      <c r="F9" s="4">
        <f>IF(ISERROR(VLOOKUP($D9,SITES!$A:$E,3,FALSE)),"",VLOOKUP($D9,SITES!$A:$E,3,FALSE))</f>
        <v>26.149383333333333</v>
      </c>
      <c r="G9" s="31">
        <f>IF(ISERROR(VLOOKUP($D9,SITES!$A:$E,4,FALSE)),"",VLOOKUP($D9,SITES!$A:$E,4,FALSE))</f>
        <v>-80.089399999999998</v>
      </c>
      <c r="H9" s="50">
        <f t="shared" ref="H9:N9" si="20">IF(ISERROR(H8),IF(ISERROR(H7),IF(ISERROR(H6),"BLANK",H6),H7),H8)</f>
        <v>45388</v>
      </c>
      <c r="I9" s="2">
        <f t="shared" si="20"/>
        <v>12</v>
      </c>
      <c r="J9" s="2" t="str">
        <f t="shared" si="20"/>
        <v>N</v>
      </c>
      <c r="K9" s="6">
        <f t="shared" si="20"/>
        <v>0.45833333333333331</v>
      </c>
      <c r="L9" s="2" t="str">
        <f t="shared" si="20"/>
        <v>KK</v>
      </c>
      <c r="M9" s="2">
        <f t="shared" si="20"/>
        <v>8.5</v>
      </c>
      <c r="N9" s="2">
        <f t="shared" si="20"/>
        <v>1</v>
      </c>
      <c r="O9" s="2">
        <v>1</v>
      </c>
      <c r="P9" s="2" t="s">
        <v>71</v>
      </c>
      <c r="Q9" s="7" t="str">
        <f>IF($N9=1,IF(ISERROR(VLOOKUP($P9,'M1'!$A:$C,Q$2,FALSE)),"NOT PRESENT",VLOOKUP($P9,'M1'!$A:$C,Q$2,FALSE)),IF($N9=2,IF(ISERROR(VLOOKUP(DATA!$P9,'M2'!$A:$C,Q$2,FALSE)),"NOT PRESENT",VLOOKUP(DATA!$P9,'M2'!$A:$C,Q$2,FALSE)),IF($N9=0,IF(ISERROR(VLOOKUP($P9,'M1'!$A:$C,Q$2,FALSE)),IF(ISERROR(VLOOKUP(DATA!$P9,'M2'!$A:$C,Q$2,FALSE)),"NOT PRESENT",VLOOKUP(DATA!$P9,'M2'!$A:$C,Q$2,FALSE)),VLOOKUP($P9,'M1'!$A:$C,Q$2,FALSE)),"SPECIFY METHOD")))</f>
        <v>Acanthemblemaria aspera</v>
      </c>
      <c r="R9" s="7" t="str">
        <f>IF($N9=1,IF(ISERROR(VLOOKUP($P9,'M1'!$A:$C,R$2,FALSE)),"NOT PRESENT",VLOOKUP($P9,'M1'!$A:$C,R$2,FALSE)),IF($N9=2,IF(ISERROR(VLOOKUP(DATA!$P9,'M2'!$A:$C,R$2,FALSE)),"NOT PRESENT",VLOOKUP(DATA!$P9,'M2'!$A:$C,R$2,FALSE)),IF($N9=0,IF(ISERROR(VLOOKUP($P9,'M1'!$A:$C,R$2,FALSE)),IF(ISERROR(VLOOKUP(DATA!$P9,'M2'!$A:$C,R$2,FALSE)),"NOT PRESENT",VLOOKUP(DATA!$P9,'M2'!$A:$C,R$2,FALSE)),VLOOKUP($P9,'M1'!$A:$C,R$2,FALSE)),"SPECIFY METHOD")))</f>
        <v>Roughhead blenny</v>
      </c>
      <c r="S9" s="33">
        <f t="shared" si="14"/>
        <v>1</v>
      </c>
      <c r="T9" s="2">
        <v>0</v>
      </c>
      <c r="U9" s="2">
        <v>1</v>
      </c>
    </row>
    <row r="10" spans="1:89">
      <c r="A10" s="7">
        <f>MAX($A$1:$A9)+1</f>
        <v>8</v>
      </c>
      <c r="B10" s="2" t="str">
        <f t="shared" ref="B10:D10" si="21">IF(ISERROR(B9),IF(ISERROR(B8),IF(ISERROR(B7),"BLANK",B7),B8),B9)</f>
        <v>LH</v>
      </c>
      <c r="C10" s="2" t="str">
        <f t="shared" si="21"/>
        <v>BLANK</v>
      </c>
      <c r="D10" s="2" t="str">
        <f t="shared" si="21"/>
        <v>BC4</v>
      </c>
      <c r="E10" s="7" t="str">
        <f>IF(ISERROR(VLOOKUP($D10,SITES!$A:$E,2,FALSE)),"",VLOOKUP($D10,SITES!$A:$E,2,FALSE))</f>
        <v>Broward County 4</v>
      </c>
      <c r="F10" s="4">
        <f>IF(ISERROR(VLOOKUP($D10,SITES!$A:$E,3,FALSE)),"",VLOOKUP($D10,SITES!$A:$E,3,FALSE))</f>
        <v>26.149383333333333</v>
      </c>
      <c r="G10" s="31">
        <f>IF(ISERROR(VLOOKUP($D10,SITES!$A:$E,4,FALSE)),"",VLOOKUP($D10,SITES!$A:$E,4,FALSE))</f>
        <v>-80.089399999999998</v>
      </c>
      <c r="H10" s="50">
        <f t="shared" ref="H10:N10" si="22">IF(ISERROR(H9),IF(ISERROR(H8),IF(ISERROR(H7),"BLANK",H7),H8),H9)</f>
        <v>45388</v>
      </c>
      <c r="I10" s="2">
        <f t="shared" si="22"/>
        <v>12</v>
      </c>
      <c r="J10" s="2" t="str">
        <f t="shared" si="22"/>
        <v>N</v>
      </c>
      <c r="K10" s="6">
        <f t="shared" si="22"/>
        <v>0.45833333333333331</v>
      </c>
      <c r="L10" s="2" t="str">
        <f t="shared" si="22"/>
        <v>KK</v>
      </c>
      <c r="M10" s="2">
        <f t="shared" si="22"/>
        <v>8.5</v>
      </c>
      <c r="N10" s="2">
        <f t="shared" si="22"/>
        <v>1</v>
      </c>
      <c r="O10" s="2">
        <v>1</v>
      </c>
      <c r="P10" s="2" t="s">
        <v>72</v>
      </c>
      <c r="Q10" s="7" t="str">
        <f>IF($N10=1,IF(ISERROR(VLOOKUP($P10,'M1'!$A:$C,Q$2,FALSE)),"NOT PRESENT",VLOOKUP($P10,'M1'!$A:$C,Q$2,FALSE)),IF($N10=2,IF(ISERROR(VLOOKUP(DATA!$P10,'M2'!$A:$C,Q$2,FALSE)),"NOT PRESENT",VLOOKUP(DATA!$P10,'M2'!$A:$C,Q$2,FALSE)),IF($N10=0,IF(ISERROR(VLOOKUP($P10,'M1'!$A:$C,Q$2,FALSE)),IF(ISERROR(VLOOKUP(DATA!$P10,'M2'!$A:$C,Q$2,FALSE)),"NOT PRESENT",VLOOKUP(DATA!$P10,'M2'!$A:$C,Q$2,FALSE)),VLOOKUP($P10,'M1'!$A:$C,Q$2,FALSE)),"SPECIFY METHOD")))</f>
        <v>Coryphopterus dicrus</v>
      </c>
      <c r="R10" s="7" t="str">
        <f>IF($N10=1,IF(ISERROR(VLOOKUP($P10,'M1'!$A:$C,R$2,FALSE)),"NOT PRESENT",VLOOKUP($P10,'M1'!$A:$C,R$2,FALSE)),IF($N10=2,IF(ISERROR(VLOOKUP(DATA!$P10,'M2'!$A:$C,R$2,FALSE)),"NOT PRESENT",VLOOKUP(DATA!$P10,'M2'!$A:$C,R$2,FALSE)),IF($N10=0,IF(ISERROR(VLOOKUP($P10,'M1'!$A:$C,R$2,FALSE)),IF(ISERROR(VLOOKUP(DATA!$P10,'M2'!$A:$C,R$2,FALSE)),"NOT PRESENT",VLOOKUP(DATA!$P10,'M2'!$A:$C,R$2,FALSE)),VLOOKUP($P10,'M1'!$A:$C,R$2,FALSE)),"SPECIFY METHOD")))</f>
        <v>Colon goby</v>
      </c>
      <c r="S10" s="33">
        <f t="shared" si="14"/>
        <v>6</v>
      </c>
      <c r="T10" s="2">
        <v>0</v>
      </c>
      <c r="U10" s="2">
        <v>2</v>
      </c>
      <c r="V10" s="2">
        <v>4</v>
      </c>
    </row>
    <row r="11" spans="1:89">
      <c r="A11" s="7">
        <f>MAX($A$1:$A10)+1</f>
        <v>9</v>
      </c>
      <c r="B11" s="2" t="str">
        <f t="shared" ref="B11:D11" si="23">IF(ISERROR(B10),IF(ISERROR(B9),IF(ISERROR(B8),"BLANK",B8),B9),B10)</f>
        <v>LH</v>
      </c>
      <c r="C11" s="2" t="str">
        <f t="shared" si="23"/>
        <v>BLANK</v>
      </c>
      <c r="D11" s="2" t="str">
        <f t="shared" si="23"/>
        <v>BC4</v>
      </c>
      <c r="E11" s="7" t="str">
        <f>IF(ISERROR(VLOOKUP($D11,SITES!$A:$E,2,FALSE)),"",VLOOKUP($D11,SITES!$A:$E,2,FALSE))</f>
        <v>Broward County 4</v>
      </c>
      <c r="F11" s="4">
        <f>IF(ISERROR(VLOOKUP($D11,SITES!$A:$E,3,FALSE)),"",VLOOKUP($D11,SITES!$A:$E,3,FALSE))</f>
        <v>26.149383333333333</v>
      </c>
      <c r="G11" s="31">
        <f>IF(ISERROR(VLOOKUP($D11,SITES!$A:$E,4,FALSE)),"",VLOOKUP($D11,SITES!$A:$E,4,FALSE))</f>
        <v>-80.089399999999998</v>
      </c>
      <c r="H11" s="50">
        <f t="shared" ref="H11:P11" si="24">IF(ISERROR(H10),IF(ISERROR(H9),IF(ISERROR(H8),"BLANK",H8),H9),H10)</f>
        <v>45388</v>
      </c>
      <c r="I11" s="2">
        <f t="shared" si="24"/>
        <v>12</v>
      </c>
      <c r="J11" s="2" t="str">
        <f t="shared" si="24"/>
        <v>N</v>
      </c>
      <c r="K11" s="6">
        <f t="shared" si="24"/>
        <v>0.45833333333333331</v>
      </c>
      <c r="L11" s="2" t="str">
        <f t="shared" si="24"/>
        <v>KK</v>
      </c>
      <c r="M11" s="2">
        <f t="shared" si="24"/>
        <v>8.5</v>
      </c>
      <c r="N11" s="2">
        <f t="shared" si="24"/>
        <v>1</v>
      </c>
      <c r="O11" s="2">
        <v>2</v>
      </c>
      <c r="P11" s="2" t="str">
        <f t="shared" si="24"/>
        <v>cdi</v>
      </c>
      <c r="Q11" s="7" t="str">
        <f>IF($N11=1,IF(ISERROR(VLOOKUP($P11,'M1'!$A:$C,Q$2,FALSE)),"NOT PRESENT",VLOOKUP($P11,'M1'!$A:$C,Q$2,FALSE)),IF($N11=2,IF(ISERROR(VLOOKUP(DATA!$P11,'M2'!$A:$C,Q$2,FALSE)),"NOT PRESENT",VLOOKUP(DATA!$P11,'M2'!$A:$C,Q$2,FALSE)),IF($N11=0,IF(ISERROR(VLOOKUP($P11,'M1'!$A:$C,Q$2,FALSE)),IF(ISERROR(VLOOKUP(DATA!$P11,'M2'!$A:$C,Q$2,FALSE)),"NOT PRESENT",VLOOKUP(DATA!$P11,'M2'!$A:$C,Q$2,FALSE)),VLOOKUP($P11,'M1'!$A:$C,Q$2,FALSE)),"SPECIFY METHOD")))</f>
        <v>Coryphopterus dicrus</v>
      </c>
      <c r="R11" s="7" t="str">
        <f>IF($N11=1,IF(ISERROR(VLOOKUP($P11,'M1'!$A:$C,R$2,FALSE)),"NOT PRESENT",VLOOKUP($P11,'M1'!$A:$C,R$2,FALSE)),IF($N11=2,IF(ISERROR(VLOOKUP(DATA!$P11,'M2'!$A:$C,R$2,FALSE)),"NOT PRESENT",VLOOKUP(DATA!$P11,'M2'!$A:$C,R$2,FALSE)),IF($N11=0,IF(ISERROR(VLOOKUP($P11,'M1'!$A:$C,R$2,FALSE)),IF(ISERROR(VLOOKUP(DATA!$P11,'M2'!$A:$C,R$2,FALSE)),"NOT PRESENT",VLOOKUP(DATA!$P11,'M2'!$A:$C,R$2,FALSE)),VLOOKUP($P11,'M1'!$A:$C,R$2,FALSE)),"SPECIFY METHOD")))</f>
        <v>Colon goby</v>
      </c>
      <c r="S11" s="33">
        <f t="shared" si="14"/>
        <v>4</v>
      </c>
      <c r="T11" s="2">
        <v>0</v>
      </c>
      <c r="U11" s="2">
        <v>1</v>
      </c>
      <c r="V11" s="2">
        <v>3</v>
      </c>
    </row>
    <row r="12" spans="1:89">
      <c r="A12" s="7">
        <f>MAX($A$1:$A11)+1</f>
        <v>10</v>
      </c>
      <c r="B12" s="2" t="str">
        <f t="shared" ref="B12:D12" si="25">IF(ISERROR(B11),IF(ISERROR(B10),IF(ISERROR(B9),"BLANK",B9),B10),B11)</f>
        <v>LH</v>
      </c>
      <c r="C12" s="2" t="str">
        <f t="shared" si="25"/>
        <v>BLANK</v>
      </c>
      <c r="D12" s="2" t="str">
        <f t="shared" si="25"/>
        <v>BC4</v>
      </c>
      <c r="E12" s="7" t="str">
        <f>IF(ISERROR(VLOOKUP($D12,SITES!$A:$E,2,FALSE)),"",VLOOKUP($D12,SITES!$A:$E,2,FALSE))</f>
        <v>Broward County 4</v>
      </c>
      <c r="F12" s="4">
        <f>IF(ISERROR(VLOOKUP($D12,SITES!$A:$E,3,FALSE)),"",VLOOKUP($D12,SITES!$A:$E,3,FALSE))</f>
        <v>26.149383333333333</v>
      </c>
      <c r="G12" s="31">
        <f>IF(ISERROR(VLOOKUP($D12,SITES!$A:$E,4,FALSE)),"",VLOOKUP($D12,SITES!$A:$E,4,FALSE))</f>
        <v>-80.089399999999998</v>
      </c>
      <c r="H12" s="50">
        <f t="shared" ref="H12:N12" si="26">IF(ISERROR(H11),IF(ISERROR(H10),IF(ISERROR(H9),"BLANK",H9),H10),H11)</f>
        <v>45388</v>
      </c>
      <c r="I12" s="2">
        <f t="shared" si="26"/>
        <v>12</v>
      </c>
      <c r="J12" s="2" t="str">
        <f t="shared" si="26"/>
        <v>N</v>
      </c>
      <c r="K12" s="6">
        <f t="shared" si="26"/>
        <v>0.45833333333333331</v>
      </c>
      <c r="L12" s="2" t="str">
        <f t="shared" si="26"/>
        <v>KK</v>
      </c>
      <c r="M12" s="2">
        <f t="shared" si="26"/>
        <v>8.5</v>
      </c>
      <c r="N12" s="2">
        <f t="shared" si="26"/>
        <v>1</v>
      </c>
      <c r="O12" s="2">
        <v>1</v>
      </c>
      <c r="P12" s="2" t="s">
        <v>73</v>
      </c>
      <c r="Q12" s="7" t="str">
        <f>IF($N12=1,IF(ISERROR(VLOOKUP($P12,'M1'!$A:$C,Q$2,FALSE)),"NOT PRESENT",VLOOKUP($P12,'M1'!$A:$C,Q$2,FALSE)),IF($N12=2,IF(ISERROR(VLOOKUP(DATA!$P12,'M2'!$A:$C,Q$2,FALSE)),"NOT PRESENT",VLOOKUP(DATA!$P12,'M2'!$A:$C,Q$2,FALSE)),IF($N12=0,IF(ISERROR(VLOOKUP($P12,'M1'!$A:$C,Q$2,FALSE)),IF(ISERROR(VLOOKUP(DATA!$P12,'M2'!$A:$C,Q$2,FALSE)),"NOT PRESENT",VLOOKUP(DATA!$P12,'M2'!$A:$C,Q$2,FALSE)),VLOOKUP($P12,'M1'!$A:$C,Q$2,FALSE)),"SPECIFY METHOD")))</f>
        <v>Coryphopterus personatus</v>
      </c>
      <c r="R12" s="7" t="str">
        <f>IF($N12=1,IF(ISERROR(VLOOKUP($P12,'M1'!$A:$C,R$2,FALSE)),"NOT PRESENT",VLOOKUP($P12,'M1'!$A:$C,R$2,FALSE)),IF($N12=2,IF(ISERROR(VLOOKUP(DATA!$P12,'M2'!$A:$C,R$2,FALSE)),"NOT PRESENT",VLOOKUP(DATA!$P12,'M2'!$A:$C,R$2,FALSE)),IF($N12=0,IF(ISERROR(VLOOKUP($P12,'M1'!$A:$C,R$2,FALSE)),IF(ISERROR(VLOOKUP(DATA!$P12,'M2'!$A:$C,R$2,FALSE)),"NOT PRESENT",VLOOKUP(DATA!$P12,'M2'!$A:$C,R$2,FALSE)),VLOOKUP($P12,'M1'!$A:$C,R$2,FALSE)),"SPECIFY METHOD")))</f>
        <v>Masked goby</v>
      </c>
      <c r="S12" s="33">
        <f t="shared" si="14"/>
        <v>30</v>
      </c>
      <c r="T12" s="2">
        <v>0</v>
      </c>
      <c r="U12" s="2">
        <v>30</v>
      </c>
    </row>
    <row r="13" spans="1:89">
      <c r="A13" s="7">
        <f>MAX($A$1:$A12)+1</f>
        <v>11</v>
      </c>
      <c r="B13" s="2" t="str">
        <f t="shared" ref="B13:D13" si="27">IF(ISERROR(B12),IF(ISERROR(B11),IF(ISERROR(B10),"BLANK",B10),B11),B12)</f>
        <v>LH</v>
      </c>
      <c r="C13" s="2" t="str">
        <f t="shared" si="27"/>
        <v>BLANK</v>
      </c>
      <c r="D13" s="2" t="str">
        <f t="shared" si="27"/>
        <v>BC4</v>
      </c>
      <c r="E13" s="7" t="str">
        <f>IF(ISERROR(VLOOKUP($D13,SITES!$A:$E,2,FALSE)),"",VLOOKUP($D13,SITES!$A:$E,2,FALSE))</f>
        <v>Broward County 4</v>
      </c>
      <c r="F13" s="4">
        <f>IF(ISERROR(VLOOKUP($D13,SITES!$A:$E,3,FALSE)),"",VLOOKUP($D13,SITES!$A:$E,3,FALSE))</f>
        <v>26.149383333333333</v>
      </c>
      <c r="G13" s="31">
        <f>IF(ISERROR(VLOOKUP($D13,SITES!$A:$E,4,FALSE)),"",VLOOKUP($D13,SITES!$A:$E,4,FALSE))</f>
        <v>-80.089399999999998</v>
      </c>
      <c r="H13" s="50">
        <f t="shared" ref="H13:P13" si="28">IF(ISERROR(H12),IF(ISERROR(H11),IF(ISERROR(H10),"BLANK",H10),H11),H12)</f>
        <v>45388</v>
      </c>
      <c r="I13" s="2">
        <f t="shared" si="28"/>
        <v>12</v>
      </c>
      <c r="J13" s="2" t="str">
        <f t="shared" si="28"/>
        <v>N</v>
      </c>
      <c r="K13" s="6">
        <f t="shared" si="28"/>
        <v>0.45833333333333331</v>
      </c>
      <c r="L13" s="2" t="str">
        <f t="shared" si="28"/>
        <v>KK</v>
      </c>
      <c r="M13" s="2">
        <f t="shared" si="28"/>
        <v>8.5</v>
      </c>
      <c r="N13" s="2">
        <f t="shared" si="28"/>
        <v>1</v>
      </c>
      <c r="O13" s="2">
        <v>2</v>
      </c>
      <c r="P13" s="2" t="str">
        <f t="shared" si="28"/>
        <v>cpe</v>
      </c>
      <c r="Q13" s="7" t="str">
        <f>IF($N13=1,IF(ISERROR(VLOOKUP($P13,'M1'!$A:$C,Q$2,FALSE)),"NOT PRESENT",VLOOKUP($P13,'M1'!$A:$C,Q$2,FALSE)),IF($N13=2,IF(ISERROR(VLOOKUP(DATA!$P13,'M2'!$A:$C,Q$2,FALSE)),"NOT PRESENT",VLOOKUP(DATA!$P13,'M2'!$A:$C,Q$2,FALSE)),IF($N13=0,IF(ISERROR(VLOOKUP($P13,'M1'!$A:$C,Q$2,FALSE)),IF(ISERROR(VLOOKUP(DATA!$P13,'M2'!$A:$C,Q$2,FALSE)),"NOT PRESENT",VLOOKUP(DATA!$P13,'M2'!$A:$C,Q$2,FALSE)),VLOOKUP($P13,'M1'!$A:$C,Q$2,FALSE)),"SPECIFY METHOD")))</f>
        <v>Coryphopterus personatus</v>
      </c>
      <c r="R13" s="7" t="str">
        <f>IF($N13=1,IF(ISERROR(VLOOKUP($P13,'M1'!$A:$C,R$2,FALSE)),"NOT PRESENT",VLOOKUP($P13,'M1'!$A:$C,R$2,FALSE)),IF($N13=2,IF(ISERROR(VLOOKUP(DATA!$P13,'M2'!$A:$C,R$2,FALSE)),"NOT PRESENT",VLOOKUP(DATA!$P13,'M2'!$A:$C,R$2,FALSE)),IF($N13=0,IF(ISERROR(VLOOKUP($P13,'M1'!$A:$C,R$2,FALSE)),IF(ISERROR(VLOOKUP(DATA!$P13,'M2'!$A:$C,R$2,FALSE)),"NOT PRESENT",VLOOKUP(DATA!$P13,'M2'!$A:$C,R$2,FALSE)),VLOOKUP($P13,'M1'!$A:$C,R$2,FALSE)),"SPECIFY METHOD")))</f>
        <v>Masked goby</v>
      </c>
      <c r="S13" s="33">
        <f t="shared" si="14"/>
        <v>13</v>
      </c>
      <c r="T13" s="2">
        <v>0</v>
      </c>
      <c r="U13" s="2">
        <v>10</v>
      </c>
      <c r="V13" s="2">
        <v>3</v>
      </c>
    </row>
    <row r="14" spans="1:89">
      <c r="A14" s="7">
        <f>MAX($A$1:$A13)+1</f>
        <v>12</v>
      </c>
      <c r="B14" s="2" t="str">
        <f t="shared" ref="B14:D14" si="29">IF(ISERROR(B13),IF(ISERROR(B12),IF(ISERROR(B11),"BLANK",B11),B12),B13)</f>
        <v>LH</v>
      </c>
      <c r="C14" s="2" t="str">
        <f t="shared" si="29"/>
        <v>BLANK</v>
      </c>
      <c r="D14" s="2" t="str">
        <f t="shared" si="29"/>
        <v>BC4</v>
      </c>
      <c r="E14" s="7" t="str">
        <f>IF(ISERROR(VLOOKUP($D14,SITES!$A:$E,2,FALSE)),"",VLOOKUP($D14,SITES!$A:$E,2,FALSE))</f>
        <v>Broward County 4</v>
      </c>
      <c r="F14" s="4">
        <f>IF(ISERROR(VLOOKUP($D14,SITES!$A:$E,3,FALSE)),"",VLOOKUP($D14,SITES!$A:$E,3,FALSE))</f>
        <v>26.149383333333333</v>
      </c>
      <c r="G14" s="31">
        <f>IF(ISERROR(VLOOKUP($D14,SITES!$A:$E,4,FALSE)),"",VLOOKUP($D14,SITES!$A:$E,4,FALSE))</f>
        <v>-80.089399999999998</v>
      </c>
      <c r="H14" s="50">
        <f t="shared" ref="H14:N14" si="30">IF(ISERROR(H13),IF(ISERROR(H12),IF(ISERROR(H11),"BLANK",H11),H12),H13)</f>
        <v>45388</v>
      </c>
      <c r="I14" s="2">
        <f t="shared" si="30"/>
        <v>12</v>
      </c>
      <c r="J14" s="2" t="str">
        <f t="shared" si="30"/>
        <v>N</v>
      </c>
      <c r="K14" s="6">
        <f t="shared" si="30"/>
        <v>0.45833333333333331</v>
      </c>
      <c r="L14" s="2" t="str">
        <f t="shared" si="30"/>
        <v>KK</v>
      </c>
      <c r="M14" s="2">
        <f t="shared" si="30"/>
        <v>8.5</v>
      </c>
      <c r="N14" s="2">
        <f t="shared" si="30"/>
        <v>1</v>
      </c>
      <c r="O14" s="2">
        <v>1</v>
      </c>
      <c r="P14" s="2" t="s">
        <v>74</v>
      </c>
      <c r="Q14" s="7" t="str">
        <f>IF($N14=1,IF(ISERROR(VLOOKUP($P14,'M1'!$A:$C,Q$2,FALSE)),"NOT PRESENT",VLOOKUP($P14,'M1'!$A:$C,Q$2,FALSE)),IF($N14=2,IF(ISERROR(VLOOKUP(DATA!$P14,'M2'!$A:$C,Q$2,FALSE)),"NOT PRESENT",VLOOKUP(DATA!$P14,'M2'!$A:$C,Q$2,FALSE)),IF($N14=0,IF(ISERROR(VLOOKUP($P14,'M1'!$A:$C,Q$2,FALSE)),IF(ISERROR(VLOOKUP(DATA!$P14,'M2'!$A:$C,Q$2,FALSE)),"NOT PRESENT",VLOOKUP(DATA!$P14,'M2'!$A:$C,Q$2,FALSE)),VLOOKUP($P14,'M1'!$A:$C,Q$2,FALSE)),"SPECIFY METHOD")))</f>
        <v>Abudefduf saxatilis</v>
      </c>
      <c r="R14" s="7" t="str">
        <f>IF($N14=1,IF(ISERROR(VLOOKUP($P14,'M1'!$A:$C,R$2,FALSE)),"NOT PRESENT",VLOOKUP($P14,'M1'!$A:$C,R$2,FALSE)),IF($N14=2,IF(ISERROR(VLOOKUP(DATA!$P14,'M2'!$A:$C,R$2,FALSE)),"NOT PRESENT",VLOOKUP(DATA!$P14,'M2'!$A:$C,R$2,FALSE)),IF($N14=0,IF(ISERROR(VLOOKUP($P14,'M1'!$A:$C,R$2,FALSE)),IF(ISERROR(VLOOKUP(DATA!$P14,'M2'!$A:$C,R$2,FALSE)),"NOT PRESENT",VLOOKUP(DATA!$P14,'M2'!$A:$C,R$2,FALSE)),VLOOKUP($P14,'M1'!$A:$C,R$2,FALSE)),"SPECIFY METHOD")))</f>
        <v>Sergeant major</v>
      </c>
      <c r="S14" s="33">
        <f t="shared" si="14"/>
        <v>1</v>
      </c>
      <c r="T14" s="2">
        <v>0</v>
      </c>
      <c r="W14" s="2">
        <v>1</v>
      </c>
    </row>
    <row r="15" spans="1:89">
      <c r="A15" s="7">
        <f>MAX($A$1:$A14)+1</f>
        <v>13</v>
      </c>
      <c r="B15" s="2" t="str">
        <f t="shared" ref="B15:D15" si="31">IF(ISERROR(B14),IF(ISERROR(B13),IF(ISERROR(B12),"BLANK",B12),B13),B14)</f>
        <v>LH</v>
      </c>
      <c r="C15" s="2" t="str">
        <f t="shared" si="31"/>
        <v>BLANK</v>
      </c>
      <c r="D15" s="2" t="str">
        <f t="shared" si="31"/>
        <v>BC4</v>
      </c>
      <c r="E15" s="7" t="str">
        <f>IF(ISERROR(VLOOKUP($D15,SITES!$A:$E,2,FALSE)),"",VLOOKUP($D15,SITES!$A:$E,2,FALSE))</f>
        <v>Broward County 4</v>
      </c>
      <c r="F15" s="4">
        <f>IF(ISERROR(VLOOKUP($D15,SITES!$A:$E,3,FALSE)),"",VLOOKUP($D15,SITES!$A:$E,3,FALSE))</f>
        <v>26.149383333333333</v>
      </c>
      <c r="G15" s="31">
        <f>IF(ISERROR(VLOOKUP($D15,SITES!$A:$E,4,FALSE)),"",VLOOKUP($D15,SITES!$A:$E,4,FALSE))</f>
        <v>-80.089399999999998</v>
      </c>
      <c r="H15" s="50">
        <f t="shared" ref="H15:N15" si="32">IF(ISERROR(H14),IF(ISERROR(H13),IF(ISERROR(H12),"BLANK",H12),H13),H14)</f>
        <v>45388</v>
      </c>
      <c r="I15" s="2">
        <f t="shared" si="32"/>
        <v>12</v>
      </c>
      <c r="J15" s="2" t="str">
        <f t="shared" si="32"/>
        <v>N</v>
      </c>
      <c r="K15" s="6">
        <f t="shared" si="32"/>
        <v>0.45833333333333331</v>
      </c>
      <c r="L15" s="2" t="str">
        <f t="shared" si="32"/>
        <v>KK</v>
      </c>
      <c r="M15" s="2">
        <f t="shared" si="32"/>
        <v>8.5</v>
      </c>
      <c r="N15" s="2">
        <f t="shared" si="32"/>
        <v>1</v>
      </c>
      <c r="O15" s="2">
        <v>1</v>
      </c>
      <c r="P15" s="2" t="s">
        <v>75</v>
      </c>
      <c r="Q15" s="7" t="str">
        <f>IF($N15=1,IF(ISERROR(VLOOKUP($P15,'M1'!$A:$C,Q$2,FALSE)),"NOT PRESENT",VLOOKUP($P15,'M1'!$A:$C,Q$2,FALSE)),IF($N15=2,IF(ISERROR(VLOOKUP(DATA!$P15,'M2'!$A:$C,Q$2,FALSE)),"NOT PRESENT",VLOOKUP(DATA!$P15,'M2'!$A:$C,Q$2,FALSE)),IF($N15=0,IF(ISERROR(VLOOKUP($P15,'M1'!$A:$C,Q$2,FALSE)),IF(ISERROR(VLOOKUP(DATA!$P15,'M2'!$A:$C,Q$2,FALSE)),"NOT PRESENT",VLOOKUP(DATA!$P15,'M2'!$A:$C,Q$2,FALSE)),VLOOKUP($P15,'M1'!$A:$C,Q$2,FALSE)),"SPECIFY METHOD")))</f>
        <v>Thalassoma bifasciatum</v>
      </c>
      <c r="R15" s="7" t="str">
        <f>IF($N15=1,IF(ISERROR(VLOOKUP($P15,'M1'!$A:$C,R$2,FALSE)),"NOT PRESENT",VLOOKUP($P15,'M1'!$A:$C,R$2,FALSE)),IF($N15=2,IF(ISERROR(VLOOKUP(DATA!$P15,'M2'!$A:$C,R$2,FALSE)),"NOT PRESENT",VLOOKUP(DATA!$P15,'M2'!$A:$C,R$2,FALSE)),IF($N15=0,IF(ISERROR(VLOOKUP($P15,'M1'!$A:$C,R$2,FALSE)),IF(ISERROR(VLOOKUP(DATA!$P15,'M2'!$A:$C,R$2,FALSE)),"NOT PRESENT",VLOOKUP(DATA!$P15,'M2'!$A:$C,R$2,FALSE)),VLOOKUP($P15,'M1'!$A:$C,R$2,FALSE)),"SPECIFY METHOD")))</f>
        <v>Bluehead</v>
      </c>
      <c r="S15" s="33">
        <f t="shared" si="14"/>
        <v>40</v>
      </c>
      <c r="T15" s="2">
        <v>0</v>
      </c>
      <c r="V15" s="2">
        <v>20</v>
      </c>
      <c r="W15" s="2">
        <v>15</v>
      </c>
      <c r="X15" s="2">
        <v>5</v>
      </c>
    </row>
    <row r="16" spans="1:89">
      <c r="A16" s="7">
        <f>MAX($A$1:$A15)+1</f>
        <v>14</v>
      </c>
      <c r="B16" s="2" t="str">
        <f t="shared" ref="B16:D16" si="33">IF(ISERROR(B15),IF(ISERROR(B14),IF(ISERROR(B13),"BLANK",B13),B14),B15)</f>
        <v>LH</v>
      </c>
      <c r="C16" s="2" t="str">
        <f t="shared" si="33"/>
        <v>BLANK</v>
      </c>
      <c r="D16" s="2" t="str">
        <f t="shared" si="33"/>
        <v>BC4</v>
      </c>
      <c r="E16" s="7" t="str">
        <f>IF(ISERROR(VLOOKUP($D16,SITES!$A:$E,2,FALSE)),"",VLOOKUP($D16,SITES!$A:$E,2,FALSE))</f>
        <v>Broward County 4</v>
      </c>
      <c r="F16" s="4">
        <f>IF(ISERROR(VLOOKUP($D16,SITES!$A:$E,3,FALSE)),"",VLOOKUP($D16,SITES!$A:$E,3,FALSE))</f>
        <v>26.149383333333333</v>
      </c>
      <c r="G16" s="31">
        <f>IF(ISERROR(VLOOKUP($D16,SITES!$A:$E,4,FALSE)),"",VLOOKUP($D16,SITES!$A:$E,4,FALSE))</f>
        <v>-80.089399999999998</v>
      </c>
      <c r="H16" s="50">
        <f t="shared" ref="H16:P16" si="34">IF(ISERROR(H15),IF(ISERROR(H14),IF(ISERROR(H13),"BLANK",H13),H14),H15)</f>
        <v>45388</v>
      </c>
      <c r="I16" s="2">
        <f t="shared" si="34"/>
        <v>12</v>
      </c>
      <c r="J16" s="2" t="str">
        <f t="shared" si="34"/>
        <v>N</v>
      </c>
      <c r="K16" s="6">
        <f t="shared" si="34"/>
        <v>0.45833333333333331</v>
      </c>
      <c r="L16" s="2" t="str">
        <f t="shared" si="34"/>
        <v>KK</v>
      </c>
      <c r="M16" s="2">
        <f t="shared" si="34"/>
        <v>8.5</v>
      </c>
      <c r="N16" s="2">
        <f t="shared" si="34"/>
        <v>1</v>
      </c>
      <c r="O16" s="2">
        <v>2</v>
      </c>
      <c r="P16" s="2" t="str">
        <f t="shared" si="34"/>
        <v>tbi</v>
      </c>
      <c r="Q16" s="7" t="str">
        <f>IF($N16=1,IF(ISERROR(VLOOKUP($P16,'M1'!$A:$C,Q$2,FALSE)),"NOT PRESENT",VLOOKUP($P16,'M1'!$A:$C,Q$2,FALSE)),IF($N16=2,IF(ISERROR(VLOOKUP(DATA!$P16,'M2'!$A:$C,Q$2,FALSE)),"NOT PRESENT",VLOOKUP(DATA!$P16,'M2'!$A:$C,Q$2,FALSE)),IF($N16=0,IF(ISERROR(VLOOKUP($P16,'M1'!$A:$C,Q$2,FALSE)),IF(ISERROR(VLOOKUP(DATA!$P16,'M2'!$A:$C,Q$2,FALSE)),"NOT PRESENT",VLOOKUP(DATA!$P16,'M2'!$A:$C,Q$2,FALSE)),VLOOKUP($P16,'M1'!$A:$C,Q$2,FALSE)),"SPECIFY METHOD")))</f>
        <v>Thalassoma bifasciatum</v>
      </c>
      <c r="R16" s="7" t="str">
        <f>IF($N16=1,IF(ISERROR(VLOOKUP($P16,'M1'!$A:$C,R$2,FALSE)),"NOT PRESENT",VLOOKUP($P16,'M1'!$A:$C,R$2,FALSE)),IF($N16=2,IF(ISERROR(VLOOKUP(DATA!$P16,'M2'!$A:$C,R$2,FALSE)),"NOT PRESENT",VLOOKUP(DATA!$P16,'M2'!$A:$C,R$2,FALSE)),IF($N16=0,IF(ISERROR(VLOOKUP($P16,'M1'!$A:$C,R$2,FALSE)),IF(ISERROR(VLOOKUP(DATA!$P16,'M2'!$A:$C,R$2,FALSE)),"NOT PRESENT",VLOOKUP(DATA!$P16,'M2'!$A:$C,R$2,FALSE)),VLOOKUP($P16,'M1'!$A:$C,R$2,FALSE)),"SPECIFY METHOD")))</f>
        <v>Bluehead</v>
      </c>
      <c r="S16" s="33">
        <f t="shared" si="14"/>
        <v>36</v>
      </c>
      <c r="T16" s="2">
        <v>0</v>
      </c>
      <c r="V16" s="2">
        <v>20</v>
      </c>
      <c r="W16" s="2">
        <v>15</v>
      </c>
      <c r="X16" s="2">
        <v>1</v>
      </c>
    </row>
    <row r="17" spans="1:28">
      <c r="A17" s="7">
        <f>MAX($A$1:$A16)+1</f>
        <v>15</v>
      </c>
      <c r="B17" s="2" t="str">
        <f t="shared" ref="B17:D17" si="35">IF(ISERROR(B16),IF(ISERROR(B15),IF(ISERROR(B14),"BLANK",B14),B15),B16)</f>
        <v>LH</v>
      </c>
      <c r="C17" s="2" t="str">
        <f t="shared" si="35"/>
        <v>BLANK</v>
      </c>
      <c r="D17" s="2" t="str">
        <f t="shared" si="35"/>
        <v>BC4</v>
      </c>
      <c r="E17" s="7" t="str">
        <f>IF(ISERROR(VLOOKUP($D17,SITES!$A:$E,2,FALSE)),"",VLOOKUP($D17,SITES!$A:$E,2,FALSE))</f>
        <v>Broward County 4</v>
      </c>
      <c r="F17" s="4">
        <f>IF(ISERROR(VLOOKUP($D17,SITES!$A:$E,3,FALSE)),"",VLOOKUP($D17,SITES!$A:$E,3,FALSE))</f>
        <v>26.149383333333333</v>
      </c>
      <c r="G17" s="31">
        <f>IF(ISERROR(VLOOKUP($D17,SITES!$A:$E,4,FALSE)),"",VLOOKUP($D17,SITES!$A:$E,4,FALSE))</f>
        <v>-80.089399999999998</v>
      </c>
      <c r="H17" s="50">
        <f t="shared" ref="H17:N17" si="36">IF(ISERROR(H16),IF(ISERROR(H15),IF(ISERROR(H14),"BLANK",H14),H15),H16)</f>
        <v>45388</v>
      </c>
      <c r="I17" s="2">
        <f t="shared" si="36"/>
        <v>12</v>
      </c>
      <c r="J17" s="2" t="str">
        <f t="shared" si="36"/>
        <v>N</v>
      </c>
      <c r="K17" s="6">
        <f t="shared" si="36"/>
        <v>0.45833333333333331</v>
      </c>
      <c r="L17" s="2" t="str">
        <f t="shared" si="36"/>
        <v>KK</v>
      </c>
      <c r="M17" s="2">
        <f t="shared" si="36"/>
        <v>8.5</v>
      </c>
      <c r="N17" s="2">
        <f t="shared" si="36"/>
        <v>1</v>
      </c>
      <c r="O17" s="2">
        <v>1</v>
      </c>
      <c r="P17" s="2" t="s">
        <v>76</v>
      </c>
      <c r="Q17" s="7" t="str">
        <f>IF($N17=1,IF(ISERROR(VLOOKUP($P17,'M1'!$A:$C,Q$2,FALSE)),"NOT PRESENT",VLOOKUP($P17,'M1'!$A:$C,Q$2,FALSE)),IF($N17=2,IF(ISERROR(VLOOKUP(DATA!$P17,'M2'!$A:$C,Q$2,FALSE)),"NOT PRESENT",VLOOKUP(DATA!$P17,'M2'!$A:$C,Q$2,FALSE)),IF($N17=0,IF(ISERROR(VLOOKUP($P17,'M1'!$A:$C,Q$2,FALSE)),IF(ISERROR(VLOOKUP(DATA!$P17,'M2'!$A:$C,Q$2,FALSE)),"NOT PRESENT",VLOOKUP(DATA!$P17,'M2'!$A:$C,Q$2,FALSE)),VLOOKUP($P17,'M1'!$A:$C,Q$2,FALSE)),"SPECIFY METHOD")))</f>
        <v>Halichoeres garnoti</v>
      </c>
      <c r="R17" s="7" t="str">
        <f>IF($N17=1,IF(ISERROR(VLOOKUP($P17,'M1'!$A:$C,R$2,FALSE)),"NOT PRESENT",VLOOKUP($P17,'M1'!$A:$C,R$2,FALSE)),IF($N17=2,IF(ISERROR(VLOOKUP(DATA!$P17,'M2'!$A:$C,R$2,FALSE)),"NOT PRESENT",VLOOKUP(DATA!$P17,'M2'!$A:$C,R$2,FALSE)),IF($N17=0,IF(ISERROR(VLOOKUP($P17,'M1'!$A:$C,R$2,FALSE)),IF(ISERROR(VLOOKUP(DATA!$P17,'M2'!$A:$C,R$2,FALSE)),"NOT PRESENT",VLOOKUP(DATA!$P17,'M2'!$A:$C,R$2,FALSE)),VLOOKUP($P17,'M1'!$A:$C,R$2,FALSE)),"SPECIFY METHOD")))</f>
        <v>Yellowhead wrasse</v>
      </c>
      <c r="S17" s="33">
        <f t="shared" si="14"/>
        <v>8</v>
      </c>
      <c r="T17" s="2">
        <v>0</v>
      </c>
      <c r="V17" s="2">
        <v>5</v>
      </c>
      <c r="W17" s="2">
        <v>3</v>
      </c>
    </row>
    <row r="18" spans="1:28">
      <c r="A18" s="7">
        <f>MAX($A$1:$A17)+1</f>
        <v>16</v>
      </c>
      <c r="B18" s="2" t="str">
        <f t="shared" ref="B18:D18" si="37">IF(ISERROR(B17),IF(ISERROR(B16),IF(ISERROR(B15),"BLANK",B15),B16),B17)</f>
        <v>LH</v>
      </c>
      <c r="C18" s="2" t="str">
        <f t="shared" si="37"/>
        <v>BLANK</v>
      </c>
      <c r="D18" s="2" t="str">
        <f t="shared" si="37"/>
        <v>BC4</v>
      </c>
      <c r="E18" s="7" t="str">
        <f>IF(ISERROR(VLOOKUP($D18,SITES!$A:$E,2,FALSE)),"",VLOOKUP($D18,SITES!$A:$E,2,FALSE))</f>
        <v>Broward County 4</v>
      </c>
      <c r="F18" s="4">
        <f>IF(ISERROR(VLOOKUP($D18,SITES!$A:$E,3,FALSE)),"",VLOOKUP($D18,SITES!$A:$E,3,FALSE))</f>
        <v>26.149383333333333</v>
      </c>
      <c r="G18" s="31">
        <f>IF(ISERROR(VLOOKUP($D18,SITES!$A:$E,4,FALSE)),"",VLOOKUP($D18,SITES!$A:$E,4,FALSE))</f>
        <v>-80.089399999999998</v>
      </c>
      <c r="H18" s="50">
        <f t="shared" ref="H18:P18" si="38">IF(ISERROR(H17),IF(ISERROR(H16),IF(ISERROR(H15),"BLANK",H15),H16),H17)</f>
        <v>45388</v>
      </c>
      <c r="I18" s="2">
        <f t="shared" si="38"/>
        <v>12</v>
      </c>
      <c r="J18" s="2" t="str">
        <f t="shared" si="38"/>
        <v>N</v>
      </c>
      <c r="K18" s="6">
        <f t="shared" si="38"/>
        <v>0.45833333333333331</v>
      </c>
      <c r="L18" s="2" t="str">
        <f t="shared" si="38"/>
        <v>KK</v>
      </c>
      <c r="M18" s="2">
        <f t="shared" si="38"/>
        <v>8.5</v>
      </c>
      <c r="N18" s="2">
        <f t="shared" si="38"/>
        <v>1</v>
      </c>
      <c r="O18" s="2">
        <v>2</v>
      </c>
      <c r="P18" s="2" t="str">
        <f t="shared" si="38"/>
        <v>hga</v>
      </c>
      <c r="Q18" s="7" t="str">
        <f>IF($N18=1,IF(ISERROR(VLOOKUP($P18,'M1'!$A:$C,Q$2,FALSE)),"NOT PRESENT",VLOOKUP($P18,'M1'!$A:$C,Q$2,FALSE)),IF($N18=2,IF(ISERROR(VLOOKUP(DATA!$P18,'M2'!$A:$C,Q$2,FALSE)),"NOT PRESENT",VLOOKUP(DATA!$P18,'M2'!$A:$C,Q$2,FALSE)),IF($N18=0,IF(ISERROR(VLOOKUP($P18,'M1'!$A:$C,Q$2,FALSE)),IF(ISERROR(VLOOKUP(DATA!$P18,'M2'!$A:$C,Q$2,FALSE)),"NOT PRESENT",VLOOKUP(DATA!$P18,'M2'!$A:$C,Q$2,FALSE)),VLOOKUP($P18,'M1'!$A:$C,Q$2,FALSE)),"SPECIFY METHOD")))</f>
        <v>Halichoeres garnoti</v>
      </c>
      <c r="R18" s="7" t="str">
        <f>IF($N18=1,IF(ISERROR(VLOOKUP($P18,'M1'!$A:$C,R$2,FALSE)),"NOT PRESENT",VLOOKUP($P18,'M1'!$A:$C,R$2,FALSE)),IF($N18=2,IF(ISERROR(VLOOKUP(DATA!$P18,'M2'!$A:$C,R$2,FALSE)),"NOT PRESENT",VLOOKUP(DATA!$P18,'M2'!$A:$C,R$2,FALSE)),IF($N18=0,IF(ISERROR(VLOOKUP($P18,'M1'!$A:$C,R$2,FALSE)),IF(ISERROR(VLOOKUP(DATA!$P18,'M2'!$A:$C,R$2,FALSE)),"NOT PRESENT",VLOOKUP(DATA!$P18,'M2'!$A:$C,R$2,FALSE)),VLOOKUP($P18,'M1'!$A:$C,R$2,FALSE)),"SPECIFY METHOD")))</f>
        <v>Yellowhead wrasse</v>
      </c>
      <c r="S18" s="33">
        <f t="shared" si="14"/>
        <v>7</v>
      </c>
      <c r="T18" s="2">
        <v>0</v>
      </c>
      <c r="V18" s="2">
        <v>2</v>
      </c>
      <c r="W18" s="2">
        <v>4</v>
      </c>
      <c r="Y18" s="2">
        <v>1</v>
      </c>
    </row>
    <row r="19" spans="1:28">
      <c r="A19" s="7">
        <f>MAX($A$1:$A18)+1</f>
        <v>17</v>
      </c>
      <c r="B19" s="2" t="str">
        <f t="shared" ref="B19:D19" si="39">IF(ISERROR(B18),IF(ISERROR(B17),IF(ISERROR(B16),"BLANK",B16),B17),B18)</f>
        <v>LH</v>
      </c>
      <c r="C19" s="2" t="str">
        <f t="shared" si="39"/>
        <v>BLANK</v>
      </c>
      <c r="D19" s="2" t="str">
        <f t="shared" si="39"/>
        <v>BC4</v>
      </c>
      <c r="E19" s="7" t="str">
        <f>IF(ISERROR(VLOOKUP($D19,SITES!$A:$E,2,FALSE)),"",VLOOKUP($D19,SITES!$A:$E,2,FALSE))</f>
        <v>Broward County 4</v>
      </c>
      <c r="F19" s="4">
        <f>IF(ISERROR(VLOOKUP($D19,SITES!$A:$E,3,FALSE)),"",VLOOKUP($D19,SITES!$A:$E,3,FALSE))</f>
        <v>26.149383333333333</v>
      </c>
      <c r="G19" s="31">
        <f>IF(ISERROR(VLOOKUP($D19,SITES!$A:$E,4,FALSE)),"",VLOOKUP($D19,SITES!$A:$E,4,FALSE))</f>
        <v>-80.089399999999998</v>
      </c>
      <c r="H19" s="50">
        <f t="shared" ref="H19:N19" si="40">IF(ISERROR(H18),IF(ISERROR(H17),IF(ISERROR(H16),"BLANK",H16),H17),H18)</f>
        <v>45388</v>
      </c>
      <c r="I19" s="2">
        <f t="shared" si="40"/>
        <v>12</v>
      </c>
      <c r="J19" s="2" t="str">
        <f t="shared" si="40"/>
        <v>N</v>
      </c>
      <c r="K19" s="6">
        <f t="shared" si="40"/>
        <v>0.45833333333333331</v>
      </c>
      <c r="L19" s="2" t="str">
        <f t="shared" si="40"/>
        <v>KK</v>
      </c>
      <c r="M19" s="2">
        <f t="shared" si="40"/>
        <v>8.5</v>
      </c>
      <c r="N19" s="2">
        <f t="shared" si="40"/>
        <v>1</v>
      </c>
      <c r="O19" s="2">
        <v>1</v>
      </c>
      <c r="P19" s="2" t="s">
        <v>77</v>
      </c>
      <c r="Q19" s="7" t="str">
        <f>IF($N19=1,IF(ISERROR(VLOOKUP($P19,'M1'!$A:$C,Q$2,FALSE)),"NOT PRESENT",VLOOKUP($P19,'M1'!$A:$C,Q$2,FALSE)),IF($N19=2,IF(ISERROR(VLOOKUP(DATA!$P19,'M2'!$A:$C,Q$2,FALSE)),"NOT PRESENT",VLOOKUP(DATA!$P19,'M2'!$A:$C,Q$2,FALSE)),IF($N19=0,IF(ISERROR(VLOOKUP($P19,'M1'!$A:$C,Q$2,FALSE)),IF(ISERROR(VLOOKUP(DATA!$P19,'M2'!$A:$C,Q$2,FALSE)),"NOT PRESENT",VLOOKUP(DATA!$P19,'M2'!$A:$C,Q$2,FALSE)),VLOOKUP($P19,'M1'!$A:$C,Q$2,FALSE)),"SPECIFY METHOD")))</f>
        <v>Halichoeres maculipinna</v>
      </c>
      <c r="R19" s="7" t="str">
        <f>IF($N19=1,IF(ISERROR(VLOOKUP($P19,'M1'!$A:$C,R$2,FALSE)),"NOT PRESENT",VLOOKUP($P19,'M1'!$A:$C,R$2,FALSE)),IF($N19=2,IF(ISERROR(VLOOKUP(DATA!$P19,'M2'!$A:$C,R$2,FALSE)),"NOT PRESENT",VLOOKUP(DATA!$P19,'M2'!$A:$C,R$2,FALSE)),IF($N19=0,IF(ISERROR(VLOOKUP($P19,'M1'!$A:$C,R$2,FALSE)),IF(ISERROR(VLOOKUP(DATA!$P19,'M2'!$A:$C,R$2,FALSE)),"NOT PRESENT",VLOOKUP(DATA!$P19,'M2'!$A:$C,R$2,FALSE)),VLOOKUP($P19,'M1'!$A:$C,R$2,FALSE)),"SPECIFY METHOD")))</f>
        <v>Clown wrasse</v>
      </c>
      <c r="S19" s="33">
        <f t="shared" si="14"/>
        <v>17</v>
      </c>
      <c r="T19" s="2">
        <v>0</v>
      </c>
      <c r="U19" s="2">
        <v>2</v>
      </c>
      <c r="V19" s="2">
        <v>12</v>
      </c>
      <c r="W19" s="2">
        <v>3</v>
      </c>
    </row>
    <row r="20" spans="1:28">
      <c r="A20" s="7">
        <f>MAX($A$1:$A19)+1</f>
        <v>18</v>
      </c>
      <c r="B20" s="2" t="str">
        <f t="shared" ref="B20:D20" si="41">IF(ISERROR(B19),IF(ISERROR(B18),IF(ISERROR(B17),"BLANK",B17),B18),B19)</f>
        <v>LH</v>
      </c>
      <c r="C20" s="2" t="str">
        <f t="shared" si="41"/>
        <v>BLANK</v>
      </c>
      <c r="D20" s="2" t="str">
        <f t="shared" si="41"/>
        <v>BC4</v>
      </c>
      <c r="E20" s="7" t="str">
        <f>IF(ISERROR(VLOOKUP($D20,SITES!$A:$E,2,FALSE)),"",VLOOKUP($D20,SITES!$A:$E,2,FALSE))</f>
        <v>Broward County 4</v>
      </c>
      <c r="F20" s="4">
        <f>IF(ISERROR(VLOOKUP($D20,SITES!$A:$E,3,FALSE)),"",VLOOKUP($D20,SITES!$A:$E,3,FALSE))</f>
        <v>26.149383333333333</v>
      </c>
      <c r="G20" s="31">
        <f>IF(ISERROR(VLOOKUP($D20,SITES!$A:$E,4,FALSE)),"",VLOOKUP($D20,SITES!$A:$E,4,FALSE))</f>
        <v>-80.089399999999998</v>
      </c>
      <c r="H20" s="50">
        <f t="shared" ref="H20:P20" si="42">IF(ISERROR(H19),IF(ISERROR(H18),IF(ISERROR(H17),"BLANK",H17),H18),H19)</f>
        <v>45388</v>
      </c>
      <c r="I20" s="2">
        <f t="shared" si="42"/>
        <v>12</v>
      </c>
      <c r="J20" s="2" t="str">
        <f t="shared" si="42"/>
        <v>N</v>
      </c>
      <c r="K20" s="6">
        <f t="shared" si="42"/>
        <v>0.45833333333333331</v>
      </c>
      <c r="L20" s="2" t="str">
        <f t="shared" si="42"/>
        <v>KK</v>
      </c>
      <c r="M20" s="2">
        <f t="shared" si="42"/>
        <v>8.5</v>
      </c>
      <c r="N20" s="2">
        <f t="shared" si="42"/>
        <v>1</v>
      </c>
      <c r="O20" s="2">
        <v>2</v>
      </c>
      <c r="P20" s="2" t="str">
        <f t="shared" si="42"/>
        <v>hma</v>
      </c>
      <c r="Q20" s="7" t="str">
        <f>IF($N20=1,IF(ISERROR(VLOOKUP($P20,'M1'!$A:$C,Q$2,FALSE)),"NOT PRESENT",VLOOKUP($P20,'M1'!$A:$C,Q$2,FALSE)),IF($N20=2,IF(ISERROR(VLOOKUP(DATA!$P20,'M2'!$A:$C,Q$2,FALSE)),"NOT PRESENT",VLOOKUP(DATA!$P20,'M2'!$A:$C,Q$2,FALSE)),IF($N20=0,IF(ISERROR(VLOOKUP($P20,'M1'!$A:$C,Q$2,FALSE)),IF(ISERROR(VLOOKUP(DATA!$P20,'M2'!$A:$C,Q$2,FALSE)),"NOT PRESENT",VLOOKUP(DATA!$P20,'M2'!$A:$C,Q$2,FALSE)),VLOOKUP($P20,'M1'!$A:$C,Q$2,FALSE)),"SPECIFY METHOD")))</f>
        <v>Halichoeres maculipinna</v>
      </c>
      <c r="R20" s="7" t="str">
        <f>IF($N20=1,IF(ISERROR(VLOOKUP($P20,'M1'!$A:$C,R$2,FALSE)),"NOT PRESENT",VLOOKUP($P20,'M1'!$A:$C,R$2,FALSE)),IF($N20=2,IF(ISERROR(VLOOKUP(DATA!$P20,'M2'!$A:$C,R$2,FALSE)),"NOT PRESENT",VLOOKUP(DATA!$P20,'M2'!$A:$C,R$2,FALSE)),IF($N20=0,IF(ISERROR(VLOOKUP($P20,'M1'!$A:$C,R$2,FALSE)),IF(ISERROR(VLOOKUP(DATA!$P20,'M2'!$A:$C,R$2,FALSE)),"NOT PRESENT",VLOOKUP(DATA!$P20,'M2'!$A:$C,R$2,FALSE)),VLOOKUP($P20,'M1'!$A:$C,R$2,FALSE)),"SPECIFY METHOD")))</f>
        <v>Clown wrasse</v>
      </c>
      <c r="S20" s="33">
        <f t="shared" si="14"/>
        <v>6</v>
      </c>
      <c r="T20" s="2">
        <v>0</v>
      </c>
      <c r="U20" s="2">
        <v>1</v>
      </c>
      <c r="V20" s="2">
        <v>4</v>
      </c>
      <c r="W20" s="2">
        <v>1</v>
      </c>
    </row>
    <row r="21" spans="1:28">
      <c r="A21" s="7">
        <f>MAX($A$1:$A20)+1</f>
        <v>19</v>
      </c>
      <c r="B21" s="2" t="str">
        <f t="shared" ref="B21:D21" si="43">IF(ISERROR(B20),IF(ISERROR(B19),IF(ISERROR(B18),"BLANK",B18),B19),B20)</f>
        <v>LH</v>
      </c>
      <c r="C21" s="2" t="str">
        <f t="shared" si="43"/>
        <v>BLANK</v>
      </c>
      <c r="D21" s="2" t="str">
        <f t="shared" si="43"/>
        <v>BC4</v>
      </c>
      <c r="E21" s="7" t="str">
        <f>IF(ISERROR(VLOOKUP($D21,SITES!$A:$E,2,FALSE)),"",VLOOKUP($D21,SITES!$A:$E,2,FALSE))</f>
        <v>Broward County 4</v>
      </c>
      <c r="F21" s="4">
        <f>IF(ISERROR(VLOOKUP($D21,SITES!$A:$E,3,FALSE)),"",VLOOKUP($D21,SITES!$A:$E,3,FALSE))</f>
        <v>26.149383333333333</v>
      </c>
      <c r="G21" s="31">
        <f>IF(ISERROR(VLOOKUP($D21,SITES!$A:$E,4,FALSE)),"",VLOOKUP($D21,SITES!$A:$E,4,FALSE))</f>
        <v>-80.089399999999998</v>
      </c>
      <c r="H21" s="50">
        <f t="shared" ref="H21:N21" si="44">IF(ISERROR(H20),IF(ISERROR(H19),IF(ISERROR(H18),"BLANK",H18),H19),H20)</f>
        <v>45388</v>
      </c>
      <c r="I21" s="2">
        <f t="shared" si="44"/>
        <v>12</v>
      </c>
      <c r="J21" s="2" t="str">
        <f t="shared" si="44"/>
        <v>N</v>
      </c>
      <c r="K21" s="6">
        <f t="shared" si="44"/>
        <v>0.45833333333333331</v>
      </c>
      <c r="L21" s="2" t="str">
        <f t="shared" si="44"/>
        <v>KK</v>
      </c>
      <c r="M21" s="2">
        <f t="shared" si="44"/>
        <v>8.5</v>
      </c>
      <c r="N21" s="2">
        <f t="shared" si="44"/>
        <v>1</v>
      </c>
      <c r="O21" s="2">
        <v>1</v>
      </c>
      <c r="P21" s="2" t="s">
        <v>78</v>
      </c>
      <c r="Q21" s="7" t="str">
        <f>IF($N21=1,IF(ISERROR(VLOOKUP($P21,'M1'!$A:$C,Q$2,FALSE)),"NOT PRESENT",VLOOKUP($P21,'M1'!$A:$C,Q$2,FALSE)),IF($N21=2,IF(ISERROR(VLOOKUP(DATA!$P21,'M2'!$A:$C,Q$2,FALSE)),"NOT PRESENT",VLOOKUP(DATA!$P21,'M2'!$A:$C,Q$2,FALSE)),IF($N21=0,IF(ISERROR(VLOOKUP($P21,'M1'!$A:$C,Q$2,FALSE)),IF(ISERROR(VLOOKUP(DATA!$P21,'M2'!$A:$C,Q$2,FALSE)),"NOT PRESENT",VLOOKUP(DATA!$P21,'M2'!$A:$C,Q$2,FALSE)),VLOOKUP($P21,'M1'!$A:$C,Q$2,FALSE)),"SPECIFY METHOD")))</f>
        <v>Halichoeres bivittatus</v>
      </c>
      <c r="R21" s="7" t="str">
        <f>IF($N21=1,IF(ISERROR(VLOOKUP($P21,'M1'!$A:$C,R$2,FALSE)),"NOT PRESENT",VLOOKUP($P21,'M1'!$A:$C,R$2,FALSE)),IF($N21=2,IF(ISERROR(VLOOKUP(DATA!$P21,'M2'!$A:$C,R$2,FALSE)),"NOT PRESENT",VLOOKUP(DATA!$P21,'M2'!$A:$C,R$2,FALSE)),IF($N21=0,IF(ISERROR(VLOOKUP($P21,'M1'!$A:$C,R$2,FALSE)),IF(ISERROR(VLOOKUP(DATA!$P21,'M2'!$A:$C,R$2,FALSE)),"NOT PRESENT",VLOOKUP(DATA!$P21,'M2'!$A:$C,R$2,FALSE)),VLOOKUP($P21,'M1'!$A:$C,R$2,FALSE)),"SPECIFY METHOD")))</f>
        <v>Slippery dick</v>
      </c>
      <c r="S21" s="33">
        <f t="shared" si="14"/>
        <v>3</v>
      </c>
      <c r="T21" s="2">
        <v>0</v>
      </c>
      <c r="V21" s="2">
        <v>3</v>
      </c>
    </row>
    <row r="22" spans="1:28">
      <c r="A22" s="7">
        <f>MAX($A$1:$A21)+1</f>
        <v>20</v>
      </c>
      <c r="B22" s="2" t="str">
        <f t="shared" ref="B22:D22" si="45">IF(ISERROR(B21),IF(ISERROR(B20),IF(ISERROR(B19),"BLANK",B19),B20),B21)</f>
        <v>LH</v>
      </c>
      <c r="C22" s="2" t="str">
        <f t="shared" si="45"/>
        <v>BLANK</v>
      </c>
      <c r="D22" s="2" t="str">
        <f t="shared" si="45"/>
        <v>BC4</v>
      </c>
      <c r="E22" s="7" t="str">
        <f>IF(ISERROR(VLOOKUP($D22,SITES!$A:$E,2,FALSE)),"",VLOOKUP($D22,SITES!$A:$E,2,FALSE))</f>
        <v>Broward County 4</v>
      </c>
      <c r="F22" s="4">
        <f>IF(ISERROR(VLOOKUP($D22,SITES!$A:$E,3,FALSE)),"",VLOOKUP($D22,SITES!$A:$E,3,FALSE))</f>
        <v>26.149383333333333</v>
      </c>
      <c r="G22" s="31">
        <f>IF(ISERROR(VLOOKUP($D22,SITES!$A:$E,4,FALSE)),"",VLOOKUP($D22,SITES!$A:$E,4,FALSE))</f>
        <v>-80.089399999999998</v>
      </c>
      <c r="H22" s="50">
        <f t="shared" ref="H22:P22" si="46">IF(ISERROR(H21),IF(ISERROR(H20),IF(ISERROR(H19),"BLANK",H19),H20),H21)</f>
        <v>45388</v>
      </c>
      <c r="I22" s="2">
        <f t="shared" si="46"/>
        <v>12</v>
      </c>
      <c r="J22" s="2" t="str">
        <f t="shared" si="46"/>
        <v>N</v>
      </c>
      <c r="K22" s="6">
        <f t="shared" si="46"/>
        <v>0.45833333333333331</v>
      </c>
      <c r="L22" s="2" t="str">
        <f t="shared" si="46"/>
        <v>KK</v>
      </c>
      <c r="M22" s="2">
        <f t="shared" si="46"/>
        <v>8.5</v>
      </c>
      <c r="N22" s="2">
        <f t="shared" si="46"/>
        <v>1</v>
      </c>
      <c r="O22" s="2">
        <v>2</v>
      </c>
      <c r="P22" s="2" t="str">
        <f t="shared" si="46"/>
        <v>hbi</v>
      </c>
      <c r="Q22" s="7" t="str">
        <f>IF($N22=1,IF(ISERROR(VLOOKUP($P22,'M1'!$A:$C,Q$2,FALSE)),"NOT PRESENT",VLOOKUP($P22,'M1'!$A:$C,Q$2,FALSE)),IF($N22=2,IF(ISERROR(VLOOKUP(DATA!$P22,'M2'!$A:$C,Q$2,FALSE)),"NOT PRESENT",VLOOKUP(DATA!$P22,'M2'!$A:$C,Q$2,FALSE)),IF($N22=0,IF(ISERROR(VLOOKUP($P22,'M1'!$A:$C,Q$2,FALSE)),IF(ISERROR(VLOOKUP(DATA!$P22,'M2'!$A:$C,Q$2,FALSE)),"NOT PRESENT",VLOOKUP(DATA!$P22,'M2'!$A:$C,Q$2,FALSE)),VLOOKUP($P22,'M1'!$A:$C,Q$2,FALSE)),"SPECIFY METHOD")))</f>
        <v>Halichoeres bivittatus</v>
      </c>
      <c r="R22" s="7" t="str">
        <f>IF($N22=1,IF(ISERROR(VLOOKUP($P22,'M1'!$A:$C,R$2,FALSE)),"NOT PRESENT",VLOOKUP($P22,'M1'!$A:$C,R$2,FALSE)),IF($N22=2,IF(ISERROR(VLOOKUP(DATA!$P22,'M2'!$A:$C,R$2,FALSE)),"NOT PRESENT",VLOOKUP(DATA!$P22,'M2'!$A:$C,R$2,FALSE)),IF($N22=0,IF(ISERROR(VLOOKUP($P22,'M1'!$A:$C,R$2,FALSE)),IF(ISERROR(VLOOKUP(DATA!$P22,'M2'!$A:$C,R$2,FALSE)),"NOT PRESENT",VLOOKUP(DATA!$P22,'M2'!$A:$C,R$2,FALSE)),VLOOKUP($P22,'M1'!$A:$C,R$2,FALSE)),"SPECIFY METHOD")))</f>
        <v>Slippery dick</v>
      </c>
      <c r="S22" s="33">
        <f t="shared" si="14"/>
        <v>6</v>
      </c>
      <c r="T22" s="2">
        <v>0</v>
      </c>
      <c r="U22" s="2">
        <v>4</v>
      </c>
      <c r="V22" s="2">
        <v>2</v>
      </c>
    </row>
    <row r="23" spans="1:28">
      <c r="A23" s="7">
        <f>MAX($A$1:$A22)+1</f>
        <v>21</v>
      </c>
      <c r="B23" s="2" t="str">
        <f t="shared" ref="B23:D23" si="47">IF(ISERROR(B22),IF(ISERROR(B21),IF(ISERROR(B20),"BLANK",B20),B21),B22)</f>
        <v>LH</v>
      </c>
      <c r="C23" s="2" t="str">
        <f t="shared" si="47"/>
        <v>BLANK</v>
      </c>
      <c r="D23" s="2" t="str">
        <f t="shared" si="47"/>
        <v>BC4</v>
      </c>
      <c r="E23" s="7" t="str">
        <f>IF(ISERROR(VLOOKUP($D23,SITES!$A:$E,2,FALSE)),"",VLOOKUP($D23,SITES!$A:$E,2,FALSE))</f>
        <v>Broward County 4</v>
      </c>
      <c r="F23" s="4">
        <f>IF(ISERROR(VLOOKUP($D23,SITES!$A:$E,3,FALSE)),"",VLOOKUP($D23,SITES!$A:$E,3,FALSE))</f>
        <v>26.149383333333333</v>
      </c>
      <c r="G23" s="31">
        <f>IF(ISERROR(VLOOKUP($D23,SITES!$A:$E,4,FALSE)),"",VLOOKUP($D23,SITES!$A:$E,4,FALSE))</f>
        <v>-80.089399999999998</v>
      </c>
      <c r="H23" s="50">
        <f t="shared" ref="H23:N23" si="48">IF(ISERROR(H22),IF(ISERROR(H21),IF(ISERROR(H20),"BLANK",H20),H21),H22)</f>
        <v>45388</v>
      </c>
      <c r="I23" s="2">
        <f t="shared" si="48"/>
        <v>12</v>
      </c>
      <c r="J23" s="2" t="str">
        <f t="shared" si="48"/>
        <v>N</v>
      </c>
      <c r="K23" s="6">
        <f t="shared" si="48"/>
        <v>0.45833333333333331</v>
      </c>
      <c r="L23" s="2" t="str">
        <f t="shared" si="48"/>
        <v>KK</v>
      </c>
      <c r="M23" s="2">
        <f t="shared" si="48"/>
        <v>8.5</v>
      </c>
      <c r="N23" s="2">
        <f t="shared" si="48"/>
        <v>1</v>
      </c>
      <c r="O23" s="2">
        <v>1</v>
      </c>
      <c r="P23" s="2" t="s">
        <v>79</v>
      </c>
      <c r="Q23" s="7" t="str">
        <f>IF($N23=1,IF(ISERROR(VLOOKUP($P23,'M1'!$A:$C,Q$2,FALSE)),"NOT PRESENT",VLOOKUP($P23,'M1'!$A:$C,Q$2,FALSE)),IF($N23=2,IF(ISERROR(VLOOKUP(DATA!$P23,'M2'!$A:$C,Q$2,FALSE)),"NOT PRESENT",VLOOKUP(DATA!$P23,'M2'!$A:$C,Q$2,FALSE)),IF($N23=0,IF(ISERROR(VLOOKUP($P23,'M1'!$A:$C,Q$2,FALSE)),IF(ISERROR(VLOOKUP(DATA!$P23,'M2'!$A:$C,Q$2,FALSE)),"NOT PRESENT",VLOOKUP(DATA!$P23,'M2'!$A:$C,Q$2,FALSE)),VLOOKUP($P23,'M1'!$A:$C,Q$2,FALSE)),"SPECIFY METHOD")))</f>
        <v>Hypoplectrus puella</v>
      </c>
      <c r="R23" s="7" t="str">
        <f>IF($N23=1,IF(ISERROR(VLOOKUP($P23,'M1'!$A:$C,R$2,FALSE)),"NOT PRESENT",VLOOKUP($P23,'M1'!$A:$C,R$2,FALSE)),IF($N23=2,IF(ISERROR(VLOOKUP(DATA!$P23,'M2'!$A:$C,R$2,FALSE)),"NOT PRESENT",VLOOKUP(DATA!$P23,'M2'!$A:$C,R$2,FALSE)),IF($N23=0,IF(ISERROR(VLOOKUP($P23,'M1'!$A:$C,R$2,FALSE)),IF(ISERROR(VLOOKUP(DATA!$P23,'M2'!$A:$C,R$2,FALSE)),"NOT PRESENT",VLOOKUP(DATA!$P23,'M2'!$A:$C,R$2,FALSE)),VLOOKUP($P23,'M1'!$A:$C,R$2,FALSE)),"SPECIFY METHOD")))</f>
        <v>Barred hamlet</v>
      </c>
      <c r="S23" s="33">
        <f t="shared" si="14"/>
        <v>1</v>
      </c>
      <c r="T23" s="2">
        <v>0</v>
      </c>
      <c r="X23" s="2">
        <v>1</v>
      </c>
    </row>
    <row r="24" spans="1:28">
      <c r="A24" s="7">
        <f>MAX($A$1:$A23)+1</f>
        <v>22</v>
      </c>
      <c r="B24" s="2" t="str">
        <f t="shared" ref="B24:D24" si="49">IF(ISERROR(B23),IF(ISERROR(B22),IF(ISERROR(B21),"BLANK",B21),B22),B23)</f>
        <v>LH</v>
      </c>
      <c r="C24" s="2" t="str">
        <f t="shared" si="49"/>
        <v>BLANK</v>
      </c>
      <c r="D24" s="2" t="str">
        <f t="shared" si="49"/>
        <v>BC4</v>
      </c>
      <c r="E24" s="7" t="str">
        <f>IF(ISERROR(VLOOKUP($D24,SITES!$A:$E,2,FALSE)),"",VLOOKUP($D24,SITES!$A:$E,2,FALSE))</f>
        <v>Broward County 4</v>
      </c>
      <c r="F24" s="4">
        <f>IF(ISERROR(VLOOKUP($D24,SITES!$A:$E,3,FALSE)),"",VLOOKUP($D24,SITES!$A:$E,3,FALSE))</f>
        <v>26.149383333333333</v>
      </c>
      <c r="G24" s="31">
        <f>IF(ISERROR(VLOOKUP($D24,SITES!$A:$E,4,FALSE)),"",VLOOKUP($D24,SITES!$A:$E,4,FALSE))</f>
        <v>-80.089399999999998</v>
      </c>
      <c r="H24" s="50">
        <f t="shared" ref="H24:N24" si="50">IF(ISERROR(H23),IF(ISERROR(H22),IF(ISERROR(H21),"BLANK",H21),H22),H23)</f>
        <v>45388</v>
      </c>
      <c r="I24" s="2">
        <f t="shared" si="50"/>
        <v>12</v>
      </c>
      <c r="J24" s="2" t="str">
        <f t="shared" si="50"/>
        <v>N</v>
      </c>
      <c r="K24" s="6">
        <f t="shared" si="50"/>
        <v>0.45833333333333331</v>
      </c>
      <c r="L24" s="2" t="str">
        <f t="shared" si="50"/>
        <v>KK</v>
      </c>
      <c r="M24" s="2">
        <f t="shared" si="50"/>
        <v>8.5</v>
      </c>
      <c r="N24" s="2">
        <f t="shared" si="50"/>
        <v>1</v>
      </c>
      <c r="O24" s="2">
        <v>1</v>
      </c>
      <c r="P24" s="2" t="s">
        <v>80</v>
      </c>
      <c r="Q24" s="7" t="str">
        <f>IF($N24=1,IF(ISERROR(VLOOKUP($P24,'M1'!$A:$C,Q$2,FALSE)),"NOT PRESENT",VLOOKUP($P24,'M1'!$A:$C,Q$2,FALSE)),IF($N24=2,IF(ISERROR(VLOOKUP(DATA!$P24,'M2'!$A:$C,Q$2,FALSE)),"NOT PRESENT",VLOOKUP(DATA!$P24,'M2'!$A:$C,Q$2,FALSE)),IF($N24=0,IF(ISERROR(VLOOKUP($P24,'M1'!$A:$C,Q$2,FALSE)),IF(ISERROR(VLOOKUP(DATA!$P24,'M2'!$A:$C,Q$2,FALSE)),"NOT PRESENT",VLOOKUP(DATA!$P24,'M2'!$A:$C,Q$2,FALSE)),VLOOKUP($P24,'M1'!$A:$C,Q$2,FALSE)),"SPECIFY METHOD")))</f>
        <v>Hypoplectrus spp.</v>
      </c>
      <c r="R24" s="7">
        <f>IF($N24=1,IF(ISERROR(VLOOKUP($P24,'M1'!$A:$C,R$2,FALSE)),"NOT PRESENT",VLOOKUP($P24,'M1'!$A:$C,R$2,FALSE)),IF($N24=2,IF(ISERROR(VLOOKUP(DATA!$P24,'M2'!$A:$C,R$2,FALSE)),"NOT PRESENT",VLOOKUP(DATA!$P24,'M2'!$A:$C,R$2,FALSE)),IF($N24=0,IF(ISERROR(VLOOKUP($P24,'M1'!$A:$C,R$2,FALSE)),IF(ISERROR(VLOOKUP(DATA!$P24,'M2'!$A:$C,R$2,FALSE)),"NOT PRESENT",VLOOKUP(DATA!$P24,'M2'!$A:$C,R$2,FALSE)),VLOOKUP($P24,'M1'!$A:$C,R$2,FALSE)),"SPECIFY METHOD")))</f>
        <v>0</v>
      </c>
      <c r="S24" s="33">
        <f t="shared" si="14"/>
        <v>1</v>
      </c>
      <c r="T24" s="2">
        <v>0</v>
      </c>
      <c r="U24" s="2">
        <v>1</v>
      </c>
    </row>
    <row r="25" spans="1:28">
      <c r="A25" s="7">
        <f>MAX($A$1:$A24)+1</f>
        <v>23</v>
      </c>
      <c r="B25" s="2" t="str">
        <f t="shared" ref="B25:D25" si="51">IF(ISERROR(B24),IF(ISERROR(B23),IF(ISERROR(B22),"BLANK",B22),B23),B24)</f>
        <v>LH</v>
      </c>
      <c r="C25" s="2" t="str">
        <f t="shared" si="51"/>
        <v>BLANK</v>
      </c>
      <c r="D25" s="2" t="str">
        <f t="shared" si="51"/>
        <v>BC4</v>
      </c>
      <c r="E25" s="7" t="str">
        <f>IF(ISERROR(VLOOKUP($D25,SITES!$A:$E,2,FALSE)),"",VLOOKUP($D25,SITES!$A:$E,2,FALSE))</f>
        <v>Broward County 4</v>
      </c>
      <c r="F25" s="4">
        <f>IF(ISERROR(VLOOKUP($D25,SITES!$A:$E,3,FALSE)),"",VLOOKUP($D25,SITES!$A:$E,3,FALSE))</f>
        <v>26.149383333333333</v>
      </c>
      <c r="G25" s="31">
        <f>IF(ISERROR(VLOOKUP($D25,SITES!$A:$E,4,FALSE)),"",VLOOKUP($D25,SITES!$A:$E,4,FALSE))</f>
        <v>-80.089399999999998</v>
      </c>
      <c r="H25" s="50">
        <f t="shared" ref="H25:N25" si="52">IF(ISERROR(H24),IF(ISERROR(H23),IF(ISERROR(H22),"BLANK",H22),H23),H24)</f>
        <v>45388</v>
      </c>
      <c r="I25" s="2">
        <f t="shared" si="52"/>
        <v>12</v>
      </c>
      <c r="J25" s="2" t="str">
        <f t="shared" si="52"/>
        <v>N</v>
      </c>
      <c r="K25" s="6">
        <f t="shared" si="52"/>
        <v>0.45833333333333331</v>
      </c>
      <c r="L25" s="2" t="str">
        <f t="shared" si="52"/>
        <v>KK</v>
      </c>
      <c r="M25" s="2">
        <f t="shared" si="52"/>
        <v>8.5</v>
      </c>
      <c r="N25" s="2">
        <f t="shared" si="52"/>
        <v>1</v>
      </c>
      <c r="O25" s="2">
        <v>1</v>
      </c>
      <c r="P25" s="2" t="s">
        <v>81</v>
      </c>
      <c r="Q25" s="7" t="str">
        <f>IF($N25=1,IF(ISERROR(VLOOKUP($P25,'M1'!$A:$C,Q$2,FALSE)),"NOT PRESENT",VLOOKUP($P25,'M1'!$A:$C,Q$2,FALSE)),IF($N25=2,IF(ISERROR(VLOOKUP(DATA!$P25,'M2'!$A:$C,Q$2,FALSE)),"NOT PRESENT",VLOOKUP(DATA!$P25,'M2'!$A:$C,Q$2,FALSE)),IF($N25=0,IF(ISERROR(VLOOKUP($P25,'M1'!$A:$C,Q$2,FALSE)),IF(ISERROR(VLOOKUP(DATA!$P25,'M2'!$A:$C,Q$2,FALSE)),"NOT PRESENT",VLOOKUP(DATA!$P25,'M2'!$A:$C,Q$2,FALSE)),VLOOKUP($P25,'M1'!$A:$C,Q$2,FALSE)),"SPECIFY METHOD")))</f>
        <v>Halichoeres radiatus</v>
      </c>
      <c r="R25" s="7" t="str">
        <f>IF($N25=1,IF(ISERROR(VLOOKUP($P25,'M1'!$A:$C,R$2,FALSE)),"NOT PRESENT",VLOOKUP($P25,'M1'!$A:$C,R$2,FALSE)),IF($N25=2,IF(ISERROR(VLOOKUP(DATA!$P25,'M2'!$A:$C,R$2,FALSE)),"NOT PRESENT",VLOOKUP(DATA!$P25,'M2'!$A:$C,R$2,FALSE)),IF($N25=0,IF(ISERROR(VLOOKUP($P25,'M1'!$A:$C,R$2,FALSE)),IF(ISERROR(VLOOKUP(DATA!$P25,'M2'!$A:$C,R$2,FALSE)),"NOT PRESENT",VLOOKUP(DATA!$P25,'M2'!$A:$C,R$2,FALSE)),VLOOKUP($P25,'M1'!$A:$C,R$2,FALSE)),"SPECIFY METHOD")))</f>
        <v>Puddingwife wrasse</v>
      </c>
      <c r="S25" s="33">
        <f t="shared" si="14"/>
        <v>1</v>
      </c>
      <c r="T25" s="2">
        <v>0</v>
      </c>
      <c r="V25" s="2">
        <v>1</v>
      </c>
    </row>
    <row r="26" spans="1:28">
      <c r="A26" s="7">
        <f>MAX($A$1:$A25)+1</f>
        <v>24</v>
      </c>
      <c r="B26" s="2" t="str">
        <f t="shared" ref="B26:D26" si="53">IF(ISERROR(B25),IF(ISERROR(B24),IF(ISERROR(B23),"BLANK",B23),B24),B25)</f>
        <v>LH</v>
      </c>
      <c r="C26" s="2" t="str">
        <f t="shared" si="53"/>
        <v>BLANK</v>
      </c>
      <c r="D26" s="2" t="str">
        <f t="shared" si="53"/>
        <v>BC4</v>
      </c>
      <c r="E26" s="7" t="str">
        <f>IF(ISERROR(VLOOKUP($D26,SITES!$A:$E,2,FALSE)),"",VLOOKUP($D26,SITES!$A:$E,2,FALSE))</f>
        <v>Broward County 4</v>
      </c>
      <c r="F26" s="4">
        <f>IF(ISERROR(VLOOKUP($D26,SITES!$A:$E,3,FALSE)),"",VLOOKUP($D26,SITES!$A:$E,3,FALSE))</f>
        <v>26.149383333333333</v>
      </c>
      <c r="G26" s="31">
        <f>IF(ISERROR(VLOOKUP($D26,SITES!$A:$E,4,FALSE)),"",VLOOKUP($D26,SITES!$A:$E,4,FALSE))</f>
        <v>-80.089399999999998</v>
      </c>
      <c r="H26" s="50">
        <f t="shared" ref="H26:N26" si="54">IF(ISERROR(H25),IF(ISERROR(H24),IF(ISERROR(H23),"BLANK",H23),H24),H25)</f>
        <v>45388</v>
      </c>
      <c r="I26" s="2">
        <f t="shared" si="54"/>
        <v>12</v>
      </c>
      <c r="J26" s="2" t="str">
        <f t="shared" si="54"/>
        <v>N</v>
      </c>
      <c r="K26" s="6">
        <f t="shared" si="54"/>
        <v>0.45833333333333331</v>
      </c>
      <c r="L26" s="2" t="str">
        <f t="shared" si="54"/>
        <v>KK</v>
      </c>
      <c r="M26" s="2">
        <f t="shared" si="54"/>
        <v>8.5</v>
      </c>
      <c r="N26" s="2">
        <f t="shared" si="54"/>
        <v>1</v>
      </c>
      <c r="O26" s="2">
        <v>1</v>
      </c>
      <c r="P26" s="2" t="s">
        <v>82</v>
      </c>
      <c r="Q26" s="7" t="str">
        <f>IF($N26=1,IF(ISERROR(VLOOKUP($P26,'M1'!$A:$C,Q$2,FALSE)),"NOT PRESENT",VLOOKUP($P26,'M1'!$A:$C,Q$2,FALSE)),IF($N26=2,IF(ISERROR(VLOOKUP(DATA!$P26,'M2'!$A:$C,Q$2,FALSE)),"NOT PRESENT",VLOOKUP(DATA!$P26,'M2'!$A:$C,Q$2,FALSE)),IF($N26=0,IF(ISERROR(VLOOKUP($P26,'M1'!$A:$C,Q$2,FALSE)),IF(ISERROR(VLOOKUP(DATA!$P26,'M2'!$A:$C,Q$2,FALSE)),"NOT PRESENT",VLOOKUP(DATA!$P26,'M2'!$A:$C,Q$2,FALSE)),VLOOKUP($P26,'M1'!$A:$C,Q$2,FALSE)),"SPECIFY METHOD")))</f>
        <v>Elacatinus oceanops</v>
      </c>
      <c r="R26" s="7" t="str">
        <f>IF($N26=1,IF(ISERROR(VLOOKUP($P26,'M1'!$A:$C,R$2,FALSE)),"NOT PRESENT",VLOOKUP($P26,'M1'!$A:$C,R$2,FALSE)),IF($N26=2,IF(ISERROR(VLOOKUP(DATA!$P26,'M2'!$A:$C,R$2,FALSE)),"NOT PRESENT",VLOOKUP(DATA!$P26,'M2'!$A:$C,R$2,FALSE)),IF($N26=0,IF(ISERROR(VLOOKUP($P26,'M1'!$A:$C,R$2,FALSE)),IF(ISERROR(VLOOKUP(DATA!$P26,'M2'!$A:$C,R$2,FALSE)),"NOT PRESENT",VLOOKUP(DATA!$P26,'M2'!$A:$C,R$2,FALSE)),VLOOKUP($P26,'M1'!$A:$C,R$2,FALSE)),"SPECIFY METHOD")))</f>
        <v>Neon goby</v>
      </c>
      <c r="S26" s="33">
        <f t="shared" si="14"/>
        <v>1</v>
      </c>
      <c r="T26" s="2">
        <v>0</v>
      </c>
      <c r="U26" s="2">
        <v>1</v>
      </c>
    </row>
    <row r="27" spans="1:28">
      <c r="A27" s="7">
        <f>MAX($A$1:$A26)+1</f>
        <v>25</v>
      </c>
      <c r="B27" s="2" t="str">
        <f t="shared" ref="B27:D27" si="55">IF(ISERROR(B26),IF(ISERROR(B25),IF(ISERROR(B24),"BLANK",B24),B25),B26)</f>
        <v>LH</v>
      </c>
      <c r="C27" s="2" t="str">
        <f t="shared" si="55"/>
        <v>BLANK</v>
      </c>
      <c r="D27" s="2" t="str">
        <f t="shared" si="55"/>
        <v>BC4</v>
      </c>
      <c r="E27" s="7" t="str">
        <f>IF(ISERROR(VLOOKUP($D27,SITES!$A:$E,2,FALSE)),"",VLOOKUP($D27,SITES!$A:$E,2,FALSE))</f>
        <v>Broward County 4</v>
      </c>
      <c r="F27" s="4">
        <f>IF(ISERROR(VLOOKUP($D27,SITES!$A:$E,3,FALSE)),"",VLOOKUP($D27,SITES!$A:$E,3,FALSE))</f>
        <v>26.149383333333333</v>
      </c>
      <c r="G27" s="31">
        <f>IF(ISERROR(VLOOKUP($D27,SITES!$A:$E,4,FALSE)),"",VLOOKUP($D27,SITES!$A:$E,4,FALSE))</f>
        <v>-80.089399999999998</v>
      </c>
      <c r="H27" s="50">
        <f t="shared" ref="H27:P27" si="56">IF(ISERROR(H26),IF(ISERROR(H25),IF(ISERROR(H24),"BLANK",H24),H25),H26)</f>
        <v>45388</v>
      </c>
      <c r="I27" s="2">
        <f t="shared" si="56"/>
        <v>12</v>
      </c>
      <c r="J27" s="2" t="str">
        <f t="shared" si="56"/>
        <v>N</v>
      </c>
      <c r="K27" s="6">
        <f t="shared" si="56"/>
        <v>0.45833333333333331</v>
      </c>
      <c r="L27" s="2" t="str">
        <f t="shared" si="56"/>
        <v>KK</v>
      </c>
      <c r="M27" s="2">
        <f t="shared" si="56"/>
        <v>8.5</v>
      </c>
      <c r="N27" s="2">
        <f t="shared" si="56"/>
        <v>1</v>
      </c>
      <c r="O27" s="2">
        <v>2</v>
      </c>
      <c r="P27" s="2" t="str">
        <f t="shared" si="56"/>
        <v>eoc</v>
      </c>
      <c r="Q27" s="7" t="str">
        <f>IF($N27=1,IF(ISERROR(VLOOKUP($P27,'M1'!$A:$C,Q$2,FALSE)),"NOT PRESENT",VLOOKUP($P27,'M1'!$A:$C,Q$2,FALSE)),IF($N27=2,IF(ISERROR(VLOOKUP(DATA!$P27,'M2'!$A:$C,Q$2,FALSE)),"NOT PRESENT",VLOOKUP(DATA!$P27,'M2'!$A:$C,Q$2,FALSE)),IF($N27=0,IF(ISERROR(VLOOKUP($P27,'M1'!$A:$C,Q$2,FALSE)),IF(ISERROR(VLOOKUP(DATA!$P27,'M2'!$A:$C,Q$2,FALSE)),"NOT PRESENT",VLOOKUP(DATA!$P27,'M2'!$A:$C,Q$2,FALSE)),VLOOKUP($P27,'M1'!$A:$C,Q$2,FALSE)),"SPECIFY METHOD")))</f>
        <v>Elacatinus oceanops</v>
      </c>
      <c r="R27" s="7" t="str">
        <f>IF($N27=1,IF(ISERROR(VLOOKUP($P27,'M1'!$A:$C,R$2,FALSE)),"NOT PRESENT",VLOOKUP($P27,'M1'!$A:$C,R$2,FALSE)),IF($N27=2,IF(ISERROR(VLOOKUP(DATA!$P27,'M2'!$A:$C,R$2,FALSE)),"NOT PRESENT",VLOOKUP(DATA!$P27,'M2'!$A:$C,R$2,FALSE)),IF($N27=0,IF(ISERROR(VLOOKUP($P27,'M1'!$A:$C,R$2,FALSE)),IF(ISERROR(VLOOKUP(DATA!$P27,'M2'!$A:$C,R$2,FALSE)),"NOT PRESENT",VLOOKUP(DATA!$P27,'M2'!$A:$C,R$2,FALSE)),VLOOKUP($P27,'M1'!$A:$C,R$2,FALSE)),"SPECIFY METHOD")))</f>
        <v>Neon goby</v>
      </c>
      <c r="S27" s="33">
        <f t="shared" si="14"/>
        <v>8</v>
      </c>
      <c r="T27" s="2">
        <v>0</v>
      </c>
      <c r="U27" s="2">
        <v>4</v>
      </c>
      <c r="V27" s="2">
        <v>4</v>
      </c>
    </row>
    <row r="28" spans="1:28">
      <c r="A28" s="7">
        <f>MAX($A$1:$A27)+1</f>
        <v>26</v>
      </c>
      <c r="B28" s="2" t="str">
        <f t="shared" ref="B28:D28" si="57">IF(ISERROR(B27),IF(ISERROR(B26),IF(ISERROR(B25),"BLANK",B25),B26),B27)</f>
        <v>LH</v>
      </c>
      <c r="C28" s="2" t="str">
        <f t="shared" si="57"/>
        <v>BLANK</v>
      </c>
      <c r="D28" s="2" t="str">
        <f t="shared" si="57"/>
        <v>BC4</v>
      </c>
      <c r="E28" s="7" t="str">
        <f>IF(ISERROR(VLOOKUP($D28,SITES!$A:$E,2,FALSE)),"",VLOOKUP($D28,SITES!$A:$E,2,FALSE))</f>
        <v>Broward County 4</v>
      </c>
      <c r="F28" s="4">
        <f>IF(ISERROR(VLOOKUP($D28,SITES!$A:$E,3,FALSE)),"",VLOOKUP($D28,SITES!$A:$E,3,FALSE))</f>
        <v>26.149383333333333</v>
      </c>
      <c r="G28" s="31">
        <f>IF(ISERROR(VLOOKUP($D28,SITES!$A:$E,4,FALSE)),"",VLOOKUP($D28,SITES!$A:$E,4,FALSE))</f>
        <v>-80.089399999999998</v>
      </c>
      <c r="H28" s="50">
        <f t="shared" ref="H28:N28" si="58">IF(ISERROR(H27),IF(ISERROR(H26),IF(ISERROR(H25),"BLANK",H25),H26),H27)</f>
        <v>45388</v>
      </c>
      <c r="I28" s="2">
        <f t="shared" si="58"/>
        <v>12</v>
      </c>
      <c r="J28" s="2" t="str">
        <f t="shared" si="58"/>
        <v>N</v>
      </c>
      <c r="K28" s="6">
        <f t="shared" si="58"/>
        <v>0.45833333333333331</v>
      </c>
      <c r="L28" s="2" t="str">
        <f t="shared" si="58"/>
        <v>KK</v>
      </c>
      <c r="M28" s="2">
        <f t="shared" si="58"/>
        <v>8.5</v>
      </c>
      <c r="N28" s="2">
        <f t="shared" si="58"/>
        <v>1</v>
      </c>
      <c r="O28" s="2">
        <v>1</v>
      </c>
      <c r="P28" s="2" t="s">
        <v>83</v>
      </c>
      <c r="Q28" s="7" t="str">
        <f>IF($N28=1,IF(ISERROR(VLOOKUP($P28,'M1'!$A:$C,Q$2,FALSE)),"NOT PRESENT",VLOOKUP($P28,'M1'!$A:$C,Q$2,FALSE)),IF($N28=2,IF(ISERROR(VLOOKUP(DATA!$P28,'M2'!$A:$C,Q$2,FALSE)),"NOT PRESENT",VLOOKUP(DATA!$P28,'M2'!$A:$C,Q$2,FALSE)),IF($N28=0,IF(ISERROR(VLOOKUP($P28,'M1'!$A:$C,Q$2,FALSE)),IF(ISERROR(VLOOKUP(DATA!$P28,'M2'!$A:$C,Q$2,FALSE)),"NOT PRESENT",VLOOKUP(DATA!$P28,'M2'!$A:$C,Q$2,FALSE)),VLOOKUP($P28,'M1'!$A:$C,Q$2,FALSE)),"SPECIFY METHOD")))</f>
        <v>Acanthurus tractus</v>
      </c>
      <c r="R28" s="7">
        <f>IF($N28=1,IF(ISERROR(VLOOKUP($P28,'M1'!$A:$C,R$2,FALSE)),"NOT PRESENT",VLOOKUP($P28,'M1'!$A:$C,R$2,FALSE)),IF($N28=2,IF(ISERROR(VLOOKUP(DATA!$P28,'M2'!$A:$C,R$2,FALSE)),"NOT PRESENT",VLOOKUP(DATA!$P28,'M2'!$A:$C,R$2,FALSE)),IF($N28=0,IF(ISERROR(VLOOKUP($P28,'M1'!$A:$C,R$2,FALSE)),IF(ISERROR(VLOOKUP(DATA!$P28,'M2'!$A:$C,R$2,FALSE)),"NOT PRESENT",VLOOKUP(DATA!$P28,'M2'!$A:$C,R$2,FALSE)),VLOOKUP($P28,'M1'!$A:$C,R$2,FALSE)),"SPECIFY METHOD")))</f>
        <v>0</v>
      </c>
      <c r="S28" s="33">
        <f t="shared" si="14"/>
        <v>6</v>
      </c>
      <c r="T28" s="2">
        <v>0</v>
      </c>
      <c r="Z28" s="2">
        <v>1</v>
      </c>
      <c r="AA28" s="2">
        <v>5</v>
      </c>
    </row>
    <row r="29" spans="1:28">
      <c r="A29" s="7">
        <f>MAX($A$1:$A28)+1</f>
        <v>27</v>
      </c>
      <c r="B29" s="2" t="str">
        <f t="shared" ref="B29:D29" si="59">IF(ISERROR(B28),IF(ISERROR(B27),IF(ISERROR(B26),"BLANK",B26),B27),B28)</f>
        <v>LH</v>
      </c>
      <c r="C29" s="2" t="str">
        <f t="shared" si="59"/>
        <v>BLANK</v>
      </c>
      <c r="D29" s="2" t="str">
        <f t="shared" si="59"/>
        <v>BC4</v>
      </c>
      <c r="E29" s="7" t="str">
        <f>IF(ISERROR(VLOOKUP($D29,SITES!$A:$E,2,FALSE)),"",VLOOKUP($D29,SITES!$A:$E,2,FALSE))</f>
        <v>Broward County 4</v>
      </c>
      <c r="F29" s="4">
        <f>IF(ISERROR(VLOOKUP($D29,SITES!$A:$E,3,FALSE)),"",VLOOKUP($D29,SITES!$A:$E,3,FALSE))</f>
        <v>26.149383333333333</v>
      </c>
      <c r="G29" s="31">
        <f>IF(ISERROR(VLOOKUP($D29,SITES!$A:$E,4,FALSE)),"",VLOOKUP($D29,SITES!$A:$E,4,FALSE))</f>
        <v>-80.089399999999998</v>
      </c>
      <c r="H29" s="50">
        <f t="shared" ref="H29:P29" si="60">IF(ISERROR(H28),IF(ISERROR(H27),IF(ISERROR(H26),"BLANK",H26),H27),H28)</f>
        <v>45388</v>
      </c>
      <c r="I29" s="2">
        <f t="shared" si="60"/>
        <v>12</v>
      </c>
      <c r="J29" s="2" t="str">
        <f t="shared" si="60"/>
        <v>N</v>
      </c>
      <c r="K29" s="6">
        <f t="shared" si="60"/>
        <v>0.45833333333333331</v>
      </c>
      <c r="L29" s="2" t="str">
        <f t="shared" si="60"/>
        <v>KK</v>
      </c>
      <c r="M29" s="2">
        <f t="shared" si="60"/>
        <v>8.5</v>
      </c>
      <c r="N29" s="2">
        <f t="shared" si="60"/>
        <v>1</v>
      </c>
      <c r="O29" s="2">
        <v>2</v>
      </c>
      <c r="P29" s="2" t="str">
        <f t="shared" si="60"/>
        <v>atr</v>
      </c>
      <c r="Q29" s="7" t="str">
        <f>IF($N29=1,IF(ISERROR(VLOOKUP($P29,'M1'!$A:$C,Q$2,FALSE)),"NOT PRESENT",VLOOKUP($P29,'M1'!$A:$C,Q$2,FALSE)),IF($N29=2,IF(ISERROR(VLOOKUP(DATA!$P29,'M2'!$A:$C,Q$2,FALSE)),"NOT PRESENT",VLOOKUP(DATA!$P29,'M2'!$A:$C,Q$2,FALSE)),IF($N29=0,IF(ISERROR(VLOOKUP($P29,'M1'!$A:$C,Q$2,FALSE)),IF(ISERROR(VLOOKUP(DATA!$P29,'M2'!$A:$C,Q$2,FALSE)),"NOT PRESENT",VLOOKUP(DATA!$P29,'M2'!$A:$C,Q$2,FALSE)),VLOOKUP($P29,'M1'!$A:$C,Q$2,FALSE)),"SPECIFY METHOD")))</f>
        <v>Acanthurus tractus</v>
      </c>
      <c r="R29" s="7">
        <f>IF($N29=1,IF(ISERROR(VLOOKUP($P29,'M1'!$A:$C,R$2,FALSE)),"NOT PRESENT",VLOOKUP($P29,'M1'!$A:$C,R$2,FALSE)),IF($N29=2,IF(ISERROR(VLOOKUP(DATA!$P29,'M2'!$A:$C,R$2,FALSE)),"NOT PRESENT",VLOOKUP(DATA!$P29,'M2'!$A:$C,R$2,FALSE)),IF($N29=0,IF(ISERROR(VLOOKUP($P29,'M1'!$A:$C,R$2,FALSE)),IF(ISERROR(VLOOKUP(DATA!$P29,'M2'!$A:$C,R$2,FALSE)),"NOT PRESENT",VLOOKUP(DATA!$P29,'M2'!$A:$C,R$2,FALSE)),VLOOKUP($P29,'M1'!$A:$C,R$2,FALSE)),"SPECIFY METHOD")))</f>
        <v>0</v>
      </c>
      <c r="S29" s="33">
        <f t="shared" si="14"/>
        <v>7</v>
      </c>
      <c r="T29" s="2">
        <v>0</v>
      </c>
      <c r="Z29" s="2">
        <v>4</v>
      </c>
      <c r="AA29" s="2">
        <v>3</v>
      </c>
    </row>
    <row r="30" spans="1:28">
      <c r="A30" s="7">
        <f>MAX($A$1:$A29)+1</f>
        <v>28</v>
      </c>
      <c r="B30" s="2" t="str">
        <f t="shared" ref="B30:D30" si="61">IF(ISERROR(B29),IF(ISERROR(B28),IF(ISERROR(B27),"BLANK",B27),B28),B29)</f>
        <v>LH</v>
      </c>
      <c r="C30" s="2" t="str">
        <f t="shared" si="61"/>
        <v>BLANK</v>
      </c>
      <c r="D30" s="2" t="str">
        <f t="shared" si="61"/>
        <v>BC4</v>
      </c>
      <c r="E30" s="7" t="str">
        <f>IF(ISERROR(VLOOKUP($D30,SITES!$A:$E,2,FALSE)),"",VLOOKUP($D30,SITES!$A:$E,2,FALSE))</f>
        <v>Broward County 4</v>
      </c>
      <c r="F30" s="4">
        <f>IF(ISERROR(VLOOKUP($D30,SITES!$A:$E,3,FALSE)),"",VLOOKUP($D30,SITES!$A:$E,3,FALSE))</f>
        <v>26.149383333333333</v>
      </c>
      <c r="G30" s="31">
        <f>IF(ISERROR(VLOOKUP($D30,SITES!$A:$E,4,FALSE)),"",VLOOKUP($D30,SITES!$A:$E,4,FALSE))</f>
        <v>-80.089399999999998</v>
      </c>
      <c r="H30" s="50">
        <f t="shared" ref="H30:N30" si="62">IF(ISERROR(H29),IF(ISERROR(H28),IF(ISERROR(H27),"BLANK",H27),H28),H29)</f>
        <v>45388</v>
      </c>
      <c r="I30" s="2">
        <f t="shared" si="62"/>
        <v>12</v>
      </c>
      <c r="J30" s="2" t="str">
        <f t="shared" si="62"/>
        <v>N</v>
      </c>
      <c r="K30" s="6">
        <f t="shared" si="62"/>
        <v>0.45833333333333331</v>
      </c>
      <c r="L30" s="2" t="str">
        <f t="shared" si="62"/>
        <v>KK</v>
      </c>
      <c r="M30" s="2">
        <f t="shared" si="62"/>
        <v>8.5</v>
      </c>
      <c r="N30" s="2">
        <f t="shared" si="62"/>
        <v>1</v>
      </c>
      <c r="O30" s="2">
        <v>1</v>
      </c>
      <c r="P30" s="2" t="s">
        <v>84</v>
      </c>
      <c r="Q30" s="7" t="str">
        <f>IF($N30=1,IF(ISERROR(VLOOKUP($P30,'M1'!$A:$C,Q$2,FALSE)),"NOT PRESENT",VLOOKUP($P30,'M1'!$A:$C,Q$2,FALSE)),IF($N30=2,IF(ISERROR(VLOOKUP(DATA!$P30,'M2'!$A:$C,Q$2,FALSE)),"NOT PRESENT",VLOOKUP(DATA!$P30,'M2'!$A:$C,Q$2,FALSE)),IF($N30=0,IF(ISERROR(VLOOKUP($P30,'M1'!$A:$C,Q$2,FALSE)),IF(ISERROR(VLOOKUP(DATA!$P30,'M2'!$A:$C,Q$2,FALSE)),"NOT PRESENT",VLOOKUP(DATA!$P30,'M2'!$A:$C,Q$2,FALSE)),VLOOKUP($P30,'M1'!$A:$C,Q$2,FALSE)),"SPECIFY METHOD")))</f>
        <v>Scorpaena plumieri</v>
      </c>
      <c r="R30" s="7" t="str">
        <f>IF($N30=1,IF(ISERROR(VLOOKUP($P30,'M1'!$A:$C,R$2,FALSE)),"NOT PRESENT",VLOOKUP($P30,'M1'!$A:$C,R$2,FALSE)),IF($N30=2,IF(ISERROR(VLOOKUP(DATA!$P30,'M2'!$A:$C,R$2,FALSE)),"NOT PRESENT",VLOOKUP(DATA!$P30,'M2'!$A:$C,R$2,FALSE)),IF($N30=0,IF(ISERROR(VLOOKUP($P30,'M1'!$A:$C,R$2,FALSE)),IF(ISERROR(VLOOKUP(DATA!$P30,'M2'!$A:$C,R$2,FALSE)),"NOT PRESENT",VLOOKUP(DATA!$P30,'M2'!$A:$C,R$2,FALSE)),VLOOKUP($P30,'M1'!$A:$C,R$2,FALSE)),"SPECIFY METHOD")))</f>
        <v>Spotted scorpionfish</v>
      </c>
      <c r="S30" s="33">
        <f t="shared" si="14"/>
        <v>1</v>
      </c>
      <c r="T30" s="2">
        <v>0</v>
      </c>
      <c r="AA30" s="2">
        <v>1</v>
      </c>
    </row>
    <row r="31" spans="1:28">
      <c r="A31" s="7">
        <f>MAX($A$1:$A30)+1</f>
        <v>29</v>
      </c>
      <c r="B31" s="2" t="str">
        <f t="shared" ref="B31:D31" si="63">IF(ISERROR(B30),IF(ISERROR(B29),IF(ISERROR(B28),"BLANK",B28),B29),B30)</f>
        <v>LH</v>
      </c>
      <c r="C31" s="2" t="str">
        <f t="shared" si="63"/>
        <v>BLANK</v>
      </c>
      <c r="D31" s="2" t="str">
        <f t="shared" si="63"/>
        <v>BC4</v>
      </c>
      <c r="E31" s="7" t="str">
        <f>IF(ISERROR(VLOOKUP($D31,SITES!$A:$E,2,FALSE)),"",VLOOKUP($D31,SITES!$A:$E,2,FALSE))</f>
        <v>Broward County 4</v>
      </c>
      <c r="F31" s="4">
        <f>IF(ISERROR(VLOOKUP($D31,SITES!$A:$E,3,FALSE)),"",VLOOKUP($D31,SITES!$A:$E,3,FALSE))</f>
        <v>26.149383333333333</v>
      </c>
      <c r="G31" s="31">
        <f>IF(ISERROR(VLOOKUP($D31,SITES!$A:$E,4,FALSE)),"",VLOOKUP($D31,SITES!$A:$E,4,FALSE))</f>
        <v>-80.089399999999998</v>
      </c>
      <c r="H31" s="50">
        <f t="shared" ref="H31:N31" si="64">IF(ISERROR(H30),IF(ISERROR(H29),IF(ISERROR(H28),"BLANK",H28),H29),H30)</f>
        <v>45388</v>
      </c>
      <c r="I31" s="2">
        <f t="shared" si="64"/>
        <v>12</v>
      </c>
      <c r="J31" s="2" t="str">
        <f t="shared" si="64"/>
        <v>N</v>
      </c>
      <c r="K31" s="6">
        <f t="shared" si="64"/>
        <v>0.45833333333333331</v>
      </c>
      <c r="L31" s="2" t="str">
        <f t="shared" si="64"/>
        <v>KK</v>
      </c>
      <c r="M31" s="2">
        <f t="shared" si="64"/>
        <v>8.5</v>
      </c>
      <c r="N31" s="2">
        <f t="shared" si="64"/>
        <v>1</v>
      </c>
      <c r="O31" s="2">
        <v>1</v>
      </c>
      <c r="P31" s="2" t="s">
        <v>85</v>
      </c>
      <c r="Q31" s="7" t="str">
        <f>IF($N31=1,IF(ISERROR(VLOOKUP($P31,'M1'!$A:$C,Q$2,FALSE)),"NOT PRESENT",VLOOKUP($P31,'M1'!$A:$C,Q$2,FALSE)),IF($N31=2,IF(ISERROR(VLOOKUP(DATA!$P31,'M2'!$A:$C,Q$2,FALSE)),"NOT PRESENT",VLOOKUP(DATA!$P31,'M2'!$A:$C,Q$2,FALSE)),IF($N31=0,IF(ISERROR(VLOOKUP($P31,'M1'!$A:$C,Q$2,FALSE)),IF(ISERROR(VLOOKUP(DATA!$P31,'M2'!$A:$C,Q$2,FALSE)),"NOT PRESENT",VLOOKUP(DATA!$P31,'M2'!$A:$C,Q$2,FALSE)),VLOOKUP($P31,'M1'!$A:$C,Q$2,FALSE)),"SPECIFY METHOD")))</f>
        <v>Sparisoma viride</v>
      </c>
      <c r="R31" s="7" t="str">
        <f>IF($N31=1,IF(ISERROR(VLOOKUP($P31,'M1'!$A:$C,R$2,FALSE)),"NOT PRESENT",VLOOKUP($P31,'M1'!$A:$C,R$2,FALSE)),IF($N31=2,IF(ISERROR(VLOOKUP(DATA!$P31,'M2'!$A:$C,R$2,FALSE)),"NOT PRESENT",VLOOKUP(DATA!$P31,'M2'!$A:$C,R$2,FALSE)),IF($N31=0,IF(ISERROR(VLOOKUP($P31,'M1'!$A:$C,R$2,FALSE)),IF(ISERROR(VLOOKUP(DATA!$P31,'M2'!$A:$C,R$2,FALSE)),"NOT PRESENT",VLOOKUP(DATA!$P31,'M2'!$A:$C,R$2,FALSE)),VLOOKUP($P31,'M1'!$A:$C,R$2,FALSE)),"SPECIFY METHOD")))</f>
        <v>Stoplight parrotfish</v>
      </c>
      <c r="S31" s="33">
        <f t="shared" si="14"/>
        <v>2</v>
      </c>
      <c r="T31" s="2">
        <v>0</v>
      </c>
      <c r="AA31" s="2">
        <v>1</v>
      </c>
      <c r="AB31" s="2">
        <v>1</v>
      </c>
    </row>
    <row r="32" spans="1:28">
      <c r="A32" s="7">
        <f>MAX($A$1:$A31)+1</f>
        <v>30</v>
      </c>
      <c r="B32" s="2" t="str">
        <f t="shared" ref="B32:D32" si="65">IF(ISERROR(B31),IF(ISERROR(B30),IF(ISERROR(B29),"BLANK",B29),B30),B31)</f>
        <v>LH</v>
      </c>
      <c r="C32" s="2" t="str">
        <f t="shared" si="65"/>
        <v>BLANK</v>
      </c>
      <c r="D32" s="2" t="str">
        <f t="shared" si="65"/>
        <v>BC4</v>
      </c>
      <c r="E32" s="7" t="str">
        <f>IF(ISERROR(VLOOKUP($D32,SITES!$A:$E,2,FALSE)),"",VLOOKUP($D32,SITES!$A:$E,2,FALSE))</f>
        <v>Broward County 4</v>
      </c>
      <c r="F32" s="4">
        <f>IF(ISERROR(VLOOKUP($D32,SITES!$A:$E,3,FALSE)),"",VLOOKUP($D32,SITES!$A:$E,3,FALSE))</f>
        <v>26.149383333333333</v>
      </c>
      <c r="G32" s="31">
        <f>IF(ISERROR(VLOOKUP($D32,SITES!$A:$E,4,FALSE)),"",VLOOKUP($D32,SITES!$A:$E,4,FALSE))</f>
        <v>-80.089399999999998</v>
      </c>
      <c r="H32" s="50">
        <f t="shared" ref="H32:P32" si="66">IF(ISERROR(H31),IF(ISERROR(H30),IF(ISERROR(H29),"BLANK",H29),H30),H31)</f>
        <v>45388</v>
      </c>
      <c r="I32" s="2">
        <f t="shared" si="66"/>
        <v>12</v>
      </c>
      <c r="J32" s="2" t="str">
        <f t="shared" si="66"/>
        <v>N</v>
      </c>
      <c r="K32" s="6">
        <f t="shared" si="66"/>
        <v>0.45833333333333331</v>
      </c>
      <c r="L32" s="2" t="str">
        <f t="shared" si="66"/>
        <v>KK</v>
      </c>
      <c r="M32" s="2">
        <f t="shared" si="66"/>
        <v>8.5</v>
      </c>
      <c r="N32" s="2">
        <f t="shared" si="66"/>
        <v>1</v>
      </c>
      <c r="O32" s="2">
        <v>2</v>
      </c>
      <c r="P32" s="2" t="str">
        <f t="shared" si="66"/>
        <v>svi</v>
      </c>
      <c r="Q32" s="7" t="str">
        <f>IF($N32=1,IF(ISERROR(VLOOKUP($P32,'M1'!$A:$C,Q$2,FALSE)),"NOT PRESENT",VLOOKUP($P32,'M1'!$A:$C,Q$2,FALSE)),IF($N32=2,IF(ISERROR(VLOOKUP(DATA!$P32,'M2'!$A:$C,Q$2,FALSE)),"NOT PRESENT",VLOOKUP(DATA!$P32,'M2'!$A:$C,Q$2,FALSE)),IF($N32=0,IF(ISERROR(VLOOKUP($P32,'M1'!$A:$C,Q$2,FALSE)),IF(ISERROR(VLOOKUP(DATA!$P32,'M2'!$A:$C,Q$2,FALSE)),"NOT PRESENT",VLOOKUP(DATA!$P32,'M2'!$A:$C,Q$2,FALSE)),VLOOKUP($P32,'M1'!$A:$C,Q$2,FALSE)),"SPECIFY METHOD")))</f>
        <v>Sparisoma viride</v>
      </c>
      <c r="R32" s="7" t="str">
        <f>IF($N32=1,IF(ISERROR(VLOOKUP($P32,'M1'!$A:$C,R$2,FALSE)),"NOT PRESENT",VLOOKUP($P32,'M1'!$A:$C,R$2,FALSE)),IF($N32=2,IF(ISERROR(VLOOKUP(DATA!$P32,'M2'!$A:$C,R$2,FALSE)),"NOT PRESENT",VLOOKUP(DATA!$P32,'M2'!$A:$C,R$2,FALSE)),IF($N32=0,IF(ISERROR(VLOOKUP($P32,'M1'!$A:$C,R$2,FALSE)),IF(ISERROR(VLOOKUP(DATA!$P32,'M2'!$A:$C,R$2,FALSE)),"NOT PRESENT",VLOOKUP(DATA!$P32,'M2'!$A:$C,R$2,FALSE)),VLOOKUP($P32,'M1'!$A:$C,R$2,FALSE)),"SPECIFY METHOD")))</f>
        <v>Stoplight parrotfish</v>
      </c>
      <c r="S32" s="33">
        <f t="shared" si="14"/>
        <v>1</v>
      </c>
      <c r="T32" s="2">
        <v>0</v>
      </c>
      <c r="W32" s="2">
        <v>1</v>
      </c>
    </row>
    <row r="33" spans="1:30">
      <c r="A33" s="7">
        <f>MAX($A$1:$A32)+1</f>
        <v>31</v>
      </c>
      <c r="B33" s="2" t="str">
        <f t="shared" ref="B33:D33" si="67">IF(ISERROR(B32),IF(ISERROR(B31),IF(ISERROR(B30),"BLANK",B30),B31),B32)</f>
        <v>LH</v>
      </c>
      <c r="C33" s="2" t="str">
        <f t="shared" si="67"/>
        <v>BLANK</v>
      </c>
      <c r="D33" s="2" t="str">
        <f t="shared" si="67"/>
        <v>BC4</v>
      </c>
      <c r="E33" s="7" t="str">
        <f>IF(ISERROR(VLOOKUP($D33,SITES!$A:$E,2,FALSE)),"",VLOOKUP($D33,SITES!$A:$E,2,FALSE))</f>
        <v>Broward County 4</v>
      </c>
      <c r="F33" s="4">
        <f>IF(ISERROR(VLOOKUP($D33,SITES!$A:$E,3,FALSE)),"",VLOOKUP($D33,SITES!$A:$E,3,FALSE))</f>
        <v>26.149383333333333</v>
      </c>
      <c r="G33" s="31">
        <f>IF(ISERROR(VLOOKUP($D33,SITES!$A:$E,4,FALSE)),"",VLOOKUP($D33,SITES!$A:$E,4,FALSE))</f>
        <v>-80.089399999999998</v>
      </c>
      <c r="H33" s="50">
        <f t="shared" ref="H33:N33" si="68">IF(ISERROR(H32),IF(ISERROR(H31),IF(ISERROR(H30),"BLANK",H30),H31),H32)</f>
        <v>45388</v>
      </c>
      <c r="I33" s="2">
        <f t="shared" si="68"/>
        <v>12</v>
      </c>
      <c r="J33" s="2" t="str">
        <f t="shared" si="68"/>
        <v>N</v>
      </c>
      <c r="K33" s="6">
        <f t="shared" si="68"/>
        <v>0.45833333333333331</v>
      </c>
      <c r="L33" s="2" t="str">
        <f t="shared" si="68"/>
        <v>KK</v>
      </c>
      <c r="M33" s="2">
        <f t="shared" si="68"/>
        <v>8.5</v>
      </c>
      <c r="N33" s="2">
        <f t="shared" si="68"/>
        <v>1</v>
      </c>
      <c r="O33" s="2">
        <v>1</v>
      </c>
      <c r="P33" s="2" t="s">
        <v>86</v>
      </c>
      <c r="Q33" s="7" t="str">
        <f>IF($N33=1,IF(ISERROR(VLOOKUP($P33,'M1'!$A:$C,Q$2,FALSE)),"NOT PRESENT",VLOOKUP($P33,'M1'!$A:$C,Q$2,FALSE)),IF($N33=2,IF(ISERROR(VLOOKUP(DATA!$P33,'M2'!$A:$C,Q$2,FALSE)),"NOT PRESENT",VLOOKUP(DATA!$P33,'M2'!$A:$C,Q$2,FALSE)),IF($N33=0,IF(ISERROR(VLOOKUP($P33,'M1'!$A:$C,Q$2,FALSE)),IF(ISERROR(VLOOKUP(DATA!$P33,'M2'!$A:$C,Q$2,FALSE)),"NOT PRESENT",VLOOKUP(DATA!$P33,'M2'!$A:$C,Q$2,FALSE)),VLOOKUP($P33,'M1'!$A:$C,Q$2,FALSE)),"SPECIFY METHOD")))</f>
        <v>Scarus iseri</v>
      </c>
      <c r="R33" s="7" t="str">
        <f>IF($N33=1,IF(ISERROR(VLOOKUP($P33,'M1'!$A:$C,R$2,FALSE)),"NOT PRESENT",VLOOKUP($P33,'M1'!$A:$C,R$2,FALSE)),IF($N33=2,IF(ISERROR(VLOOKUP(DATA!$P33,'M2'!$A:$C,R$2,FALSE)),"NOT PRESENT",VLOOKUP(DATA!$P33,'M2'!$A:$C,R$2,FALSE)),IF($N33=0,IF(ISERROR(VLOOKUP($P33,'M1'!$A:$C,R$2,FALSE)),IF(ISERROR(VLOOKUP(DATA!$P33,'M2'!$A:$C,R$2,FALSE)),"NOT PRESENT",VLOOKUP(DATA!$P33,'M2'!$A:$C,R$2,FALSE)),VLOOKUP($P33,'M1'!$A:$C,R$2,FALSE)),"SPECIFY METHOD")))</f>
        <v>Striped parrotfish</v>
      </c>
      <c r="S33" s="33">
        <f t="shared" si="14"/>
        <v>2</v>
      </c>
      <c r="T33" s="2">
        <v>0</v>
      </c>
      <c r="W33" s="2">
        <v>1</v>
      </c>
      <c r="AB33" s="2">
        <v>1</v>
      </c>
    </row>
    <row r="34" spans="1:30">
      <c r="A34" s="7">
        <f>MAX($A$1:$A33)+1</f>
        <v>32</v>
      </c>
      <c r="B34" s="2" t="str">
        <f t="shared" ref="B34:D34" si="69">IF(ISERROR(B33),IF(ISERROR(B32),IF(ISERROR(B31),"BLANK",B31),B32),B33)</f>
        <v>LH</v>
      </c>
      <c r="C34" s="2" t="str">
        <f t="shared" si="69"/>
        <v>BLANK</v>
      </c>
      <c r="D34" s="2" t="str">
        <f t="shared" si="69"/>
        <v>BC4</v>
      </c>
      <c r="E34" s="7" t="str">
        <f>IF(ISERROR(VLOOKUP($D34,SITES!$A:$E,2,FALSE)),"",VLOOKUP($D34,SITES!$A:$E,2,FALSE))</f>
        <v>Broward County 4</v>
      </c>
      <c r="F34" s="4">
        <f>IF(ISERROR(VLOOKUP($D34,SITES!$A:$E,3,FALSE)),"",VLOOKUP($D34,SITES!$A:$E,3,FALSE))</f>
        <v>26.149383333333333</v>
      </c>
      <c r="G34" s="31">
        <f>IF(ISERROR(VLOOKUP($D34,SITES!$A:$E,4,FALSE)),"",VLOOKUP($D34,SITES!$A:$E,4,FALSE))</f>
        <v>-80.089399999999998</v>
      </c>
      <c r="H34" s="50">
        <f t="shared" ref="H34:P34" si="70">IF(ISERROR(H33),IF(ISERROR(H32),IF(ISERROR(H31),"BLANK",H31),H32),H33)</f>
        <v>45388</v>
      </c>
      <c r="I34" s="2">
        <f t="shared" si="70"/>
        <v>12</v>
      </c>
      <c r="J34" s="2" t="str">
        <f t="shared" si="70"/>
        <v>N</v>
      </c>
      <c r="K34" s="6">
        <f t="shared" si="70"/>
        <v>0.45833333333333331</v>
      </c>
      <c r="L34" s="2" t="str">
        <f t="shared" si="70"/>
        <v>KK</v>
      </c>
      <c r="M34" s="2">
        <f t="shared" si="70"/>
        <v>8.5</v>
      </c>
      <c r="N34" s="2">
        <f t="shared" si="70"/>
        <v>1</v>
      </c>
      <c r="O34" s="2">
        <v>2</v>
      </c>
      <c r="P34" s="2" t="str">
        <f t="shared" si="70"/>
        <v>sis</v>
      </c>
      <c r="Q34" s="7" t="str">
        <f>IF($N34=1,IF(ISERROR(VLOOKUP($P34,'M1'!$A:$C,Q$2,FALSE)),"NOT PRESENT",VLOOKUP($P34,'M1'!$A:$C,Q$2,FALSE)),IF($N34=2,IF(ISERROR(VLOOKUP(DATA!$P34,'M2'!$A:$C,Q$2,FALSE)),"NOT PRESENT",VLOOKUP(DATA!$P34,'M2'!$A:$C,Q$2,FALSE)),IF($N34=0,IF(ISERROR(VLOOKUP($P34,'M1'!$A:$C,Q$2,FALSE)),IF(ISERROR(VLOOKUP(DATA!$P34,'M2'!$A:$C,Q$2,FALSE)),"NOT PRESENT",VLOOKUP(DATA!$P34,'M2'!$A:$C,Q$2,FALSE)),VLOOKUP($P34,'M1'!$A:$C,Q$2,FALSE)),"SPECIFY METHOD")))</f>
        <v>Scarus iseri</v>
      </c>
      <c r="R34" s="7" t="str">
        <f>IF($N34=1,IF(ISERROR(VLOOKUP($P34,'M1'!$A:$C,R$2,FALSE)),"NOT PRESENT",VLOOKUP($P34,'M1'!$A:$C,R$2,FALSE)),IF($N34=2,IF(ISERROR(VLOOKUP(DATA!$P34,'M2'!$A:$C,R$2,FALSE)),"NOT PRESENT",VLOOKUP(DATA!$P34,'M2'!$A:$C,R$2,FALSE)),IF($N34=0,IF(ISERROR(VLOOKUP($P34,'M1'!$A:$C,R$2,FALSE)),IF(ISERROR(VLOOKUP(DATA!$P34,'M2'!$A:$C,R$2,FALSE)),"NOT PRESENT",VLOOKUP(DATA!$P34,'M2'!$A:$C,R$2,FALSE)),VLOOKUP($P34,'M1'!$A:$C,R$2,FALSE)),"SPECIFY METHOD")))</f>
        <v>Striped parrotfish</v>
      </c>
      <c r="S34" s="33">
        <f t="shared" si="14"/>
        <v>8</v>
      </c>
      <c r="T34" s="2">
        <v>0</v>
      </c>
      <c r="U34" s="2">
        <v>1</v>
      </c>
      <c r="X34" s="2">
        <v>1</v>
      </c>
      <c r="Z34" s="2">
        <v>1</v>
      </c>
      <c r="AA34" s="2">
        <v>4</v>
      </c>
      <c r="AC34" s="2">
        <v>1</v>
      </c>
    </row>
    <row r="35" spans="1:30">
      <c r="A35" s="7">
        <f>MAX($A$1:$A34)+1</f>
        <v>33</v>
      </c>
      <c r="B35" s="2" t="str">
        <f t="shared" ref="B35:D35" si="71">IF(ISERROR(B34),IF(ISERROR(B33),IF(ISERROR(B32),"BLANK",B32),B33),B34)</f>
        <v>LH</v>
      </c>
      <c r="C35" s="2" t="str">
        <f t="shared" si="71"/>
        <v>BLANK</v>
      </c>
      <c r="D35" s="2" t="str">
        <f t="shared" si="71"/>
        <v>BC4</v>
      </c>
      <c r="E35" s="7" t="str">
        <f>IF(ISERROR(VLOOKUP($D35,SITES!$A:$E,2,FALSE)),"",VLOOKUP($D35,SITES!$A:$E,2,FALSE))</f>
        <v>Broward County 4</v>
      </c>
      <c r="F35" s="4">
        <f>IF(ISERROR(VLOOKUP($D35,SITES!$A:$E,3,FALSE)),"",VLOOKUP($D35,SITES!$A:$E,3,FALSE))</f>
        <v>26.149383333333333</v>
      </c>
      <c r="G35" s="31">
        <f>IF(ISERROR(VLOOKUP($D35,SITES!$A:$E,4,FALSE)),"",VLOOKUP($D35,SITES!$A:$E,4,FALSE))</f>
        <v>-80.089399999999998</v>
      </c>
      <c r="H35" s="50">
        <f t="shared" ref="H35:N35" si="72">IF(ISERROR(H34),IF(ISERROR(H33),IF(ISERROR(H32),"BLANK",H32),H33),H34)</f>
        <v>45388</v>
      </c>
      <c r="I35" s="2">
        <f t="shared" si="72"/>
        <v>12</v>
      </c>
      <c r="J35" s="2" t="str">
        <f t="shared" si="72"/>
        <v>N</v>
      </c>
      <c r="K35" s="6">
        <f t="shared" si="72"/>
        <v>0.45833333333333331</v>
      </c>
      <c r="L35" s="2" t="str">
        <f t="shared" si="72"/>
        <v>KK</v>
      </c>
      <c r="M35" s="2">
        <f t="shared" si="72"/>
        <v>8.5</v>
      </c>
      <c r="N35" s="2">
        <f t="shared" si="72"/>
        <v>1</v>
      </c>
      <c r="O35" s="2">
        <v>1</v>
      </c>
      <c r="P35" s="2" t="s">
        <v>87</v>
      </c>
      <c r="Q35" s="7" t="str">
        <f>IF($N35=1,IF(ISERROR(VLOOKUP($P35,'M1'!$A:$C,Q$2,FALSE)),"NOT PRESENT",VLOOKUP($P35,'M1'!$A:$C,Q$2,FALSE)),IF($N35=2,IF(ISERROR(VLOOKUP(DATA!$P35,'M2'!$A:$C,Q$2,FALSE)),"NOT PRESENT",VLOOKUP(DATA!$P35,'M2'!$A:$C,Q$2,FALSE)),IF($N35=0,IF(ISERROR(VLOOKUP($P35,'M1'!$A:$C,Q$2,FALSE)),IF(ISERROR(VLOOKUP(DATA!$P35,'M2'!$A:$C,Q$2,FALSE)),"NOT PRESENT",VLOOKUP(DATA!$P35,'M2'!$A:$C,Q$2,FALSE)),VLOOKUP($P35,'M1'!$A:$C,Q$2,FALSE)),"SPECIFY METHOD")))</f>
        <v>Sparisoma aurofrenatum</v>
      </c>
      <c r="R35" s="7" t="str">
        <f>IF($N35=1,IF(ISERROR(VLOOKUP($P35,'M1'!$A:$C,R$2,FALSE)),"NOT PRESENT",VLOOKUP($P35,'M1'!$A:$C,R$2,FALSE)),IF($N35=2,IF(ISERROR(VLOOKUP(DATA!$P35,'M2'!$A:$C,R$2,FALSE)),"NOT PRESENT",VLOOKUP(DATA!$P35,'M2'!$A:$C,R$2,FALSE)),IF($N35=0,IF(ISERROR(VLOOKUP($P35,'M1'!$A:$C,R$2,FALSE)),IF(ISERROR(VLOOKUP(DATA!$P35,'M2'!$A:$C,R$2,FALSE)),"NOT PRESENT",VLOOKUP(DATA!$P35,'M2'!$A:$C,R$2,FALSE)),VLOOKUP($P35,'M1'!$A:$C,R$2,FALSE)),"SPECIFY METHOD")))</f>
        <v>Redband parrotfish</v>
      </c>
      <c r="S35" s="33">
        <f t="shared" si="14"/>
        <v>12</v>
      </c>
      <c r="T35" s="2">
        <v>0</v>
      </c>
      <c r="V35" s="2">
        <v>5</v>
      </c>
      <c r="X35" s="2">
        <v>2</v>
      </c>
      <c r="Y35" s="2">
        <v>2</v>
      </c>
      <c r="Z35" s="2">
        <v>1</v>
      </c>
      <c r="AA35" s="2">
        <v>2</v>
      </c>
    </row>
    <row r="36" spans="1:30">
      <c r="A36" s="7">
        <f>MAX($A$1:$A35)+1</f>
        <v>34</v>
      </c>
      <c r="B36" s="2" t="str">
        <f t="shared" ref="B36:D36" si="73">IF(ISERROR(B35),IF(ISERROR(B34),IF(ISERROR(B33),"BLANK",B33),B34),B35)</f>
        <v>LH</v>
      </c>
      <c r="C36" s="2" t="str">
        <f t="shared" si="73"/>
        <v>BLANK</v>
      </c>
      <c r="D36" s="2" t="str">
        <f t="shared" si="73"/>
        <v>BC4</v>
      </c>
      <c r="E36" s="7" t="str">
        <f>IF(ISERROR(VLOOKUP($D36,SITES!$A:$E,2,FALSE)),"",VLOOKUP($D36,SITES!$A:$E,2,FALSE))</f>
        <v>Broward County 4</v>
      </c>
      <c r="F36" s="4">
        <f>IF(ISERROR(VLOOKUP($D36,SITES!$A:$E,3,FALSE)),"",VLOOKUP($D36,SITES!$A:$E,3,FALSE))</f>
        <v>26.149383333333333</v>
      </c>
      <c r="G36" s="31">
        <f>IF(ISERROR(VLOOKUP($D36,SITES!$A:$E,4,FALSE)),"",VLOOKUP($D36,SITES!$A:$E,4,FALSE))</f>
        <v>-80.089399999999998</v>
      </c>
      <c r="H36" s="50">
        <f t="shared" ref="H36:P36" si="74">IF(ISERROR(H35),IF(ISERROR(H34),IF(ISERROR(H33),"BLANK",H33),H34),H35)</f>
        <v>45388</v>
      </c>
      <c r="I36" s="2">
        <f t="shared" si="74"/>
        <v>12</v>
      </c>
      <c r="J36" s="2" t="str">
        <f t="shared" si="74"/>
        <v>N</v>
      </c>
      <c r="K36" s="6">
        <f t="shared" si="74"/>
        <v>0.45833333333333331</v>
      </c>
      <c r="L36" s="2" t="str">
        <f t="shared" si="74"/>
        <v>KK</v>
      </c>
      <c r="M36" s="2">
        <f t="shared" si="74"/>
        <v>8.5</v>
      </c>
      <c r="N36" s="2">
        <f t="shared" si="74"/>
        <v>1</v>
      </c>
      <c r="O36" s="2">
        <v>2</v>
      </c>
      <c r="P36" s="2" t="str">
        <f t="shared" si="74"/>
        <v>sau</v>
      </c>
      <c r="Q36" s="7" t="str">
        <f>IF($N36=1,IF(ISERROR(VLOOKUP($P36,'M1'!$A:$C,Q$2,FALSE)),"NOT PRESENT",VLOOKUP($P36,'M1'!$A:$C,Q$2,FALSE)),IF($N36=2,IF(ISERROR(VLOOKUP(DATA!$P36,'M2'!$A:$C,Q$2,FALSE)),"NOT PRESENT",VLOOKUP(DATA!$P36,'M2'!$A:$C,Q$2,FALSE)),IF($N36=0,IF(ISERROR(VLOOKUP($P36,'M1'!$A:$C,Q$2,FALSE)),IF(ISERROR(VLOOKUP(DATA!$P36,'M2'!$A:$C,Q$2,FALSE)),"NOT PRESENT",VLOOKUP(DATA!$P36,'M2'!$A:$C,Q$2,FALSE)),VLOOKUP($P36,'M1'!$A:$C,Q$2,FALSE)),"SPECIFY METHOD")))</f>
        <v>Sparisoma aurofrenatum</v>
      </c>
      <c r="R36" s="7" t="str">
        <f>IF($N36=1,IF(ISERROR(VLOOKUP($P36,'M1'!$A:$C,R$2,FALSE)),"NOT PRESENT",VLOOKUP($P36,'M1'!$A:$C,R$2,FALSE)),IF($N36=2,IF(ISERROR(VLOOKUP(DATA!$P36,'M2'!$A:$C,R$2,FALSE)),"NOT PRESENT",VLOOKUP(DATA!$P36,'M2'!$A:$C,R$2,FALSE)),IF($N36=0,IF(ISERROR(VLOOKUP($P36,'M1'!$A:$C,R$2,FALSE)),IF(ISERROR(VLOOKUP(DATA!$P36,'M2'!$A:$C,R$2,FALSE)),"NOT PRESENT",VLOOKUP(DATA!$P36,'M2'!$A:$C,R$2,FALSE)),VLOOKUP($P36,'M1'!$A:$C,R$2,FALSE)),"SPECIFY METHOD")))</f>
        <v>Redband parrotfish</v>
      </c>
      <c r="S36" s="33">
        <f t="shared" si="14"/>
        <v>12</v>
      </c>
      <c r="T36" s="2">
        <v>0</v>
      </c>
      <c r="U36" s="2">
        <v>1</v>
      </c>
      <c r="V36" s="2">
        <v>6</v>
      </c>
      <c r="W36" s="2">
        <v>1</v>
      </c>
      <c r="AA36" s="2">
        <v>2</v>
      </c>
      <c r="AB36" s="2">
        <v>2</v>
      </c>
    </row>
    <row r="37" spans="1:30">
      <c r="A37" s="7">
        <f>MAX($A$1:$A36)+1</f>
        <v>35</v>
      </c>
      <c r="B37" s="2" t="str">
        <f t="shared" ref="B37:D37" si="75">IF(ISERROR(B36),IF(ISERROR(B35),IF(ISERROR(B34),"BLANK",B34),B35),B36)</f>
        <v>LH</v>
      </c>
      <c r="C37" s="2" t="str">
        <f t="shared" si="75"/>
        <v>BLANK</v>
      </c>
      <c r="D37" s="2" t="str">
        <f t="shared" si="75"/>
        <v>BC4</v>
      </c>
      <c r="E37" s="7" t="str">
        <f>IF(ISERROR(VLOOKUP($D37,SITES!$A:$E,2,FALSE)),"",VLOOKUP($D37,SITES!$A:$E,2,FALSE))</f>
        <v>Broward County 4</v>
      </c>
      <c r="F37" s="4">
        <f>IF(ISERROR(VLOOKUP($D37,SITES!$A:$E,3,FALSE)),"",VLOOKUP($D37,SITES!$A:$E,3,FALSE))</f>
        <v>26.149383333333333</v>
      </c>
      <c r="G37" s="31">
        <f>IF(ISERROR(VLOOKUP($D37,SITES!$A:$E,4,FALSE)),"",VLOOKUP($D37,SITES!$A:$E,4,FALSE))</f>
        <v>-80.089399999999998</v>
      </c>
      <c r="H37" s="50">
        <f t="shared" ref="H37:N37" si="76">IF(ISERROR(H36),IF(ISERROR(H35),IF(ISERROR(H34),"BLANK",H34),H35),H36)</f>
        <v>45388</v>
      </c>
      <c r="I37" s="2">
        <f t="shared" si="76"/>
        <v>12</v>
      </c>
      <c r="J37" s="2" t="str">
        <f t="shared" si="76"/>
        <v>N</v>
      </c>
      <c r="K37" s="6">
        <f t="shared" si="76"/>
        <v>0.45833333333333331</v>
      </c>
      <c r="L37" s="2" t="str">
        <f t="shared" si="76"/>
        <v>KK</v>
      </c>
      <c r="M37" s="2">
        <f t="shared" si="76"/>
        <v>8.5</v>
      </c>
      <c r="N37" s="2">
        <f t="shared" si="76"/>
        <v>1</v>
      </c>
      <c r="O37" s="2">
        <v>1</v>
      </c>
      <c r="P37" s="2" t="s">
        <v>88</v>
      </c>
      <c r="Q37" s="7" t="str">
        <f>IF($N37=1,IF(ISERROR(VLOOKUP($P37,'M1'!$A:$C,Q$2,FALSE)),"NOT PRESENT",VLOOKUP($P37,'M1'!$A:$C,Q$2,FALSE)),IF($N37=2,IF(ISERROR(VLOOKUP(DATA!$P37,'M2'!$A:$C,Q$2,FALSE)),"NOT PRESENT",VLOOKUP(DATA!$P37,'M2'!$A:$C,Q$2,FALSE)),IF($N37=0,IF(ISERROR(VLOOKUP($P37,'M1'!$A:$C,Q$2,FALSE)),IF(ISERROR(VLOOKUP(DATA!$P37,'M2'!$A:$C,Q$2,FALSE)),"NOT PRESENT",VLOOKUP(DATA!$P37,'M2'!$A:$C,Q$2,FALSE)),VLOOKUP($P37,'M1'!$A:$C,Q$2,FALSE)),"SPECIFY METHOD")))</f>
        <v>Haemulon flavolineatum</v>
      </c>
      <c r="R37" s="7" t="str">
        <f>IF($N37=1,IF(ISERROR(VLOOKUP($P37,'M1'!$A:$C,R$2,FALSE)),"NOT PRESENT",VLOOKUP($P37,'M1'!$A:$C,R$2,FALSE)),IF($N37=2,IF(ISERROR(VLOOKUP(DATA!$P37,'M2'!$A:$C,R$2,FALSE)),"NOT PRESENT",VLOOKUP(DATA!$P37,'M2'!$A:$C,R$2,FALSE)),IF($N37=0,IF(ISERROR(VLOOKUP($P37,'M1'!$A:$C,R$2,FALSE)),IF(ISERROR(VLOOKUP(DATA!$P37,'M2'!$A:$C,R$2,FALSE)),"NOT PRESENT",VLOOKUP(DATA!$P37,'M2'!$A:$C,R$2,FALSE)),VLOOKUP($P37,'M1'!$A:$C,R$2,FALSE)),"SPECIFY METHOD")))</f>
        <v>French grunt</v>
      </c>
      <c r="S37" s="33">
        <f t="shared" si="14"/>
        <v>3</v>
      </c>
      <c r="T37" s="2">
        <v>0</v>
      </c>
      <c r="AB37" s="2">
        <v>3</v>
      </c>
    </row>
    <row r="38" spans="1:30">
      <c r="A38" s="7">
        <f>MAX($A$1:$A37)+1</f>
        <v>36</v>
      </c>
      <c r="B38" s="2" t="str">
        <f t="shared" ref="B38:D38" si="77">IF(ISERROR(B37),IF(ISERROR(B36),IF(ISERROR(B35),"BLANK",B35),B36),B37)</f>
        <v>LH</v>
      </c>
      <c r="C38" s="2" t="str">
        <f t="shared" si="77"/>
        <v>BLANK</v>
      </c>
      <c r="D38" s="2" t="str">
        <f t="shared" si="77"/>
        <v>BC4</v>
      </c>
      <c r="E38" s="7" t="str">
        <f>IF(ISERROR(VLOOKUP($D38,SITES!$A:$E,2,FALSE)),"",VLOOKUP($D38,SITES!$A:$E,2,FALSE))</f>
        <v>Broward County 4</v>
      </c>
      <c r="F38" s="4">
        <f>IF(ISERROR(VLOOKUP($D38,SITES!$A:$E,3,FALSE)),"",VLOOKUP($D38,SITES!$A:$E,3,FALSE))</f>
        <v>26.149383333333333</v>
      </c>
      <c r="G38" s="31">
        <f>IF(ISERROR(VLOOKUP($D38,SITES!$A:$E,4,FALSE)),"",VLOOKUP($D38,SITES!$A:$E,4,FALSE))</f>
        <v>-80.089399999999998</v>
      </c>
      <c r="H38" s="50">
        <f t="shared" ref="H38:P38" si="78">IF(ISERROR(H37),IF(ISERROR(H36),IF(ISERROR(H35),"BLANK",H35),H36),H37)</f>
        <v>45388</v>
      </c>
      <c r="I38" s="2">
        <f t="shared" si="78"/>
        <v>12</v>
      </c>
      <c r="J38" s="2" t="str">
        <f t="shared" si="78"/>
        <v>N</v>
      </c>
      <c r="K38" s="6">
        <f t="shared" si="78"/>
        <v>0.45833333333333331</v>
      </c>
      <c r="L38" s="2" t="str">
        <f t="shared" si="78"/>
        <v>KK</v>
      </c>
      <c r="M38" s="2">
        <f t="shared" si="78"/>
        <v>8.5</v>
      </c>
      <c r="N38" s="2">
        <f t="shared" si="78"/>
        <v>1</v>
      </c>
      <c r="O38" s="2">
        <v>2</v>
      </c>
      <c r="P38" s="2" t="str">
        <f t="shared" si="78"/>
        <v>hfl</v>
      </c>
      <c r="Q38" s="7" t="str">
        <f>IF($N38=1,IF(ISERROR(VLOOKUP($P38,'M1'!$A:$C,Q$2,FALSE)),"NOT PRESENT",VLOOKUP($P38,'M1'!$A:$C,Q$2,FALSE)),IF($N38=2,IF(ISERROR(VLOOKUP(DATA!$P38,'M2'!$A:$C,Q$2,FALSE)),"NOT PRESENT",VLOOKUP(DATA!$P38,'M2'!$A:$C,Q$2,FALSE)),IF($N38=0,IF(ISERROR(VLOOKUP($P38,'M1'!$A:$C,Q$2,FALSE)),IF(ISERROR(VLOOKUP(DATA!$P38,'M2'!$A:$C,Q$2,FALSE)),"NOT PRESENT",VLOOKUP(DATA!$P38,'M2'!$A:$C,Q$2,FALSE)),VLOOKUP($P38,'M1'!$A:$C,Q$2,FALSE)),"SPECIFY METHOD")))</f>
        <v>Haemulon flavolineatum</v>
      </c>
      <c r="R38" s="7" t="str">
        <f>IF($N38=1,IF(ISERROR(VLOOKUP($P38,'M1'!$A:$C,R$2,FALSE)),"NOT PRESENT",VLOOKUP($P38,'M1'!$A:$C,R$2,FALSE)),IF($N38=2,IF(ISERROR(VLOOKUP(DATA!$P38,'M2'!$A:$C,R$2,FALSE)),"NOT PRESENT",VLOOKUP(DATA!$P38,'M2'!$A:$C,R$2,FALSE)),IF($N38=0,IF(ISERROR(VLOOKUP($P38,'M1'!$A:$C,R$2,FALSE)),IF(ISERROR(VLOOKUP(DATA!$P38,'M2'!$A:$C,R$2,FALSE)),"NOT PRESENT",VLOOKUP(DATA!$P38,'M2'!$A:$C,R$2,FALSE)),VLOOKUP($P38,'M1'!$A:$C,R$2,FALSE)),"SPECIFY METHOD")))</f>
        <v>French grunt</v>
      </c>
      <c r="S38" s="33">
        <f t="shared" si="14"/>
        <v>40</v>
      </c>
      <c r="T38" s="2">
        <v>0</v>
      </c>
      <c r="AA38" s="2">
        <v>20</v>
      </c>
      <c r="AB38" s="2">
        <v>20</v>
      </c>
    </row>
    <row r="39" spans="1:30">
      <c r="A39" s="7">
        <f>MAX($A$1:$A38)+1</f>
        <v>37</v>
      </c>
      <c r="B39" s="2" t="str">
        <f t="shared" ref="B39:D39" si="79">IF(ISERROR(B38),IF(ISERROR(B37),IF(ISERROR(B36),"BLANK",B36),B37),B38)</f>
        <v>LH</v>
      </c>
      <c r="C39" s="2" t="str">
        <f t="shared" si="79"/>
        <v>BLANK</v>
      </c>
      <c r="D39" s="2" t="str">
        <f t="shared" si="79"/>
        <v>BC4</v>
      </c>
      <c r="E39" s="7" t="str">
        <f>IF(ISERROR(VLOOKUP($D39,SITES!$A:$E,2,FALSE)),"",VLOOKUP($D39,SITES!$A:$E,2,FALSE))</f>
        <v>Broward County 4</v>
      </c>
      <c r="F39" s="4">
        <f>IF(ISERROR(VLOOKUP($D39,SITES!$A:$E,3,FALSE)),"",VLOOKUP($D39,SITES!$A:$E,3,FALSE))</f>
        <v>26.149383333333333</v>
      </c>
      <c r="G39" s="31">
        <f>IF(ISERROR(VLOOKUP($D39,SITES!$A:$E,4,FALSE)),"",VLOOKUP($D39,SITES!$A:$E,4,FALSE))</f>
        <v>-80.089399999999998</v>
      </c>
      <c r="H39" s="50">
        <f t="shared" ref="H39:N39" si="80">IF(ISERROR(H38),IF(ISERROR(H37),IF(ISERROR(H36),"BLANK",H36),H37),H38)</f>
        <v>45388</v>
      </c>
      <c r="I39" s="2">
        <f t="shared" si="80"/>
        <v>12</v>
      </c>
      <c r="J39" s="2" t="str">
        <f t="shared" si="80"/>
        <v>N</v>
      </c>
      <c r="K39" s="6">
        <f t="shared" si="80"/>
        <v>0.45833333333333331</v>
      </c>
      <c r="L39" s="2" t="str">
        <f t="shared" si="80"/>
        <v>KK</v>
      </c>
      <c r="M39" s="2">
        <f t="shared" si="80"/>
        <v>8.5</v>
      </c>
      <c r="N39" s="2">
        <f t="shared" si="80"/>
        <v>1</v>
      </c>
      <c r="O39" s="2">
        <v>1</v>
      </c>
      <c r="P39" s="2" t="s">
        <v>89</v>
      </c>
      <c r="Q39" s="7" t="str">
        <f>IF($N39=1,IF(ISERROR(VLOOKUP($P39,'M1'!$A:$C,Q$2,FALSE)),"NOT PRESENT",VLOOKUP($P39,'M1'!$A:$C,Q$2,FALSE)),IF($N39=2,IF(ISERROR(VLOOKUP(DATA!$P39,'M2'!$A:$C,Q$2,FALSE)),"NOT PRESENT",VLOOKUP(DATA!$P39,'M2'!$A:$C,Q$2,FALSE)),IF($N39=0,IF(ISERROR(VLOOKUP($P39,'M1'!$A:$C,Q$2,FALSE)),IF(ISERROR(VLOOKUP(DATA!$P39,'M2'!$A:$C,Q$2,FALSE)),"NOT PRESENT",VLOOKUP(DATA!$P39,'M2'!$A:$C,Q$2,FALSE)),VLOOKUP($P39,'M1'!$A:$C,Q$2,FALSE)),"SPECIFY METHOD")))</f>
        <v>Caranx ruber</v>
      </c>
      <c r="R39" s="7" t="str">
        <f>IF($N39=1,IF(ISERROR(VLOOKUP($P39,'M1'!$A:$C,R$2,FALSE)),"NOT PRESENT",VLOOKUP($P39,'M1'!$A:$C,R$2,FALSE)),IF($N39=2,IF(ISERROR(VLOOKUP(DATA!$P39,'M2'!$A:$C,R$2,FALSE)),"NOT PRESENT",VLOOKUP(DATA!$P39,'M2'!$A:$C,R$2,FALSE)),IF($N39=0,IF(ISERROR(VLOOKUP($P39,'M1'!$A:$C,R$2,FALSE)),IF(ISERROR(VLOOKUP(DATA!$P39,'M2'!$A:$C,R$2,FALSE)),"NOT PRESENT",VLOOKUP(DATA!$P39,'M2'!$A:$C,R$2,FALSE)),VLOOKUP($P39,'M1'!$A:$C,R$2,FALSE)),"SPECIFY METHOD")))</f>
        <v xml:space="preserve"> Bar jack</v>
      </c>
      <c r="S39" s="33">
        <f t="shared" si="14"/>
        <v>5</v>
      </c>
      <c r="T39" s="2">
        <v>0</v>
      </c>
      <c r="AB39" s="2">
        <v>3</v>
      </c>
      <c r="AC39" s="2">
        <v>2</v>
      </c>
    </row>
    <row r="40" spans="1:30">
      <c r="A40" s="7">
        <f>MAX($A$1:$A39)+1</f>
        <v>38</v>
      </c>
      <c r="B40" s="2" t="str">
        <f t="shared" ref="B40:D40" si="81">IF(ISERROR(B39),IF(ISERROR(B38),IF(ISERROR(B37),"BLANK",B37),B38),B39)</f>
        <v>LH</v>
      </c>
      <c r="C40" s="2" t="str">
        <f t="shared" si="81"/>
        <v>BLANK</v>
      </c>
      <c r="D40" s="2" t="str">
        <f t="shared" si="81"/>
        <v>BC4</v>
      </c>
      <c r="E40" s="7" t="str">
        <f>IF(ISERROR(VLOOKUP($D40,SITES!$A:$E,2,FALSE)),"",VLOOKUP($D40,SITES!$A:$E,2,FALSE))</f>
        <v>Broward County 4</v>
      </c>
      <c r="F40" s="4">
        <f>IF(ISERROR(VLOOKUP($D40,SITES!$A:$E,3,FALSE)),"",VLOOKUP($D40,SITES!$A:$E,3,FALSE))</f>
        <v>26.149383333333333</v>
      </c>
      <c r="G40" s="31">
        <f>IF(ISERROR(VLOOKUP($D40,SITES!$A:$E,4,FALSE)),"",VLOOKUP($D40,SITES!$A:$E,4,FALSE))</f>
        <v>-80.089399999999998</v>
      </c>
      <c r="H40" s="50">
        <f t="shared" ref="H40:P40" si="82">IF(ISERROR(H39),IF(ISERROR(H38),IF(ISERROR(H37),"BLANK",H37),H38),H39)</f>
        <v>45388</v>
      </c>
      <c r="I40" s="2">
        <f t="shared" si="82"/>
        <v>12</v>
      </c>
      <c r="J40" s="2" t="str">
        <f t="shared" si="82"/>
        <v>N</v>
      </c>
      <c r="K40" s="6">
        <f t="shared" si="82"/>
        <v>0.45833333333333331</v>
      </c>
      <c r="L40" s="2" t="str">
        <f t="shared" si="82"/>
        <v>KK</v>
      </c>
      <c r="M40" s="2">
        <f t="shared" si="82"/>
        <v>8.5</v>
      </c>
      <c r="N40" s="2">
        <f t="shared" si="82"/>
        <v>1</v>
      </c>
      <c r="O40" s="2">
        <v>2</v>
      </c>
      <c r="P40" s="2" t="str">
        <f t="shared" si="82"/>
        <v>cru</v>
      </c>
      <c r="Q40" s="7" t="str">
        <f>IF($N40=1,IF(ISERROR(VLOOKUP($P40,'M1'!$A:$C,Q$2,FALSE)),"NOT PRESENT",VLOOKUP($P40,'M1'!$A:$C,Q$2,FALSE)),IF($N40=2,IF(ISERROR(VLOOKUP(DATA!$P40,'M2'!$A:$C,Q$2,FALSE)),"NOT PRESENT",VLOOKUP(DATA!$P40,'M2'!$A:$C,Q$2,FALSE)),IF($N40=0,IF(ISERROR(VLOOKUP($P40,'M1'!$A:$C,Q$2,FALSE)),IF(ISERROR(VLOOKUP(DATA!$P40,'M2'!$A:$C,Q$2,FALSE)),"NOT PRESENT",VLOOKUP(DATA!$P40,'M2'!$A:$C,Q$2,FALSE)),VLOOKUP($P40,'M1'!$A:$C,Q$2,FALSE)),"SPECIFY METHOD")))</f>
        <v>Caranx ruber</v>
      </c>
      <c r="R40" s="7" t="str">
        <f>IF($N40=1,IF(ISERROR(VLOOKUP($P40,'M1'!$A:$C,R$2,FALSE)),"NOT PRESENT",VLOOKUP($P40,'M1'!$A:$C,R$2,FALSE)),IF($N40=2,IF(ISERROR(VLOOKUP(DATA!$P40,'M2'!$A:$C,R$2,FALSE)),"NOT PRESENT",VLOOKUP(DATA!$P40,'M2'!$A:$C,R$2,FALSE)),IF($N40=0,IF(ISERROR(VLOOKUP($P40,'M1'!$A:$C,R$2,FALSE)),IF(ISERROR(VLOOKUP(DATA!$P40,'M2'!$A:$C,R$2,FALSE)),"NOT PRESENT",VLOOKUP(DATA!$P40,'M2'!$A:$C,R$2,FALSE)),VLOOKUP($P40,'M1'!$A:$C,R$2,FALSE)),"SPECIFY METHOD")))</f>
        <v xml:space="preserve"> Bar jack</v>
      </c>
      <c r="S40" s="33">
        <f t="shared" si="14"/>
        <v>3</v>
      </c>
      <c r="T40" s="2">
        <v>0</v>
      </c>
      <c r="AC40" s="2">
        <v>2</v>
      </c>
      <c r="AD40" s="2">
        <v>1</v>
      </c>
    </row>
    <row r="41" spans="1:30">
      <c r="A41" s="7">
        <f>MAX($A$1:$A40)+1</f>
        <v>39</v>
      </c>
      <c r="B41" s="2" t="str">
        <f t="shared" ref="B41:D41" si="83">IF(ISERROR(B40),IF(ISERROR(B39),IF(ISERROR(B38),"BLANK",B38),B39),B40)</f>
        <v>LH</v>
      </c>
      <c r="C41" s="2" t="str">
        <f t="shared" si="83"/>
        <v>BLANK</v>
      </c>
      <c r="D41" s="2" t="str">
        <f t="shared" si="83"/>
        <v>BC4</v>
      </c>
      <c r="E41" s="7" t="str">
        <f>IF(ISERROR(VLOOKUP($D41,SITES!$A:$E,2,FALSE)),"",VLOOKUP($D41,SITES!$A:$E,2,FALSE))</f>
        <v>Broward County 4</v>
      </c>
      <c r="F41" s="4">
        <f>IF(ISERROR(VLOOKUP($D41,SITES!$A:$E,3,FALSE)),"",VLOOKUP($D41,SITES!$A:$E,3,FALSE))</f>
        <v>26.149383333333333</v>
      </c>
      <c r="G41" s="31">
        <f>IF(ISERROR(VLOOKUP($D41,SITES!$A:$E,4,FALSE)),"",VLOOKUP($D41,SITES!$A:$E,4,FALSE))</f>
        <v>-80.089399999999998</v>
      </c>
      <c r="H41" s="50">
        <f t="shared" ref="H41:N41" si="84">IF(ISERROR(H40),IF(ISERROR(H39),IF(ISERROR(H38),"BLANK",H38),H39),H40)</f>
        <v>45388</v>
      </c>
      <c r="I41" s="2">
        <f t="shared" si="84"/>
        <v>12</v>
      </c>
      <c r="J41" s="2" t="str">
        <f t="shared" si="84"/>
        <v>N</v>
      </c>
      <c r="K41" s="6">
        <f t="shared" si="84"/>
        <v>0.45833333333333331</v>
      </c>
      <c r="L41" s="2" t="str">
        <f t="shared" si="84"/>
        <v>KK</v>
      </c>
      <c r="M41" s="2">
        <f t="shared" si="84"/>
        <v>8.5</v>
      </c>
      <c r="N41" s="2">
        <f t="shared" si="84"/>
        <v>1</v>
      </c>
      <c r="O41" s="2">
        <v>1</v>
      </c>
      <c r="P41" s="2" t="s">
        <v>90</v>
      </c>
      <c r="Q41" s="7" t="str">
        <f>IF($N41=1,IF(ISERROR(VLOOKUP($P41,'M1'!$A:$C,Q$2,FALSE)),"NOT PRESENT",VLOOKUP($P41,'M1'!$A:$C,Q$2,FALSE)),IF($N41=2,IF(ISERROR(VLOOKUP(DATA!$P41,'M2'!$A:$C,Q$2,FALSE)),"NOT PRESENT",VLOOKUP(DATA!$P41,'M2'!$A:$C,Q$2,FALSE)),IF($N41=0,IF(ISERROR(VLOOKUP($P41,'M1'!$A:$C,Q$2,FALSE)),IF(ISERROR(VLOOKUP(DATA!$P41,'M2'!$A:$C,Q$2,FALSE)),"NOT PRESENT",VLOOKUP(DATA!$P41,'M2'!$A:$C,Q$2,FALSE)),VLOOKUP($P41,'M1'!$A:$C,Q$2,FALSE)),"SPECIFY METHOD")))</f>
        <v>Sparisoma atomarium</v>
      </c>
      <c r="R41" s="7">
        <f>IF($N41=1,IF(ISERROR(VLOOKUP($P41,'M1'!$A:$C,R$2,FALSE)),"NOT PRESENT",VLOOKUP($P41,'M1'!$A:$C,R$2,FALSE)),IF($N41=2,IF(ISERROR(VLOOKUP(DATA!$P41,'M2'!$A:$C,R$2,FALSE)),"NOT PRESENT",VLOOKUP(DATA!$P41,'M2'!$A:$C,R$2,FALSE)),IF($N41=0,IF(ISERROR(VLOOKUP($P41,'M1'!$A:$C,R$2,FALSE)),IF(ISERROR(VLOOKUP(DATA!$P41,'M2'!$A:$C,R$2,FALSE)),"NOT PRESENT",VLOOKUP(DATA!$P41,'M2'!$A:$C,R$2,FALSE)),VLOOKUP($P41,'M1'!$A:$C,R$2,FALSE)),"SPECIFY METHOD")))</f>
        <v>0</v>
      </c>
      <c r="S41" s="33">
        <f t="shared" si="14"/>
        <v>1</v>
      </c>
      <c r="T41" s="2">
        <v>0</v>
      </c>
      <c r="V41" s="2">
        <v>1</v>
      </c>
    </row>
    <row r="42" spans="1:30">
      <c r="A42" s="7">
        <f>MAX($A$1:$A41)+1</f>
        <v>40</v>
      </c>
      <c r="B42" s="2" t="str">
        <f t="shared" ref="B42:D42" si="85">IF(ISERROR(B41),IF(ISERROR(B40),IF(ISERROR(B39),"BLANK",B39),B40),B41)</f>
        <v>LH</v>
      </c>
      <c r="C42" s="2" t="str">
        <f t="shared" si="85"/>
        <v>BLANK</v>
      </c>
      <c r="D42" s="2" t="str">
        <f t="shared" si="85"/>
        <v>BC4</v>
      </c>
      <c r="E42" s="7" t="str">
        <f>IF(ISERROR(VLOOKUP($D42,SITES!$A:$E,2,FALSE)),"",VLOOKUP($D42,SITES!$A:$E,2,FALSE))</f>
        <v>Broward County 4</v>
      </c>
      <c r="F42" s="4">
        <f>IF(ISERROR(VLOOKUP($D42,SITES!$A:$E,3,FALSE)),"",VLOOKUP($D42,SITES!$A:$E,3,FALSE))</f>
        <v>26.149383333333333</v>
      </c>
      <c r="G42" s="31">
        <f>IF(ISERROR(VLOOKUP($D42,SITES!$A:$E,4,FALSE)),"",VLOOKUP($D42,SITES!$A:$E,4,FALSE))</f>
        <v>-80.089399999999998</v>
      </c>
      <c r="H42" s="50">
        <f t="shared" ref="H42:P42" si="86">IF(ISERROR(H41),IF(ISERROR(H40),IF(ISERROR(H39),"BLANK",H39),H40),H41)</f>
        <v>45388</v>
      </c>
      <c r="I42" s="2">
        <f t="shared" si="86"/>
        <v>12</v>
      </c>
      <c r="J42" s="2" t="str">
        <f t="shared" si="86"/>
        <v>N</v>
      </c>
      <c r="K42" s="6">
        <f t="shared" si="86"/>
        <v>0.45833333333333331</v>
      </c>
      <c r="L42" s="2" t="str">
        <f t="shared" si="86"/>
        <v>KK</v>
      </c>
      <c r="M42" s="2">
        <f t="shared" si="86"/>
        <v>8.5</v>
      </c>
      <c r="N42" s="2">
        <f t="shared" si="86"/>
        <v>1</v>
      </c>
      <c r="O42" s="2">
        <v>2</v>
      </c>
      <c r="P42" s="2" t="str">
        <f t="shared" si="86"/>
        <v>sat</v>
      </c>
      <c r="Q42" s="7" t="str">
        <f>IF($N42=1,IF(ISERROR(VLOOKUP($P42,'M1'!$A:$C,Q$2,FALSE)),"NOT PRESENT",VLOOKUP($P42,'M1'!$A:$C,Q$2,FALSE)),IF($N42=2,IF(ISERROR(VLOOKUP(DATA!$P42,'M2'!$A:$C,Q$2,FALSE)),"NOT PRESENT",VLOOKUP(DATA!$P42,'M2'!$A:$C,Q$2,FALSE)),IF($N42=0,IF(ISERROR(VLOOKUP($P42,'M1'!$A:$C,Q$2,FALSE)),IF(ISERROR(VLOOKUP(DATA!$P42,'M2'!$A:$C,Q$2,FALSE)),"NOT PRESENT",VLOOKUP(DATA!$P42,'M2'!$A:$C,Q$2,FALSE)),VLOOKUP($P42,'M1'!$A:$C,Q$2,FALSE)),"SPECIFY METHOD")))</f>
        <v>Sparisoma atomarium</v>
      </c>
      <c r="R42" s="7">
        <f>IF($N42=1,IF(ISERROR(VLOOKUP($P42,'M1'!$A:$C,R$2,FALSE)),"NOT PRESENT",VLOOKUP($P42,'M1'!$A:$C,R$2,FALSE)),IF($N42=2,IF(ISERROR(VLOOKUP(DATA!$P42,'M2'!$A:$C,R$2,FALSE)),"NOT PRESENT",VLOOKUP(DATA!$P42,'M2'!$A:$C,R$2,FALSE)),IF($N42=0,IF(ISERROR(VLOOKUP($P42,'M1'!$A:$C,R$2,FALSE)),IF(ISERROR(VLOOKUP(DATA!$P42,'M2'!$A:$C,R$2,FALSE)),"NOT PRESENT",VLOOKUP(DATA!$P42,'M2'!$A:$C,R$2,FALSE)),VLOOKUP($P42,'M1'!$A:$C,R$2,FALSE)),"SPECIFY METHOD")))</f>
        <v>0</v>
      </c>
      <c r="S42" s="33">
        <f t="shared" si="14"/>
        <v>2</v>
      </c>
      <c r="T42" s="2">
        <v>0</v>
      </c>
      <c r="V42" s="2">
        <v>2</v>
      </c>
    </row>
    <row r="43" spans="1:30">
      <c r="A43" s="7">
        <f>MAX($A$1:$A42)+1</f>
        <v>41</v>
      </c>
      <c r="B43" s="2" t="str">
        <f t="shared" ref="B43:D43" si="87">IF(ISERROR(B42),IF(ISERROR(B41),IF(ISERROR(B40),"BLANK",B40),B41),B42)</f>
        <v>LH</v>
      </c>
      <c r="C43" s="2" t="str">
        <f t="shared" si="87"/>
        <v>BLANK</v>
      </c>
      <c r="D43" s="2" t="str">
        <f t="shared" si="87"/>
        <v>BC4</v>
      </c>
      <c r="E43" s="7" t="str">
        <f>IF(ISERROR(VLOOKUP($D43,SITES!$A:$E,2,FALSE)),"",VLOOKUP($D43,SITES!$A:$E,2,FALSE))</f>
        <v>Broward County 4</v>
      </c>
      <c r="F43" s="4">
        <f>IF(ISERROR(VLOOKUP($D43,SITES!$A:$E,3,FALSE)),"",VLOOKUP($D43,SITES!$A:$E,3,FALSE))</f>
        <v>26.149383333333333</v>
      </c>
      <c r="G43" s="31">
        <f>IF(ISERROR(VLOOKUP($D43,SITES!$A:$E,4,FALSE)),"",VLOOKUP($D43,SITES!$A:$E,4,FALSE))</f>
        <v>-80.089399999999998</v>
      </c>
      <c r="H43" s="50">
        <f t="shared" ref="H43:N43" si="88">IF(ISERROR(H42),IF(ISERROR(H41),IF(ISERROR(H40),"BLANK",H40),H41),H42)</f>
        <v>45388</v>
      </c>
      <c r="I43" s="2">
        <f t="shared" si="88"/>
        <v>12</v>
      </c>
      <c r="J43" s="2" t="str">
        <f t="shared" si="88"/>
        <v>N</v>
      </c>
      <c r="K43" s="6">
        <f t="shared" si="88"/>
        <v>0.45833333333333331</v>
      </c>
      <c r="L43" s="2" t="str">
        <f t="shared" si="88"/>
        <v>KK</v>
      </c>
      <c r="M43" s="2">
        <f t="shared" si="88"/>
        <v>8.5</v>
      </c>
      <c r="N43" s="2">
        <f t="shared" si="88"/>
        <v>1</v>
      </c>
      <c r="O43" s="2">
        <v>1</v>
      </c>
      <c r="P43" s="2" t="s">
        <v>91</v>
      </c>
      <c r="Q43" s="7" t="str">
        <f>IF($N43=1,IF(ISERROR(VLOOKUP($P43,'M1'!$A:$C,Q$2,FALSE)),"NOT PRESENT",VLOOKUP($P43,'M1'!$A:$C,Q$2,FALSE)),IF($N43=2,IF(ISERROR(VLOOKUP(DATA!$P43,'M2'!$A:$C,Q$2,FALSE)),"NOT PRESENT",VLOOKUP(DATA!$P43,'M2'!$A:$C,Q$2,FALSE)),IF($N43=0,IF(ISERROR(VLOOKUP($P43,'M1'!$A:$C,Q$2,FALSE)),IF(ISERROR(VLOOKUP(DATA!$P43,'M2'!$A:$C,Q$2,FALSE)),"NOT PRESENT",VLOOKUP(DATA!$P43,'M2'!$A:$C,Q$2,FALSE)),VLOOKUP($P43,'M1'!$A:$C,Q$2,FALSE)),"SPECIFY METHOD")))</f>
        <v>Haemulon plumierii</v>
      </c>
      <c r="R43" s="7">
        <f>IF($N43=1,IF(ISERROR(VLOOKUP($P43,'M1'!$A:$C,R$2,FALSE)),"NOT PRESENT",VLOOKUP($P43,'M1'!$A:$C,R$2,FALSE)),IF($N43=2,IF(ISERROR(VLOOKUP(DATA!$P43,'M2'!$A:$C,R$2,FALSE)),"NOT PRESENT",VLOOKUP(DATA!$P43,'M2'!$A:$C,R$2,FALSE)),IF($N43=0,IF(ISERROR(VLOOKUP($P43,'M1'!$A:$C,R$2,FALSE)),IF(ISERROR(VLOOKUP(DATA!$P43,'M2'!$A:$C,R$2,FALSE)),"NOT PRESENT",VLOOKUP(DATA!$P43,'M2'!$A:$C,R$2,FALSE)),VLOOKUP($P43,'M1'!$A:$C,R$2,FALSE)),"SPECIFY METHOD")))</f>
        <v>0</v>
      </c>
      <c r="S43" s="33">
        <f t="shared" si="14"/>
        <v>1</v>
      </c>
      <c r="T43" s="2">
        <v>0</v>
      </c>
      <c r="AC43" s="2">
        <v>1</v>
      </c>
    </row>
    <row r="44" spans="1:30">
      <c r="A44" s="7">
        <f>MAX($A$1:$A43)+1</f>
        <v>42</v>
      </c>
      <c r="B44" s="2" t="str">
        <f t="shared" ref="B44:D44" si="89">IF(ISERROR(B43),IF(ISERROR(B42),IF(ISERROR(B41),"BLANK",B41),B42),B43)</f>
        <v>LH</v>
      </c>
      <c r="C44" s="2" t="str">
        <f t="shared" si="89"/>
        <v>BLANK</v>
      </c>
      <c r="D44" s="2" t="str">
        <f t="shared" si="89"/>
        <v>BC4</v>
      </c>
      <c r="E44" s="7" t="str">
        <f>IF(ISERROR(VLOOKUP($D44,SITES!$A:$E,2,FALSE)),"",VLOOKUP($D44,SITES!$A:$E,2,FALSE))</f>
        <v>Broward County 4</v>
      </c>
      <c r="F44" s="4">
        <f>IF(ISERROR(VLOOKUP($D44,SITES!$A:$E,3,FALSE)),"",VLOOKUP($D44,SITES!$A:$E,3,FALSE))</f>
        <v>26.149383333333333</v>
      </c>
      <c r="G44" s="31">
        <f>IF(ISERROR(VLOOKUP($D44,SITES!$A:$E,4,FALSE)),"",VLOOKUP($D44,SITES!$A:$E,4,FALSE))</f>
        <v>-80.089399999999998</v>
      </c>
      <c r="H44" s="50">
        <f t="shared" ref="H44:N44" si="90">IF(ISERROR(H43),IF(ISERROR(H42),IF(ISERROR(H41),"BLANK",H41),H42),H43)</f>
        <v>45388</v>
      </c>
      <c r="I44" s="2">
        <f t="shared" si="90"/>
        <v>12</v>
      </c>
      <c r="J44" s="2" t="str">
        <f t="shared" si="90"/>
        <v>N</v>
      </c>
      <c r="K44" s="6">
        <f t="shared" si="90"/>
        <v>0.45833333333333331</v>
      </c>
      <c r="L44" s="2" t="str">
        <f t="shared" si="90"/>
        <v>KK</v>
      </c>
      <c r="M44" s="2">
        <f t="shared" si="90"/>
        <v>8.5</v>
      </c>
      <c r="N44" s="2">
        <f t="shared" si="90"/>
        <v>1</v>
      </c>
      <c r="O44" s="2">
        <v>1</v>
      </c>
      <c r="P44" s="2" t="s">
        <v>92</v>
      </c>
      <c r="Q44" s="7" t="str">
        <f>IF($N44=1,IF(ISERROR(VLOOKUP($P44,'M1'!$A:$C,Q$2,FALSE)),"NOT PRESENT",VLOOKUP($P44,'M1'!$A:$C,Q$2,FALSE)),IF($N44=2,IF(ISERROR(VLOOKUP(DATA!$P44,'M2'!$A:$C,Q$2,FALSE)),"NOT PRESENT",VLOOKUP(DATA!$P44,'M2'!$A:$C,Q$2,FALSE)),IF($N44=0,IF(ISERROR(VLOOKUP($P44,'M1'!$A:$C,Q$2,FALSE)),IF(ISERROR(VLOOKUP(DATA!$P44,'M2'!$A:$C,Q$2,FALSE)),"NOT PRESENT",VLOOKUP(DATA!$P44,'M2'!$A:$C,Q$2,FALSE)),VLOOKUP($P44,'M1'!$A:$C,Q$2,FALSE)),"SPECIFY METHOD")))</f>
        <v>Urobatis jamaicensis</v>
      </c>
      <c r="R44" s="7" t="str">
        <f>IF($N44=1,IF(ISERROR(VLOOKUP($P44,'M1'!$A:$C,R$2,FALSE)),"NOT PRESENT",VLOOKUP($P44,'M1'!$A:$C,R$2,FALSE)),IF($N44=2,IF(ISERROR(VLOOKUP(DATA!$P44,'M2'!$A:$C,R$2,FALSE)),"NOT PRESENT",VLOOKUP(DATA!$P44,'M2'!$A:$C,R$2,FALSE)),IF($N44=0,IF(ISERROR(VLOOKUP($P44,'M1'!$A:$C,R$2,FALSE)),IF(ISERROR(VLOOKUP(DATA!$P44,'M2'!$A:$C,R$2,FALSE)),"NOT PRESENT",VLOOKUP(DATA!$P44,'M2'!$A:$C,R$2,FALSE)),VLOOKUP($P44,'M1'!$A:$C,R$2,FALSE)),"SPECIFY METHOD")))</f>
        <v>Yellow stingray</v>
      </c>
      <c r="S44" s="33">
        <f t="shared" si="14"/>
        <v>1</v>
      </c>
      <c r="T44" s="2">
        <v>0</v>
      </c>
      <c r="AC44" s="2">
        <v>1</v>
      </c>
    </row>
    <row r="45" spans="1:30">
      <c r="A45" s="7">
        <f>MAX($A$1:$A44)+1</f>
        <v>43</v>
      </c>
      <c r="B45" s="2" t="str">
        <f t="shared" ref="B45:D45" si="91">IF(ISERROR(B44),IF(ISERROR(B43),IF(ISERROR(B42),"BLANK",B42),B43),B44)</f>
        <v>LH</v>
      </c>
      <c r="C45" s="2" t="str">
        <f t="shared" si="91"/>
        <v>BLANK</v>
      </c>
      <c r="D45" s="2" t="str">
        <f t="shared" si="91"/>
        <v>BC4</v>
      </c>
      <c r="E45" s="7" t="str">
        <f>IF(ISERROR(VLOOKUP($D45,SITES!$A:$E,2,FALSE)),"",VLOOKUP($D45,SITES!$A:$E,2,FALSE))</f>
        <v>Broward County 4</v>
      </c>
      <c r="F45" s="4">
        <f>IF(ISERROR(VLOOKUP($D45,SITES!$A:$E,3,FALSE)),"",VLOOKUP($D45,SITES!$A:$E,3,FALSE))</f>
        <v>26.149383333333333</v>
      </c>
      <c r="G45" s="31">
        <f>IF(ISERROR(VLOOKUP($D45,SITES!$A:$E,4,FALSE)),"",VLOOKUP($D45,SITES!$A:$E,4,FALSE))</f>
        <v>-80.089399999999998</v>
      </c>
      <c r="H45" s="50">
        <f t="shared" ref="H45:N45" si="92">IF(ISERROR(H44),IF(ISERROR(H43),IF(ISERROR(H42),"BLANK",H42),H43),H44)</f>
        <v>45388</v>
      </c>
      <c r="I45" s="2">
        <f t="shared" si="92"/>
        <v>12</v>
      </c>
      <c r="J45" s="2" t="str">
        <f t="shared" si="92"/>
        <v>N</v>
      </c>
      <c r="K45" s="6">
        <f t="shared" si="92"/>
        <v>0.45833333333333331</v>
      </c>
      <c r="L45" s="2" t="str">
        <f t="shared" si="92"/>
        <v>KK</v>
      </c>
      <c r="M45" s="2">
        <f t="shared" si="92"/>
        <v>8.5</v>
      </c>
      <c r="N45" s="2">
        <f t="shared" si="92"/>
        <v>1</v>
      </c>
      <c r="O45" s="2">
        <v>1</v>
      </c>
      <c r="P45" s="2" t="s">
        <v>93</v>
      </c>
      <c r="Q45" s="7" t="str">
        <f>IF($N45=1,IF(ISERROR(VLOOKUP($P45,'M1'!$A:$C,Q$2,FALSE)),"NOT PRESENT",VLOOKUP($P45,'M1'!$A:$C,Q$2,FALSE)),IF($N45=2,IF(ISERROR(VLOOKUP(DATA!$P45,'M2'!$A:$C,Q$2,FALSE)),"NOT PRESENT",VLOOKUP(DATA!$P45,'M2'!$A:$C,Q$2,FALSE)),IF($N45=0,IF(ISERROR(VLOOKUP($P45,'M1'!$A:$C,Q$2,FALSE)),IF(ISERROR(VLOOKUP(DATA!$P45,'M2'!$A:$C,Q$2,FALSE)),"NOT PRESENT",VLOOKUP(DATA!$P45,'M2'!$A:$C,Q$2,FALSE)),VLOOKUP($P45,'M1'!$A:$C,Q$2,FALSE)),"SPECIFY METHOD")))</f>
        <v>Anisotremus virginicus</v>
      </c>
      <c r="R45" s="7" t="str">
        <f>IF($N45=1,IF(ISERROR(VLOOKUP($P45,'M1'!$A:$C,R$2,FALSE)),"NOT PRESENT",VLOOKUP($P45,'M1'!$A:$C,R$2,FALSE)),IF($N45=2,IF(ISERROR(VLOOKUP(DATA!$P45,'M2'!$A:$C,R$2,FALSE)),"NOT PRESENT",VLOOKUP(DATA!$P45,'M2'!$A:$C,R$2,FALSE)),IF($N45=0,IF(ISERROR(VLOOKUP($P45,'M1'!$A:$C,R$2,FALSE)),IF(ISERROR(VLOOKUP(DATA!$P45,'M2'!$A:$C,R$2,FALSE)),"NOT PRESENT",VLOOKUP(DATA!$P45,'M2'!$A:$C,R$2,FALSE)),VLOOKUP($P45,'M1'!$A:$C,R$2,FALSE)),"SPECIFY METHOD")))</f>
        <v>Porkfish</v>
      </c>
      <c r="S45" s="33">
        <f t="shared" si="14"/>
        <v>2</v>
      </c>
      <c r="T45" s="2">
        <v>0</v>
      </c>
      <c r="Z45" s="2">
        <v>1</v>
      </c>
      <c r="AA45" s="2">
        <v>1</v>
      </c>
    </row>
    <row r="46" spans="1:30">
      <c r="A46" s="7">
        <f>MAX($A$1:$A45)+1</f>
        <v>44</v>
      </c>
      <c r="B46" s="2" t="str">
        <f t="shared" ref="B46:D46" si="93">IF(ISERROR(B45),IF(ISERROR(B44),IF(ISERROR(B43),"BLANK",B43),B44),B45)</f>
        <v>LH</v>
      </c>
      <c r="C46" s="2" t="str">
        <f t="shared" si="93"/>
        <v>BLANK</v>
      </c>
      <c r="D46" s="2" t="str">
        <f t="shared" si="93"/>
        <v>BC4</v>
      </c>
      <c r="E46" s="7" t="str">
        <f>IF(ISERROR(VLOOKUP($D46,SITES!$A:$E,2,FALSE)),"",VLOOKUP($D46,SITES!$A:$E,2,FALSE))</f>
        <v>Broward County 4</v>
      </c>
      <c r="F46" s="4">
        <f>IF(ISERROR(VLOOKUP($D46,SITES!$A:$E,3,FALSE)),"",VLOOKUP($D46,SITES!$A:$E,3,FALSE))</f>
        <v>26.149383333333333</v>
      </c>
      <c r="G46" s="31">
        <f>IF(ISERROR(VLOOKUP($D46,SITES!$A:$E,4,FALSE)),"",VLOOKUP($D46,SITES!$A:$E,4,FALSE))</f>
        <v>-80.089399999999998</v>
      </c>
      <c r="H46" s="50">
        <f t="shared" ref="H46:P46" si="94">IF(ISERROR(H45),IF(ISERROR(H44),IF(ISERROR(H43),"BLANK",H43),H44),H45)</f>
        <v>45388</v>
      </c>
      <c r="I46" s="2">
        <f t="shared" si="94"/>
        <v>12</v>
      </c>
      <c r="J46" s="2" t="str">
        <f t="shared" si="94"/>
        <v>N</v>
      </c>
      <c r="K46" s="6">
        <f t="shared" si="94"/>
        <v>0.45833333333333331</v>
      </c>
      <c r="L46" s="2" t="str">
        <f t="shared" si="94"/>
        <v>KK</v>
      </c>
      <c r="M46" s="2">
        <f t="shared" si="94"/>
        <v>8.5</v>
      </c>
      <c r="N46" s="2">
        <f t="shared" si="94"/>
        <v>1</v>
      </c>
      <c r="O46" s="2">
        <v>2</v>
      </c>
      <c r="P46" s="2" t="str">
        <f t="shared" si="94"/>
        <v>avi</v>
      </c>
      <c r="Q46" s="7" t="str">
        <f>IF($N46=1,IF(ISERROR(VLOOKUP($P46,'M1'!$A:$C,Q$2,FALSE)),"NOT PRESENT",VLOOKUP($P46,'M1'!$A:$C,Q$2,FALSE)),IF($N46=2,IF(ISERROR(VLOOKUP(DATA!$P46,'M2'!$A:$C,Q$2,FALSE)),"NOT PRESENT",VLOOKUP(DATA!$P46,'M2'!$A:$C,Q$2,FALSE)),IF($N46=0,IF(ISERROR(VLOOKUP($P46,'M1'!$A:$C,Q$2,FALSE)),IF(ISERROR(VLOOKUP(DATA!$P46,'M2'!$A:$C,Q$2,FALSE)),"NOT PRESENT",VLOOKUP(DATA!$P46,'M2'!$A:$C,Q$2,FALSE)),VLOOKUP($P46,'M1'!$A:$C,Q$2,FALSE)),"SPECIFY METHOD")))</f>
        <v>Anisotremus virginicus</v>
      </c>
      <c r="R46" s="7" t="str">
        <f>IF($N46=1,IF(ISERROR(VLOOKUP($P46,'M1'!$A:$C,R$2,FALSE)),"NOT PRESENT",VLOOKUP($P46,'M1'!$A:$C,R$2,FALSE)),IF($N46=2,IF(ISERROR(VLOOKUP(DATA!$P46,'M2'!$A:$C,R$2,FALSE)),"NOT PRESENT",VLOOKUP(DATA!$P46,'M2'!$A:$C,R$2,FALSE)),IF($N46=0,IF(ISERROR(VLOOKUP($P46,'M1'!$A:$C,R$2,FALSE)),IF(ISERROR(VLOOKUP(DATA!$P46,'M2'!$A:$C,R$2,FALSE)),"NOT PRESENT",VLOOKUP(DATA!$P46,'M2'!$A:$C,R$2,FALSE)),VLOOKUP($P46,'M1'!$A:$C,R$2,FALSE)),"SPECIFY METHOD")))</f>
        <v>Porkfish</v>
      </c>
      <c r="S46" s="33">
        <f t="shared" si="14"/>
        <v>1</v>
      </c>
      <c r="T46" s="2">
        <v>0</v>
      </c>
      <c r="AB46" s="2">
        <v>1</v>
      </c>
    </row>
    <row r="47" spans="1:30">
      <c r="A47" s="7">
        <f>MAX($A$1:$A46)+1</f>
        <v>45</v>
      </c>
      <c r="B47" s="2" t="str">
        <f t="shared" ref="B47:D47" si="95">IF(ISERROR(B46),IF(ISERROR(B45),IF(ISERROR(B44),"BLANK",B44),B45),B46)</f>
        <v>LH</v>
      </c>
      <c r="C47" s="2" t="str">
        <f t="shared" si="95"/>
        <v>BLANK</v>
      </c>
      <c r="D47" s="2" t="str">
        <f t="shared" si="95"/>
        <v>BC4</v>
      </c>
      <c r="E47" s="7" t="str">
        <f>IF(ISERROR(VLOOKUP($D47,SITES!$A:$E,2,FALSE)),"",VLOOKUP($D47,SITES!$A:$E,2,FALSE))</f>
        <v>Broward County 4</v>
      </c>
      <c r="F47" s="4">
        <f>IF(ISERROR(VLOOKUP($D47,SITES!$A:$E,3,FALSE)),"",VLOOKUP($D47,SITES!$A:$E,3,FALSE))</f>
        <v>26.149383333333333</v>
      </c>
      <c r="G47" s="31">
        <f>IF(ISERROR(VLOOKUP($D47,SITES!$A:$E,4,FALSE)),"",VLOOKUP($D47,SITES!$A:$E,4,FALSE))</f>
        <v>-80.089399999999998</v>
      </c>
      <c r="H47" s="50">
        <f t="shared" ref="H47:N47" si="96">IF(ISERROR(H46),IF(ISERROR(H45),IF(ISERROR(H44),"BLANK",H44),H45),H46)</f>
        <v>45388</v>
      </c>
      <c r="I47" s="2">
        <f t="shared" si="96"/>
        <v>12</v>
      </c>
      <c r="J47" s="2" t="str">
        <f t="shared" si="96"/>
        <v>N</v>
      </c>
      <c r="K47" s="6">
        <f t="shared" si="96"/>
        <v>0.45833333333333331</v>
      </c>
      <c r="L47" s="2" t="str">
        <f t="shared" si="96"/>
        <v>KK</v>
      </c>
      <c r="M47" s="2">
        <f t="shared" si="96"/>
        <v>8.5</v>
      </c>
      <c r="N47" s="2">
        <f t="shared" si="96"/>
        <v>1</v>
      </c>
      <c r="O47" s="2">
        <v>1</v>
      </c>
      <c r="P47" s="2" t="s">
        <v>94</v>
      </c>
      <c r="Q47" s="7" t="str">
        <f>IF($N47=1,IF(ISERROR(VLOOKUP($P47,'M1'!$A:$C,Q$2,FALSE)),"NOT PRESENT",VLOOKUP($P47,'M1'!$A:$C,Q$2,FALSE)),IF($N47=2,IF(ISERROR(VLOOKUP(DATA!$P47,'M2'!$A:$C,Q$2,FALSE)),"NOT PRESENT",VLOOKUP(DATA!$P47,'M2'!$A:$C,Q$2,FALSE)),IF($N47=0,IF(ISERROR(VLOOKUP($P47,'M1'!$A:$C,Q$2,FALSE)),IF(ISERROR(VLOOKUP(DATA!$P47,'M2'!$A:$C,Q$2,FALSE)),"NOT PRESENT",VLOOKUP(DATA!$P47,'M2'!$A:$C,Q$2,FALSE)),VLOOKUP($P47,'M1'!$A:$C,Q$2,FALSE)),"SPECIFY METHOD")))</f>
        <v>Kyphosus vaigiensis</v>
      </c>
      <c r="R47" s="7">
        <f>IF($N47=1,IF(ISERROR(VLOOKUP($P47,'M1'!$A:$C,R$2,FALSE)),"NOT PRESENT",VLOOKUP($P47,'M1'!$A:$C,R$2,FALSE)),IF($N47=2,IF(ISERROR(VLOOKUP(DATA!$P47,'M2'!$A:$C,R$2,FALSE)),"NOT PRESENT",VLOOKUP(DATA!$P47,'M2'!$A:$C,R$2,FALSE)),IF($N47=0,IF(ISERROR(VLOOKUP($P47,'M1'!$A:$C,R$2,FALSE)),IF(ISERROR(VLOOKUP(DATA!$P47,'M2'!$A:$C,R$2,FALSE)),"NOT PRESENT",VLOOKUP(DATA!$P47,'M2'!$A:$C,R$2,FALSE)),VLOOKUP($P47,'M1'!$A:$C,R$2,FALSE)),"SPECIFY METHOD")))</f>
        <v>0</v>
      </c>
      <c r="S47" s="33">
        <f t="shared" si="14"/>
        <v>1</v>
      </c>
      <c r="T47" s="2">
        <v>0</v>
      </c>
      <c r="AD47" s="2">
        <v>1</v>
      </c>
    </row>
    <row r="48" spans="1:30">
      <c r="A48" s="7">
        <f>MAX($A$1:$A47)+1</f>
        <v>46</v>
      </c>
      <c r="B48" s="2" t="str">
        <f t="shared" ref="B48:D48" si="97">IF(ISERROR(B47),IF(ISERROR(B46),IF(ISERROR(B45),"BLANK",B45),B46),B47)</f>
        <v>LH</v>
      </c>
      <c r="C48" s="2" t="str">
        <f t="shared" si="97"/>
        <v>BLANK</v>
      </c>
      <c r="D48" s="2" t="str">
        <f t="shared" si="97"/>
        <v>BC4</v>
      </c>
      <c r="E48" s="7" t="str">
        <f>IF(ISERROR(VLOOKUP($D48,SITES!$A:$E,2,FALSE)),"",VLOOKUP($D48,SITES!$A:$E,2,FALSE))</f>
        <v>Broward County 4</v>
      </c>
      <c r="F48" s="4">
        <f>IF(ISERROR(VLOOKUP($D48,SITES!$A:$E,3,FALSE)),"",VLOOKUP($D48,SITES!$A:$E,3,FALSE))</f>
        <v>26.149383333333333</v>
      </c>
      <c r="G48" s="31">
        <f>IF(ISERROR(VLOOKUP($D48,SITES!$A:$E,4,FALSE)),"",VLOOKUP($D48,SITES!$A:$E,4,FALSE))</f>
        <v>-80.089399999999998</v>
      </c>
      <c r="H48" s="50">
        <f t="shared" ref="H48:N48" si="98">IF(ISERROR(H47),IF(ISERROR(H46),IF(ISERROR(H45),"BLANK",H45),H46),H47)</f>
        <v>45388</v>
      </c>
      <c r="I48" s="2">
        <f t="shared" si="98"/>
        <v>12</v>
      </c>
      <c r="J48" s="2" t="str">
        <f t="shared" si="98"/>
        <v>N</v>
      </c>
      <c r="K48" s="6">
        <f t="shared" si="98"/>
        <v>0.45833333333333331</v>
      </c>
      <c r="L48" s="2" t="str">
        <f t="shared" si="98"/>
        <v>KK</v>
      </c>
      <c r="M48" s="2">
        <f t="shared" si="98"/>
        <v>8.5</v>
      </c>
      <c r="N48" s="2">
        <f t="shared" si="98"/>
        <v>1</v>
      </c>
      <c r="O48" s="2">
        <v>2</v>
      </c>
      <c r="P48" s="2" t="s">
        <v>95</v>
      </c>
      <c r="Q48" s="7" t="str">
        <f>IF($N48=1,IF(ISERROR(VLOOKUP($P48,'M1'!$A:$C,Q$2,FALSE)),"NOT PRESENT",VLOOKUP($P48,'M1'!$A:$C,Q$2,FALSE)),IF($N48=2,IF(ISERROR(VLOOKUP(DATA!$P48,'M2'!$A:$C,Q$2,FALSE)),"NOT PRESENT",VLOOKUP(DATA!$P48,'M2'!$A:$C,Q$2,FALSE)),IF($N48=0,IF(ISERROR(VLOOKUP($P48,'M1'!$A:$C,Q$2,FALSE)),IF(ISERROR(VLOOKUP(DATA!$P48,'M2'!$A:$C,Q$2,FALSE)),"NOT PRESENT",VLOOKUP(DATA!$P48,'M2'!$A:$C,Q$2,FALSE)),VLOOKUP($P48,'M1'!$A:$C,Q$2,FALSE)),"SPECIFY METHOD")))</f>
        <v>Brachygenys chrysargyreum</v>
      </c>
      <c r="R48" s="7" t="str">
        <f>IF($N48=1,IF(ISERROR(VLOOKUP($P48,'M1'!$A:$C,R$2,FALSE)),"NOT PRESENT",VLOOKUP($P48,'M1'!$A:$C,R$2,FALSE)),IF($N48=2,IF(ISERROR(VLOOKUP(DATA!$P48,'M2'!$A:$C,R$2,FALSE)),"NOT PRESENT",VLOOKUP(DATA!$P48,'M2'!$A:$C,R$2,FALSE)),IF($N48=0,IF(ISERROR(VLOOKUP($P48,'M1'!$A:$C,R$2,FALSE)),IF(ISERROR(VLOOKUP(DATA!$P48,'M2'!$A:$C,R$2,FALSE)),"NOT PRESENT",VLOOKUP(DATA!$P48,'M2'!$A:$C,R$2,FALSE)),VLOOKUP($P48,'M1'!$A:$C,R$2,FALSE)),"SPECIFY METHOD")))</f>
        <v>Smallmouth grunt</v>
      </c>
      <c r="S48" s="33">
        <f t="shared" si="14"/>
        <v>10</v>
      </c>
      <c r="T48" s="2">
        <v>0</v>
      </c>
      <c r="AA48" s="2">
        <v>10</v>
      </c>
    </row>
    <row r="49" spans="1:30">
      <c r="A49" s="7">
        <f>MAX($A$1:$A48)+1</f>
        <v>47</v>
      </c>
      <c r="B49" s="2" t="str">
        <f t="shared" ref="B49:D49" si="99">IF(ISERROR(B48),IF(ISERROR(B47),IF(ISERROR(B46),"BLANK",B46),B47),B48)</f>
        <v>LH</v>
      </c>
      <c r="C49" s="2" t="str">
        <f t="shared" si="99"/>
        <v>BLANK</v>
      </c>
      <c r="D49" s="2" t="str">
        <f t="shared" si="99"/>
        <v>BC4</v>
      </c>
      <c r="E49" s="7" t="str">
        <f>IF(ISERROR(VLOOKUP($D49,SITES!$A:$E,2,FALSE)),"",VLOOKUP($D49,SITES!$A:$E,2,FALSE))</f>
        <v>Broward County 4</v>
      </c>
      <c r="F49" s="4">
        <f>IF(ISERROR(VLOOKUP($D49,SITES!$A:$E,3,FALSE)),"",VLOOKUP($D49,SITES!$A:$E,3,FALSE))</f>
        <v>26.149383333333333</v>
      </c>
      <c r="G49" s="31">
        <f>IF(ISERROR(VLOOKUP($D49,SITES!$A:$E,4,FALSE)),"",VLOOKUP($D49,SITES!$A:$E,4,FALSE))</f>
        <v>-80.089399999999998</v>
      </c>
      <c r="H49" s="50">
        <f t="shared" ref="H49:N49" si="100">IF(ISERROR(H48),IF(ISERROR(H47),IF(ISERROR(H46),"BLANK",H46),H47),H48)</f>
        <v>45388</v>
      </c>
      <c r="I49" s="2">
        <f t="shared" si="100"/>
        <v>12</v>
      </c>
      <c r="J49" s="2" t="str">
        <f t="shared" si="100"/>
        <v>N</v>
      </c>
      <c r="K49" s="6">
        <f t="shared" si="100"/>
        <v>0.45833333333333331</v>
      </c>
      <c r="L49" s="2" t="str">
        <f t="shared" si="100"/>
        <v>KK</v>
      </c>
      <c r="M49" s="2">
        <f t="shared" si="100"/>
        <v>8.5</v>
      </c>
      <c r="N49" s="2">
        <f t="shared" si="100"/>
        <v>1</v>
      </c>
      <c r="O49" s="2">
        <v>2</v>
      </c>
      <c r="P49" s="2" t="s">
        <v>96</v>
      </c>
      <c r="Q49" s="7" t="str">
        <f>IF($N49=1,IF(ISERROR(VLOOKUP($P49,'M1'!$A:$C,Q$2,FALSE)),"NOT PRESENT",VLOOKUP($P49,'M1'!$A:$C,Q$2,FALSE)),IF($N49=2,IF(ISERROR(VLOOKUP(DATA!$P49,'M2'!$A:$C,Q$2,FALSE)),"NOT PRESENT",VLOOKUP(DATA!$P49,'M2'!$A:$C,Q$2,FALSE)),IF($N49=0,IF(ISERROR(VLOOKUP($P49,'M1'!$A:$C,Q$2,FALSE)),IF(ISERROR(VLOOKUP(DATA!$P49,'M2'!$A:$C,Q$2,FALSE)),"NOT PRESENT",VLOOKUP(DATA!$P49,'M2'!$A:$C,Q$2,FALSE)),VLOOKUP($P49,'M1'!$A:$C,Q$2,FALSE)),"SPECIFY METHOD")))</f>
        <v>Haemulon sciurus</v>
      </c>
      <c r="R49" s="7" t="str">
        <f>IF($N49=1,IF(ISERROR(VLOOKUP($P49,'M1'!$A:$C,R$2,FALSE)),"NOT PRESENT",VLOOKUP($P49,'M1'!$A:$C,R$2,FALSE)),IF($N49=2,IF(ISERROR(VLOOKUP(DATA!$P49,'M2'!$A:$C,R$2,FALSE)),"NOT PRESENT",VLOOKUP(DATA!$P49,'M2'!$A:$C,R$2,FALSE)),IF($N49=0,IF(ISERROR(VLOOKUP($P49,'M1'!$A:$C,R$2,FALSE)),IF(ISERROR(VLOOKUP(DATA!$P49,'M2'!$A:$C,R$2,FALSE)),"NOT PRESENT",VLOOKUP(DATA!$P49,'M2'!$A:$C,R$2,FALSE)),VLOOKUP($P49,'M1'!$A:$C,R$2,FALSE)),"SPECIFY METHOD")))</f>
        <v>Bluestriped grunt</v>
      </c>
      <c r="S49" s="33">
        <f t="shared" si="14"/>
        <v>2</v>
      </c>
      <c r="T49" s="2">
        <v>0</v>
      </c>
      <c r="AA49" s="2">
        <v>1</v>
      </c>
      <c r="AD49" s="2">
        <v>1</v>
      </c>
    </row>
    <row r="50" spans="1:30">
      <c r="A50" s="7">
        <f>MAX($A$1:$A49)+1</f>
        <v>48</v>
      </c>
      <c r="B50" s="2" t="str">
        <f t="shared" ref="B50:D50" si="101">IF(ISERROR(B49),IF(ISERROR(B48),IF(ISERROR(B47),"BLANK",B47),B48),B49)</f>
        <v>LH</v>
      </c>
      <c r="C50" s="2" t="str">
        <f t="shared" si="101"/>
        <v>BLANK</v>
      </c>
      <c r="D50" s="2" t="str">
        <f t="shared" si="101"/>
        <v>BC4</v>
      </c>
      <c r="E50" s="7" t="str">
        <f>IF(ISERROR(VLOOKUP($D50,SITES!$A:$E,2,FALSE)),"",VLOOKUP($D50,SITES!$A:$E,2,FALSE))</f>
        <v>Broward County 4</v>
      </c>
      <c r="F50" s="4">
        <f>IF(ISERROR(VLOOKUP($D50,SITES!$A:$E,3,FALSE)),"",VLOOKUP($D50,SITES!$A:$E,3,FALSE))</f>
        <v>26.149383333333333</v>
      </c>
      <c r="G50" s="31">
        <f>IF(ISERROR(VLOOKUP($D50,SITES!$A:$E,4,FALSE)),"",VLOOKUP($D50,SITES!$A:$E,4,FALSE))</f>
        <v>-80.089399999999998</v>
      </c>
      <c r="H50" s="50">
        <f t="shared" ref="H50:N50" si="102">IF(ISERROR(H49),IF(ISERROR(H48),IF(ISERROR(H47),"BLANK",H47),H48),H49)</f>
        <v>45388</v>
      </c>
      <c r="I50" s="2">
        <f t="shared" si="102"/>
        <v>12</v>
      </c>
      <c r="J50" s="2" t="str">
        <f t="shared" si="102"/>
        <v>N</v>
      </c>
      <c r="K50" s="6">
        <f t="shared" si="102"/>
        <v>0.45833333333333331</v>
      </c>
      <c r="L50" s="2" t="str">
        <f t="shared" si="102"/>
        <v>KK</v>
      </c>
      <c r="M50" s="2">
        <f t="shared" si="102"/>
        <v>8.5</v>
      </c>
      <c r="N50" s="2">
        <f t="shared" si="102"/>
        <v>1</v>
      </c>
      <c r="O50" s="2">
        <v>2</v>
      </c>
      <c r="P50" s="2" t="s">
        <v>97</v>
      </c>
      <c r="Q50" s="7" t="str">
        <f>IF($N50=1,IF(ISERROR(VLOOKUP($P50,'M1'!$A:$C,Q$2,FALSE)),"NOT PRESENT",VLOOKUP($P50,'M1'!$A:$C,Q$2,FALSE)),IF($N50=2,IF(ISERROR(VLOOKUP(DATA!$P50,'M2'!$A:$C,Q$2,FALSE)),"NOT PRESENT",VLOOKUP(DATA!$P50,'M2'!$A:$C,Q$2,FALSE)),IF($N50=0,IF(ISERROR(VLOOKUP($P50,'M1'!$A:$C,Q$2,FALSE)),IF(ISERROR(VLOOKUP(DATA!$P50,'M2'!$A:$C,Q$2,FALSE)),"NOT PRESENT",VLOOKUP(DATA!$P50,'M2'!$A:$C,Q$2,FALSE)),VLOOKUP($P50,'M1'!$A:$C,Q$2,FALSE)),"SPECIFY METHOD")))</f>
        <v>Chromis multilineata</v>
      </c>
      <c r="R50" s="7" t="str">
        <f>IF($N50=1,IF(ISERROR(VLOOKUP($P50,'M1'!$A:$C,R$2,FALSE)),"NOT PRESENT",VLOOKUP($P50,'M1'!$A:$C,R$2,FALSE)),IF($N50=2,IF(ISERROR(VLOOKUP(DATA!$P50,'M2'!$A:$C,R$2,FALSE)),"NOT PRESENT",VLOOKUP(DATA!$P50,'M2'!$A:$C,R$2,FALSE)),IF($N50=0,IF(ISERROR(VLOOKUP($P50,'M1'!$A:$C,R$2,FALSE)),IF(ISERROR(VLOOKUP(DATA!$P50,'M2'!$A:$C,R$2,FALSE)),"NOT PRESENT",VLOOKUP(DATA!$P50,'M2'!$A:$C,R$2,FALSE)),VLOOKUP($P50,'M1'!$A:$C,R$2,FALSE)),"SPECIFY METHOD")))</f>
        <v>Brown chromis</v>
      </c>
      <c r="S50" s="33">
        <f t="shared" si="14"/>
        <v>3</v>
      </c>
      <c r="T50" s="2">
        <v>0</v>
      </c>
      <c r="W50" s="2">
        <v>2</v>
      </c>
      <c r="X50" s="2">
        <v>1</v>
      </c>
    </row>
    <row r="51" spans="1:30">
      <c r="A51" s="7">
        <f>MAX($A$1:$A50)+1</f>
        <v>49</v>
      </c>
      <c r="B51" s="2" t="str">
        <f t="shared" ref="B51:D51" si="103">IF(ISERROR(B50),IF(ISERROR(B49),IF(ISERROR(B48),"BLANK",B48),B49),B50)</f>
        <v>LH</v>
      </c>
      <c r="C51" s="2" t="str">
        <f t="shared" si="103"/>
        <v>BLANK</v>
      </c>
      <c r="D51" s="2" t="str">
        <f t="shared" si="103"/>
        <v>BC4</v>
      </c>
      <c r="E51" s="7" t="str">
        <f>IF(ISERROR(VLOOKUP($D51,SITES!$A:$E,2,FALSE)),"",VLOOKUP($D51,SITES!$A:$E,2,FALSE))</f>
        <v>Broward County 4</v>
      </c>
      <c r="F51" s="4">
        <f>IF(ISERROR(VLOOKUP($D51,SITES!$A:$E,3,FALSE)),"",VLOOKUP($D51,SITES!$A:$E,3,FALSE))</f>
        <v>26.149383333333333</v>
      </c>
      <c r="G51" s="31">
        <f>IF(ISERROR(VLOOKUP($D51,SITES!$A:$E,4,FALSE)),"",VLOOKUP($D51,SITES!$A:$E,4,FALSE))</f>
        <v>-80.089399999999998</v>
      </c>
      <c r="H51" s="50">
        <f t="shared" ref="H51:N51" si="104">IF(ISERROR(H50),IF(ISERROR(H49),IF(ISERROR(H48),"BLANK",H48),H49),H50)</f>
        <v>45388</v>
      </c>
      <c r="I51" s="2">
        <f t="shared" si="104"/>
        <v>12</v>
      </c>
      <c r="J51" s="2" t="str">
        <f t="shared" si="104"/>
        <v>N</v>
      </c>
      <c r="K51" s="6">
        <f t="shared" si="104"/>
        <v>0.45833333333333331</v>
      </c>
      <c r="L51" s="2" t="str">
        <f t="shared" si="104"/>
        <v>KK</v>
      </c>
      <c r="M51" s="2">
        <f t="shared" si="104"/>
        <v>8.5</v>
      </c>
      <c r="N51" s="2">
        <f t="shared" si="104"/>
        <v>1</v>
      </c>
      <c r="O51" s="2">
        <v>2</v>
      </c>
      <c r="P51" s="2" t="s">
        <v>98</v>
      </c>
      <c r="Q51" s="7" t="str">
        <f>IF($N51=1,IF(ISERROR(VLOOKUP($P51,'M1'!$A:$C,Q$2,FALSE)),"NOT PRESENT",VLOOKUP($P51,'M1'!$A:$C,Q$2,FALSE)),IF($N51=2,IF(ISERROR(VLOOKUP(DATA!$P51,'M2'!$A:$C,Q$2,FALSE)),"NOT PRESENT",VLOOKUP(DATA!$P51,'M2'!$A:$C,Q$2,FALSE)),IF($N51=0,IF(ISERROR(VLOOKUP($P51,'M1'!$A:$C,Q$2,FALSE)),IF(ISERROR(VLOOKUP(DATA!$P51,'M2'!$A:$C,Q$2,FALSE)),"NOT PRESENT",VLOOKUP(DATA!$P51,'M2'!$A:$C,Q$2,FALSE)),VLOOKUP($P51,'M1'!$A:$C,Q$2,FALSE)),"SPECIFY METHOD")))</f>
        <v>Chromis cyanea</v>
      </c>
      <c r="R51" s="7" t="str">
        <f>IF($N51=1,IF(ISERROR(VLOOKUP($P51,'M1'!$A:$C,R$2,FALSE)),"NOT PRESENT",VLOOKUP($P51,'M1'!$A:$C,R$2,FALSE)),IF($N51=2,IF(ISERROR(VLOOKUP(DATA!$P51,'M2'!$A:$C,R$2,FALSE)),"NOT PRESENT",VLOOKUP(DATA!$P51,'M2'!$A:$C,R$2,FALSE)),IF($N51=0,IF(ISERROR(VLOOKUP($P51,'M1'!$A:$C,R$2,FALSE)),IF(ISERROR(VLOOKUP(DATA!$P51,'M2'!$A:$C,R$2,FALSE)),"NOT PRESENT",VLOOKUP(DATA!$P51,'M2'!$A:$C,R$2,FALSE)),VLOOKUP($P51,'M1'!$A:$C,R$2,FALSE)),"SPECIFY METHOD")))</f>
        <v>Blue chromis</v>
      </c>
      <c r="S51" s="33">
        <f t="shared" si="14"/>
        <v>1</v>
      </c>
      <c r="T51" s="2">
        <v>0</v>
      </c>
      <c r="U51" s="2">
        <v>1</v>
      </c>
    </row>
    <row r="52" spans="1:30">
      <c r="A52" s="7">
        <f>MAX($A$1:$A51)+1</f>
        <v>50</v>
      </c>
      <c r="B52" s="2" t="str">
        <f t="shared" ref="B52:D52" si="105">IF(ISERROR(B51),IF(ISERROR(B50),IF(ISERROR(B49),"BLANK",B49),B50),B51)</f>
        <v>LH</v>
      </c>
      <c r="C52" s="2" t="str">
        <f t="shared" si="105"/>
        <v>BLANK</v>
      </c>
      <c r="D52" s="2" t="str">
        <f t="shared" si="105"/>
        <v>BC4</v>
      </c>
      <c r="E52" s="7" t="str">
        <f>IF(ISERROR(VLOOKUP($D52,SITES!$A:$E,2,FALSE)),"",VLOOKUP($D52,SITES!$A:$E,2,FALSE))</f>
        <v>Broward County 4</v>
      </c>
      <c r="F52" s="4">
        <f>IF(ISERROR(VLOOKUP($D52,SITES!$A:$E,3,FALSE)),"",VLOOKUP($D52,SITES!$A:$E,3,FALSE))</f>
        <v>26.149383333333333</v>
      </c>
      <c r="G52" s="31">
        <f>IF(ISERROR(VLOOKUP($D52,SITES!$A:$E,4,FALSE)),"",VLOOKUP($D52,SITES!$A:$E,4,FALSE))</f>
        <v>-80.089399999999998</v>
      </c>
      <c r="H52" s="50">
        <f t="shared" ref="H52:N52" si="106">IF(ISERROR(H51),IF(ISERROR(H50),IF(ISERROR(H49),"BLANK",H49),H50),H51)</f>
        <v>45388</v>
      </c>
      <c r="I52" s="2">
        <f t="shared" si="106"/>
        <v>12</v>
      </c>
      <c r="J52" s="2" t="str">
        <f t="shared" si="106"/>
        <v>N</v>
      </c>
      <c r="K52" s="6">
        <f t="shared" si="106"/>
        <v>0.45833333333333331</v>
      </c>
      <c r="L52" s="2" t="str">
        <f t="shared" si="106"/>
        <v>KK</v>
      </c>
      <c r="M52" s="2">
        <f t="shared" si="106"/>
        <v>8.5</v>
      </c>
      <c r="N52" s="2">
        <f t="shared" si="106"/>
        <v>1</v>
      </c>
      <c r="O52" s="2">
        <v>2</v>
      </c>
      <c r="P52" s="2" t="s">
        <v>99</v>
      </c>
      <c r="Q52" s="7" t="str">
        <f>IF($N52=1,IF(ISERROR(VLOOKUP($P52,'M1'!$A:$C,Q$2,FALSE)),"NOT PRESENT",VLOOKUP($P52,'M1'!$A:$C,Q$2,FALSE)),IF($N52=2,IF(ISERROR(VLOOKUP(DATA!$P52,'M2'!$A:$C,Q$2,FALSE)),"NOT PRESENT",VLOOKUP(DATA!$P52,'M2'!$A:$C,Q$2,FALSE)),IF($N52=0,IF(ISERROR(VLOOKUP($P52,'M1'!$A:$C,Q$2,FALSE)),IF(ISERROR(VLOOKUP(DATA!$P52,'M2'!$A:$C,Q$2,FALSE)),"NOT PRESENT",VLOOKUP(DATA!$P52,'M2'!$A:$C,Q$2,FALSE)),VLOOKUP($P52,'M1'!$A:$C,Q$2,FALSE)),"SPECIFY METHOD")))</f>
        <v>Bodianus rufus</v>
      </c>
      <c r="R52" s="7" t="str">
        <f>IF($N52=1,IF(ISERROR(VLOOKUP($P52,'M1'!$A:$C,R$2,FALSE)),"NOT PRESENT",VLOOKUP($P52,'M1'!$A:$C,R$2,FALSE)),IF($N52=2,IF(ISERROR(VLOOKUP(DATA!$P52,'M2'!$A:$C,R$2,FALSE)),"NOT PRESENT",VLOOKUP(DATA!$P52,'M2'!$A:$C,R$2,FALSE)),IF($N52=0,IF(ISERROR(VLOOKUP($P52,'M1'!$A:$C,R$2,FALSE)),IF(ISERROR(VLOOKUP(DATA!$P52,'M2'!$A:$C,R$2,FALSE)),"NOT PRESENT",VLOOKUP(DATA!$P52,'M2'!$A:$C,R$2,FALSE)),VLOOKUP($P52,'M1'!$A:$C,R$2,FALSE)),"SPECIFY METHOD")))</f>
        <v>Dogfish</v>
      </c>
      <c r="S52" s="33">
        <f t="shared" si="14"/>
        <v>2</v>
      </c>
      <c r="T52" s="2">
        <v>0</v>
      </c>
      <c r="V52" s="2">
        <v>1</v>
      </c>
      <c r="X52" s="2">
        <v>1</v>
      </c>
    </row>
    <row r="53" spans="1:30">
      <c r="A53" s="7">
        <f>MAX($A$1:$A52)+1</f>
        <v>51</v>
      </c>
      <c r="B53" s="2" t="str">
        <f t="shared" ref="B53:D53" si="107">IF(ISERROR(B52),IF(ISERROR(B51),IF(ISERROR(B50),"BLANK",B50),B51),B52)</f>
        <v>LH</v>
      </c>
      <c r="C53" s="2" t="str">
        <f t="shared" si="107"/>
        <v>BLANK</v>
      </c>
      <c r="D53" s="2" t="str">
        <f t="shared" si="107"/>
        <v>BC4</v>
      </c>
      <c r="E53" s="7" t="str">
        <f>IF(ISERROR(VLOOKUP($D53,SITES!$A:$E,2,FALSE)),"",VLOOKUP($D53,SITES!$A:$E,2,FALSE))</f>
        <v>Broward County 4</v>
      </c>
      <c r="F53" s="4">
        <f>IF(ISERROR(VLOOKUP($D53,SITES!$A:$E,3,FALSE)),"",VLOOKUP($D53,SITES!$A:$E,3,FALSE))</f>
        <v>26.149383333333333</v>
      </c>
      <c r="G53" s="31">
        <f>IF(ISERROR(VLOOKUP($D53,SITES!$A:$E,4,FALSE)),"",VLOOKUP($D53,SITES!$A:$E,4,FALSE))</f>
        <v>-80.089399999999998</v>
      </c>
      <c r="H53" s="50">
        <f t="shared" ref="H53:N53" si="108">IF(ISERROR(H52),IF(ISERROR(H51),IF(ISERROR(H50),"BLANK",H50),H51),H52)</f>
        <v>45388</v>
      </c>
      <c r="I53" s="2">
        <f t="shared" si="108"/>
        <v>12</v>
      </c>
      <c r="J53" s="2" t="str">
        <f t="shared" si="108"/>
        <v>N</v>
      </c>
      <c r="K53" s="6">
        <f t="shared" si="108"/>
        <v>0.45833333333333331</v>
      </c>
      <c r="L53" s="2" t="str">
        <f t="shared" si="108"/>
        <v>KK</v>
      </c>
      <c r="M53" s="2">
        <f t="shared" si="108"/>
        <v>8.5</v>
      </c>
      <c r="N53" s="2">
        <f t="shared" si="108"/>
        <v>1</v>
      </c>
      <c r="O53" s="2">
        <v>2</v>
      </c>
      <c r="P53" s="2" t="s">
        <v>100</v>
      </c>
      <c r="Q53" s="7" t="str">
        <f>IF($N53=1,IF(ISERROR(VLOOKUP($P53,'M1'!$A:$C,Q$2,FALSE)),"NOT PRESENT",VLOOKUP($P53,'M1'!$A:$C,Q$2,FALSE)),IF($N53=2,IF(ISERROR(VLOOKUP(DATA!$P53,'M2'!$A:$C,Q$2,FALSE)),"NOT PRESENT",VLOOKUP(DATA!$P53,'M2'!$A:$C,Q$2,FALSE)),IF($N53=0,IF(ISERROR(VLOOKUP($P53,'M1'!$A:$C,Q$2,FALSE)),IF(ISERROR(VLOOKUP(DATA!$P53,'M2'!$A:$C,Q$2,FALSE)),"NOT PRESENT",VLOOKUP(DATA!$P53,'M2'!$A:$C,Q$2,FALSE)),VLOOKUP($P53,'M1'!$A:$C,Q$2,FALSE)),"SPECIFY METHOD")))</f>
        <v>Stegastes planifrons</v>
      </c>
      <c r="R53" s="7" t="str">
        <f>IF($N53=1,IF(ISERROR(VLOOKUP($P53,'M1'!$A:$C,R$2,FALSE)),"NOT PRESENT",VLOOKUP($P53,'M1'!$A:$C,R$2,FALSE)),IF($N53=2,IF(ISERROR(VLOOKUP(DATA!$P53,'M2'!$A:$C,R$2,FALSE)),"NOT PRESENT",VLOOKUP(DATA!$P53,'M2'!$A:$C,R$2,FALSE)),IF($N53=0,IF(ISERROR(VLOOKUP($P53,'M1'!$A:$C,R$2,FALSE)),IF(ISERROR(VLOOKUP(DATA!$P53,'M2'!$A:$C,R$2,FALSE)),"NOT PRESENT",VLOOKUP(DATA!$P53,'M2'!$A:$C,R$2,FALSE)),VLOOKUP($P53,'M1'!$A:$C,R$2,FALSE)),"SPECIFY METHOD")))</f>
        <v>Threespot damselfish</v>
      </c>
      <c r="S53" s="33">
        <f t="shared" si="14"/>
        <v>3</v>
      </c>
      <c r="T53" s="2">
        <v>0</v>
      </c>
      <c r="V53" s="2">
        <v>1</v>
      </c>
      <c r="X53" s="2">
        <v>2</v>
      </c>
    </row>
    <row r="54" spans="1:30">
      <c r="A54" s="7">
        <f>MAX($A$1:$A53)+1</f>
        <v>52</v>
      </c>
      <c r="B54" s="2" t="str">
        <f t="shared" ref="B54:D54" si="109">IF(ISERROR(B53),IF(ISERROR(B52),IF(ISERROR(B51),"BLANK",B51),B52),B53)</f>
        <v>LH</v>
      </c>
      <c r="C54" s="2" t="str">
        <f t="shared" si="109"/>
        <v>BLANK</v>
      </c>
      <c r="D54" s="2" t="str">
        <f t="shared" si="109"/>
        <v>BC4</v>
      </c>
      <c r="E54" s="7" t="str">
        <f>IF(ISERROR(VLOOKUP($D54,SITES!$A:$E,2,FALSE)),"",VLOOKUP($D54,SITES!$A:$E,2,FALSE))</f>
        <v>Broward County 4</v>
      </c>
      <c r="F54" s="4">
        <f>IF(ISERROR(VLOOKUP($D54,SITES!$A:$E,3,FALSE)),"",VLOOKUP($D54,SITES!$A:$E,3,FALSE))</f>
        <v>26.149383333333333</v>
      </c>
      <c r="G54" s="31">
        <f>IF(ISERROR(VLOOKUP($D54,SITES!$A:$E,4,FALSE)),"",VLOOKUP($D54,SITES!$A:$E,4,FALSE))</f>
        <v>-80.089399999999998</v>
      </c>
      <c r="H54" s="50">
        <f t="shared" ref="H54:N54" si="110">IF(ISERROR(H53),IF(ISERROR(H52),IF(ISERROR(H51),"BLANK",H51),H52),H53)</f>
        <v>45388</v>
      </c>
      <c r="I54" s="2">
        <f t="shared" si="110"/>
        <v>12</v>
      </c>
      <c r="J54" s="2" t="str">
        <f t="shared" si="110"/>
        <v>N</v>
      </c>
      <c r="K54" s="6">
        <f t="shared" si="110"/>
        <v>0.45833333333333331</v>
      </c>
      <c r="L54" s="2" t="str">
        <f t="shared" si="110"/>
        <v>KK</v>
      </c>
      <c r="M54" s="2">
        <f t="shared" si="110"/>
        <v>8.5</v>
      </c>
      <c r="N54" s="2">
        <f t="shared" si="110"/>
        <v>1</v>
      </c>
      <c r="O54" s="2">
        <v>2</v>
      </c>
      <c r="P54" s="2" t="s">
        <v>101</v>
      </c>
      <c r="Q54" s="7" t="str">
        <f>IF($N54=1,IF(ISERROR(VLOOKUP($P54,'M1'!$A:$C,Q$2,FALSE)),"NOT PRESENT",VLOOKUP($P54,'M1'!$A:$C,Q$2,FALSE)),IF($N54=2,IF(ISERROR(VLOOKUP(DATA!$P54,'M2'!$A:$C,Q$2,FALSE)),"NOT PRESENT",VLOOKUP(DATA!$P54,'M2'!$A:$C,Q$2,FALSE)),IF($N54=0,IF(ISERROR(VLOOKUP($P54,'M1'!$A:$C,Q$2,FALSE)),IF(ISERROR(VLOOKUP(DATA!$P54,'M2'!$A:$C,Q$2,FALSE)),"NOT PRESENT",VLOOKUP(DATA!$P54,'M2'!$A:$C,Q$2,FALSE)),VLOOKUP($P54,'M1'!$A:$C,Q$2,FALSE)),"SPECIFY METHOD")))</f>
        <v>Canthigaster rostrata</v>
      </c>
      <c r="R54" s="7" t="str">
        <f>IF($N54=1,IF(ISERROR(VLOOKUP($P54,'M1'!$A:$C,R$2,FALSE)),"NOT PRESENT",VLOOKUP($P54,'M1'!$A:$C,R$2,FALSE)),IF($N54=2,IF(ISERROR(VLOOKUP(DATA!$P54,'M2'!$A:$C,R$2,FALSE)),"NOT PRESENT",VLOOKUP(DATA!$P54,'M2'!$A:$C,R$2,FALSE)),IF($N54=0,IF(ISERROR(VLOOKUP($P54,'M1'!$A:$C,R$2,FALSE)),IF(ISERROR(VLOOKUP(DATA!$P54,'M2'!$A:$C,R$2,FALSE)),"NOT PRESENT",VLOOKUP(DATA!$P54,'M2'!$A:$C,R$2,FALSE)),VLOOKUP($P54,'M1'!$A:$C,R$2,FALSE)),"SPECIFY METHOD")))</f>
        <v>Caribbean sharpnose-puffer</v>
      </c>
      <c r="S54" s="33">
        <f t="shared" si="14"/>
        <v>1</v>
      </c>
      <c r="T54" s="2">
        <v>0</v>
      </c>
      <c r="U54" s="2">
        <v>1</v>
      </c>
    </row>
    <row r="55" spans="1:30">
      <c r="A55" s="7">
        <f>MAX($A$1:$A54)+1</f>
        <v>53</v>
      </c>
      <c r="B55" s="2" t="str">
        <f t="shared" ref="B55:D55" si="111">IF(ISERROR(B54),IF(ISERROR(B53),IF(ISERROR(B52),"BLANK",B52),B53),B54)</f>
        <v>LH</v>
      </c>
      <c r="C55" s="2" t="str">
        <f t="shared" si="111"/>
        <v>BLANK</v>
      </c>
      <c r="D55" s="2" t="str">
        <f t="shared" si="111"/>
        <v>BC4</v>
      </c>
      <c r="E55" s="7" t="str">
        <f>IF(ISERROR(VLOOKUP($D55,SITES!$A:$E,2,FALSE)),"",VLOOKUP($D55,SITES!$A:$E,2,FALSE))</f>
        <v>Broward County 4</v>
      </c>
      <c r="F55" s="4">
        <f>IF(ISERROR(VLOOKUP($D55,SITES!$A:$E,3,FALSE)),"",VLOOKUP($D55,SITES!$A:$E,3,FALSE))</f>
        <v>26.149383333333333</v>
      </c>
      <c r="G55" s="31">
        <f>IF(ISERROR(VLOOKUP($D55,SITES!$A:$E,4,FALSE)),"",VLOOKUP($D55,SITES!$A:$E,4,FALSE))</f>
        <v>-80.089399999999998</v>
      </c>
      <c r="H55" s="50">
        <f t="shared" ref="H55:N55" si="112">IF(ISERROR(H54),IF(ISERROR(H53),IF(ISERROR(H52),"BLANK",H52),H53),H54)</f>
        <v>45388</v>
      </c>
      <c r="I55" s="2">
        <f t="shared" si="112"/>
        <v>12</v>
      </c>
      <c r="J55" s="2" t="str">
        <f t="shared" si="112"/>
        <v>N</v>
      </c>
      <c r="K55" s="6">
        <f t="shared" si="112"/>
        <v>0.45833333333333331</v>
      </c>
      <c r="L55" s="2" t="str">
        <f t="shared" si="112"/>
        <v>KK</v>
      </c>
      <c r="M55" s="2">
        <f t="shared" si="112"/>
        <v>8.5</v>
      </c>
      <c r="N55" s="2">
        <f t="shared" si="112"/>
        <v>1</v>
      </c>
      <c r="O55" s="2">
        <v>2</v>
      </c>
      <c r="P55" s="2" t="s">
        <v>102</v>
      </c>
      <c r="Q55" s="7" t="str">
        <f>IF($N55=1,IF(ISERROR(VLOOKUP($P55,'M1'!$A:$C,Q$2,FALSE)),"NOT PRESENT",VLOOKUP($P55,'M1'!$A:$C,Q$2,FALSE)),IF($N55=2,IF(ISERROR(VLOOKUP(DATA!$P55,'M2'!$A:$C,Q$2,FALSE)),"NOT PRESENT",VLOOKUP(DATA!$P55,'M2'!$A:$C,Q$2,FALSE)),IF($N55=0,IF(ISERROR(VLOOKUP($P55,'M1'!$A:$C,Q$2,FALSE)),IF(ISERROR(VLOOKUP(DATA!$P55,'M2'!$A:$C,Q$2,FALSE)),"NOT PRESENT",VLOOKUP(DATA!$P55,'M2'!$A:$C,Q$2,FALSE)),VLOOKUP($P55,'M1'!$A:$C,Q$2,FALSE)),"SPECIFY METHOD")))</f>
        <v>Hypoplectrus unicolor</v>
      </c>
      <c r="R55" s="7" t="str">
        <f>IF($N55=1,IF(ISERROR(VLOOKUP($P55,'M1'!$A:$C,R$2,FALSE)),"NOT PRESENT",VLOOKUP($P55,'M1'!$A:$C,R$2,FALSE)),IF($N55=2,IF(ISERROR(VLOOKUP(DATA!$P55,'M2'!$A:$C,R$2,FALSE)),"NOT PRESENT",VLOOKUP(DATA!$P55,'M2'!$A:$C,R$2,FALSE)),IF($N55=0,IF(ISERROR(VLOOKUP($P55,'M1'!$A:$C,R$2,FALSE)),IF(ISERROR(VLOOKUP(DATA!$P55,'M2'!$A:$C,R$2,FALSE)),"NOT PRESENT",VLOOKUP(DATA!$P55,'M2'!$A:$C,R$2,FALSE)),VLOOKUP($P55,'M1'!$A:$C,R$2,FALSE)),"SPECIFY METHOD")))</f>
        <v>Butter hamlet</v>
      </c>
      <c r="S55" s="33">
        <f t="shared" si="14"/>
        <v>1</v>
      </c>
      <c r="T55" s="2">
        <v>0</v>
      </c>
      <c r="Y55" s="2">
        <v>1</v>
      </c>
    </row>
    <row r="56" spans="1:30">
      <c r="A56" s="7">
        <f>MAX($A$1:$A55)+1</f>
        <v>54</v>
      </c>
      <c r="B56" s="2" t="str">
        <f t="shared" ref="B56:D56" si="113">IF(ISERROR(B55),IF(ISERROR(B54),IF(ISERROR(B53),"BLANK",B53),B54),B55)</f>
        <v>LH</v>
      </c>
      <c r="C56" s="2" t="str">
        <f t="shared" si="113"/>
        <v>BLANK</v>
      </c>
      <c r="D56" s="2" t="str">
        <f t="shared" si="113"/>
        <v>BC4</v>
      </c>
      <c r="E56" s="7" t="str">
        <f>IF(ISERROR(VLOOKUP($D56,SITES!$A:$E,2,FALSE)),"",VLOOKUP($D56,SITES!$A:$E,2,FALSE))</f>
        <v>Broward County 4</v>
      </c>
      <c r="F56" s="4">
        <f>IF(ISERROR(VLOOKUP($D56,SITES!$A:$E,3,FALSE)),"",VLOOKUP($D56,SITES!$A:$E,3,FALSE))</f>
        <v>26.149383333333333</v>
      </c>
      <c r="G56" s="31">
        <f>IF(ISERROR(VLOOKUP($D56,SITES!$A:$E,4,FALSE)),"",VLOOKUP($D56,SITES!$A:$E,4,FALSE))</f>
        <v>-80.089399999999998</v>
      </c>
      <c r="H56" s="50">
        <f t="shared" ref="H56:N56" si="114">IF(ISERROR(H55),IF(ISERROR(H54),IF(ISERROR(H53),"BLANK",H53),H54),H55)</f>
        <v>45388</v>
      </c>
      <c r="I56" s="2">
        <f t="shared" si="114"/>
        <v>12</v>
      </c>
      <c r="J56" s="2" t="str">
        <f t="shared" si="114"/>
        <v>N</v>
      </c>
      <c r="K56" s="6">
        <f t="shared" si="114"/>
        <v>0.45833333333333331</v>
      </c>
      <c r="L56" s="2" t="str">
        <f t="shared" si="114"/>
        <v>KK</v>
      </c>
      <c r="M56" s="2">
        <f t="shared" si="114"/>
        <v>8.5</v>
      </c>
      <c r="N56" s="2">
        <f t="shared" si="114"/>
        <v>1</v>
      </c>
      <c r="O56" s="2">
        <v>2</v>
      </c>
      <c r="P56" s="2" t="s">
        <v>103</v>
      </c>
      <c r="Q56" s="7" t="str">
        <f>IF($N56=1,IF(ISERROR(VLOOKUP($P56,'M1'!$A:$C,Q$2,FALSE)),"NOT PRESENT",VLOOKUP($P56,'M1'!$A:$C,Q$2,FALSE)),IF($N56=2,IF(ISERROR(VLOOKUP(DATA!$P56,'M2'!$A:$C,Q$2,FALSE)),"NOT PRESENT",VLOOKUP(DATA!$P56,'M2'!$A:$C,Q$2,FALSE)),IF($N56=0,IF(ISERROR(VLOOKUP($P56,'M1'!$A:$C,Q$2,FALSE)),IF(ISERROR(VLOOKUP(DATA!$P56,'M2'!$A:$C,Q$2,FALSE)),"NOT PRESENT",VLOOKUP(DATA!$P56,'M2'!$A:$C,Q$2,FALSE)),VLOOKUP($P56,'M1'!$A:$C,Q$2,FALSE)),"SPECIFY METHOD")))</f>
        <v>Diodon holocanthus</v>
      </c>
      <c r="R56" s="7" t="str">
        <f>IF($N56=1,IF(ISERROR(VLOOKUP($P56,'M1'!$A:$C,R$2,FALSE)),"NOT PRESENT",VLOOKUP($P56,'M1'!$A:$C,R$2,FALSE)),IF($N56=2,IF(ISERROR(VLOOKUP(DATA!$P56,'M2'!$A:$C,R$2,FALSE)),"NOT PRESENT",VLOOKUP(DATA!$P56,'M2'!$A:$C,R$2,FALSE)),IF($N56=0,IF(ISERROR(VLOOKUP($P56,'M1'!$A:$C,R$2,FALSE)),IF(ISERROR(VLOOKUP(DATA!$P56,'M2'!$A:$C,R$2,FALSE)),"NOT PRESENT",VLOOKUP(DATA!$P56,'M2'!$A:$C,R$2,FALSE)),VLOOKUP($P56,'M1'!$A:$C,R$2,FALSE)),"SPECIFY METHOD")))</f>
        <v>Fine-spotted porcupinefish</v>
      </c>
      <c r="S56" s="33">
        <f t="shared" si="14"/>
        <v>1</v>
      </c>
      <c r="T56" s="2">
        <v>0</v>
      </c>
      <c r="X56" s="2">
        <v>1</v>
      </c>
    </row>
    <row r="57" spans="1:30">
      <c r="A57" s="7">
        <f>MAX($A$1:$A56)+1</f>
        <v>55</v>
      </c>
      <c r="B57" s="2" t="str">
        <f t="shared" ref="B57:D57" si="115">IF(ISERROR(B56),IF(ISERROR(B55),IF(ISERROR(B54),"BLANK",B54),B55),B56)</f>
        <v>LH</v>
      </c>
      <c r="C57" s="2" t="str">
        <f t="shared" si="115"/>
        <v>BLANK</v>
      </c>
      <c r="D57" s="2" t="str">
        <f t="shared" si="115"/>
        <v>BC4</v>
      </c>
      <c r="E57" s="7" t="str">
        <f>IF(ISERROR(VLOOKUP($D57,SITES!$A:$E,2,FALSE)),"",VLOOKUP($D57,SITES!$A:$E,2,FALSE))</f>
        <v>Broward County 4</v>
      </c>
      <c r="F57" s="4">
        <f>IF(ISERROR(VLOOKUP($D57,SITES!$A:$E,3,FALSE)),"",VLOOKUP($D57,SITES!$A:$E,3,FALSE))</f>
        <v>26.149383333333333</v>
      </c>
      <c r="G57" s="31">
        <f>IF(ISERROR(VLOOKUP($D57,SITES!$A:$E,4,FALSE)),"",VLOOKUP($D57,SITES!$A:$E,4,FALSE))</f>
        <v>-80.089399999999998</v>
      </c>
      <c r="H57" s="50">
        <f t="shared" ref="H57:N57" si="116">IF(ISERROR(H56),IF(ISERROR(H55),IF(ISERROR(H54),"BLANK",H54),H55),H56)</f>
        <v>45388</v>
      </c>
      <c r="I57" s="2">
        <f t="shared" si="116"/>
        <v>12</v>
      </c>
      <c r="J57" s="2" t="str">
        <f t="shared" si="116"/>
        <v>N</v>
      </c>
      <c r="K57" s="6">
        <f t="shared" si="116"/>
        <v>0.45833333333333331</v>
      </c>
      <c r="L57" s="2" t="str">
        <f t="shared" si="116"/>
        <v>KK</v>
      </c>
      <c r="M57" s="2">
        <f t="shared" si="116"/>
        <v>8.5</v>
      </c>
      <c r="N57" s="2">
        <f t="shared" si="116"/>
        <v>1</v>
      </c>
      <c r="O57" s="2">
        <v>2</v>
      </c>
      <c r="P57" s="2" t="s">
        <v>104</v>
      </c>
      <c r="Q57" s="7" t="str">
        <f>IF($N57=1,IF(ISERROR(VLOOKUP($P57,'M1'!$A:$C,Q$2,FALSE)),"NOT PRESENT",VLOOKUP($P57,'M1'!$A:$C,Q$2,FALSE)),IF($N57=2,IF(ISERROR(VLOOKUP(DATA!$P57,'M2'!$A:$C,Q$2,FALSE)),"NOT PRESENT",VLOOKUP(DATA!$P57,'M2'!$A:$C,Q$2,FALSE)),IF($N57=0,IF(ISERROR(VLOOKUP($P57,'M1'!$A:$C,Q$2,FALSE)),IF(ISERROR(VLOOKUP(DATA!$P57,'M2'!$A:$C,Q$2,FALSE)),"NOT PRESENT",VLOOKUP(DATA!$P57,'M2'!$A:$C,Q$2,FALSE)),VLOOKUP($P57,'M1'!$A:$C,Q$2,FALSE)),"SPECIFY METHOD")))</f>
        <v>Cephalopholis cruentata</v>
      </c>
      <c r="R57" s="7" t="str">
        <f>IF($N57=1,IF(ISERROR(VLOOKUP($P57,'M1'!$A:$C,R$2,FALSE)),"NOT PRESENT",VLOOKUP($P57,'M1'!$A:$C,R$2,FALSE)),IF($N57=2,IF(ISERROR(VLOOKUP(DATA!$P57,'M2'!$A:$C,R$2,FALSE)),"NOT PRESENT",VLOOKUP(DATA!$P57,'M2'!$A:$C,R$2,FALSE)),IF($N57=0,IF(ISERROR(VLOOKUP($P57,'M1'!$A:$C,R$2,FALSE)),IF(ISERROR(VLOOKUP(DATA!$P57,'M2'!$A:$C,R$2,FALSE)),"NOT PRESENT",VLOOKUP(DATA!$P57,'M2'!$A:$C,R$2,FALSE)),VLOOKUP($P57,'M1'!$A:$C,R$2,FALSE)),"SPECIFY METHOD")))</f>
        <v>Graysby</v>
      </c>
      <c r="S57" s="33">
        <f t="shared" si="14"/>
        <v>1</v>
      </c>
      <c r="T57" s="2">
        <v>0</v>
      </c>
      <c r="AA57" s="2">
        <v>1</v>
      </c>
    </row>
    <row r="58" spans="1:30">
      <c r="A58" s="7">
        <f>MAX($A$1:$A57)+1</f>
        <v>56</v>
      </c>
      <c r="B58" s="2" t="str">
        <f t="shared" ref="B58:D58" si="117">IF(ISERROR(B57),IF(ISERROR(B56),IF(ISERROR(B55),"BLANK",B55),B56),B57)</f>
        <v>LH</v>
      </c>
      <c r="C58" s="2" t="str">
        <f t="shared" si="117"/>
        <v>BLANK</v>
      </c>
      <c r="D58" s="2" t="str">
        <f t="shared" si="117"/>
        <v>BC4</v>
      </c>
      <c r="E58" s="7" t="str">
        <f>IF(ISERROR(VLOOKUP($D58,SITES!$A:$E,2,FALSE)),"",VLOOKUP($D58,SITES!$A:$E,2,FALSE))</f>
        <v>Broward County 4</v>
      </c>
      <c r="F58" s="4">
        <f>IF(ISERROR(VLOOKUP($D58,SITES!$A:$E,3,FALSE)),"",VLOOKUP($D58,SITES!$A:$E,3,FALSE))</f>
        <v>26.149383333333333</v>
      </c>
      <c r="G58" s="31">
        <f>IF(ISERROR(VLOOKUP($D58,SITES!$A:$E,4,FALSE)),"",VLOOKUP($D58,SITES!$A:$E,4,FALSE))</f>
        <v>-80.089399999999998</v>
      </c>
      <c r="H58" s="50">
        <f t="shared" ref="H58:M58" si="118">IF(ISERROR(H57),IF(ISERROR(H56),IF(ISERROR(H55),"BLANK",H55),H56),H57)</f>
        <v>45388</v>
      </c>
      <c r="I58" s="2">
        <f t="shared" si="118"/>
        <v>12</v>
      </c>
      <c r="J58" s="2" t="str">
        <f t="shared" si="118"/>
        <v>N</v>
      </c>
      <c r="K58" s="6">
        <f t="shared" si="118"/>
        <v>0.45833333333333331</v>
      </c>
      <c r="L58" s="2" t="str">
        <f t="shared" si="118"/>
        <v>KK</v>
      </c>
      <c r="M58" s="2">
        <f t="shared" si="118"/>
        <v>8.5</v>
      </c>
      <c r="N58" s="2">
        <v>2</v>
      </c>
      <c r="O58" s="2">
        <v>1</v>
      </c>
      <c r="P58" s="2" t="s">
        <v>72</v>
      </c>
      <c r="Q58" s="7" t="str">
        <f>IF($N58=1,IF(ISERROR(VLOOKUP($P58,'M1'!$A:$C,Q$2,FALSE)),"NOT PRESENT",VLOOKUP($P58,'M1'!$A:$C,Q$2,FALSE)),IF($N58=2,IF(ISERROR(VLOOKUP(DATA!$P58,'M2'!$A:$C,Q$2,FALSE)),"NOT PRESENT",VLOOKUP(DATA!$P58,'M2'!$A:$C,Q$2,FALSE)),IF($N58=0,IF(ISERROR(VLOOKUP($P58,'M1'!$A:$C,Q$2,FALSE)),IF(ISERROR(VLOOKUP(DATA!$P58,'M2'!$A:$C,Q$2,FALSE)),"NOT PRESENT",VLOOKUP(DATA!$P58,'M2'!$A:$C,Q$2,FALSE)),VLOOKUP($P58,'M1'!$A:$C,Q$2,FALSE)),"SPECIFY METHOD")))</f>
        <v>Coryphopterus dicrus</v>
      </c>
      <c r="R58" s="7" t="str">
        <f>IF($N58=1,IF(ISERROR(VLOOKUP($P58,'M1'!$A:$C,R$2,FALSE)),"NOT PRESENT",VLOOKUP($P58,'M1'!$A:$C,R$2,FALSE)),IF($N58=2,IF(ISERROR(VLOOKUP(DATA!$P58,'M2'!$A:$C,R$2,FALSE)),"NOT PRESENT",VLOOKUP(DATA!$P58,'M2'!$A:$C,R$2,FALSE)),IF($N58=0,IF(ISERROR(VLOOKUP($P58,'M1'!$A:$C,R$2,FALSE)),IF(ISERROR(VLOOKUP(DATA!$P58,'M2'!$A:$C,R$2,FALSE)),"NOT PRESENT",VLOOKUP(DATA!$P58,'M2'!$A:$C,R$2,FALSE)),VLOOKUP($P58,'M1'!$A:$C,R$2,FALSE)),"SPECIFY METHOD")))</f>
        <v>Colon goby</v>
      </c>
      <c r="S58" s="33">
        <f t="shared" si="14"/>
        <v>15</v>
      </c>
      <c r="T58" s="2">
        <v>0</v>
      </c>
      <c r="U58" s="2">
        <v>11</v>
      </c>
      <c r="V58" s="2">
        <v>4</v>
      </c>
    </row>
    <row r="59" spans="1:30">
      <c r="A59" s="7">
        <f>MAX($A$1:$A58)+1</f>
        <v>57</v>
      </c>
      <c r="B59" s="2" t="str">
        <f t="shared" ref="B59:D59" si="119">IF(ISERROR(B58),IF(ISERROR(B57),IF(ISERROR(B56),"BLANK",B56),B57),B58)</f>
        <v>LH</v>
      </c>
      <c r="C59" s="2" t="str">
        <f t="shared" si="119"/>
        <v>BLANK</v>
      </c>
      <c r="D59" s="2" t="str">
        <f t="shared" si="119"/>
        <v>BC4</v>
      </c>
      <c r="E59" s="7" t="str">
        <f>IF(ISERROR(VLOOKUP($D59,SITES!$A:$E,2,FALSE)),"",VLOOKUP($D59,SITES!$A:$E,2,FALSE))</f>
        <v>Broward County 4</v>
      </c>
      <c r="F59" s="4">
        <f>IF(ISERROR(VLOOKUP($D59,SITES!$A:$E,3,FALSE)),"",VLOOKUP($D59,SITES!$A:$E,3,FALSE))</f>
        <v>26.149383333333333</v>
      </c>
      <c r="G59" s="31">
        <f>IF(ISERROR(VLOOKUP($D59,SITES!$A:$E,4,FALSE)),"",VLOOKUP($D59,SITES!$A:$E,4,FALSE))</f>
        <v>-80.089399999999998</v>
      </c>
      <c r="H59" s="50">
        <f t="shared" ref="H59:P59" si="120">IF(ISERROR(H58),IF(ISERROR(H57),IF(ISERROR(H56),"BLANK",H56),H57),H58)</f>
        <v>45388</v>
      </c>
      <c r="I59" s="2">
        <f t="shared" si="120"/>
        <v>12</v>
      </c>
      <c r="J59" s="2" t="str">
        <f t="shared" si="120"/>
        <v>N</v>
      </c>
      <c r="K59" s="6">
        <f t="shared" si="120"/>
        <v>0.45833333333333331</v>
      </c>
      <c r="L59" s="2" t="str">
        <f t="shared" si="120"/>
        <v>KK</v>
      </c>
      <c r="M59" s="2">
        <f t="shared" si="120"/>
        <v>8.5</v>
      </c>
      <c r="N59" s="2">
        <f t="shared" si="120"/>
        <v>2</v>
      </c>
      <c r="O59" s="2">
        <v>2</v>
      </c>
      <c r="P59" s="2" t="str">
        <f t="shared" si="120"/>
        <v>cdi</v>
      </c>
      <c r="Q59" s="7" t="str">
        <f>IF($N59=1,IF(ISERROR(VLOOKUP($P59,'M1'!$A:$C,Q$2,FALSE)),"NOT PRESENT",VLOOKUP($P59,'M1'!$A:$C,Q$2,FALSE)),IF($N59=2,IF(ISERROR(VLOOKUP(DATA!$P59,'M2'!$A:$C,Q$2,FALSE)),"NOT PRESENT",VLOOKUP(DATA!$P59,'M2'!$A:$C,Q$2,FALSE)),IF($N59=0,IF(ISERROR(VLOOKUP($P59,'M1'!$A:$C,Q$2,FALSE)),IF(ISERROR(VLOOKUP(DATA!$P59,'M2'!$A:$C,Q$2,FALSE)),"NOT PRESENT",VLOOKUP(DATA!$P59,'M2'!$A:$C,Q$2,FALSE)),VLOOKUP($P59,'M1'!$A:$C,Q$2,FALSE)),"SPECIFY METHOD")))</f>
        <v>Coryphopterus dicrus</v>
      </c>
      <c r="R59" s="7" t="str">
        <f>IF($N59=1,IF(ISERROR(VLOOKUP($P59,'M1'!$A:$C,R$2,FALSE)),"NOT PRESENT",VLOOKUP($P59,'M1'!$A:$C,R$2,FALSE)),IF($N59=2,IF(ISERROR(VLOOKUP(DATA!$P59,'M2'!$A:$C,R$2,FALSE)),"NOT PRESENT",VLOOKUP(DATA!$P59,'M2'!$A:$C,R$2,FALSE)),IF($N59=0,IF(ISERROR(VLOOKUP($P59,'M1'!$A:$C,R$2,FALSE)),IF(ISERROR(VLOOKUP(DATA!$P59,'M2'!$A:$C,R$2,FALSE)),"NOT PRESENT",VLOOKUP(DATA!$P59,'M2'!$A:$C,R$2,FALSE)),VLOOKUP($P59,'M1'!$A:$C,R$2,FALSE)),"SPECIFY METHOD")))</f>
        <v>Colon goby</v>
      </c>
      <c r="S59" s="33">
        <f t="shared" si="14"/>
        <v>7</v>
      </c>
      <c r="T59" s="2">
        <v>0</v>
      </c>
      <c r="U59" s="2">
        <v>4</v>
      </c>
      <c r="V59" s="2">
        <v>3</v>
      </c>
    </row>
    <row r="60" spans="1:30">
      <c r="A60" s="7">
        <f>MAX($A$1:$A59)+1</f>
        <v>58</v>
      </c>
      <c r="B60" s="2" t="str">
        <f t="shared" ref="B60:D60" si="121">IF(ISERROR(B59),IF(ISERROR(B58),IF(ISERROR(B57),"BLANK",B57),B58),B59)</f>
        <v>LH</v>
      </c>
      <c r="C60" s="2" t="str">
        <f t="shared" si="121"/>
        <v>BLANK</v>
      </c>
      <c r="D60" s="2" t="str">
        <f t="shared" si="121"/>
        <v>BC4</v>
      </c>
      <c r="E60" s="7" t="str">
        <f>IF(ISERROR(VLOOKUP($D60,SITES!$A:$E,2,FALSE)),"",VLOOKUP($D60,SITES!$A:$E,2,FALSE))</f>
        <v>Broward County 4</v>
      </c>
      <c r="F60" s="4">
        <f>IF(ISERROR(VLOOKUP($D60,SITES!$A:$E,3,FALSE)),"",VLOOKUP($D60,SITES!$A:$E,3,FALSE))</f>
        <v>26.149383333333333</v>
      </c>
      <c r="G60" s="31">
        <f>IF(ISERROR(VLOOKUP($D60,SITES!$A:$E,4,FALSE)),"",VLOOKUP($D60,SITES!$A:$E,4,FALSE))</f>
        <v>-80.089399999999998</v>
      </c>
      <c r="H60" s="50">
        <f t="shared" ref="H60:N60" si="122">IF(ISERROR(H59),IF(ISERROR(H58),IF(ISERROR(H57),"BLANK",H57),H58),H59)</f>
        <v>45388</v>
      </c>
      <c r="I60" s="2">
        <f t="shared" si="122"/>
        <v>12</v>
      </c>
      <c r="J60" s="2" t="str">
        <f t="shared" si="122"/>
        <v>N</v>
      </c>
      <c r="K60" s="6">
        <f t="shared" si="122"/>
        <v>0.45833333333333331</v>
      </c>
      <c r="L60" s="2" t="str">
        <f t="shared" si="122"/>
        <v>KK</v>
      </c>
      <c r="M60" s="2">
        <f t="shared" si="122"/>
        <v>8.5</v>
      </c>
      <c r="N60" s="2">
        <f t="shared" si="122"/>
        <v>2</v>
      </c>
      <c r="O60" s="2">
        <v>1</v>
      </c>
      <c r="P60" s="2" t="s">
        <v>73</v>
      </c>
      <c r="Q60" s="7" t="str">
        <f>IF($N60=1,IF(ISERROR(VLOOKUP($P60,'M1'!$A:$C,Q$2,FALSE)),"NOT PRESENT",VLOOKUP($P60,'M1'!$A:$C,Q$2,FALSE)),IF($N60=2,IF(ISERROR(VLOOKUP(DATA!$P60,'M2'!$A:$C,Q$2,FALSE)),"NOT PRESENT",VLOOKUP(DATA!$P60,'M2'!$A:$C,Q$2,FALSE)),IF($N60=0,IF(ISERROR(VLOOKUP($P60,'M1'!$A:$C,Q$2,FALSE)),IF(ISERROR(VLOOKUP(DATA!$P60,'M2'!$A:$C,Q$2,FALSE)),"NOT PRESENT",VLOOKUP(DATA!$P60,'M2'!$A:$C,Q$2,FALSE)),VLOOKUP($P60,'M1'!$A:$C,Q$2,FALSE)),"SPECIFY METHOD")))</f>
        <v>Coryphopterus personatus</v>
      </c>
      <c r="R60" s="7" t="str">
        <f>IF($N60=1,IF(ISERROR(VLOOKUP($P60,'M1'!$A:$C,R$2,FALSE)),"NOT PRESENT",VLOOKUP($P60,'M1'!$A:$C,R$2,FALSE)),IF($N60=2,IF(ISERROR(VLOOKUP(DATA!$P60,'M2'!$A:$C,R$2,FALSE)),"NOT PRESENT",VLOOKUP(DATA!$P60,'M2'!$A:$C,R$2,FALSE)),IF($N60=0,IF(ISERROR(VLOOKUP($P60,'M1'!$A:$C,R$2,FALSE)),IF(ISERROR(VLOOKUP(DATA!$P60,'M2'!$A:$C,R$2,FALSE)),"NOT PRESENT",VLOOKUP(DATA!$P60,'M2'!$A:$C,R$2,FALSE)),VLOOKUP($P60,'M1'!$A:$C,R$2,FALSE)),"SPECIFY METHOD")))</f>
        <v>Masked goby</v>
      </c>
      <c r="S60" s="33">
        <f t="shared" si="14"/>
        <v>24</v>
      </c>
      <c r="T60" s="2">
        <v>0</v>
      </c>
      <c r="U60" s="2">
        <v>20</v>
      </c>
      <c r="V60" s="2">
        <v>4</v>
      </c>
    </row>
    <row r="61" spans="1:30">
      <c r="A61" s="7">
        <f>MAX($A$1:$A60)+1</f>
        <v>59</v>
      </c>
      <c r="B61" s="2" t="str">
        <f t="shared" ref="B61:D61" si="123">IF(ISERROR(B60),IF(ISERROR(B59),IF(ISERROR(B58),"BLANK",B58),B59),B60)</f>
        <v>LH</v>
      </c>
      <c r="C61" s="2" t="str">
        <f t="shared" si="123"/>
        <v>BLANK</v>
      </c>
      <c r="D61" s="2" t="str">
        <f t="shared" si="123"/>
        <v>BC4</v>
      </c>
      <c r="E61" s="7" t="str">
        <f>IF(ISERROR(VLOOKUP($D61,SITES!$A:$E,2,FALSE)),"",VLOOKUP($D61,SITES!$A:$E,2,FALSE))</f>
        <v>Broward County 4</v>
      </c>
      <c r="F61" s="4">
        <f>IF(ISERROR(VLOOKUP($D61,SITES!$A:$E,3,FALSE)),"",VLOOKUP($D61,SITES!$A:$E,3,FALSE))</f>
        <v>26.149383333333333</v>
      </c>
      <c r="G61" s="31">
        <f>IF(ISERROR(VLOOKUP($D61,SITES!$A:$E,4,FALSE)),"",VLOOKUP($D61,SITES!$A:$E,4,FALSE))</f>
        <v>-80.089399999999998</v>
      </c>
      <c r="H61" s="50">
        <f t="shared" ref="H61:P61" si="124">IF(ISERROR(H60),IF(ISERROR(H59),IF(ISERROR(H58),"BLANK",H58),H59),H60)</f>
        <v>45388</v>
      </c>
      <c r="I61" s="2">
        <f t="shared" si="124"/>
        <v>12</v>
      </c>
      <c r="J61" s="2" t="str">
        <f t="shared" si="124"/>
        <v>N</v>
      </c>
      <c r="K61" s="6">
        <f t="shared" si="124"/>
        <v>0.45833333333333331</v>
      </c>
      <c r="L61" s="2" t="str">
        <f t="shared" si="124"/>
        <v>KK</v>
      </c>
      <c r="M61" s="2">
        <f t="shared" si="124"/>
        <v>8.5</v>
      </c>
      <c r="N61" s="2">
        <f t="shared" si="124"/>
        <v>2</v>
      </c>
      <c r="O61" s="2">
        <v>2</v>
      </c>
      <c r="P61" s="2" t="str">
        <f t="shared" si="124"/>
        <v>cpe</v>
      </c>
      <c r="Q61" s="7" t="str">
        <f>IF($N61=1,IF(ISERROR(VLOOKUP($P61,'M1'!$A:$C,Q$2,FALSE)),"NOT PRESENT",VLOOKUP($P61,'M1'!$A:$C,Q$2,FALSE)),IF($N61=2,IF(ISERROR(VLOOKUP(DATA!$P61,'M2'!$A:$C,Q$2,FALSE)),"NOT PRESENT",VLOOKUP(DATA!$P61,'M2'!$A:$C,Q$2,FALSE)),IF($N61=0,IF(ISERROR(VLOOKUP($P61,'M1'!$A:$C,Q$2,FALSE)),IF(ISERROR(VLOOKUP(DATA!$P61,'M2'!$A:$C,Q$2,FALSE)),"NOT PRESENT",VLOOKUP(DATA!$P61,'M2'!$A:$C,Q$2,FALSE)),VLOOKUP($P61,'M1'!$A:$C,Q$2,FALSE)),"SPECIFY METHOD")))</f>
        <v>Coryphopterus personatus</v>
      </c>
      <c r="R61" s="7" t="str">
        <f>IF($N61=1,IF(ISERROR(VLOOKUP($P61,'M1'!$A:$C,R$2,FALSE)),"NOT PRESENT",VLOOKUP($P61,'M1'!$A:$C,R$2,FALSE)),IF($N61=2,IF(ISERROR(VLOOKUP(DATA!$P61,'M2'!$A:$C,R$2,FALSE)),"NOT PRESENT",VLOOKUP(DATA!$P61,'M2'!$A:$C,R$2,FALSE)),IF($N61=0,IF(ISERROR(VLOOKUP($P61,'M1'!$A:$C,R$2,FALSE)),IF(ISERROR(VLOOKUP(DATA!$P61,'M2'!$A:$C,R$2,FALSE)),"NOT PRESENT",VLOOKUP(DATA!$P61,'M2'!$A:$C,R$2,FALSE)),VLOOKUP($P61,'M1'!$A:$C,R$2,FALSE)),"SPECIFY METHOD")))</f>
        <v>Masked goby</v>
      </c>
      <c r="S61" s="33">
        <f t="shared" si="14"/>
        <v>16</v>
      </c>
      <c r="T61" s="2">
        <v>0</v>
      </c>
      <c r="U61" s="2">
        <v>12</v>
      </c>
      <c r="V61" s="2">
        <v>4</v>
      </c>
    </row>
    <row r="62" spans="1:30">
      <c r="A62" s="7">
        <f>MAX($A$1:$A61)+1</f>
        <v>60</v>
      </c>
      <c r="B62" s="2" t="str">
        <f t="shared" ref="B62:D62" si="125">IF(ISERROR(B61),IF(ISERROR(B60),IF(ISERROR(B59),"BLANK",B59),B60),B61)</f>
        <v>LH</v>
      </c>
      <c r="C62" s="2" t="str">
        <f t="shared" si="125"/>
        <v>BLANK</v>
      </c>
      <c r="D62" s="2" t="str">
        <f t="shared" si="125"/>
        <v>BC4</v>
      </c>
      <c r="E62" s="7" t="str">
        <f>IF(ISERROR(VLOOKUP($D62,SITES!$A:$E,2,FALSE)),"",VLOOKUP($D62,SITES!$A:$E,2,FALSE))</f>
        <v>Broward County 4</v>
      </c>
      <c r="F62" s="4">
        <f>IF(ISERROR(VLOOKUP($D62,SITES!$A:$E,3,FALSE)),"",VLOOKUP($D62,SITES!$A:$E,3,FALSE))</f>
        <v>26.149383333333333</v>
      </c>
      <c r="G62" s="31">
        <f>IF(ISERROR(VLOOKUP($D62,SITES!$A:$E,4,FALSE)),"",VLOOKUP($D62,SITES!$A:$E,4,FALSE))</f>
        <v>-80.089399999999998</v>
      </c>
      <c r="H62" s="50">
        <f t="shared" ref="H62:N62" si="126">IF(ISERROR(H61),IF(ISERROR(H60),IF(ISERROR(H59),"BLANK",H59),H60),H61)</f>
        <v>45388</v>
      </c>
      <c r="I62" s="2">
        <f t="shared" si="126"/>
        <v>12</v>
      </c>
      <c r="J62" s="2" t="str">
        <f t="shared" si="126"/>
        <v>N</v>
      </c>
      <c r="K62" s="6">
        <f t="shared" si="126"/>
        <v>0.45833333333333331</v>
      </c>
      <c r="L62" s="2" t="str">
        <f t="shared" si="126"/>
        <v>KK</v>
      </c>
      <c r="M62" s="2">
        <f t="shared" si="126"/>
        <v>8.5</v>
      </c>
      <c r="N62" s="2">
        <f t="shared" si="126"/>
        <v>2</v>
      </c>
      <c r="O62" s="2">
        <v>1</v>
      </c>
      <c r="P62" s="2" t="s">
        <v>105</v>
      </c>
      <c r="Q62" s="7" t="str">
        <f>IF($N62=1,IF(ISERROR(VLOOKUP($P62,'M1'!$A:$C,Q$2,FALSE)),"NOT PRESENT",VLOOKUP($P62,'M1'!$A:$C,Q$2,FALSE)),IF($N62=2,IF(ISERROR(VLOOKUP(DATA!$P62,'M2'!$A:$C,Q$2,FALSE)),"NOT PRESENT",VLOOKUP(DATA!$P62,'M2'!$A:$C,Q$2,FALSE)),IF($N62=0,IF(ISERROR(VLOOKUP($P62,'M1'!$A:$C,Q$2,FALSE)),IF(ISERROR(VLOOKUP(DATA!$P62,'M2'!$A:$C,Q$2,FALSE)),"NOT PRESENT",VLOOKUP(DATA!$P62,'M2'!$A:$C,Q$2,FALSE)),VLOOKUP($P62,'M1'!$A:$C,Q$2,FALSE)),"SPECIFY METHOD")))</f>
        <v>Gnatholepis thompsoni</v>
      </c>
      <c r="R62" s="7" t="str">
        <f>IF($N62=1,IF(ISERROR(VLOOKUP($P62,'M1'!$A:$C,R$2,FALSE)),"NOT PRESENT",VLOOKUP($P62,'M1'!$A:$C,R$2,FALSE)),IF($N62=2,IF(ISERROR(VLOOKUP(DATA!$P62,'M2'!$A:$C,R$2,FALSE)),"NOT PRESENT",VLOOKUP(DATA!$P62,'M2'!$A:$C,R$2,FALSE)),IF($N62=0,IF(ISERROR(VLOOKUP($P62,'M1'!$A:$C,R$2,FALSE)),IF(ISERROR(VLOOKUP(DATA!$P62,'M2'!$A:$C,R$2,FALSE)),"NOT PRESENT",VLOOKUP(DATA!$P62,'M2'!$A:$C,R$2,FALSE)),VLOOKUP($P62,'M1'!$A:$C,R$2,FALSE)),"SPECIFY METHOD")))</f>
        <v>Goldspot goby</v>
      </c>
      <c r="S62" s="33">
        <f t="shared" si="14"/>
        <v>2</v>
      </c>
      <c r="T62" s="2">
        <v>0</v>
      </c>
      <c r="U62" s="2">
        <v>2</v>
      </c>
    </row>
    <row r="63" spans="1:30">
      <c r="A63" s="7">
        <f>MAX($A$1:$A62)+1</f>
        <v>61</v>
      </c>
      <c r="B63" s="2" t="str">
        <f t="shared" ref="B63:D63" si="127">IF(ISERROR(B62),IF(ISERROR(B61),IF(ISERROR(B60),"BLANK",B60),B61),B62)</f>
        <v>LH</v>
      </c>
      <c r="C63" s="2" t="str">
        <f t="shared" si="127"/>
        <v>BLANK</v>
      </c>
      <c r="D63" s="2" t="str">
        <f t="shared" si="127"/>
        <v>BC4</v>
      </c>
      <c r="E63" s="7" t="str">
        <f>IF(ISERROR(VLOOKUP($D63,SITES!$A:$E,2,FALSE)),"",VLOOKUP($D63,SITES!$A:$E,2,FALSE))</f>
        <v>Broward County 4</v>
      </c>
      <c r="F63" s="4">
        <f>IF(ISERROR(VLOOKUP($D63,SITES!$A:$E,3,FALSE)),"",VLOOKUP($D63,SITES!$A:$E,3,FALSE))</f>
        <v>26.149383333333333</v>
      </c>
      <c r="G63" s="31">
        <f>IF(ISERROR(VLOOKUP($D63,SITES!$A:$E,4,FALSE)),"",VLOOKUP($D63,SITES!$A:$E,4,FALSE))</f>
        <v>-80.089399999999998</v>
      </c>
      <c r="H63" s="50">
        <f t="shared" ref="H63:P63" si="128">IF(ISERROR(H62),IF(ISERROR(H61),IF(ISERROR(H60),"BLANK",H60),H61),H62)</f>
        <v>45388</v>
      </c>
      <c r="I63" s="2">
        <f t="shared" si="128"/>
        <v>12</v>
      </c>
      <c r="J63" s="2" t="str">
        <f t="shared" si="128"/>
        <v>N</v>
      </c>
      <c r="K63" s="6">
        <f t="shared" si="128"/>
        <v>0.45833333333333331</v>
      </c>
      <c r="L63" s="2" t="str">
        <f t="shared" si="128"/>
        <v>KK</v>
      </c>
      <c r="M63" s="2">
        <f t="shared" si="128"/>
        <v>8.5</v>
      </c>
      <c r="N63" s="2">
        <f t="shared" si="128"/>
        <v>2</v>
      </c>
      <c r="O63" s="2">
        <v>2</v>
      </c>
      <c r="P63" s="2" t="str">
        <f t="shared" si="128"/>
        <v>gth</v>
      </c>
      <c r="Q63" s="7" t="str">
        <f>IF($N63=1,IF(ISERROR(VLOOKUP($P63,'M1'!$A:$C,Q$2,FALSE)),"NOT PRESENT",VLOOKUP($P63,'M1'!$A:$C,Q$2,FALSE)),IF($N63=2,IF(ISERROR(VLOOKUP(DATA!$P63,'M2'!$A:$C,Q$2,FALSE)),"NOT PRESENT",VLOOKUP(DATA!$P63,'M2'!$A:$C,Q$2,FALSE)),IF($N63=0,IF(ISERROR(VLOOKUP($P63,'M1'!$A:$C,Q$2,FALSE)),IF(ISERROR(VLOOKUP(DATA!$P63,'M2'!$A:$C,Q$2,FALSE)),"NOT PRESENT",VLOOKUP(DATA!$P63,'M2'!$A:$C,Q$2,FALSE)),VLOOKUP($P63,'M1'!$A:$C,Q$2,FALSE)),"SPECIFY METHOD")))</f>
        <v>Gnatholepis thompsoni</v>
      </c>
      <c r="R63" s="7" t="str">
        <f>IF($N63=1,IF(ISERROR(VLOOKUP($P63,'M1'!$A:$C,R$2,FALSE)),"NOT PRESENT",VLOOKUP($P63,'M1'!$A:$C,R$2,FALSE)),IF($N63=2,IF(ISERROR(VLOOKUP(DATA!$P63,'M2'!$A:$C,R$2,FALSE)),"NOT PRESENT",VLOOKUP(DATA!$P63,'M2'!$A:$C,R$2,FALSE)),IF($N63=0,IF(ISERROR(VLOOKUP($P63,'M1'!$A:$C,R$2,FALSE)),IF(ISERROR(VLOOKUP(DATA!$P63,'M2'!$A:$C,R$2,FALSE)),"NOT PRESENT",VLOOKUP(DATA!$P63,'M2'!$A:$C,R$2,FALSE)),VLOOKUP($P63,'M1'!$A:$C,R$2,FALSE)),"SPECIFY METHOD")))</f>
        <v>Goldspot goby</v>
      </c>
      <c r="S63" s="33">
        <f t="shared" si="14"/>
        <v>1</v>
      </c>
      <c r="T63" s="2">
        <v>0</v>
      </c>
      <c r="U63" s="2">
        <v>1</v>
      </c>
    </row>
    <row r="64" spans="1:30">
      <c r="A64" s="7">
        <f>MAX($A$1:$A63)+1</f>
        <v>62</v>
      </c>
      <c r="B64" s="2" t="str">
        <f t="shared" ref="B64:D64" si="129">IF(ISERROR(B63),IF(ISERROR(B62),IF(ISERROR(B61),"BLANK",B61),B62),B63)</f>
        <v>LH</v>
      </c>
      <c r="C64" s="2" t="str">
        <f t="shared" si="129"/>
        <v>BLANK</v>
      </c>
      <c r="D64" s="2" t="str">
        <f t="shared" si="129"/>
        <v>BC4</v>
      </c>
      <c r="E64" s="7" t="str">
        <f>IF(ISERROR(VLOOKUP($D64,SITES!$A:$E,2,FALSE)),"",VLOOKUP($D64,SITES!$A:$E,2,FALSE))</f>
        <v>Broward County 4</v>
      </c>
      <c r="F64" s="4">
        <f>IF(ISERROR(VLOOKUP($D64,SITES!$A:$E,3,FALSE)),"",VLOOKUP($D64,SITES!$A:$E,3,FALSE))</f>
        <v>26.149383333333333</v>
      </c>
      <c r="G64" s="31">
        <f>IF(ISERROR(VLOOKUP($D64,SITES!$A:$E,4,FALSE)),"",VLOOKUP($D64,SITES!$A:$E,4,FALSE))</f>
        <v>-80.089399999999998</v>
      </c>
      <c r="H64" s="50">
        <f t="shared" ref="H64:N64" si="130">IF(ISERROR(H63),IF(ISERROR(H62),IF(ISERROR(H61),"BLANK",H61),H62),H63)</f>
        <v>45388</v>
      </c>
      <c r="I64" s="2">
        <f t="shared" si="130"/>
        <v>12</v>
      </c>
      <c r="J64" s="2" t="str">
        <f t="shared" si="130"/>
        <v>N</v>
      </c>
      <c r="K64" s="6">
        <f t="shared" si="130"/>
        <v>0.45833333333333331</v>
      </c>
      <c r="L64" s="2" t="str">
        <f t="shared" si="130"/>
        <v>KK</v>
      </c>
      <c r="M64" s="2">
        <f t="shared" si="130"/>
        <v>8.5</v>
      </c>
      <c r="N64" s="2">
        <f t="shared" si="130"/>
        <v>2</v>
      </c>
      <c r="O64" s="2">
        <v>1</v>
      </c>
      <c r="P64" s="2" t="s">
        <v>71</v>
      </c>
      <c r="Q64" s="7" t="str">
        <f>IF($N64=1,IF(ISERROR(VLOOKUP($P64,'M1'!$A:$C,Q$2,FALSE)),"NOT PRESENT",VLOOKUP($P64,'M1'!$A:$C,Q$2,FALSE)),IF($N64=2,IF(ISERROR(VLOOKUP(DATA!$P64,'M2'!$A:$C,Q$2,FALSE)),"NOT PRESENT",VLOOKUP(DATA!$P64,'M2'!$A:$C,Q$2,FALSE)),IF($N64=0,IF(ISERROR(VLOOKUP($P64,'M1'!$A:$C,Q$2,FALSE)),IF(ISERROR(VLOOKUP(DATA!$P64,'M2'!$A:$C,Q$2,FALSE)),"NOT PRESENT",VLOOKUP(DATA!$P64,'M2'!$A:$C,Q$2,FALSE)),VLOOKUP($P64,'M1'!$A:$C,Q$2,FALSE)),"SPECIFY METHOD")))</f>
        <v>Acanthemblemaria aspera</v>
      </c>
      <c r="R64" s="7" t="str">
        <f>IF($N64=1,IF(ISERROR(VLOOKUP($P64,'M1'!$A:$C,R$2,FALSE)),"NOT PRESENT",VLOOKUP($P64,'M1'!$A:$C,R$2,FALSE)),IF($N64=2,IF(ISERROR(VLOOKUP(DATA!$P64,'M2'!$A:$C,R$2,FALSE)),"NOT PRESENT",VLOOKUP(DATA!$P64,'M2'!$A:$C,R$2,FALSE)),IF($N64=0,IF(ISERROR(VLOOKUP($P64,'M1'!$A:$C,R$2,FALSE)),IF(ISERROR(VLOOKUP(DATA!$P64,'M2'!$A:$C,R$2,FALSE)),"NOT PRESENT",VLOOKUP(DATA!$P64,'M2'!$A:$C,R$2,FALSE)),VLOOKUP($P64,'M1'!$A:$C,R$2,FALSE)),"SPECIFY METHOD")))</f>
        <v>Roughhead blenny</v>
      </c>
      <c r="S64" s="33">
        <f t="shared" si="14"/>
        <v>4</v>
      </c>
      <c r="T64" s="2">
        <v>0</v>
      </c>
      <c r="U64" s="2">
        <v>4</v>
      </c>
    </row>
    <row r="65" spans="1:28">
      <c r="A65" s="7">
        <f>MAX($A$1:$A64)+1</f>
        <v>63</v>
      </c>
      <c r="B65" s="2" t="str">
        <f t="shared" ref="B65:D65" si="131">IF(ISERROR(B64),IF(ISERROR(B63),IF(ISERROR(B62),"BLANK",B62),B63),B64)</f>
        <v>LH</v>
      </c>
      <c r="C65" s="2" t="str">
        <f t="shared" si="131"/>
        <v>BLANK</v>
      </c>
      <c r="D65" s="2" t="str">
        <f t="shared" si="131"/>
        <v>BC4</v>
      </c>
      <c r="E65" s="7" t="str">
        <f>IF(ISERROR(VLOOKUP($D65,SITES!$A:$E,2,FALSE)),"",VLOOKUP($D65,SITES!$A:$E,2,FALSE))</f>
        <v>Broward County 4</v>
      </c>
      <c r="F65" s="4">
        <f>IF(ISERROR(VLOOKUP($D65,SITES!$A:$E,3,FALSE)),"",VLOOKUP($D65,SITES!$A:$E,3,FALSE))</f>
        <v>26.149383333333333</v>
      </c>
      <c r="G65" s="31">
        <f>IF(ISERROR(VLOOKUP($D65,SITES!$A:$E,4,FALSE)),"",VLOOKUP($D65,SITES!$A:$E,4,FALSE))</f>
        <v>-80.089399999999998</v>
      </c>
      <c r="H65" s="50">
        <f t="shared" ref="H65:P65" si="132">IF(ISERROR(H64),IF(ISERROR(H63),IF(ISERROR(H62),"BLANK",H62),H63),H64)</f>
        <v>45388</v>
      </c>
      <c r="I65" s="2">
        <f t="shared" si="132"/>
        <v>12</v>
      </c>
      <c r="J65" s="2" t="str">
        <f t="shared" si="132"/>
        <v>N</v>
      </c>
      <c r="K65" s="6">
        <f t="shared" si="132"/>
        <v>0.45833333333333331</v>
      </c>
      <c r="L65" s="2" t="str">
        <f t="shared" si="132"/>
        <v>KK</v>
      </c>
      <c r="M65" s="2">
        <f t="shared" si="132"/>
        <v>8.5</v>
      </c>
      <c r="N65" s="2">
        <f t="shared" si="132"/>
        <v>2</v>
      </c>
      <c r="O65" s="2">
        <v>2</v>
      </c>
      <c r="P65" s="2" t="str">
        <f t="shared" si="132"/>
        <v>aas</v>
      </c>
      <c r="Q65" s="7" t="str">
        <f>IF($N65=1,IF(ISERROR(VLOOKUP($P65,'M1'!$A:$C,Q$2,FALSE)),"NOT PRESENT",VLOOKUP($P65,'M1'!$A:$C,Q$2,FALSE)),IF($N65=2,IF(ISERROR(VLOOKUP(DATA!$P65,'M2'!$A:$C,Q$2,FALSE)),"NOT PRESENT",VLOOKUP(DATA!$P65,'M2'!$A:$C,Q$2,FALSE)),IF($N65=0,IF(ISERROR(VLOOKUP($P65,'M1'!$A:$C,Q$2,FALSE)),IF(ISERROR(VLOOKUP(DATA!$P65,'M2'!$A:$C,Q$2,FALSE)),"NOT PRESENT",VLOOKUP(DATA!$P65,'M2'!$A:$C,Q$2,FALSE)),VLOOKUP($P65,'M1'!$A:$C,Q$2,FALSE)),"SPECIFY METHOD")))</f>
        <v>Acanthemblemaria aspera</v>
      </c>
      <c r="R65" s="7" t="str">
        <f>IF($N65=1,IF(ISERROR(VLOOKUP($P65,'M1'!$A:$C,R$2,FALSE)),"NOT PRESENT",VLOOKUP($P65,'M1'!$A:$C,R$2,FALSE)),IF($N65=2,IF(ISERROR(VLOOKUP(DATA!$P65,'M2'!$A:$C,R$2,FALSE)),"NOT PRESENT",VLOOKUP(DATA!$P65,'M2'!$A:$C,R$2,FALSE)),IF($N65=0,IF(ISERROR(VLOOKUP($P65,'M1'!$A:$C,R$2,FALSE)),IF(ISERROR(VLOOKUP(DATA!$P65,'M2'!$A:$C,R$2,FALSE)),"NOT PRESENT",VLOOKUP(DATA!$P65,'M2'!$A:$C,R$2,FALSE)),VLOOKUP($P65,'M1'!$A:$C,R$2,FALSE)),"SPECIFY METHOD")))</f>
        <v>Roughhead blenny</v>
      </c>
      <c r="S65" s="33">
        <f t="shared" si="14"/>
        <v>9</v>
      </c>
      <c r="T65" s="2">
        <v>0</v>
      </c>
      <c r="U65" s="2">
        <v>9</v>
      </c>
    </row>
    <row r="66" spans="1:28">
      <c r="A66" s="7">
        <f>MAX($A$1:$A65)+1</f>
        <v>64</v>
      </c>
      <c r="B66" s="2" t="str">
        <f t="shared" ref="B66:D66" si="133">IF(ISERROR(B65),IF(ISERROR(B64),IF(ISERROR(B63),"BLANK",B63),B64),B65)</f>
        <v>LH</v>
      </c>
      <c r="C66" s="2" t="str">
        <f t="shared" si="133"/>
        <v>BLANK</v>
      </c>
      <c r="D66" s="2" t="str">
        <f t="shared" si="133"/>
        <v>BC4</v>
      </c>
      <c r="E66" s="7" t="str">
        <f>IF(ISERROR(VLOOKUP($D66,SITES!$A:$E,2,FALSE)),"",VLOOKUP($D66,SITES!$A:$E,2,FALSE))</f>
        <v>Broward County 4</v>
      </c>
      <c r="F66" s="4">
        <f>IF(ISERROR(VLOOKUP($D66,SITES!$A:$E,3,FALSE)),"",VLOOKUP($D66,SITES!$A:$E,3,FALSE))</f>
        <v>26.149383333333333</v>
      </c>
      <c r="G66" s="31">
        <f>IF(ISERROR(VLOOKUP($D66,SITES!$A:$E,4,FALSE)),"",VLOOKUP($D66,SITES!$A:$E,4,FALSE))</f>
        <v>-80.089399999999998</v>
      </c>
      <c r="H66" s="50">
        <f t="shared" ref="H66:N66" si="134">IF(ISERROR(H65),IF(ISERROR(H64),IF(ISERROR(H63),"BLANK",H63),H64),H65)</f>
        <v>45388</v>
      </c>
      <c r="I66" s="2">
        <f t="shared" si="134"/>
        <v>12</v>
      </c>
      <c r="J66" s="2" t="str">
        <f t="shared" si="134"/>
        <v>N</v>
      </c>
      <c r="K66" s="6">
        <f t="shared" si="134"/>
        <v>0.45833333333333331</v>
      </c>
      <c r="L66" s="2" t="str">
        <f t="shared" si="134"/>
        <v>KK</v>
      </c>
      <c r="M66" s="2">
        <f t="shared" si="134"/>
        <v>8.5</v>
      </c>
      <c r="N66" s="2">
        <f t="shared" si="134"/>
        <v>2</v>
      </c>
      <c r="O66" s="2">
        <v>1</v>
      </c>
      <c r="P66" s="2" t="s">
        <v>106</v>
      </c>
      <c r="Q66" s="7" t="str">
        <f>IF($N66=1,IF(ISERROR(VLOOKUP($P66,'M1'!$A:$C,Q$2,FALSE)),"NOT PRESENT",VLOOKUP($P66,'M1'!$A:$C,Q$2,FALSE)),IF($N66=2,IF(ISERROR(VLOOKUP(DATA!$P66,'M2'!$A:$C,Q$2,FALSE)),"NOT PRESENT",VLOOKUP(DATA!$P66,'M2'!$A:$C,Q$2,FALSE)),IF($N66=0,IF(ISERROR(VLOOKUP($P66,'M1'!$A:$C,Q$2,FALSE)),IF(ISERROR(VLOOKUP(DATA!$P66,'M2'!$A:$C,Q$2,FALSE)),"NOT PRESENT",VLOOKUP(DATA!$P66,'M2'!$A:$C,Q$2,FALSE)),VLOOKUP($P66,'M1'!$A:$C,Q$2,FALSE)),"SPECIFY METHOD")))</f>
        <v>Serranus tigrinus</v>
      </c>
      <c r="R66" s="7" t="str">
        <f>IF($N66=1,IF(ISERROR(VLOOKUP($P66,'M1'!$A:$C,R$2,FALSE)),"NOT PRESENT",VLOOKUP($P66,'M1'!$A:$C,R$2,FALSE)),IF($N66=2,IF(ISERROR(VLOOKUP(DATA!$P66,'M2'!$A:$C,R$2,FALSE)),"NOT PRESENT",VLOOKUP(DATA!$P66,'M2'!$A:$C,R$2,FALSE)),IF($N66=0,IF(ISERROR(VLOOKUP($P66,'M1'!$A:$C,R$2,FALSE)),IF(ISERROR(VLOOKUP(DATA!$P66,'M2'!$A:$C,R$2,FALSE)),"NOT PRESENT",VLOOKUP(DATA!$P66,'M2'!$A:$C,R$2,FALSE)),VLOOKUP($P66,'M1'!$A:$C,R$2,FALSE)),"SPECIFY METHOD")))</f>
        <v>Harlequin bass</v>
      </c>
      <c r="S66" s="33">
        <f t="shared" ref="S66:S129" si="135">SUM(T66:AV66)</f>
        <v>3</v>
      </c>
      <c r="T66" s="2">
        <v>0</v>
      </c>
      <c r="V66" s="2">
        <v>2</v>
      </c>
      <c r="W66" s="2">
        <v>1</v>
      </c>
    </row>
    <row r="67" spans="1:28">
      <c r="A67" s="7">
        <f>MAX($A$1:$A66)+1</f>
        <v>65</v>
      </c>
      <c r="B67" s="2" t="str">
        <f t="shared" ref="B67:D67" si="136">IF(ISERROR(B66),IF(ISERROR(B65),IF(ISERROR(B64),"BLANK",B64),B65),B66)</f>
        <v>LH</v>
      </c>
      <c r="C67" s="2" t="str">
        <f t="shared" si="136"/>
        <v>BLANK</v>
      </c>
      <c r="D67" s="2" t="str">
        <f t="shared" si="136"/>
        <v>BC4</v>
      </c>
      <c r="E67" s="7" t="str">
        <f>IF(ISERROR(VLOOKUP($D67,SITES!$A:$E,2,FALSE)),"",VLOOKUP($D67,SITES!$A:$E,2,FALSE))</f>
        <v>Broward County 4</v>
      </c>
      <c r="F67" s="4">
        <f>IF(ISERROR(VLOOKUP($D67,SITES!$A:$E,3,FALSE)),"",VLOOKUP($D67,SITES!$A:$E,3,FALSE))</f>
        <v>26.149383333333333</v>
      </c>
      <c r="G67" s="31">
        <f>IF(ISERROR(VLOOKUP($D67,SITES!$A:$E,4,FALSE)),"",VLOOKUP($D67,SITES!$A:$E,4,FALSE))</f>
        <v>-80.089399999999998</v>
      </c>
      <c r="H67" s="50">
        <f t="shared" ref="H67:P67" si="137">IF(ISERROR(H66),IF(ISERROR(H65),IF(ISERROR(H64),"BLANK",H64),H65),H66)</f>
        <v>45388</v>
      </c>
      <c r="I67" s="2">
        <f t="shared" si="137"/>
        <v>12</v>
      </c>
      <c r="J67" s="2" t="str">
        <f t="shared" si="137"/>
        <v>N</v>
      </c>
      <c r="K67" s="6">
        <f t="shared" si="137"/>
        <v>0.45833333333333331</v>
      </c>
      <c r="L67" s="2" t="str">
        <f t="shared" si="137"/>
        <v>KK</v>
      </c>
      <c r="M67" s="2">
        <f t="shared" si="137"/>
        <v>8.5</v>
      </c>
      <c r="N67" s="2">
        <f t="shared" si="137"/>
        <v>2</v>
      </c>
      <c r="O67" s="2">
        <v>2</v>
      </c>
      <c r="P67" s="2" t="str">
        <f t="shared" si="137"/>
        <v>sti</v>
      </c>
      <c r="Q67" s="7" t="str">
        <f>IF($N67=1,IF(ISERROR(VLOOKUP($P67,'M1'!$A:$C,Q$2,FALSE)),"NOT PRESENT",VLOOKUP($P67,'M1'!$A:$C,Q$2,FALSE)),IF($N67=2,IF(ISERROR(VLOOKUP(DATA!$P67,'M2'!$A:$C,Q$2,FALSE)),"NOT PRESENT",VLOOKUP(DATA!$P67,'M2'!$A:$C,Q$2,FALSE)),IF($N67=0,IF(ISERROR(VLOOKUP($P67,'M1'!$A:$C,Q$2,FALSE)),IF(ISERROR(VLOOKUP(DATA!$P67,'M2'!$A:$C,Q$2,FALSE)),"NOT PRESENT",VLOOKUP(DATA!$P67,'M2'!$A:$C,Q$2,FALSE)),VLOOKUP($P67,'M1'!$A:$C,Q$2,FALSE)),"SPECIFY METHOD")))</f>
        <v>Serranus tigrinus</v>
      </c>
      <c r="R67" s="7" t="str">
        <f>IF($N67=1,IF(ISERROR(VLOOKUP($P67,'M1'!$A:$C,R$2,FALSE)),"NOT PRESENT",VLOOKUP($P67,'M1'!$A:$C,R$2,FALSE)),IF($N67=2,IF(ISERROR(VLOOKUP(DATA!$P67,'M2'!$A:$C,R$2,FALSE)),"NOT PRESENT",VLOOKUP(DATA!$P67,'M2'!$A:$C,R$2,FALSE)),IF($N67=0,IF(ISERROR(VLOOKUP($P67,'M1'!$A:$C,R$2,FALSE)),IF(ISERROR(VLOOKUP(DATA!$P67,'M2'!$A:$C,R$2,FALSE)),"NOT PRESENT",VLOOKUP(DATA!$P67,'M2'!$A:$C,R$2,FALSE)),VLOOKUP($P67,'M1'!$A:$C,R$2,FALSE)),"SPECIFY METHOD")))</f>
        <v>Harlequin bass</v>
      </c>
      <c r="S67" s="33">
        <f t="shared" si="135"/>
        <v>1</v>
      </c>
      <c r="T67" s="2">
        <v>0</v>
      </c>
      <c r="Z67" s="2">
        <v>1</v>
      </c>
    </row>
    <row r="68" spans="1:28">
      <c r="A68" s="7">
        <f>MAX($A$1:$A67)+1</f>
        <v>66</v>
      </c>
      <c r="B68" s="2" t="str">
        <f t="shared" ref="B68:D68" si="138">IF(ISERROR(B67),IF(ISERROR(B66),IF(ISERROR(B65),"BLANK",B65),B66),B67)</f>
        <v>LH</v>
      </c>
      <c r="C68" s="2" t="str">
        <f t="shared" si="138"/>
        <v>BLANK</v>
      </c>
      <c r="D68" s="2" t="str">
        <f t="shared" si="138"/>
        <v>BC4</v>
      </c>
      <c r="E68" s="7" t="str">
        <f>IF(ISERROR(VLOOKUP($D68,SITES!$A:$E,2,FALSE)),"",VLOOKUP($D68,SITES!$A:$E,2,FALSE))</f>
        <v>Broward County 4</v>
      </c>
      <c r="F68" s="4">
        <f>IF(ISERROR(VLOOKUP($D68,SITES!$A:$E,3,FALSE)),"",VLOOKUP($D68,SITES!$A:$E,3,FALSE))</f>
        <v>26.149383333333333</v>
      </c>
      <c r="G68" s="31">
        <f>IF(ISERROR(VLOOKUP($D68,SITES!$A:$E,4,FALSE)),"",VLOOKUP($D68,SITES!$A:$E,4,FALSE))</f>
        <v>-80.089399999999998</v>
      </c>
      <c r="H68" s="50">
        <f t="shared" ref="H68:N68" si="139">IF(ISERROR(H67),IF(ISERROR(H66),IF(ISERROR(H65),"BLANK",H65),H66),H67)</f>
        <v>45388</v>
      </c>
      <c r="I68" s="2">
        <f t="shared" si="139"/>
        <v>12</v>
      </c>
      <c r="J68" s="2" t="str">
        <f t="shared" si="139"/>
        <v>N</v>
      </c>
      <c r="K68" s="6">
        <f t="shared" si="139"/>
        <v>0.45833333333333331</v>
      </c>
      <c r="L68" s="2" t="str">
        <f t="shared" si="139"/>
        <v>KK</v>
      </c>
      <c r="M68" s="2">
        <f t="shared" si="139"/>
        <v>8.5</v>
      </c>
      <c r="N68" s="2">
        <f t="shared" si="139"/>
        <v>2</v>
      </c>
      <c r="O68" s="2">
        <v>1</v>
      </c>
      <c r="P68" s="2" t="s">
        <v>107</v>
      </c>
      <c r="Q68" s="7" t="str">
        <f>IF($N68=1,IF(ISERROR(VLOOKUP($P68,'M1'!$A:$C,Q$2,FALSE)),"NOT PRESENT",VLOOKUP($P68,'M1'!$A:$C,Q$2,FALSE)),IF($N68=2,IF(ISERROR(VLOOKUP(DATA!$P68,'M2'!$A:$C,Q$2,FALSE)),"NOT PRESENT",VLOOKUP(DATA!$P68,'M2'!$A:$C,Q$2,FALSE)),IF($N68=0,IF(ISERROR(VLOOKUP($P68,'M1'!$A:$C,Q$2,FALSE)),IF(ISERROR(VLOOKUP(DATA!$P68,'M2'!$A:$C,Q$2,FALSE)),"NOT PRESENT",VLOOKUP(DATA!$P68,'M2'!$A:$C,Q$2,FALSE)),VLOOKUP($P68,'M1'!$A:$C,Q$2,FALSE)),"SPECIFY METHOD")))</f>
        <v>Coryphopterus glaucofraenum</v>
      </c>
      <c r="R68" s="7" t="str">
        <f>IF($N68=1,IF(ISERROR(VLOOKUP($P68,'M1'!$A:$C,R$2,FALSE)),"NOT PRESENT",VLOOKUP($P68,'M1'!$A:$C,R$2,FALSE)),IF($N68=2,IF(ISERROR(VLOOKUP(DATA!$P68,'M2'!$A:$C,R$2,FALSE)),"NOT PRESENT",VLOOKUP(DATA!$P68,'M2'!$A:$C,R$2,FALSE)),IF($N68=0,IF(ISERROR(VLOOKUP($P68,'M1'!$A:$C,R$2,FALSE)),IF(ISERROR(VLOOKUP(DATA!$P68,'M2'!$A:$C,R$2,FALSE)),"NOT PRESENT",VLOOKUP(DATA!$P68,'M2'!$A:$C,R$2,FALSE)),VLOOKUP($P68,'M1'!$A:$C,R$2,FALSE)),"SPECIFY METHOD")))</f>
        <v>Bridled goby</v>
      </c>
      <c r="S68" s="33">
        <f t="shared" si="135"/>
        <v>24</v>
      </c>
      <c r="T68" s="2">
        <v>0</v>
      </c>
      <c r="U68" s="2">
        <v>17</v>
      </c>
      <c r="V68" s="2">
        <v>7</v>
      </c>
    </row>
    <row r="69" spans="1:28">
      <c r="A69" s="7">
        <f>MAX($A$1:$A68)+1</f>
        <v>67</v>
      </c>
      <c r="B69" s="2" t="str">
        <f t="shared" ref="B69:D69" si="140">IF(ISERROR(B68),IF(ISERROR(B67),IF(ISERROR(B66),"BLANK",B66),B67),B68)</f>
        <v>LH</v>
      </c>
      <c r="C69" s="2" t="str">
        <f t="shared" si="140"/>
        <v>BLANK</v>
      </c>
      <c r="D69" s="2" t="str">
        <f t="shared" si="140"/>
        <v>BC4</v>
      </c>
      <c r="E69" s="7" t="str">
        <f>IF(ISERROR(VLOOKUP($D69,SITES!$A:$E,2,FALSE)),"",VLOOKUP($D69,SITES!$A:$E,2,FALSE))</f>
        <v>Broward County 4</v>
      </c>
      <c r="F69" s="4">
        <f>IF(ISERROR(VLOOKUP($D69,SITES!$A:$E,3,FALSE)),"",VLOOKUP($D69,SITES!$A:$E,3,FALSE))</f>
        <v>26.149383333333333</v>
      </c>
      <c r="G69" s="31">
        <f>IF(ISERROR(VLOOKUP($D69,SITES!$A:$E,4,FALSE)),"",VLOOKUP($D69,SITES!$A:$E,4,FALSE))</f>
        <v>-80.089399999999998</v>
      </c>
      <c r="H69" s="50">
        <f t="shared" ref="H69:P69" si="141">IF(ISERROR(H68),IF(ISERROR(H67),IF(ISERROR(H66),"BLANK",H66),H67),H68)</f>
        <v>45388</v>
      </c>
      <c r="I69" s="2">
        <f t="shared" si="141"/>
        <v>12</v>
      </c>
      <c r="J69" s="2" t="str">
        <f t="shared" si="141"/>
        <v>N</v>
      </c>
      <c r="K69" s="6">
        <f t="shared" si="141"/>
        <v>0.45833333333333331</v>
      </c>
      <c r="L69" s="2" t="str">
        <f t="shared" si="141"/>
        <v>KK</v>
      </c>
      <c r="M69" s="2">
        <f t="shared" si="141"/>
        <v>8.5</v>
      </c>
      <c r="N69" s="2">
        <f t="shared" si="141"/>
        <v>2</v>
      </c>
      <c r="O69" s="2">
        <v>2</v>
      </c>
      <c r="P69" s="2" t="str">
        <f t="shared" si="141"/>
        <v>cgl</v>
      </c>
      <c r="Q69" s="7" t="str">
        <f>IF($N69=1,IF(ISERROR(VLOOKUP($P69,'M1'!$A:$C,Q$2,FALSE)),"NOT PRESENT",VLOOKUP($P69,'M1'!$A:$C,Q$2,FALSE)),IF($N69=2,IF(ISERROR(VLOOKUP(DATA!$P69,'M2'!$A:$C,Q$2,FALSE)),"NOT PRESENT",VLOOKUP(DATA!$P69,'M2'!$A:$C,Q$2,FALSE)),IF($N69=0,IF(ISERROR(VLOOKUP($P69,'M1'!$A:$C,Q$2,FALSE)),IF(ISERROR(VLOOKUP(DATA!$P69,'M2'!$A:$C,Q$2,FALSE)),"NOT PRESENT",VLOOKUP(DATA!$P69,'M2'!$A:$C,Q$2,FALSE)),VLOOKUP($P69,'M1'!$A:$C,Q$2,FALSE)),"SPECIFY METHOD")))</f>
        <v>Coryphopterus glaucofraenum</v>
      </c>
      <c r="R69" s="7" t="str">
        <f>IF($N69=1,IF(ISERROR(VLOOKUP($P69,'M1'!$A:$C,R$2,FALSE)),"NOT PRESENT",VLOOKUP($P69,'M1'!$A:$C,R$2,FALSE)),IF($N69=2,IF(ISERROR(VLOOKUP(DATA!$P69,'M2'!$A:$C,R$2,FALSE)),"NOT PRESENT",VLOOKUP(DATA!$P69,'M2'!$A:$C,R$2,FALSE)),IF($N69=0,IF(ISERROR(VLOOKUP($P69,'M1'!$A:$C,R$2,FALSE)),IF(ISERROR(VLOOKUP(DATA!$P69,'M2'!$A:$C,R$2,FALSE)),"NOT PRESENT",VLOOKUP(DATA!$P69,'M2'!$A:$C,R$2,FALSE)),VLOOKUP($P69,'M1'!$A:$C,R$2,FALSE)),"SPECIFY METHOD")))</f>
        <v>Bridled goby</v>
      </c>
      <c r="S69" s="33">
        <f t="shared" si="135"/>
        <v>23</v>
      </c>
      <c r="T69" s="2">
        <v>0</v>
      </c>
      <c r="U69" s="2">
        <v>18</v>
      </c>
      <c r="V69" s="2">
        <v>5</v>
      </c>
    </row>
    <row r="70" spans="1:28">
      <c r="A70" s="7">
        <f>MAX($A$1:$A69)+1</f>
        <v>68</v>
      </c>
      <c r="B70" s="2" t="str">
        <f t="shared" ref="B70:D70" si="142">IF(ISERROR(B69),IF(ISERROR(B68),IF(ISERROR(B67),"BLANK",B67),B68),B69)</f>
        <v>LH</v>
      </c>
      <c r="C70" s="2" t="str">
        <f t="shared" si="142"/>
        <v>BLANK</v>
      </c>
      <c r="D70" s="2" t="str">
        <f t="shared" si="142"/>
        <v>BC4</v>
      </c>
      <c r="E70" s="7" t="str">
        <f>IF(ISERROR(VLOOKUP($D70,SITES!$A:$E,2,FALSE)),"",VLOOKUP($D70,SITES!$A:$E,2,FALSE))</f>
        <v>Broward County 4</v>
      </c>
      <c r="F70" s="4">
        <f>IF(ISERROR(VLOOKUP($D70,SITES!$A:$E,3,FALSE)),"",VLOOKUP($D70,SITES!$A:$E,3,FALSE))</f>
        <v>26.149383333333333</v>
      </c>
      <c r="G70" s="31">
        <f>IF(ISERROR(VLOOKUP($D70,SITES!$A:$E,4,FALSE)),"",VLOOKUP($D70,SITES!$A:$E,4,FALSE))</f>
        <v>-80.089399999999998</v>
      </c>
      <c r="H70" s="50">
        <f t="shared" ref="H70:N70" si="143">IF(ISERROR(H69),IF(ISERROR(H68),IF(ISERROR(H67),"BLANK",H67),H68),H69)</f>
        <v>45388</v>
      </c>
      <c r="I70" s="2">
        <f t="shared" si="143"/>
        <v>12</v>
      </c>
      <c r="J70" s="2" t="str">
        <f t="shared" si="143"/>
        <v>N</v>
      </c>
      <c r="K70" s="6">
        <f t="shared" si="143"/>
        <v>0.45833333333333331</v>
      </c>
      <c r="L70" s="2" t="str">
        <f t="shared" si="143"/>
        <v>KK</v>
      </c>
      <c r="M70" s="2">
        <f t="shared" si="143"/>
        <v>8.5</v>
      </c>
      <c r="N70" s="2">
        <f t="shared" si="143"/>
        <v>2</v>
      </c>
      <c r="O70" s="2">
        <v>1</v>
      </c>
      <c r="P70" s="2" t="s">
        <v>82</v>
      </c>
      <c r="Q70" s="7" t="str">
        <f>IF($N70=1,IF(ISERROR(VLOOKUP($P70,'M1'!$A:$C,Q$2,FALSE)),"NOT PRESENT",VLOOKUP($P70,'M1'!$A:$C,Q$2,FALSE)),IF($N70=2,IF(ISERROR(VLOOKUP(DATA!$P70,'M2'!$A:$C,Q$2,FALSE)),"NOT PRESENT",VLOOKUP(DATA!$P70,'M2'!$A:$C,Q$2,FALSE)),IF($N70=0,IF(ISERROR(VLOOKUP($P70,'M1'!$A:$C,Q$2,FALSE)),IF(ISERROR(VLOOKUP(DATA!$P70,'M2'!$A:$C,Q$2,FALSE)),"NOT PRESENT",VLOOKUP(DATA!$P70,'M2'!$A:$C,Q$2,FALSE)),VLOOKUP($P70,'M1'!$A:$C,Q$2,FALSE)),"SPECIFY METHOD")))</f>
        <v>Elacatinus oceanops</v>
      </c>
      <c r="R70" s="7" t="str">
        <f>IF($N70=1,IF(ISERROR(VLOOKUP($P70,'M1'!$A:$C,R$2,FALSE)),"NOT PRESENT",VLOOKUP($P70,'M1'!$A:$C,R$2,FALSE)),IF($N70=2,IF(ISERROR(VLOOKUP(DATA!$P70,'M2'!$A:$C,R$2,FALSE)),"NOT PRESENT",VLOOKUP(DATA!$P70,'M2'!$A:$C,R$2,FALSE)),IF($N70=0,IF(ISERROR(VLOOKUP($P70,'M1'!$A:$C,R$2,FALSE)),IF(ISERROR(VLOOKUP(DATA!$P70,'M2'!$A:$C,R$2,FALSE)),"NOT PRESENT",VLOOKUP(DATA!$P70,'M2'!$A:$C,R$2,FALSE)),VLOOKUP($P70,'M1'!$A:$C,R$2,FALSE)),"SPECIFY METHOD")))</f>
        <v>Neon goby</v>
      </c>
      <c r="S70" s="33">
        <f t="shared" si="135"/>
        <v>7</v>
      </c>
      <c r="T70" s="2">
        <v>0</v>
      </c>
      <c r="U70" s="2">
        <v>7</v>
      </c>
    </row>
    <row r="71" spans="1:28">
      <c r="A71" s="7">
        <f>MAX($A$1:$A70)+1</f>
        <v>69</v>
      </c>
      <c r="B71" s="2" t="str">
        <f t="shared" ref="B71:D71" si="144">IF(ISERROR(B70),IF(ISERROR(B69),IF(ISERROR(B68),"BLANK",B68),B69),B70)</f>
        <v>LH</v>
      </c>
      <c r="C71" s="2" t="str">
        <f t="shared" si="144"/>
        <v>BLANK</v>
      </c>
      <c r="D71" s="2" t="str">
        <f t="shared" si="144"/>
        <v>BC4</v>
      </c>
      <c r="E71" s="7" t="str">
        <f>IF(ISERROR(VLOOKUP($D71,SITES!$A:$E,2,FALSE)),"",VLOOKUP($D71,SITES!$A:$E,2,FALSE))</f>
        <v>Broward County 4</v>
      </c>
      <c r="F71" s="4">
        <f>IF(ISERROR(VLOOKUP($D71,SITES!$A:$E,3,FALSE)),"",VLOOKUP($D71,SITES!$A:$E,3,FALSE))</f>
        <v>26.149383333333333</v>
      </c>
      <c r="G71" s="31">
        <f>IF(ISERROR(VLOOKUP($D71,SITES!$A:$E,4,FALSE)),"",VLOOKUP($D71,SITES!$A:$E,4,FALSE))</f>
        <v>-80.089399999999998</v>
      </c>
      <c r="H71" s="50">
        <f t="shared" ref="H71:P71" si="145">IF(ISERROR(H70),IF(ISERROR(H69),IF(ISERROR(H68),"BLANK",H68),H69),H70)</f>
        <v>45388</v>
      </c>
      <c r="I71" s="2">
        <f t="shared" si="145"/>
        <v>12</v>
      </c>
      <c r="J71" s="2" t="str">
        <f t="shared" si="145"/>
        <v>N</v>
      </c>
      <c r="K71" s="6">
        <f t="shared" si="145"/>
        <v>0.45833333333333331</v>
      </c>
      <c r="L71" s="2" t="str">
        <f t="shared" si="145"/>
        <v>KK</v>
      </c>
      <c r="M71" s="2">
        <f t="shared" si="145"/>
        <v>8.5</v>
      </c>
      <c r="N71" s="2">
        <f t="shared" si="145"/>
        <v>2</v>
      </c>
      <c r="O71" s="2">
        <v>2</v>
      </c>
      <c r="P71" s="2" t="str">
        <f t="shared" si="145"/>
        <v>eoc</v>
      </c>
      <c r="Q71" s="7" t="str">
        <f>IF($N71=1,IF(ISERROR(VLOOKUP($P71,'M1'!$A:$C,Q$2,FALSE)),"NOT PRESENT",VLOOKUP($P71,'M1'!$A:$C,Q$2,FALSE)),IF($N71=2,IF(ISERROR(VLOOKUP(DATA!$P71,'M2'!$A:$C,Q$2,FALSE)),"NOT PRESENT",VLOOKUP(DATA!$P71,'M2'!$A:$C,Q$2,FALSE)),IF($N71=0,IF(ISERROR(VLOOKUP($P71,'M1'!$A:$C,Q$2,FALSE)),IF(ISERROR(VLOOKUP(DATA!$P71,'M2'!$A:$C,Q$2,FALSE)),"NOT PRESENT",VLOOKUP(DATA!$P71,'M2'!$A:$C,Q$2,FALSE)),VLOOKUP($P71,'M1'!$A:$C,Q$2,FALSE)),"SPECIFY METHOD")))</f>
        <v>Elacatinus oceanops</v>
      </c>
      <c r="R71" s="7" t="str">
        <f>IF($N71=1,IF(ISERROR(VLOOKUP($P71,'M1'!$A:$C,R$2,FALSE)),"NOT PRESENT",VLOOKUP($P71,'M1'!$A:$C,R$2,FALSE)),IF($N71=2,IF(ISERROR(VLOOKUP(DATA!$P71,'M2'!$A:$C,R$2,FALSE)),"NOT PRESENT",VLOOKUP(DATA!$P71,'M2'!$A:$C,R$2,FALSE)),IF($N71=0,IF(ISERROR(VLOOKUP($P71,'M1'!$A:$C,R$2,FALSE)),IF(ISERROR(VLOOKUP(DATA!$P71,'M2'!$A:$C,R$2,FALSE)),"NOT PRESENT",VLOOKUP(DATA!$P71,'M2'!$A:$C,R$2,FALSE)),VLOOKUP($P71,'M1'!$A:$C,R$2,FALSE)),"SPECIFY METHOD")))</f>
        <v>Neon goby</v>
      </c>
      <c r="S71" s="33">
        <f t="shared" si="135"/>
        <v>8</v>
      </c>
      <c r="T71" s="2">
        <v>0</v>
      </c>
      <c r="U71" s="2">
        <v>7</v>
      </c>
      <c r="V71" s="2">
        <v>1</v>
      </c>
    </row>
    <row r="72" spans="1:28">
      <c r="A72" s="7">
        <f>MAX($A$1:$A71)+1</f>
        <v>70</v>
      </c>
      <c r="B72" s="2" t="str">
        <f t="shared" ref="B72:D72" si="146">IF(ISERROR(B71),IF(ISERROR(B70),IF(ISERROR(B69),"BLANK",B69),B70),B71)</f>
        <v>LH</v>
      </c>
      <c r="C72" s="2" t="str">
        <f t="shared" si="146"/>
        <v>BLANK</v>
      </c>
      <c r="D72" s="2" t="str">
        <f t="shared" si="146"/>
        <v>BC4</v>
      </c>
      <c r="E72" s="7" t="str">
        <f>IF(ISERROR(VLOOKUP($D72,SITES!$A:$E,2,FALSE)),"",VLOOKUP($D72,SITES!$A:$E,2,FALSE))</f>
        <v>Broward County 4</v>
      </c>
      <c r="F72" s="4">
        <f>IF(ISERROR(VLOOKUP($D72,SITES!$A:$E,3,FALSE)),"",VLOOKUP($D72,SITES!$A:$E,3,FALSE))</f>
        <v>26.149383333333333</v>
      </c>
      <c r="G72" s="31">
        <f>IF(ISERROR(VLOOKUP($D72,SITES!$A:$E,4,FALSE)),"",VLOOKUP($D72,SITES!$A:$E,4,FALSE))</f>
        <v>-80.089399999999998</v>
      </c>
      <c r="H72" s="50">
        <f t="shared" ref="H72:N72" si="147">IF(ISERROR(H71),IF(ISERROR(H70),IF(ISERROR(H69),"BLANK",H69),H70),H71)</f>
        <v>45388</v>
      </c>
      <c r="I72" s="2">
        <f t="shared" si="147"/>
        <v>12</v>
      </c>
      <c r="J72" s="2" t="str">
        <f t="shared" si="147"/>
        <v>N</v>
      </c>
      <c r="K72" s="6">
        <f t="shared" si="147"/>
        <v>0.45833333333333331</v>
      </c>
      <c r="L72" s="2" t="str">
        <f t="shared" si="147"/>
        <v>KK</v>
      </c>
      <c r="M72" s="2">
        <f t="shared" si="147"/>
        <v>8.5</v>
      </c>
      <c r="N72" s="2">
        <f t="shared" si="147"/>
        <v>2</v>
      </c>
      <c r="O72" s="2">
        <v>1</v>
      </c>
      <c r="P72" s="2" t="s">
        <v>108</v>
      </c>
      <c r="Q72" s="7" t="str">
        <f>IF($N72=1,IF(ISERROR(VLOOKUP($P72,'M1'!$A:$C,Q$2,FALSE)),"NOT PRESENT",VLOOKUP($P72,'M1'!$A:$C,Q$2,FALSE)),IF($N72=2,IF(ISERROR(VLOOKUP(DATA!$P72,'M2'!$A:$C,Q$2,FALSE)),"NOT PRESENT",VLOOKUP(DATA!$P72,'M2'!$A:$C,Q$2,FALSE)),IF($N72=0,IF(ISERROR(VLOOKUP($P72,'M1'!$A:$C,Q$2,FALSE)),IF(ISERROR(VLOOKUP(DATA!$P72,'M2'!$A:$C,Q$2,FALSE)),"NOT PRESENT",VLOOKUP(DATA!$P72,'M2'!$A:$C,Q$2,FALSE)),VLOOKUP($P72,'M1'!$A:$C,Q$2,FALSE)),"SPECIFY METHOD")))</f>
        <v>Macrostrombus costatus</v>
      </c>
      <c r="R72" s="7">
        <f>IF($N72=1,IF(ISERROR(VLOOKUP($P72,'M1'!$A:$C,R$2,FALSE)),"NOT PRESENT",VLOOKUP($P72,'M1'!$A:$C,R$2,FALSE)),IF($N72=2,IF(ISERROR(VLOOKUP(DATA!$P72,'M2'!$A:$C,R$2,FALSE)),"NOT PRESENT",VLOOKUP(DATA!$P72,'M2'!$A:$C,R$2,FALSE)),IF($N72=0,IF(ISERROR(VLOOKUP($P72,'M1'!$A:$C,R$2,FALSE)),IF(ISERROR(VLOOKUP(DATA!$P72,'M2'!$A:$C,R$2,FALSE)),"NOT PRESENT",VLOOKUP(DATA!$P72,'M2'!$A:$C,R$2,FALSE)),VLOOKUP($P72,'M1'!$A:$C,R$2,FALSE)),"SPECIFY METHOD")))</f>
        <v>0</v>
      </c>
      <c r="S72" s="33">
        <f t="shared" si="135"/>
        <v>1</v>
      </c>
      <c r="T72" s="2">
        <v>1</v>
      </c>
    </row>
    <row r="73" spans="1:28">
      <c r="A73" s="7">
        <f>MAX($A$1:$A72)+1</f>
        <v>71</v>
      </c>
      <c r="B73" s="2" t="str">
        <f t="shared" ref="B73:D73" si="148">IF(ISERROR(B72),IF(ISERROR(B71),IF(ISERROR(B70),"BLANK",B70),B71),B72)</f>
        <v>LH</v>
      </c>
      <c r="C73" s="2" t="str">
        <f t="shared" si="148"/>
        <v>BLANK</v>
      </c>
      <c r="D73" s="2" t="str">
        <f t="shared" si="148"/>
        <v>BC4</v>
      </c>
      <c r="E73" s="7" t="str">
        <f>IF(ISERROR(VLOOKUP($D73,SITES!$A:$E,2,FALSE)),"",VLOOKUP($D73,SITES!$A:$E,2,FALSE))</f>
        <v>Broward County 4</v>
      </c>
      <c r="F73" s="4">
        <f>IF(ISERROR(VLOOKUP($D73,SITES!$A:$E,3,FALSE)),"",VLOOKUP($D73,SITES!$A:$E,3,FALSE))</f>
        <v>26.149383333333333</v>
      </c>
      <c r="G73" s="31">
        <f>IF(ISERROR(VLOOKUP($D73,SITES!$A:$E,4,FALSE)),"",VLOOKUP($D73,SITES!$A:$E,4,FALSE))</f>
        <v>-80.089399999999998</v>
      </c>
      <c r="H73" s="50">
        <f t="shared" ref="H73:N73" si="149">IF(ISERROR(H72),IF(ISERROR(H71),IF(ISERROR(H70),"BLANK",H70),H71),H72)</f>
        <v>45388</v>
      </c>
      <c r="I73" s="2">
        <f t="shared" si="149"/>
        <v>12</v>
      </c>
      <c r="J73" s="2" t="str">
        <f t="shared" si="149"/>
        <v>N</v>
      </c>
      <c r="K73" s="6">
        <f t="shared" si="149"/>
        <v>0.45833333333333331</v>
      </c>
      <c r="L73" s="2" t="str">
        <f t="shared" si="149"/>
        <v>KK</v>
      </c>
      <c r="M73" s="2">
        <f t="shared" si="149"/>
        <v>8.5</v>
      </c>
      <c r="N73" s="2">
        <f t="shared" si="149"/>
        <v>2</v>
      </c>
      <c r="O73" s="2">
        <v>1</v>
      </c>
      <c r="P73" s="2" t="s">
        <v>109</v>
      </c>
      <c r="Q73" s="7" t="str">
        <f>IF($N73=1,IF(ISERROR(VLOOKUP($P73,'M1'!$A:$C,Q$2,FALSE)),"NOT PRESENT",VLOOKUP($P73,'M1'!$A:$C,Q$2,FALSE)),IF($N73=2,IF(ISERROR(VLOOKUP(DATA!$P73,'M2'!$A:$C,Q$2,FALSE)),"NOT PRESENT",VLOOKUP(DATA!$P73,'M2'!$A:$C,Q$2,FALSE)),IF($N73=0,IF(ISERROR(VLOOKUP($P73,'M1'!$A:$C,Q$2,FALSE)),IF(ISERROR(VLOOKUP(DATA!$P73,'M2'!$A:$C,Q$2,FALSE)),"NOT PRESENT",VLOOKUP(DATA!$P73,'M2'!$A:$C,Q$2,FALSE)),VLOOKUP($P73,'M1'!$A:$C,Q$2,FALSE)),"SPECIFY METHOD")))</f>
        <v>Stenopus hispidus</v>
      </c>
      <c r="R73" s="7" t="str">
        <f>IF($N73=1,IF(ISERROR(VLOOKUP($P73,'M1'!$A:$C,R$2,FALSE)),"NOT PRESENT",VLOOKUP($P73,'M1'!$A:$C,R$2,FALSE)),IF($N73=2,IF(ISERROR(VLOOKUP(DATA!$P73,'M2'!$A:$C,R$2,FALSE)),"NOT PRESENT",VLOOKUP(DATA!$P73,'M2'!$A:$C,R$2,FALSE)),IF($N73=0,IF(ISERROR(VLOOKUP($P73,'M1'!$A:$C,R$2,FALSE)),IF(ISERROR(VLOOKUP(DATA!$P73,'M2'!$A:$C,R$2,FALSE)),"NOT PRESENT",VLOOKUP(DATA!$P73,'M2'!$A:$C,R$2,FALSE)),VLOOKUP($P73,'M1'!$A:$C,R$2,FALSE)),"SPECIFY METHOD")))</f>
        <v>Banded cleaner shrimp</v>
      </c>
      <c r="S73" s="33">
        <f t="shared" si="135"/>
        <v>3</v>
      </c>
      <c r="T73" s="2">
        <v>3</v>
      </c>
    </row>
    <row r="74" spans="1:28">
      <c r="A74" s="7">
        <f>MAX($A$1:$A73)+1</f>
        <v>72</v>
      </c>
      <c r="B74" s="2" t="str">
        <f t="shared" ref="B74:D74" si="150">IF(ISERROR(B73),IF(ISERROR(B72),IF(ISERROR(B71),"BLANK",B71),B72),B73)</f>
        <v>LH</v>
      </c>
      <c r="C74" s="2" t="str">
        <f t="shared" si="150"/>
        <v>BLANK</v>
      </c>
      <c r="D74" s="2" t="str">
        <f t="shared" si="150"/>
        <v>BC4</v>
      </c>
      <c r="E74" s="7" t="str">
        <f>IF(ISERROR(VLOOKUP($D74,SITES!$A:$E,2,FALSE)),"",VLOOKUP($D74,SITES!$A:$E,2,FALSE))</f>
        <v>Broward County 4</v>
      </c>
      <c r="F74" s="4">
        <f>IF(ISERROR(VLOOKUP($D74,SITES!$A:$E,3,FALSE)),"",VLOOKUP($D74,SITES!$A:$E,3,FALSE))</f>
        <v>26.149383333333333</v>
      </c>
      <c r="G74" s="31">
        <f>IF(ISERROR(VLOOKUP($D74,SITES!$A:$E,4,FALSE)),"",VLOOKUP($D74,SITES!$A:$E,4,FALSE))</f>
        <v>-80.089399999999998</v>
      </c>
      <c r="H74" s="50">
        <f t="shared" ref="H74:N74" si="151">IF(ISERROR(H73),IF(ISERROR(H72),IF(ISERROR(H71),"BLANK",H71),H72),H73)</f>
        <v>45388</v>
      </c>
      <c r="I74" s="2">
        <f t="shared" si="151"/>
        <v>12</v>
      </c>
      <c r="J74" s="2" t="str">
        <f t="shared" si="151"/>
        <v>N</v>
      </c>
      <c r="K74" s="6">
        <f t="shared" si="151"/>
        <v>0.45833333333333331</v>
      </c>
      <c r="L74" s="2" t="str">
        <f t="shared" si="151"/>
        <v>KK</v>
      </c>
      <c r="M74" s="2">
        <f t="shared" si="151"/>
        <v>8.5</v>
      </c>
      <c r="N74" s="2">
        <f t="shared" si="151"/>
        <v>2</v>
      </c>
      <c r="O74" s="2">
        <v>1</v>
      </c>
      <c r="P74" s="2" t="s">
        <v>110</v>
      </c>
      <c r="Q74" s="7" t="str">
        <f>IF($N74=1,IF(ISERROR(VLOOKUP($P74,'M1'!$A:$C,Q$2,FALSE)),"NOT PRESENT",VLOOKUP($P74,'M1'!$A:$C,Q$2,FALSE)),IF($N74=2,IF(ISERROR(VLOOKUP(DATA!$P74,'M2'!$A:$C,Q$2,FALSE)),"NOT PRESENT",VLOOKUP(DATA!$P74,'M2'!$A:$C,Q$2,FALSE)),IF($N74=0,IF(ISERROR(VLOOKUP($P74,'M1'!$A:$C,Q$2,FALSE)),IF(ISERROR(VLOOKUP(DATA!$P74,'M2'!$A:$C,Q$2,FALSE)),"NOT PRESENT",VLOOKUP(DATA!$P74,'M2'!$A:$C,Q$2,FALSE)),VLOOKUP($P74,'M1'!$A:$C,Q$2,FALSE)),"SPECIFY METHOD")))</f>
        <v>Ancylomenes pedersoni</v>
      </c>
      <c r="R74" s="7">
        <f>IF($N74=1,IF(ISERROR(VLOOKUP($P74,'M1'!$A:$C,R$2,FALSE)),"NOT PRESENT",VLOOKUP($P74,'M1'!$A:$C,R$2,FALSE)),IF($N74=2,IF(ISERROR(VLOOKUP(DATA!$P74,'M2'!$A:$C,R$2,FALSE)),"NOT PRESENT",VLOOKUP(DATA!$P74,'M2'!$A:$C,R$2,FALSE)),IF($N74=0,IF(ISERROR(VLOOKUP($P74,'M1'!$A:$C,R$2,FALSE)),IF(ISERROR(VLOOKUP(DATA!$P74,'M2'!$A:$C,R$2,FALSE)),"NOT PRESENT",VLOOKUP(DATA!$P74,'M2'!$A:$C,R$2,FALSE)),VLOOKUP($P74,'M1'!$A:$C,R$2,FALSE)),"SPECIFY METHOD")))</f>
        <v>0</v>
      </c>
      <c r="S74" s="33">
        <f t="shared" si="135"/>
        <v>1</v>
      </c>
      <c r="T74" s="2">
        <v>1</v>
      </c>
    </row>
    <row r="75" spans="1:28">
      <c r="A75" s="7">
        <f>MAX($A$1:$A74)+1</f>
        <v>73</v>
      </c>
      <c r="B75" s="2" t="str">
        <f>IF(ISERROR(#REF!),IF(ISERROR(B74),IF(ISERROR(B73),"BLANK",B73),B74),#REF!)</f>
        <v>LH</v>
      </c>
      <c r="C75" s="2" t="str">
        <f>IF(ISERROR(#REF!),IF(ISERROR(C74),IF(ISERROR(C73),"BLANK",C73),C74),#REF!)</f>
        <v>BLANK</v>
      </c>
      <c r="D75" s="2" t="str">
        <f>IF(ISERROR(#REF!),IF(ISERROR(D74),IF(ISERROR(D73),"BLANK",D73),D74),#REF!)</f>
        <v>BC4</v>
      </c>
      <c r="E75" s="7" t="str">
        <f>IF(ISERROR(VLOOKUP($D75,SITES!$A:$E,2,FALSE)),"",VLOOKUP($D75,SITES!$A:$E,2,FALSE))</f>
        <v>Broward County 4</v>
      </c>
      <c r="F75" s="4">
        <f>IF(ISERROR(VLOOKUP($D75,SITES!$A:$E,3,FALSE)),"",VLOOKUP($D75,SITES!$A:$E,3,FALSE))</f>
        <v>26.149383333333333</v>
      </c>
      <c r="G75" s="31">
        <f>IF(ISERROR(VLOOKUP($D75,SITES!$A:$E,4,FALSE)),"",VLOOKUP($D75,SITES!$A:$E,4,FALSE))</f>
        <v>-80.089399999999998</v>
      </c>
      <c r="H75" s="50">
        <f>IF(ISERROR(#REF!),IF(ISERROR(H74),IF(ISERROR(H73),"BLANK",H73),H74),#REF!)</f>
        <v>45388</v>
      </c>
      <c r="I75" s="2">
        <f>IF(ISERROR(#REF!),IF(ISERROR(I74),IF(ISERROR(I73),"BLANK",I73),I74),#REF!)</f>
        <v>12</v>
      </c>
      <c r="J75" s="2" t="str">
        <f>IF(ISERROR(#REF!),IF(ISERROR(J74),IF(ISERROR(J73),"BLANK",J73),J74),#REF!)</f>
        <v>N</v>
      </c>
      <c r="K75" s="6">
        <f>IF(ISERROR(#REF!),IF(ISERROR(K74),IF(ISERROR(K73),"BLANK",K73),K74),#REF!)</f>
        <v>0.45833333333333331</v>
      </c>
      <c r="L75" s="2" t="str">
        <f>IF(ISERROR(#REF!),IF(ISERROR(L74),IF(ISERROR(L73),"BLANK",L73),L74),#REF!)</f>
        <v>KK</v>
      </c>
      <c r="M75" s="2">
        <f>IF(ISERROR(#REF!),IF(ISERROR(M74),IF(ISERROR(M73),"BLANK",M73),M74),#REF!)</f>
        <v>8.5</v>
      </c>
      <c r="N75" s="2">
        <f>IF(ISERROR(#REF!),IF(ISERROR(N74),IF(ISERROR(N73),"BLANK",N73),N74),#REF!)</f>
        <v>2</v>
      </c>
      <c r="O75" s="2">
        <v>2</v>
      </c>
      <c r="P75" s="2" t="s">
        <v>104</v>
      </c>
      <c r="Q75" s="7" t="str">
        <f>IF($N75=1,IF(ISERROR(VLOOKUP($P75,'M1'!$A:$C,Q$2,FALSE)),"NOT PRESENT",VLOOKUP($P75,'M1'!$A:$C,Q$2,FALSE)),IF($N75=2,IF(ISERROR(VLOOKUP(DATA!$P75,'M2'!$A:$C,Q$2,FALSE)),"NOT PRESENT",VLOOKUP(DATA!$P75,'M2'!$A:$C,Q$2,FALSE)),IF($N75=0,IF(ISERROR(VLOOKUP($P75,'M1'!$A:$C,Q$2,FALSE)),IF(ISERROR(VLOOKUP(DATA!$P75,'M2'!$A:$C,Q$2,FALSE)),"NOT PRESENT",VLOOKUP(DATA!$P75,'M2'!$A:$C,Q$2,FALSE)),VLOOKUP($P75,'M1'!$A:$C,Q$2,FALSE)),"SPECIFY METHOD")))</f>
        <v>Cephalopholis cruentata</v>
      </c>
      <c r="R75" s="7" t="str">
        <f>IF($N75=1,IF(ISERROR(VLOOKUP($P75,'M1'!$A:$C,R$2,FALSE)),"NOT PRESENT",VLOOKUP($P75,'M1'!$A:$C,R$2,FALSE)),IF($N75=2,IF(ISERROR(VLOOKUP(DATA!$P75,'M2'!$A:$C,R$2,FALSE)),"NOT PRESENT",VLOOKUP(DATA!$P75,'M2'!$A:$C,R$2,FALSE)),IF($N75=0,IF(ISERROR(VLOOKUP($P75,'M1'!$A:$C,R$2,FALSE)),IF(ISERROR(VLOOKUP(DATA!$P75,'M2'!$A:$C,R$2,FALSE)),"NOT PRESENT",VLOOKUP(DATA!$P75,'M2'!$A:$C,R$2,FALSE)),VLOOKUP($P75,'M1'!$A:$C,R$2,FALSE)),"SPECIFY METHOD")))</f>
        <v>Graysby</v>
      </c>
      <c r="S75" s="33">
        <f t="shared" si="135"/>
        <v>1</v>
      </c>
      <c r="T75" s="2">
        <v>0</v>
      </c>
      <c r="AB75" s="2">
        <v>1</v>
      </c>
    </row>
    <row r="76" spans="1:28">
      <c r="A76" s="7">
        <f>MAX($A$1:$A75)+1</f>
        <v>74</v>
      </c>
      <c r="B76" s="2" t="str">
        <f>IF(ISERROR(B75),IF(ISERROR(#REF!),IF(ISERROR(B74),"BLANK",B74),#REF!),B75)</f>
        <v>LH</v>
      </c>
      <c r="C76" s="2" t="str">
        <f>IF(ISERROR(C75),IF(ISERROR(#REF!),IF(ISERROR(C74),"BLANK",C74),#REF!),C75)</f>
        <v>BLANK</v>
      </c>
      <c r="D76" s="2" t="str">
        <f>IF(ISERROR(D75),IF(ISERROR(#REF!),IF(ISERROR(D74),"BLANK",D74),#REF!),D75)</f>
        <v>BC4</v>
      </c>
      <c r="E76" s="7" t="str">
        <f>IF(ISERROR(VLOOKUP($D76,SITES!$A:$E,2,FALSE)),"",VLOOKUP($D76,SITES!$A:$E,2,FALSE))</f>
        <v>Broward County 4</v>
      </c>
      <c r="F76" s="4">
        <f>IF(ISERROR(VLOOKUP($D76,SITES!$A:$E,3,FALSE)),"",VLOOKUP($D76,SITES!$A:$E,3,FALSE))</f>
        <v>26.149383333333333</v>
      </c>
      <c r="G76" s="31">
        <f>IF(ISERROR(VLOOKUP($D76,SITES!$A:$E,4,FALSE)),"",VLOOKUP($D76,SITES!$A:$E,4,FALSE))</f>
        <v>-80.089399999999998</v>
      </c>
      <c r="H76" s="50">
        <f>IF(ISERROR(H75),IF(ISERROR(#REF!),IF(ISERROR(H74),"BLANK",H74),#REF!),H75)</f>
        <v>45388</v>
      </c>
      <c r="I76" s="2">
        <f>IF(ISERROR(I75),IF(ISERROR(#REF!),IF(ISERROR(I74),"BLANK",I74),#REF!),I75)</f>
        <v>12</v>
      </c>
      <c r="J76" s="2" t="str">
        <f>IF(ISERROR(J75),IF(ISERROR(#REF!),IF(ISERROR(J74),"BLANK",J74),#REF!),J75)</f>
        <v>N</v>
      </c>
      <c r="K76" s="6">
        <f>IF(ISERROR(K75),IF(ISERROR(#REF!),IF(ISERROR(K74),"BLANK",K74),#REF!),K75)</f>
        <v>0.45833333333333331</v>
      </c>
      <c r="L76" s="2" t="str">
        <f>IF(ISERROR(L75),IF(ISERROR(#REF!),IF(ISERROR(L74),"BLANK",L74),#REF!),L75)</f>
        <v>KK</v>
      </c>
      <c r="M76" s="2">
        <f>IF(ISERROR(M75),IF(ISERROR(#REF!),IF(ISERROR(M74),"BLANK",M74),#REF!),M75)</f>
        <v>8.5</v>
      </c>
      <c r="N76" s="2">
        <f>IF(ISERROR(N75),IF(ISERROR(#REF!),IF(ISERROR(N74),"BLANK",N74),#REF!),N75)</f>
        <v>2</v>
      </c>
      <c r="O76" s="2">
        <v>1</v>
      </c>
      <c r="P76" s="2" t="s">
        <v>111</v>
      </c>
      <c r="Q76" s="7" t="str">
        <f>IF($N76=1,IF(ISERROR(VLOOKUP($P76,'M1'!$A:$C,Q$2,FALSE)),"NOT PRESENT",VLOOKUP($P76,'M1'!$A:$C,Q$2,FALSE)),IF($N76=2,IF(ISERROR(VLOOKUP(DATA!$P76,'M2'!$A:$C,Q$2,FALSE)),"NOT PRESENT",VLOOKUP(DATA!$P76,'M2'!$A:$C,Q$2,FALSE)),IF($N76=0,IF(ISERROR(VLOOKUP($P76,'M1'!$A:$C,Q$2,FALSE)),IF(ISERROR(VLOOKUP(DATA!$P76,'M2'!$A:$C,Q$2,FALSE)),"NOT PRESENT",VLOOKUP(DATA!$P76,'M2'!$A:$C,Q$2,FALSE)),VLOOKUP($P76,'M1'!$A:$C,Q$2,FALSE)),"SPECIFY METHOD")))</f>
        <v>Eucidaris tribuloides</v>
      </c>
      <c r="R76" s="7" t="str">
        <f>IF($N76=1,IF(ISERROR(VLOOKUP($P76,'M1'!$A:$C,R$2,FALSE)),"NOT PRESENT",VLOOKUP($P76,'M1'!$A:$C,R$2,FALSE)),IF($N76=2,IF(ISERROR(VLOOKUP(DATA!$P76,'M2'!$A:$C,R$2,FALSE)),"NOT PRESENT",VLOOKUP(DATA!$P76,'M2'!$A:$C,R$2,FALSE)),IF($N76=0,IF(ISERROR(VLOOKUP($P76,'M1'!$A:$C,R$2,FALSE)),IF(ISERROR(VLOOKUP(DATA!$P76,'M2'!$A:$C,R$2,FALSE)),"NOT PRESENT",VLOOKUP(DATA!$P76,'M2'!$A:$C,R$2,FALSE)),VLOOKUP($P76,'M1'!$A:$C,R$2,FALSE)),"SPECIFY METHOD")))</f>
        <v>Slate pencil urchin</v>
      </c>
      <c r="S76" s="33">
        <f t="shared" si="135"/>
        <v>3</v>
      </c>
      <c r="T76" s="2">
        <v>3</v>
      </c>
    </row>
    <row r="77" spans="1:28">
      <c r="A77" s="7">
        <f>MAX($A$1:$A76)+1</f>
        <v>75</v>
      </c>
      <c r="B77" s="2" t="str">
        <f>IF(ISERROR(B76),IF(ISERROR(B75),IF(ISERROR(#REF!),"BLANK",#REF!),B75),B76)</f>
        <v>LH</v>
      </c>
      <c r="C77" s="2" t="str">
        <f>IF(ISERROR(C76),IF(ISERROR(C75),IF(ISERROR(#REF!),"BLANK",#REF!),C75),C76)</f>
        <v>BLANK</v>
      </c>
      <c r="D77" s="2" t="str">
        <f>IF(ISERROR(D76),IF(ISERROR(D75),IF(ISERROR(#REF!),"BLANK",#REF!),D75),D76)</f>
        <v>BC4</v>
      </c>
      <c r="E77" s="7" t="str">
        <f>IF(ISERROR(VLOOKUP($D77,SITES!$A:$E,2,FALSE)),"",VLOOKUP($D77,SITES!$A:$E,2,FALSE))</f>
        <v>Broward County 4</v>
      </c>
      <c r="F77" s="4">
        <f>IF(ISERROR(VLOOKUP($D77,SITES!$A:$E,3,FALSE)),"",VLOOKUP($D77,SITES!$A:$E,3,FALSE))</f>
        <v>26.149383333333333</v>
      </c>
      <c r="G77" s="31">
        <f>IF(ISERROR(VLOOKUP($D77,SITES!$A:$E,4,FALSE)),"",VLOOKUP($D77,SITES!$A:$E,4,FALSE))</f>
        <v>-80.089399999999998</v>
      </c>
      <c r="H77" s="50">
        <f>IF(ISERROR(H76),IF(ISERROR(H75),IF(ISERROR(#REF!),"BLANK",#REF!),H75),H76)</f>
        <v>45388</v>
      </c>
      <c r="I77" s="2">
        <f>IF(ISERROR(I76),IF(ISERROR(I75),IF(ISERROR(#REF!),"BLANK",#REF!),I75),I76)</f>
        <v>12</v>
      </c>
      <c r="J77" s="2" t="str">
        <f>IF(ISERROR(J76),IF(ISERROR(J75),IF(ISERROR(#REF!),"BLANK",#REF!),J75),J76)</f>
        <v>N</v>
      </c>
      <c r="K77" s="6">
        <f>IF(ISERROR(K76),IF(ISERROR(K75),IF(ISERROR(#REF!),"BLANK",#REF!),K75),K76)</f>
        <v>0.45833333333333331</v>
      </c>
      <c r="L77" s="2" t="str">
        <f>IF(ISERROR(L76),IF(ISERROR(L75),IF(ISERROR(#REF!),"BLANK",#REF!),L75),L76)</f>
        <v>KK</v>
      </c>
      <c r="M77" s="2">
        <f>IF(ISERROR(M76),IF(ISERROR(M75),IF(ISERROR(#REF!),"BLANK",#REF!),M75),M76)</f>
        <v>8.5</v>
      </c>
      <c r="N77" s="2">
        <f>IF(ISERROR(N76),IF(ISERROR(N75),IF(ISERROR(#REF!),"BLANK",#REF!),N75),N76)</f>
        <v>2</v>
      </c>
      <c r="O77" s="2">
        <v>2</v>
      </c>
      <c r="P77" s="2" t="str">
        <f>IF(ISERROR(P76),IF(ISERROR(P75),IF(ISERROR(#REF!),"BLANK",#REF!),P75),P76)</f>
        <v>etr</v>
      </c>
      <c r="Q77" s="7" t="str">
        <f>IF($N77=1,IF(ISERROR(VLOOKUP($P77,'M1'!$A:$C,Q$2,FALSE)),"NOT PRESENT",VLOOKUP($P77,'M1'!$A:$C,Q$2,FALSE)),IF($N77=2,IF(ISERROR(VLOOKUP(DATA!$P77,'M2'!$A:$C,Q$2,FALSE)),"NOT PRESENT",VLOOKUP(DATA!$P77,'M2'!$A:$C,Q$2,FALSE)),IF($N77=0,IF(ISERROR(VLOOKUP($P77,'M1'!$A:$C,Q$2,FALSE)),IF(ISERROR(VLOOKUP(DATA!$P77,'M2'!$A:$C,Q$2,FALSE)),"NOT PRESENT",VLOOKUP(DATA!$P77,'M2'!$A:$C,Q$2,FALSE)),VLOOKUP($P77,'M1'!$A:$C,Q$2,FALSE)),"SPECIFY METHOD")))</f>
        <v>Eucidaris tribuloides</v>
      </c>
      <c r="R77" s="7" t="str">
        <f>IF($N77=1,IF(ISERROR(VLOOKUP($P77,'M1'!$A:$C,R$2,FALSE)),"NOT PRESENT",VLOOKUP($P77,'M1'!$A:$C,R$2,FALSE)),IF($N77=2,IF(ISERROR(VLOOKUP(DATA!$P77,'M2'!$A:$C,R$2,FALSE)),"NOT PRESENT",VLOOKUP(DATA!$P77,'M2'!$A:$C,R$2,FALSE)),IF($N77=0,IF(ISERROR(VLOOKUP($P77,'M1'!$A:$C,R$2,FALSE)),IF(ISERROR(VLOOKUP(DATA!$P77,'M2'!$A:$C,R$2,FALSE)),"NOT PRESENT",VLOOKUP(DATA!$P77,'M2'!$A:$C,R$2,FALSE)),VLOOKUP($P77,'M1'!$A:$C,R$2,FALSE)),"SPECIFY METHOD")))</f>
        <v>Slate pencil urchin</v>
      </c>
      <c r="S77" s="33">
        <f t="shared" si="135"/>
        <v>1</v>
      </c>
      <c r="T77" s="2">
        <v>1</v>
      </c>
    </row>
    <row r="78" spans="1:28">
      <c r="A78" s="7">
        <f>MAX($A$1:$A77)+1</f>
        <v>76</v>
      </c>
      <c r="B78" s="2" t="str">
        <f t="shared" ref="B78:D78" si="152">IF(ISERROR(B77),IF(ISERROR(B76),IF(ISERROR(B75),"BLANK",B75),B76),B77)</f>
        <v>LH</v>
      </c>
      <c r="C78" s="2" t="str">
        <f t="shared" si="152"/>
        <v>BLANK</v>
      </c>
      <c r="D78" s="2" t="str">
        <f t="shared" si="152"/>
        <v>BC4</v>
      </c>
      <c r="E78" s="7" t="str">
        <f>IF(ISERROR(VLOOKUP($D78,SITES!$A:$E,2,FALSE)),"",VLOOKUP($D78,SITES!$A:$E,2,FALSE))</f>
        <v>Broward County 4</v>
      </c>
      <c r="F78" s="4">
        <f>IF(ISERROR(VLOOKUP($D78,SITES!$A:$E,3,FALSE)),"",VLOOKUP($D78,SITES!$A:$E,3,FALSE))</f>
        <v>26.149383333333333</v>
      </c>
      <c r="G78" s="31">
        <f>IF(ISERROR(VLOOKUP($D78,SITES!$A:$E,4,FALSE)),"",VLOOKUP($D78,SITES!$A:$E,4,FALSE))</f>
        <v>-80.089399999999998</v>
      </c>
      <c r="H78" s="50">
        <f t="shared" ref="H78:N78" si="153">IF(ISERROR(H77),IF(ISERROR(H76),IF(ISERROR(H75),"BLANK",H75),H76),H77)</f>
        <v>45388</v>
      </c>
      <c r="I78" s="2">
        <f t="shared" si="153"/>
        <v>12</v>
      </c>
      <c r="J78" s="2" t="str">
        <f t="shared" si="153"/>
        <v>N</v>
      </c>
      <c r="K78" s="6">
        <f t="shared" si="153"/>
        <v>0.45833333333333331</v>
      </c>
      <c r="L78" s="2" t="str">
        <f t="shared" si="153"/>
        <v>KK</v>
      </c>
      <c r="M78" s="2">
        <f t="shared" si="153"/>
        <v>8.5</v>
      </c>
      <c r="N78" s="2">
        <f t="shared" si="153"/>
        <v>2</v>
      </c>
      <c r="O78" s="2">
        <v>1</v>
      </c>
      <c r="P78" s="2" t="s">
        <v>112</v>
      </c>
      <c r="Q78" s="7" t="str">
        <f>IF($N78=1,IF(ISERROR(VLOOKUP($P78,'M1'!$A:$C,Q$2,FALSE)),"NOT PRESENT",VLOOKUP($P78,'M1'!$A:$C,Q$2,FALSE)),IF($N78=2,IF(ISERROR(VLOOKUP(DATA!$P78,'M2'!$A:$C,Q$2,FALSE)),"NOT PRESENT",VLOOKUP(DATA!$P78,'M2'!$A:$C,Q$2,FALSE)),IF($N78=0,IF(ISERROR(VLOOKUP($P78,'M1'!$A:$C,Q$2,FALSE)),IF(ISERROR(VLOOKUP(DATA!$P78,'M2'!$A:$C,Q$2,FALSE)),"NOT PRESENT",VLOOKUP(DATA!$P78,'M2'!$A:$C,Q$2,FALSE)),VLOOKUP($P78,'M1'!$A:$C,Q$2,FALSE)),"SPECIFY METHOD")))</f>
        <v>Paguristes cadenati</v>
      </c>
      <c r="R78" s="7" t="str">
        <f>IF($N78=1,IF(ISERROR(VLOOKUP($P78,'M1'!$A:$C,R$2,FALSE)),"NOT PRESENT",VLOOKUP($P78,'M1'!$A:$C,R$2,FALSE)),IF($N78=2,IF(ISERROR(VLOOKUP(DATA!$P78,'M2'!$A:$C,R$2,FALSE)),"NOT PRESENT",VLOOKUP(DATA!$P78,'M2'!$A:$C,R$2,FALSE)),IF($N78=0,IF(ISERROR(VLOOKUP($P78,'M1'!$A:$C,R$2,FALSE)),IF(ISERROR(VLOOKUP(DATA!$P78,'M2'!$A:$C,R$2,FALSE)),"NOT PRESENT",VLOOKUP(DATA!$P78,'M2'!$A:$C,R$2,FALSE)),VLOOKUP($P78,'M1'!$A:$C,R$2,FALSE)),"SPECIFY METHOD")))</f>
        <v>Red reef hermit crab</v>
      </c>
      <c r="S78" s="33">
        <f t="shared" si="135"/>
        <v>3</v>
      </c>
      <c r="T78" s="2">
        <v>3</v>
      </c>
    </row>
    <row r="79" spans="1:28">
      <c r="A79" s="7">
        <f>MAX($A$1:$A78)+1</f>
        <v>77</v>
      </c>
      <c r="B79" s="2" t="str">
        <f t="shared" ref="B79:D79" si="154">IF(ISERROR(B78),IF(ISERROR(B77),IF(ISERROR(B76),"BLANK",B76),B77),B78)</f>
        <v>LH</v>
      </c>
      <c r="C79" s="2" t="str">
        <f t="shared" si="154"/>
        <v>BLANK</v>
      </c>
      <c r="D79" s="2" t="str">
        <f t="shared" si="154"/>
        <v>BC4</v>
      </c>
      <c r="E79" s="7" t="str">
        <f>IF(ISERROR(VLOOKUP($D79,SITES!$A:$E,2,FALSE)),"",VLOOKUP($D79,SITES!$A:$E,2,FALSE))</f>
        <v>Broward County 4</v>
      </c>
      <c r="F79" s="4">
        <f>IF(ISERROR(VLOOKUP($D79,SITES!$A:$E,3,FALSE)),"",VLOOKUP($D79,SITES!$A:$E,3,FALSE))</f>
        <v>26.149383333333333</v>
      </c>
      <c r="G79" s="31">
        <f>IF(ISERROR(VLOOKUP($D79,SITES!$A:$E,4,FALSE)),"",VLOOKUP($D79,SITES!$A:$E,4,FALSE))</f>
        <v>-80.089399999999998</v>
      </c>
      <c r="H79" s="50">
        <f t="shared" ref="H79:P79" si="155">IF(ISERROR(H78),IF(ISERROR(H77),IF(ISERROR(H76),"BLANK",H76),H77),H78)</f>
        <v>45388</v>
      </c>
      <c r="I79" s="2">
        <f t="shared" si="155"/>
        <v>12</v>
      </c>
      <c r="J79" s="2" t="str">
        <f t="shared" si="155"/>
        <v>N</v>
      </c>
      <c r="K79" s="6">
        <f t="shared" si="155"/>
        <v>0.45833333333333331</v>
      </c>
      <c r="L79" s="2" t="str">
        <f t="shared" si="155"/>
        <v>KK</v>
      </c>
      <c r="M79" s="2">
        <f t="shared" si="155"/>
        <v>8.5</v>
      </c>
      <c r="N79" s="2">
        <f t="shared" si="155"/>
        <v>2</v>
      </c>
      <c r="O79" s="2">
        <v>2</v>
      </c>
      <c r="P79" s="2" t="str">
        <f t="shared" si="155"/>
        <v>pca</v>
      </c>
      <c r="Q79" s="7" t="str">
        <f>IF($N79=1,IF(ISERROR(VLOOKUP($P79,'M1'!$A:$C,Q$2,FALSE)),"NOT PRESENT",VLOOKUP($P79,'M1'!$A:$C,Q$2,FALSE)),IF($N79=2,IF(ISERROR(VLOOKUP(DATA!$P79,'M2'!$A:$C,Q$2,FALSE)),"NOT PRESENT",VLOOKUP(DATA!$P79,'M2'!$A:$C,Q$2,FALSE)),IF($N79=0,IF(ISERROR(VLOOKUP($P79,'M1'!$A:$C,Q$2,FALSE)),IF(ISERROR(VLOOKUP(DATA!$P79,'M2'!$A:$C,Q$2,FALSE)),"NOT PRESENT",VLOOKUP(DATA!$P79,'M2'!$A:$C,Q$2,FALSE)),VLOOKUP($P79,'M1'!$A:$C,Q$2,FALSE)),"SPECIFY METHOD")))</f>
        <v>Paguristes cadenati</v>
      </c>
      <c r="R79" s="7" t="str">
        <f>IF($N79=1,IF(ISERROR(VLOOKUP($P79,'M1'!$A:$C,R$2,FALSE)),"NOT PRESENT",VLOOKUP($P79,'M1'!$A:$C,R$2,FALSE)),IF($N79=2,IF(ISERROR(VLOOKUP(DATA!$P79,'M2'!$A:$C,R$2,FALSE)),"NOT PRESENT",VLOOKUP(DATA!$P79,'M2'!$A:$C,R$2,FALSE)),IF($N79=0,IF(ISERROR(VLOOKUP($P79,'M1'!$A:$C,R$2,FALSE)),IF(ISERROR(VLOOKUP(DATA!$P79,'M2'!$A:$C,R$2,FALSE)),"NOT PRESENT",VLOOKUP(DATA!$P79,'M2'!$A:$C,R$2,FALSE)),VLOOKUP($P79,'M1'!$A:$C,R$2,FALSE)),"SPECIFY METHOD")))</f>
        <v>Red reef hermit crab</v>
      </c>
      <c r="S79" s="33">
        <f t="shared" si="135"/>
        <v>2</v>
      </c>
      <c r="T79" s="2">
        <v>2</v>
      </c>
    </row>
    <row r="80" spans="1:28">
      <c r="A80" s="7">
        <f>MAX($A$1:$A79)+1</f>
        <v>78</v>
      </c>
      <c r="B80" s="2" t="str">
        <f t="shared" ref="B80:D80" si="156">IF(ISERROR(B79),IF(ISERROR(B78),IF(ISERROR(B77),"BLANK",B77),B78),B79)</f>
        <v>LH</v>
      </c>
      <c r="C80" s="2" t="str">
        <f t="shared" si="156"/>
        <v>BLANK</v>
      </c>
      <c r="D80" s="2" t="str">
        <f t="shared" si="156"/>
        <v>BC4</v>
      </c>
      <c r="E80" s="7" t="str">
        <f>IF(ISERROR(VLOOKUP($D80,SITES!$A:$E,2,FALSE)),"",VLOOKUP($D80,SITES!$A:$E,2,FALSE))</f>
        <v>Broward County 4</v>
      </c>
      <c r="F80" s="4">
        <f>IF(ISERROR(VLOOKUP($D80,SITES!$A:$E,3,FALSE)),"",VLOOKUP($D80,SITES!$A:$E,3,FALSE))</f>
        <v>26.149383333333333</v>
      </c>
      <c r="G80" s="31">
        <f>IF(ISERROR(VLOOKUP($D80,SITES!$A:$E,4,FALSE)),"",VLOOKUP($D80,SITES!$A:$E,4,FALSE))</f>
        <v>-80.089399999999998</v>
      </c>
      <c r="H80" s="50">
        <f t="shared" ref="H80:N80" si="157">IF(ISERROR(H79),IF(ISERROR(H78),IF(ISERROR(H77),"BLANK",H77),H78),H79)</f>
        <v>45388</v>
      </c>
      <c r="I80" s="2">
        <f t="shared" si="157"/>
        <v>12</v>
      </c>
      <c r="J80" s="2" t="str">
        <f t="shared" si="157"/>
        <v>N</v>
      </c>
      <c r="K80" s="6">
        <f t="shared" si="157"/>
        <v>0.45833333333333331</v>
      </c>
      <c r="L80" s="2" t="str">
        <f t="shared" si="157"/>
        <v>KK</v>
      </c>
      <c r="M80" s="2">
        <f t="shared" si="157"/>
        <v>8.5</v>
      </c>
      <c r="N80" s="2">
        <f t="shared" si="157"/>
        <v>2</v>
      </c>
      <c r="O80" s="2">
        <v>2</v>
      </c>
      <c r="P80" s="2" t="s">
        <v>113</v>
      </c>
      <c r="Q80" s="7" t="str">
        <f>IF($N80=1,IF(ISERROR(VLOOKUP($P80,'M1'!$A:$C,Q$2,FALSE)),"NOT PRESENT",VLOOKUP($P80,'M1'!$A:$C,Q$2,FALSE)),IF($N80=2,IF(ISERROR(VLOOKUP(DATA!$P80,'M2'!$A:$C,Q$2,FALSE)),"NOT PRESENT",VLOOKUP(DATA!$P80,'M2'!$A:$C,Q$2,FALSE)),IF($N80=0,IF(ISERROR(VLOOKUP($P80,'M1'!$A:$C,Q$2,FALSE)),IF(ISERROR(VLOOKUP(DATA!$P80,'M2'!$A:$C,Q$2,FALSE)),"NOT PRESENT",VLOOKUP(DATA!$P80,'M2'!$A:$C,Q$2,FALSE)),VLOOKUP($P80,'M1'!$A:$C,Q$2,FALSE)),"SPECIFY METHOD")))</f>
        <v>Pareques acuminatus</v>
      </c>
      <c r="R80" s="7">
        <f>IF($N80=1,IF(ISERROR(VLOOKUP($P80,'M1'!$A:$C,R$2,FALSE)),"NOT PRESENT",VLOOKUP($P80,'M1'!$A:$C,R$2,FALSE)),IF($N80=2,IF(ISERROR(VLOOKUP(DATA!$P80,'M2'!$A:$C,R$2,FALSE)),"NOT PRESENT",VLOOKUP(DATA!$P80,'M2'!$A:$C,R$2,FALSE)),IF($N80=0,IF(ISERROR(VLOOKUP($P80,'M1'!$A:$C,R$2,FALSE)),IF(ISERROR(VLOOKUP(DATA!$P80,'M2'!$A:$C,R$2,FALSE)),"NOT PRESENT",VLOOKUP(DATA!$P80,'M2'!$A:$C,R$2,FALSE)),VLOOKUP($P80,'M1'!$A:$C,R$2,FALSE)),"SPECIFY METHOD")))</f>
        <v>0</v>
      </c>
      <c r="S80" s="33">
        <f t="shared" si="135"/>
        <v>2</v>
      </c>
      <c r="T80" s="2">
        <v>0</v>
      </c>
      <c r="Z80" s="2">
        <v>2</v>
      </c>
    </row>
    <row r="81" spans="1:28">
      <c r="A81" s="7">
        <f>MAX($A$1:$A80)+1</f>
        <v>79</v>
      </c>
      <c r="B81" s="2" t="str">
        <f t="shared" ref="B81:D81" si="158">IF(ISERROR(B80),IF(ISERROR(B79),IF(ISERROR(B78),"BLANK",B78),B79),B80)</f>
        <v>LH</v>
      </c>
      <c r="C81" s="2" t="str">
        <f t="shared" si="158"/>
        <v>BLANK</v>
      </c>
      <c r="D81" s="2" t="str">
        <f t="shared" si="158"/>
        <v>BC4</v>
      </c>
      <c r="E81" s="7" t="str">
        <f>IF(ISERROR(VLOOKUP($D81,SITES!$A:$E,2,FALSE)),"",VLOOKUP($D81,SITES!$A:$E,2,FALSE))</f>
        <v>Broward County 4</v>
      </c>
      <c r="F81" s="4">
        <f>IF(ISERROR(VLOOKUP($D81,SITES!$A:$E,3,FALSE)),"",VLOOKUP($D81,SITES!$A:$E,3,FALSE))</f>
        <v>26.149383333333333</v>
      </c>
      <c r="G81" s="31">
        <f>IF(ISERROR(VLOOKUP($D81,SITES!$A:$E,4,FALSE)),"",VLOOKUP($D81,SITES!$A:$E,4,FALSE))</f>
        <v>-80.089399999999998</v>
      </c>
      <c r="H81" s="50">
        <f t="shared" ref="H81:N81" si="159">IF(ISERROR(H80),IF(ISERROR(H79),IF(ISERROR(H78),"BLANK",H78),H79),H80)</f>
        <v>45388</v>
      </c>
      <c r="I81" s="2">
        <f t="shared" si="159"/>
        <v>12</v>
      </c>
      <c r="J81" s="2" t="str">
        <f t="shared" si="159"/>
        <v>N</v>
      </c>
      <c r="K81" s="6">
        <f t="shared" si="159"/>
        <v>0.45833333333333331</v>
      </c>
      <c r="L81" s="2" t="str">
        <f t="shared" si="159"/>
        <v>KK</v>
      </c>
      <c r="M81" s="2">
        <f t="shared" si="159"/>
        <v>8.5</v>
      </c>
      <c r="N81" s="2">
        <f t="shared" si="159"/>
        <v>2</v>
      </c>
      <c r="O81" s="2">
        <v>2</v>
      </c>
      <c r="P81" s="2" t="s">
        <v>114</v>
      </c>
      <c r="Q81" s="7" t="str">
        <f>IF($N81=1,IF(ISERROR(VLOOKUP($P81,'M1'!$A:$C,Q$2,FALSE)),"NOT PRESENT",VLOOKUP($P81,'M1'!$A:$C,Q$2,FALSE)),IF($N81=2,IF(ISERROR(VLOOKUP(DATA!$P81,'M2'!$A:$C,Q$2,FALSE)),"NOT PRESENT",VLOOKUP(DATA!$P81,'M2'!$A:$C,Q$2,FALSE)),IF($N81=0,IF(ISERROR(VLOOKUP($P81,'M1'!$A:$C,Q$2,FALSE)),IF(ISERROR(VLOOKUP(DATA!$P81,'M2'!$A:$C,Q$2,FALSE)),"NOT PRESENT",VLOOKUP(DATA!$P81,'M2'!$A:$C,Q$2,FALSE)),VLOOKUP($P81,'M1'!$A:$C,Q$2,FALSE)),"SPECIFY METHOD")))</f>
        <v>Paguristes puncticeps</v>
      </c>
      <c r="R81" s="7">
        <f>IF($N81=1,IF(ISERROR(VLOOKUP($P81,'M1'!$A:$C,R$2,FALSE)),"NOT PRESENT",VLOOKUP($P81,'M1'!$A:$C,R$2,FALSE)),IF($N81=2,IF(ISERROR(VLOOKUP(DATA!$P81,'M2'!$A:$C,R$2,FALSE)),"NOT PRESENT",VLOOKUP(DATA!$P81,'M2'!$A:$C,R$2,FALSE)),IF($N81=0,IF(ISERROR(VLOOKUP($P81,'M1'!$A:$C,R$2,FALSE)),IF(ISERROR(VLOOKUP(DATA!$P81,'M2'!$A:$C,R$2,FALSE)),"NOT PRESENT",VLOOKUP(DATA!$P81,'M2'!$A:$C,R$2,FALSE)),VLOOKUP($P81,'M1'!$A:$C,R$2,FALSE)),"SPECIFY METHOD")))</f>
        <v>0</v>
      </c>
      <c r="S81" s="33">
        <f t="shared" si="135"/>
        <v>1</v>
      </c>
      <c r="T81" s="2">
        <v>1</v>
      </c>
    </row>
    <row r="82" spans="1:28">
      <c r="A82" s="7">
        <f>MAX($A$1:$A81)+1</f>
        <v>80</v>
      </c>
      <c r="B82" s="2" t="str">
        <f t="shared" ref="B82:D82" si="160">IF(ISERROR(B81),IF(ISERROR(B80),IF(ISERROR(B79),"BLANK",B79),B80),B81)</f>
        <v>LH</v>
      </c>
      <c r="C82" s="2" t="str">
        <f t="shared" si="160"/>
        <v>BLANK</v>
      </c>
      <c r="D82" s="2" t="str">
        <f t="shared" si="160"/>
        <v>BC4</v>
      </c>
      <c r="E82" s="7" t="str">
        <f>IF(ISERROR(VLOOKUP($D82,SITES!$A:$E,2,FALSE)),"",VLOOKUP($D82,SITES!$A:$E,2,FALSE))</f>
        <v>Broward County 4</v>
      </c>
      <c r="F82" s="4">
        <f>IF(ISERROR(VLOOKUP($D82,SITES!$A:$E,3,FALSE)),"",VLOOKUP($D82,SITES!$A:$E,3,FALSE))</f>
        <v>26.149383333333333</v>
      </c>
      <c r="G82" s="31">
        <f>IF(ISERROR(VLOOKUP($D82,SITES!$A:$E,4,FALSE)),"",VLOOKUP($D82,SITES!$A:$E,4,FALSE))</f>
        <v>-80.089399999999998</v>
      </c>
      <c r="H82" s="50">
        <f t="shared" ref="H82:N82" si="161">IF(ISERROR(H81),IF(ISERROR(H80),IF(ISERROR(H79),"BLANK",H79),H80),H81)</f>
        <v>45388</v>
      </c>
      <c r="I82" s="2">
        <f t="shared" si="161"/>
        <v>12</v>
      </c>
      <c r="J82" s="2" t="str">
        <f t="shared" si="161"/>
        <v>N</v>
      </c>
      <c r="K82" s="6">
        <f t="shared" si="161"/>
        <v>0.45833333333333331</v>
      </c>
      <c r="L82" s="2" t="str">
        <f t="shared" si="161"/>
        <v>KK</v>
      </c>
      <c r="M82" s="2">
        <f t="shared" si="161"/>
        <v>8.5</v>
      </c>
      <c r="N82" s="2">
        <f t="shared" si="161"/>
        <v>2</v>
      </c>
      <c r="O82" s="2">
        <v>2</v>
      </c>
      <c r="P82" s="2" t="s">
        <v>115</v>
      </c>
      <c r="Q82" s="7" t="str">
        <f>IF($N82=1,IF(ISERROR(VLOOKUP($P82,'M1'!$A:$C,Q$2,FALSE)),"NOT PRESENT",VLOOKUP($P82,'M1'!$A:$C,Q$2,FALSE)),IF($N82=2,IF(ISERROR(VLOOKUP(DATA!$P82,'M2'!$A:$C,Q$2,FALSE)),"NOT PRESENT",VLOOKUP(DATA!$P82,'M2'!$A:$C,Q$2,FALSE)),IF($N82=0,IF(ISERROR(VLOOKUP($P82,'M1'!$A:$C,Q$2,FALSE)),IF(ISERROR(VLOOKUP(DATA!$P82,'M2'!$A:$C,Q$2,FALSE)),"NOT PRESENT",VLOOKUP(DATA!$P82,'M2'!$A:$C,Q$2,FALSE)),VLOOKUP($P82,'M1'!$A:$C,Q$2,FALSE)),"SPECIFY METHOD")))</f>
        <v>Pagurus brevidactylus</v>
      </c>
      <c r="R82" s="7">
        <f>IF($N82=1,IF(ISERROR(VLOOKUP($P82,'M1'!$A:$C,R$2,FALSE)),"NOT PRESENT",VLOOKUP($P82,'M1'!$A:$C,R$2,FALSE)),IF($N82=2,IF(ISERROR(VLOOKUP(DATA!$P82,'M2'!$A:$C,R$2,FALSE)),"NOT PRESENT",VLOOKUP(DATA!$P82,'M2'!$A:$C,R$2,FALSE)),IF($N82=0,IF(ISERROR(VLOOKUP($P82,'M1'!$A:$C,R$2,FALSE)),IF(ISERROR(VLOOKUP(DATA!$P82,'M2'!$A:$C,R$2,FALSE)),"NOT PRESENT",VLOOKUP(DATA!$P82,'M2'!$A:$C,R$2,FALSE)),VLOOKUP($P82,'M1'!$A:$C,R$2,FALSE)),"SPECIFY METHOD")))</f>
        <v>0</v>
      </c>
      <c r="S82" s="33">
        <f t="shared" si="135"/>
        <v>5</v>
      </c>
      <c r="T82" s="2">
        <v>5</v>
      </c>
    </row>
    <row r="83" spans="1:28">
      <c r="A83" s="7">
        <f>MAX($A$1:$A82)+1</f>
        <v>81</v>
      </c>
      <c r="B83" s="2" t="str">
        <f t="shared" ref="B83:D83" si="162">IF(ISERROR(B82),IF(ISERROR(B81),IF(ISERROR(B80),"BLANK",B80),B81),B82)</f>
        <v>LH</v>
      </c>
      <c r="C83" s="2" t="str">
        <f t="shared" si="162"/>
        <v>BLANK</v>
      </c>
      <c r="D83" s="2" t="str">
        <f t="shared" si="162"/>
        <v>BC4</v>
      </c>
      <c r="E83" s="7" t="str">
        <f>IF(ISERROR(VLOOKUP($D83,SITES!$A:$E,2,FALSE)),"",VLOOKUP($D83,SITES!$A:$E,2,FALSE))</f>
        <v>Broward County 4</v>
      </c>
      <c r="F83" s="4">
        <f>IF(ISERROR(VLOOKUP($D83,SITES!$A:$E,3,FALSE)),"",VLOOKUP($D83,SITES!$A:$E,3,FALSE))</f>
        <v>26.149383333333333</v>
      </c>
      <c r="G83" s="31">
        <f>IF(ISERROR(VLOOKUP($D83,SITES!$A:$E,4,FALSE)),"",VLOOKUP($D83,SITES!$A:$E,4,FALSE))</f>
        <v>-80.089399999999998</v>
      </c>
      <c r="H83" s="50">
        <f t="shared" ref="H83:N83" si="163">IF(ISERROR(H82),IF(ISERROR(H81),IF(ISERROR(H80),"BLANK",H80),H81),H82)</f>
        <v>45388</v>
      </c>
      <c r="I83" s="2">
        <f t="shared" si="163"/>
        <v>12</v>
      </c>
      <c r="J83" s="2" t="str">
        <f t="shared" si="163"/>
        <v>N</v>
      </c>
      <c r="K83" s="6">
        <f t="shared" si="163"/>
        <v>0.45833333333333331</v>
      </c>
      <c r="L83" s="2" t="str">
        <f t="shared" si="163"/>
        <v>KK</v>
      </c>
      <c r="M83" s="2">
        <f t="shared" si="163"/>
        <v>8.5</v>
      </c>
      <c r="N83" s="2">
        <f t="shared" si="163"/>
        <v>2</v>
      </c>
      <c r="O83" s="2">
        <v>2</v>
      </c>
      <c r="P83" s="2" t="s">
        <v>103</v>
      </c>
      <c r="Q83" s="7" t="str">
        <f>IF($N83=1,IF(ISERROR(VLOOKUP($P83,'M1'!$A:$C,Q$2,FALSE)),"NOT PRESENT",VLOOKUP($P83,'M1'!$A:$C,Q$2,FALSE)),IF($N83=2,IF(ISERROR(VLOOKUP(DATA!$P83,'M2'!$A:$C,Q$2,FALSE)),"NOT PRESENT",VLOOKUP(DATA!$P83,'M2'!$A:$C,Q$2,FALSE)),IF($N83=0,IF(ISERROR(VLOOKUP($P83,'M1'!$A:$C,Q$2,FALSE)),IF(ISERROR(VLOOKUP(DATA!$P83,'M2'!$A:$C,Q$2,FALSE)),"NOT PRESENT",VLOOKUP(DATA!$P83,'M2'!$A:$C,Q$2,FALSE)),VLOOKUP($P83,'M1'!$A:$C,Q$2,FALSE)),"SPECIFY METHOD")))</f>
        <v>Diodon holocanthus</v>
      </c>
      <c r="R83" s="7" t="str">
        <f>IF($N83=1,IF(ISERROR(VLOOKUP($P83,'M1'!$A:$C,R$2,FALSE)),"NOT PRESENT",VLOOKUP($P83,'M1'!$A:$C,R$2,FALSE)),IF($N83=2,IF(ISERROR(VLOOKUP(DATA!$P83,'M2'!$A:$C,R$2,FALSE)),"NOT PRESENT",VLOOKUP(DATA!$P83,'M2'!$A:$C,R$2,FALSE)),IF($N83=0,IF(ISERROR(VLOOKUP($P83,'M1'!$A:$C,R$2,FALSE)),IF(ISERROR(VLOOKUP(DATA!$P83,'M2'!$A:$C,R$2,FALSE)),"NOT PRESENT",VLOOKUP(DATA!$P83,'M2'!$A:$C,R$2,FALSE)),VLOOKUP($P83,'M1'!$A:$C,R$2,FALSE)),"SPECIFY METHOD")))</f>
        <v>Fine-spotted porcupinefish</v>
      </c>
      <c r="S83" s="33">
        <f t="shared" si="135"/>
        <v>1</v>
      </c>
      <c r="T83" s="2">
        <v>0</v>
      </c>
      <c r="Z83" s="2">
        <v>1</v>
      </c>
    </row>
    <row r="84" spans="1:28">
      <c r="A84" s="7">
        <f>MAX($A$1:$A83)+1</f>
        <v>82</v>
      </c>
      <c r="B84" s="2" t="str">
        <f t="shared" ref="B84:D84" si="164">IF(ISERROR(B83),IF(ISERROR(B82),IF(ISERROR(B81),"BLANK",B81),B82),B83)</f>
        <v>LH</v>
      </c>
      <c r="C84" s="2" t="str">
        <f t="shared" si="164"/>
        <v>BLANK</v>
      </c>
      <c r="D84" s="2" t="str">
        <f t="shared" si="164"/>
        <v>BC4</v>
      </c>
      <c r="E84" s="7" t="str">
        <f>IF(ISERROR(VLOOKUP($D84,SITES!$A:$E,2,FALSE)),"",VLOOKUP($D84,SITES!$A:$E,2,FALSE))</f>
        <v>Broward County 4</v>
      </c>
      <c r="F84" s="4">
        <f>IF(ISERROR(VLOOKUP($D84,SITES!$A:$E,3,FALSE)),"",VLOOKUP($D84,SITES!$A:$E,3,FALSE))</f>
        <v>26.149383333333333</v>
      </c>
      <c r="G84" s="31">
        <f>IF(ISERROR(VLOOKUP($D84,SITES!$A:$E,4,FALSE)),"",VLOOKUP($D84,SITES!$A:$E,4,FALSE))</f>
        <v>-80.089399999999998</v>
      </c>
      <c r="H84" s="50">
        <f t="shared" ref="H84:N84" si="165">IF(ISERROR(H83),IF(ISERROR(H82),IF(ISERROR(H81),"BLANK",H81),H82),H83)</f>
        <v>45388</v>
      </c>
      <c r="I84" s="2">
        <f t="shared" si="165"/>
        <v>12</v>
      </c>
      <c r="J84" s="2" t="str">
        <f t="shared" si="165"/>
        <v>N</v>
      </c>
      <c r="K84" s="6">
        <f t="shared" si="165"/>
        <v>0.45833333333333331</v>
      </c>
      <c r="L84" s="2" t="str">
        <f t="shared" si="165"/>
        <v>KK</v>
      </c>
      <c r="M84" s="2">
        <f t="shared" si="165"/>
        <v>8.5</v>
      </c>
      <c r="N84" s="2">
        <f t="shared" si="165"/>
        <v>2</v>
      </c>
      <c r="O84" s="2">
        <v>2</v>
      </c>
      <c r="P84" s="2" t="s">
        <v>116</v>
      </c>
      <c r="Q84" s="7" t="str">
        <f>IF($N84=1,IF(ISERROR(VLOOKUP($P84,'M1'!$A:$C,Q$2,FALSE)),"NOT PRESENT",VLOOKUP($P84,'M1'!$A:$C,Q$2,FALSE)),IF($N84=2,IF(ISERROR(VLOOKUP(DATA!$P84,'M2'!$A:$C,Q$2,FALSE)),"NOT PRESENT",VLOOKUP(DATA!$P84,'M2'!$A:$C,Q$2,FALSE)),IF($N84=0,IF(ISERROR(VLOOKUP($P84,'M1'!$A:$C,Q$2,FALSE)),IF(ISERROR(VLOOKUP(DATA!$P84,'M2'!$A:$C,Q$2,FALSE)),"NOT PRESENT",VLOOKUP(DATA!$P84,'M2'!$A:$C,Q$2,FALSE)),VLOOKUP($P84,'M1'!$A:$C,Q$2,FALSE)),"SPECIFY METHOD")))</f>
        <v>Pseudosquilla ciliata</v>
      </c>
      <c r="R84" s="7">
        <f>IF($N84=1,IF(ISERROR(VLOOKUP($P84,'M1'!$A:$C,R$2,FALSE)),"NOT PRESENT",VLOOKUP($P84,'M1'!$A:$C,R$2,FALSE)),IF($N84=2,IF(ISERROR(VLOOKUP(DATA!$P84,'M2'!$A:$C,R$2,FALSE)),"NOT PRESENT",VLOOKUP(DATA!$P84,'M2'!$A:$C,R$2,FALSE)),IF($N84=0,IF(ISERROR(VLOOKUP($P84,'M1'!$A:$C,R$2,FALSE)),IF(ISERROR(VLOOKUP(DATA!$P84,'M2'!$A:$C,R$2,FALSE)),"NOT PRESENT",VLOOKUP(DATA!$P84,'M2'!$A:$C,R$2,FALSE)),VLOOKUP($P84,'M1'!$A:$C,R$2,FALSE)),"SPECIFY METHOD")))</f>
        <v>0</v>
      </c>
      <c r="S84" s="33">
        <f t="shared" si="135"/>
        <v>1</v>
      </c>
      <c r="T84" s="2">
        <v>1</v>
      </c>
    </row>
    <row r="85" spans="1:28">
      <c r="A85" s="59">
        <f>MAX($A$1:$A84)+1</f>
        <v>83</v>
      </c>
      <c r="B85" s="2" t="str">
        <f t="shared" ref="B85:D86" si="166">IF(ISERROR(B84),IF(ISERROR(B83),IF(ISERROR(B82),"BLANK",B82),B83),B84)</f>
        <v>LH</v>
      </c>
      <c r="C85" s="2" t="str">
        <f t="shared" si="166"/>
        <v>BLANK</v>
      </c>
      <c r="D85" s="2" t="str">
        <f t="shared" si="166"/>
        <v>BC4</v>
      </c>
      <c r="E85" s="7" t="str">
        <f>IF(ISERROR(VLOOKUP($D85,SITES!$A:$E,2,FALSE)),"",VLOOKUP($D85,SITES!$A:$E,2,FALSE))</f>
        <v>Broward County 4</v>
      </c>
      <c r="F85" s="4">
        <f>IF(ISERROR(VLOOKUP($D85,SITES!$A:$E,3,FALSE)),"",VLOOKUP($D85,SITES!$A:$E,3,FALSE))</f>
        <v>26.149383333333333</v>
      </c>
      <c r="G85" s="31">
        <f>IF(ISERROR(VLOOKUP($D85,SITES!$A:$E,4,FALSE)),"",VLOOKUP($D85,SITES!$A:$E,4,FALSE))</f>
        <v>-80.089399999999998</v>
      </c>
      <c r="H85" s="50">
        <f t="shared" ref="H85:N86" si="167">IF(ISERROR(H84),IF(ISERROR(H83),IF(ISERROR(H82),"BLANK",H82),H83),H84)</f>
        <v>45388</v>
      </c>
      <c r="I85" s="2">
        <f t="shared" si="167"/>
        <v>12</v>
      </c>
      <c r="J85" s="2" t="str">
        <f t="shared" si="167"/>
        <v>N</v>
      </c>
      <c r="K85" s="6">
        <f t="shared" si="167"/>
        <v>0.45833333333333331</v>
      </c>
      <c r="L85" s="2" t="str">
        <f t="shared" si="167"/>
        <v>KK</v>
      </c>
      <c r="M85" s="2">
        <f t="shared" si="167"/>
        <v>8.5</v>
      </c>
      <c r="N85" s="2">
        <f t="shared" si="167"/>
        <v>2</v>
      </c>
      <c r="O85" s="2">
        <v>2</v>
      </c>
      <c r="P85" s="2" t="s">
        <v>109</v>
      </c>
      <c r="Q85" s="59" t="str">
        <f>IF($N85=1,IF(ISERROR(VLOOKUP($P85,'M1'!$A:$C,Q$2,FALSE)),"NOT PRESENT",VLOOKUP($P85,'M1'!$A:$C,Q$2,FALSE)),IF($N85=2,IF(ISERROR(VLOOKUP(DATA!$P85,'M2'!$A:$C,Q$2,FALSE)),"NOT PRESENT",VLOOKUP(DATA!$P85,'M2'!$A:$C,Q$2,FALSE)),IF($N85=0,IF(ISERROR(VLOOKUP($P85,'M1'!$A:$C,Q$2,FALSE)),IF(ISERROR(VLOOKUP(DATA!$P85,'M2'!$A:$C,Q$2,FALSE)),"NOT PRESENT",VLOOKUP(DATA!$P85,'M2'!$A:$C,Q$2,FALSE)),VLOOKUP($P85,'M1'!$A:$C,Q$2,FALSE)),"SPECIFY METHOD")))</f>
        <v>Stenopus hispidus</v>
      </c>
      <c r="R85" s="59" t="str">
        <f>IF($N85=1,IF(ISERROR(VLOOKUP($P85,'M1'!$A:$C,R$2,FALSE)),"NOT PRESENT",VLOOKUP($P85,'M1'!$A:$C,R$2,FALSE)),IF($N85=2,IF(ISERROR(VLOOKUP(DATA!$P85,'M2'!$A:$C,R$2,FALSE)),"NOT PRESENT",VLOOKUP(DATA!$P85,'M2'!$A:$C,R$2,FALSE)),IF($N85=0,IF(ISERROR(VLOOKUP($P85,'M1'!$A:$C,R$2,FALSE)),IF(ISERROR(VLOOKUP(DATA!$P85,'M2'!$A:$C,R$2,FALSE)),"NOT PRESENT",VLOOKUP(DATA!$P85,'M2'!$A:$C,R$2,FALSE)),VLOOKUP($P85,'M1'!$A:$C,R$2,FALSE)),"SPECIFY METHOD")))</f>
        <v>Banded cleaner shrimp</v>
      </c>
      <c r="S85" s="60">
        <f t="shared" si="135"/>
        <v>1</v>
      </c>
      <c r="T85" s="2">
        <v>1</v>
      </c>
    </row>
    <row r="86" spans="1:28" s="53" customFormat="1">
      <c r="A86" s="52">
        <f>MAX($A$1:$A85)+1</f>
        <v>84</v>
      </c>
      <c r="B86" s="53" t="str">
        <f t="shared" si="166"/>
        <v>LH</v>
      </c>
      <c r="C86" s="53" t="str">
        <f t="shared" si="166"/>
        <v>BLANK</v>
      </c>
      <c r="D86" s="53" t="str">
        <f t="shared" si="166"/>
        <v>BC4</v>
      </c>
      <c r="E86" s="52" t="str">
        <f>IF(ISERROR(VLOOKUP($D86,SITES!$A:$E,2,FALSE)),"",VLOOKUP($D86,SITES!$A:$E,2,FALSE))</f>
        <v>Broward County 4</v>
      </c>
      <c r="F86" s="54">
        <f>IF(ISERROR(VLOOKUP($D86,SITES!$A:$E,3,FALSE)),"",VLOOKUP($D86,SITES!$A:$E,3,FALSE))</f>
        <v>26.149383333333333</v>
      </c>
      <c r="G86" s="55">
        <f>IF(ISERROR(VLOOKUP($D86,SITES!$A:$E,4,FALSE)),"",VLOOKUP($D86,SITES!$A:$E,4,FALSE))</f>
        <v>-80.089399999999998</v>
      </c>
      <c r="H86" s="56">
        <f t="shared" si="167"/>
        <v>45388</v>
      </c>
      <c r="I86" s="53">
        <f t="shared" si="167"/>
        <v>12</v>
      </c>
      <c r="J86" s="53" t="str">
        <f t="shared" si="167"/>
        <v>N</v>
      </c>
      <c r="K86" s="57">
        <f t="shared" si="167"/>
        <v>0.45833333333333331</v>
      </c>
      <c r="L86" s="53" t="str">
        <f t="shared" si="167"/>
        <v>KK</v>
      </c>
      <c r="M86" s="53">
        <f t="shared" si="167"/>
        <v>8.5</v>
      </c>
      <c r="N86" s="53">
        <f t="shared" si="167"/>
        <v>2</v>
      </c>
      <c r="O86" s="53">
        <v>2</v>
      </c>
      <c r="P86" s="53" t="s">
        <v>117</v>
      </c>
      <c r="Q86" s="52" t="str">
        <f>IF($N86=1,IF(ISERROR(VLOOKUP($P86,'M1'!$A:$C,Q$2,FALSE)),"NOT PRESENT",VLOOKUP($P86,'M1'!$A:$C,Q$2,FALSE)),IF($N86=2,IF(ISERROR(VLOOKUP(DATA!$P86,'M2'!$A:$C,Q$2,FALSE)),"NOT PRESENT",VLOOKUP(DATA!$P86,'M2'!$A:$C,Q$2,FALSE)),IF($N86=0,IF(ISERROR(VLOOKUP($P86,'M1'!$A:$C,Q$2,FALSE)),IF(ISERROR(VLOOKUP(DATA!$P86,'M2'!$A:$C,Q$2,FALSE)),"NOT PRESENT",VLOOKUP(DATA!$P86,'M2'!$A:$C,Q$2,FALSE)),VLOOKUP($P86,'M1'!$A:$C,Q$2,FALSE)),"SPECIFY METHOD")))</f>
        <v>Debris - Zero</v>
      </c>
      <c r="R86" s="52" t="str">
        <f>IF($N86=1,IF(ISERROR(VLOOKUP($P86,'M1'!$A:$C,R$2,FALSE)),"NOT PRESENT",VLOOKUP($P86,'M1'!$A:$C,R$2,FALSE)),IF($N86=2,IF(ISERROR(VLOOKUP(DATA!$P86,'M2'!$A:$C,R$2,FALSE)),"NOT PRESENT",VLOOKUP(DATA!$P86,'M2'!$A:$C,R$2,FALSE)),IF($N86=0,IF(ISERROR(VLOOKUP($P86,'M1'!$A:$C,R$2,FALSE)),IF(ISERROR(VLOOKUP(DATA!$P86,'M2'!$A:$C,R$2,FALSE)),"NOT PRESENT",VLOOKUP(DATA!$P86,'M2'!$A:$C,R$2,FALSE)),VLOOKUP($P86,'M1'!$A:$C,R$2,FALSE)),"SPECIFY METHOD")))</f>
        <v>No Debris found</v>
      </c>
      <c r="S86" s="58">
        <f t="shared" ref="S86" si="168">SUM(T86:AV86)</f>
        <v>0</v>
      </c>
      <c r="T86" s="53">
        <v>0</v>
      </c>
    </row>
    <row r="87" spans="1:28">
      <c r="A87" s="7">
        <f>MAX($A$1:$A85)+1</f>
        <v>84</v>
      </c>
      <c r="B87" s="2" t="str">
        <f>IF(ISERROR(B85),IF(ISERROR(#REF!),IF(ISERROR(B83),"BLANK",B83),#REF!),B85)</f>
        <v>LH</v>
      </c>
      <c r="C87" s="2" t="str">
        <f>IF(ISERROR(C85),IF(ISERROR(#REF!),IF(ISERROR(C83),"BLANK",C83),#REF!),C85)</f>
        <v>BLANK</v>
      </c>
      <c r="D87" s="2" t="s">
        <v>118</v>
      </c>
      <c r="E87" s="7" t="str">
        <f>IF(ISERROR(VLOOKUP($D87,SITES!$A:$E,2,FALSE)),"",VLOOKUP($D87,SITES!$A:$E,2,FALSE))</f>
        <v>Broward County 2</v>
      </c>
      <c r="F87" s="4">
        <f>IF(ISERROR(VLOOKUP($D87,SITES!$A:$E,3,FALSE)),"",VLOOKUP($D87,SITES!$A:$E,3,FALSE))</f>
        <v>26.159949999999998</v>
      </c>
      <c r="G87" s="31">
        <f>IF(ISERROR(VLOOKUP($D87,SITES!$A:$E,4,FALSE)),"",VLOOKUP($D87,SITES!$A:$E,4,FALSE))</f>
        <v>-80.082499999999996</v>
      </c>
      <c r="H87" s="50">
        <f>IF(ISERROR(H85),IF(ISERROR(#REF!),IF(ISERROR(H83),"BLANK",H83),#REF!),H85)</f>
        <v>45388</v>
      </c>
      <c r="I87" s="2">
        <f>IF(ISERROR(I85),IF(ISERROR(#REF!),IF(ISERROR(I83),"BLANK",I83),#REF!),I85)</f>
        <v>12</v>
      </c>
      <c r="J87" s="2" t="str">
        <f>IF(ISERROR(J85),IF(ISERROR(#REF!),IF(ISERROR(J83),"BLANK",J83),#REF!),J85)</f>
        <v>N</v>
      </c>
      <c r="K87" s="6">
        <v>0.375</v>
      </c>
      <c r="L87" s="2" t="s">
        <v>119</v>
      </c>
      <c r="M87" s="2">
        <v>14.6</v>
      </c>
      <c r="N87" s="2">
        <v>1</v>
      </c>
      <c r="O87" s="2">
        <v>1</v>
      </c>
      <c r="P87" s="2" t="s">
        <v>69</v>
      </c>
      <c r="Q87" s="7" t="str">
        <f>IF($N87=1,IF(ISERROR(VLOOKUP($P87,'M1'!$A:$C,Q$2,FALSE)),"NOT PRESENT",VLOOKUP($P87,'M1'!$A:$C,Q$2,FALSE)),IF($N87=2,IF(ISERROR(VLOOKUP(DATA!$P87,'M2'!$A:$C,Q$2,FALSE)),"NOT PRESENT",VLOOKUP(DATA!$P87,'M2'!$A:$C,Q$2,FALSE)),IF($N87=0,IF(ISERROR(VLOOKUP($P87,'M1'!$A:$C,Q$2,FALSE)),IF(ISERROR(VLOOKUP(DATA!$P87,'M2'!$A:$C,Q$2,FALSE)),"NOT PRESENT",VLOOKUP(DATA!$P87,'M2'!$A:$C,Q$2,FALSE)),VLOOKUP($P87,'M1'!$A:$C,Q$2,FALSE)),"SPECIFY METHOD")))</f>
        <v>Stegastes partitus</v>
      </c>
      <c r="R87" s="7" t="str">
        <f>IF($N87=1,IF(ISERROR(VLOOKUP($P87,'M1'!$A:$C,R$2,FALSE)),"NOT PRESENT",VLOOKUP($P87,'M1'!$A:$C,R$2,FALSE)),IF($N87=2,IF(ISERROR(VLOOKUP(DATA!$P87,'M2'!$A:$C,R$2,FALSE)),"NOT PRESENT",VLOOKUP(DATA!$P87,'M2'!$A:$C,R$2,FALSE)),IF($N87=0,IF(ISERROR(VLOOKUP($P87,'M1'!$A:$C,R$2,FALSE)),IF(ISERROR(VLOOKUP(DATA!$P87,'M2'!$A:$C,R$2,FALSE)),"NOT PRESENT",VLOOKUP(DATA!$P87,'M2'!$A:$C,R$2,FALSE)),VLOOKUP($P87,'M1'!$A:$C,R$2,FALSE)),"SPECIFY METHOD")))</f>
        <v>Bicolor damselfish</v>
      </c>
      <c r="S87" s="33">
        <f t="shared" ref="S87" si="169">SUM(T87:AV87)</f>
        <v>11</v>
      </c>
      <c r="T87" s="2">
        <v>0</v>
      </c>
      <c r="U87" s="2">
        <v>1</v>
      </c>
      <c r="V87" s="2">
        <v>10</v>
      </c>
    </row>
    <row r="88" spans="1:28">
      <c r="A88" s="7">
        <f>MAX($A$1:$A85)+1</f>
        <v>84</v>
      </c>
      <c r="B88" s="2" t="str">
        <f>IF(ISERROR(#REF!),IF(ISERROR(B85),IF(ISERROR(B84),"BLANK",B84),B85),#REF!)</f>
        <v>LH</v>
      </c>
      <c r="C88" s="2" t="str">
        <f>IF(ISERROR(#REF!),IF(ISERROR(C85),IF(ISERROR(C84),"BLANK",C84),C85),#REF!)</f>
        <v>BLANK</v>
      </c>
      <c r="D88" s="2" t="s">
        <v>118</v>
      </c>
      <c r="E88" s="7" t="str">
        <f>IF(ISERROR(VLOOKUP($D88,SITES!$A:$E,2,FALSE)),"",VLOOKUP($D88,SITES!$A:$E,2,FALSE))</f>
        <v>Broward County 2</v>
      </c>
      <c r="F88" s="4">
        <f>IF(ISERROR(VLOOKUP($D88,SITES!$A:$E,3,FALSE)),"",VLOOKUP($D88,SITES!$A:$E,3,FALSE))</f>
        <v>26.159949999999998</v>
      </c>
      <c r="G88" s="31">
        <f>IF(ISERROR(VLOOKUP($D88,SITES!$A:$E,4,FALSE)),"",VLOOKUP($D88,SITES!$A:$E,4,FALSE))</f>
        <v>-80.082499999999996</v>
      </c>
      <c r="H88" s="50">
        <f>IF(ISERROR(#REF!),IF(ISERROR(H85),IF(ISERROR(H84),"BLANK",H84),H85),#REF!)</f>
        <v>45388</v>
      </c>
      <c r="I88" s="2">
        <f>IF(ISERROR(#REF!),IF(ISERROR(I85),IF(ISERROR(I84),"BLANK",I84),I85),#REF!)</f>
        <v>12</v>
      </c>
      <c r="J88" s="2" t="str">
        <f>IF(ISERROR(#REF!),IF(ISERROR(J85),IF(ISERROR(J84),"BLANK",J84),J85),#REF!)</f>
        <v>N</v>
      </c>
      <c r="K88" s="6">
        <v>0.375</v>
      </c>
      <c r="L88" s="2" t="s">
        <v>119</v>
      </c>
      <c r="M88" s="2">
        <v>14.6</v>
      </c>
      <c r="N88" s="2">
        <v>1</v>
      </c>
      <c r="O88" s="2">
        <v>2</v>
      </c>
      <c r="P88" s="2" t="s">
        <v>69</v>
      </c>
      <c r="Q88" s="7" t="str">
        <f>IF($N88=1,IF(ISERROR(VLOOKUP($P88,'M1'!$A:$C,Q$2,FALSE)),"NOT PRESENT",VLOOKUP($P88,'M1'!$A:$C,Q$2,FALSE)),IF($N88=2,IF(ISERROR(VLOOKUP(DATA!$P88,'M2'!$A:$C,Q$2,FALSE)),"NOT PRESENT",VLOOKUP(DATA!$P88,'M2'!$A:$C,Q$2,FALSE)),IF($N88=0,IF(ISERROR(VLOOKUP($P88,'M1'!$A:$C,Q$2,FALSE)),IF(ISERROR(VLOOKUP(DATA!$P88,'M2'!$A:$C,Q$2,FALSE)),"NOT PRESENT",VLOOKUP(DATA!$P88,'M2'!$A:$C,Q$2,FALSE)),VLOOKUP($P88,'M1'!$A:$C,Q$2,FALSE)),"SPECIFY METHOD")))</f>
        <v>Stegastes partitus</v>
      </c>
      <c r="R88" s="7" t="str">
        <f>IF($N88=1,IF(ISERROR(VLOOKUP($P88,'M1'!$A:$C,R$2,FALSE)),"NOT PRESENT",VLOOKUP($P88,'M1'!$A:$C,R$2,FALSE)),IF($N88=2,IF(ISERROR(VLOOKUP(DATA!$P88,'M2'!$A:$C,R$2,FALSE)),"NOT PRESENT",VLOOKUP(DATA!$P88,'M2'!$A:$C,R$2,FALSE)),IF($N88=0,IF(ISERROR(VLOOKUP($P88,'M1'!$A:$C,R$2,FALSE)),IF(ISERROR(VLOOKUP(DATA!$P88,'M2'!$A:$C,R$2,FALSE)),"NOT PRESENT",VLOOKUP(DATA!$P88,'M2'!$A:$C,R$2,FALSE)),VLOOKUP($P88,'M1'!$A:$C,R$2,FALSE)),"SPECIFY METHOD")))</f>
        <v>Bicolor damselfish</v>
      </c>
      <c r="S88" s="33">
        <f t="shared" si="135"/>
        <v>10</v>
      </c>
      <c r="T88" s="2">
        <v>0</v>
      </c>
      <c r="V88" s="2">
        <v>10</v>
      </c>
    </row>
    <row r="89" spans="1:28">
      <c r="A89" s="7">
        <f>MAX($A$1:$A88)+1</f>
        <v>85</v>
      </c>
      <c r="B89" s="2" t="str">
        <f>IF(ISERROR(B88),IF(ISERROR(#REF!),IF(ISERROR(B85),"BLANK",B85),#REF!),B88)</f>
        <v>LH</v>
      </c>
      <c r="C89" s="2" t="str">
        <f>IF(ISERROR(C88),IF(ISERROR(#REF!),IF(ISERROR(C85),"BLANK",C85),#REF!),C88)</f>
        <v>BLANK</v>
      </c>
      <c r="D89" s="2" t="str">
        <f>IF(ISERROR(D88),IF(ISERROR(#REF!),IF(ISERROR(D85),"BLANK",D85),#REF!),D88)</f>
        <v>BC2</v>
      </c>
      <c r="E89" s="7" t="str">
        <f>IF(ISERROR(VLOOKUP($D89,SITES!$A:$E,2,FALSE)),"",VLOOKUP($D89,SITES!$A:$E,2,FALSE))</f>
        <v>Broward County 2</v>
      </c>
      <c r="F89" s="4">
        <f>IF(ISERROR(VLOOKUP($D89,SITES!$A:$E,3,FALSE)),"",VLOOKUP($D89,SITES!$A:$E,3,FALSE))</f>
        <v>26.159949999999998</v>
      </c>
      <c r="G89" s="31">
        <f>IF(ISERROR(VLOOKUP($D89,SITES!$A:$E,4,FALSE)),"",VLOOKUP($D89,SITES!$A:$E,4,FALSE))</f>
        <v>-80.082499999999996</v>
      </c>
      <c r="H89" s="50">
        <f>IF(ISERROR(H88),IF(ISERROR(#REF!),IF(ISERROR(H85),"BLANK",H85),#REF!),H88)</f>
        <v>45388</v>
      </c>
      <c r="I89" s="2">
        <f>IF(ISERROR(I88),IF(ISERROR(#REF!),IF(ISERROR(I85),"BLANK",I85),#REF!),I88)</f>
        <v>12</v>
      </c>
      <c r="J89" s="2" t="str">
        <f>IF(ISERROR(J88),IF(ISERROR(#REF!),IF(ISERROR(J85),"BLANK",J85),#REF!),J88)</f>
        <v>N</v>
      </c>
      <c r="K89" s="6">
        <f>IF(ISERROR(K88),IF(ISERROR(#REF!),IF(ISERROR(K85),"BLANK",K85),#REF!),K88)</f>
        <v>0.375</v>
      </c>
      <c r="L89" s="2" t="str">
        <f>IF(ISERROR(L88),IF(ISERROR(#REF!),IF(ISERROR(L85),"BLANK",L85),#REF!),L88)</f>
        <v>Mark</v>
      </c>
      <c r="M89" s="2">
        <f>IF(ISERROR(M88),IF(ISERROR(#REF!),IF(ISERROR(M85),"BLANK",M85),#REF!),M88)</f>
        <v>14.6</v>
      </c>
      <c r="N89" s="2">
        <f>IF(ISERROR(N88),IF(ISERROR(#REF!),IF(ISERROR(N85),"BLANK",N85),#REF!),N88)</f>
        <v>1</v>
      </c>
      <c r="O89" s="2">
        <v>1</v>
      </c>
      <c r="P89" s="2" t="s">
        <v>70</v>
      </c>
      <c r="Q89" s="7" t="str">
        <f>IF($N89=1,IF(ISERROR(VLOOKUP($P89,'M1'!$A:$C,Q$2,FALSE)),"NOT PRESENT",VLOOKUP($P89,'M1'!$A:$C,Q$2,FALSE)),IF($N89=2,IF(ISERROR(VLOOKUP(DATA!$P89,'M2'!$A:$C,Q$2,FALSE)),"NOT PRESENT",VLOOKUP(DATA!$P89,'M2'!$A:$C,Q$2,FALSE)),IF($N89=0,IF(ISERROR(VLOOKUP($P89,'M1'!$A:$C,Q$2,FALSE)),IF(ISERROR(VLOOKUP(DATA!$P89,'M2'!$A:$C,Q$2,FALSE)),"NOT PRESENT",VLOOKUP(DATA!$P89,'M2'!$A:$C,Q$2,FALSE)),VLOOKUP($P89,'M1'!$A:$C,Q$2,FALSE)),"SPECIFY METHOD")))</f>
        <v>Stegastes variabilis</v>
      </c>
      <c r="R89" s="7" t="str">
        <f>IF($N89=1,IF(ISERROR(VLOOKUP($P89,'M1'!$A:$C,R$2,FALSE)),"NOT PRESENT",VLOOKUP($P89,'M1'!$A:$C,R$2,FALSE)),IF($N89=2,IF(ISERROR(VLOOKUP(DATA!$P89,'M2'!$A:$C,R$2,FALSE)),"NOT PRESENT",VLOOKUP(DATA!$P89,'M2'!$A:$C,R$2,FALSE)),IF($N89=0,IF(ISERROR(VLOOKUP($P89,'M1'!$A:$C,R$2,FALSE)),IF(ISERROR(VLOOKUP(DATA!$P89,'M2'!$A:$C,R$2,FALSE)),"NOT PRESENT",VLOOKUP(DATA!$P89,'M2'!$A:$C,R$2,FALSE)),VLOOKUP($P89,'M1'!$A:$C,R$2,FALSE)),"SPECIFY METHOD")))</f>
        <v>Cocoa damselfish</v>
      </c>
      <c r="S89" s="33">
        <f t="shared" si="135"/>
        <v>1</v>
      </c>
      <c r="T89" s="2">
        <v>0</v>
      </c>
      <c r="V89" s="2">
        <v>1</v>
      </c>
    </row>
    <row r="90" spans="1:28">
      <c r="A90" s="7">
        <f>MAX($A$1:$A89)+1</f>
        <v>86</v>
      </c>
      <c r="B90" s="2" t="str">
        <f>IF(ISERROR(B89),IF(ISERROR(B88),IF(ISERROR(#REF!),"BLANK",#REF!),B88),B89)</f>
        <v>LH</v>
      </c>
      <c r="C90" s="2" t="str">
        <f>IF(ISERROR(C89),IF(ISERROR(C88),IF(ISERROR(#REF!),"BLANK",#REF!),C88),C89)</f>
        <v>BLANK</v>
      </c>
      <c r="D90" s="2" t="str">
        <f>IF(ISERROR(D89),IF(ISERROR(D88),IF(ISERROR(#REF!),"BLANK",#REF!),D88),D89)</f>
        <v>BC2</v>
      </c>
      <c r="E90" s="7" t="str">
        <f>IF(ISERROR(VLOOKUP($D90,SITES!$A:$E,2,FALSE)),"",VLOOKUP($D90,SITES!$A:$E,2,FALSE))</f>
        <v>Broward County 2</v>
      </c>
      <c r="F90" s="4">
        <f>IF(ISERROR(VLOOKUP($D90,SITES!$A:$E,3,FALSE)),"",VLOOKUP($D90,SITES!$A:$E,3,FALSE))</f>
        <v>26.159949999999998</v>
      </c>
      <c r="G90" s="31">
        <f>IF(ISERROR(VLOOKUP($D90,SITES!$A:$E,4,FALSE)),"",VLOOKUP($D90,SITES!$A:$E,4,FALSE))</f>
        <v>-80.082499999999996</v>
      </c>
      <c r="H90" s="50">
        <f>IF(ISERROR(H89),IF(ISERROR(H88),IF(ISERROR(#REF!),"BLANK",#REF!),H88),H89)</f>
        <v>45388</v>
      </c>
      <c r="I90" s="2">
        <f>IF(ISERROR(I89),IF(ISERROR(I88),IF(ISERROR(#REF!),"BLANK",#REF!),I88),I89)</f>
        <v>12</v>
      </c>
      <c r="J90" s="2" t="str">
        <f>IF(ISERROR(J89),IF(ISERROR(J88),IF(ISERROR(#REF!),"BLANK",#REF!),J88),J89)</f>
        <v>N</v>
      </c>
      <c r="K90" s="6">
        <f>IF(ISERROR(K89),IF(ISERROR(K88),IF(ISERROR(#REF!),"BLANK",#REF!),K88),K89)</f>
        <v>0.375</v>
      </c>
      <c r="L90" s="2" t="str">
        <f>IF(ISERROR(L89),IF(ISERROR(L88),IF(ISERROR(#REF!),"BLANK",#REF!),L88),L89)</f>
        <v>Mark</v>
      </c>
      <c r="M90" s="2">
        <f>IF(ISERROR(M89),IF(ISERROR(M88),IF(ISERROR(#REF!),"BLANK",#REF!),M88),M89)</f>
        <v>14.6</v>
      </c>
      <c r="N90" s="2">
        <f>IF(ISERROR(N89),IF(ISERROR(N88),IF(ISERROR(#REF!),"BLANK",#REF!),N88),N89)</f>
        <v>1</v>
      </c>
      <c r="O90" s="2">
        <v>2</v>
      </c>
      <c r="P90" s="2" t="str">
        <f>IF(ISERROR(P89),IF(ISERROR(P88),IF(ISERROR(#REF!),"BLANK",#REF!),P88),P89)</f>
        <v>sva</v>
      </c>
      <c r="Q90" s="7" t="str">
        <f>IF($N90=1,IF(ISERROR(VLOOKUP($P90,'M1'!$A:$C,Q$2,FALSE)),"NOT PRESENT",VLOOKUP($P90,'M1'!$A:$C,Q$2,FALSE)),IF($N90=2,IF(ISERROR(VLOOKUP(DATA!$P90,'M2'!$A:$C,Q$2,FALSE)),"NOT PRESENT",VLOOKUP(DATA!$P90,'M2'!$A:$C,Q$2,FALSE)),IF($N90=0,IF(ISERROR(VLOOKUP($P90,'M1'!$A:$C,Q$2,FALSE)),IF(ISERROR(VLOOKUP(DATA!$P90,'M2'!$A:$C,Q$2,FALSE)),"NOT PRESENT",VLOOKUP(DATA!$P90,'M2'!$A:$C,Q$2,FALSE)),VLOOKUP($P90,'M1'!$A:$C,Q$2,FALSE)),"SPECIFY METHOD")))</f>
        <v>Stegastes variabilis</v>
      </c>
      <c r="R90" s="7" t="str">
        <f>IF($N90=1,IF(ISERROR(VLOOKUP($P90,'M1'!$A:$C,R$2,FALSE)),"NOT PRESENT",VLOOKUP($P90,'M1'!$A:$C,R$2,FALSE)),IF($N90=2,IF(ISERROR(VLOOKUP(DATA!$P90,'M2'!$A:$C,R$2,FALSE)),"NOT PRESENT",VLOOKUP(DATA!$P90,'M2'!$A:$C,R$2,FALSE)),IF($N90=0,IF(ISERROR(VLOOKUP($P90,'M1'!$A:$C,R$2,FALSE)),IF(ISERROR(VLOOKUP(DATA!$P90,'M2'!$A:$C,R$2,FALSE)),"NOT PRESENT",VLOOKUP(DATA!$P90,'M2'!$A:$C,R$2,FALSE)),VLOOKUP($P90,'M1'!$A:$C,R$2,FALSE)),"SPECIFY METHOD")))</f>
        <v>Cocoa damselfish</v>
      </c>
      <c r="S90" s="33">
        <f t="shared" si="135"/>
        <v>4</v>
      </c>
      <c r="T90" s="2">
        <v>0</v>
      </c>
      <c r="V90" s="2">
        <v>4</v>
      </c>
    </row>
    <row r="91" spans="1:28">
      <c r="A91" s="7">
        <f>MAX($A$1:$A90)+1</f>
        <v>87</v>
      </c>
      <c r="B91" s="2" t="str">
        <f t="shared" ref="B91:D91" si="170">IF(ISERROR(B90),IF(ISERROR(B89),IF(ISERROR(B88),"BLANK",B88),B89),B90)</f>
        <v>LH</v>
      </c>
      <c r="C91" s="2" t="str">
        <f t="shared" si="170"/>
        <v>BLANK</v>
      </c>
      <c r="D91" s="2" t="str">
        <f t="shared" si="170"/>
        <v>BC2</v>
      </c>
      <c r="E91" s="7" t="str">
        <f>IF(ISERROR(VLOOKUP($D91,SITES!$A:$E,2,FALSE)),"",VLOOKUP($D91,SITES!$A:$E,2,FALSE))</f>
        <v>Broward County 2</v>
      </c>
      <c r="F91" s="4">
        <f>IF(ISERROR(VLOOKUP($D91,SITES!$A:$E,3,FALSE)),"",VLOOKUP($D91,SITES!$A:$E,3,FALSE))</f>
        <v>26.159949999999998</v>
      </c>
      <c r="G91" s="31">
        <f>IF(ISERROR(VLOOKUP($D91,SITES!$A:$E,4,FALSE)),"",VLOOKUP($D91,SITES!$A:$E,4,FALSE))</f>
        <v>-80.082499999999996</v>
      </c>
      <c r="H91" s="50">
        <f t="shared" ref="H91:N91" si="171">IF(ISERROR(H90),IF(ISERROR(H89),IF(ISERROR(H88),"BLANK",H88),H89),H90)</f>
        <v>45388</v>
      </c>
      <c r="I91" s="2">
        <f t="shared" si="171"/>
        <v>12</v>
      </c>
      <c r="J91" s="2" t="str">
        <f t="shared" si="171"/>
        <v>N</v>
      </c>
      <c r="K91" s="6">
        <f t="shared" si="171"/>
        <v>0.375</v>
      </c>
      <c r="L91" s="2" t="str">
        <f t="shared" si="171"/>
        <v>Mark</v>
      </c>
      <c r="M91" s="2">
        <f t="shared" si="171"/>
        <v>14.6</v>
      </c>
      <c r="N91" s="2">
        <f t="shared" si="171"/>
        <v>1</v>
      </c>
      <c r="O91" s="2">
        <v>2</v>
      </c>
      <c r="P91" s="2" t="s">
        <v>120</v>
      </c>
      <c r="Q91" s="7" t="str">
        <f>IF($N91=1,IF(ISERROR(VLOOKUP($P91,'M1'!$A:$C,Q$2,FALSE)),"NOT PRESENT",VLOOKUP($P91,'M1'!$A:$C,Q$2,FALSE)),IF($N91=2,IF(ISERROR(VLOOKUP(DATA!$P91,'M2'!$A:$C,Q$2,FALSE)),"NOT PRESENT",VLOOKUP(DATA!$P91,'M2'!$A:$C,Q$2,FALSE)),IF($N91=0,IF(ISERROR(VLOOKUP($P91,'M1'!$A:$C,Q$2,FALSE)),IF(ISERROR(VLOOKUP(DATA!$P91,'M2'!$A:$C,Q$2,FALSE)),"NOT PRESENT",VLOOKUP(DATA!$P91,'M2'!$A:$C,Q$2,FALSE)),VLOOKUP($P91,'M1'!$A:$C,Q$2,FALSE)),"SPECIFY METHOD")))</f>
        <v>Chaetodon ocellatus</v>
      </c>
      <c r="R91" s="7" t="str">
        <f>IF($N91=1,IF(ISERROR(VLOOKUP($P91,'M1'!$A:$C,R$2,FALSE)),"NOT PRESENT",VLOOKUP($P91,'M1'!$A:$C,R$2,FALSE)),IF($N91=2,IF(ISERROR(VLOOKUP(DATA!$P91,'M2'!$A:$C,R$2,FALSE)),"NOT PRESENT",VLOOKUP(DATA!$P91,'M2'!$A:$C,R$2,FALSE)),IF($N91=0,IF(ISERROR(VLOOKUP($P91,'M1'!$A:$C,R$2,FALSE)),IF(ISERROR(VLOOKUP(DATA!$P91,'M2'!$A:$C,R$2,FALSE)),"NOT PRESENT",VLOOKUP(DATA!$P91,'M2'!$A:$C,R$2,FALSE)),VLOOKUP($P91,'M1'!$A:$C,R$2,FALSE)),"SPECIFY METHOD")))</f>
        <v>Butterbun</v>
      </c>
      <c r="S91" s="33">
        <f t="shared" si="135"/>
        <v>1</v>
      </c>
      <c r="T91" s="2">
        <v>0</v>
      </c>
      <c r="Z91" s="2">
        <v>1</v>
      </c>
    </row>
    <row r="92" spans="1:28">
      <c r="A92" s="7">
        <f>MAX($A$1:$A91)+1</f>
        <v>88</v>
      </c>
      <c r="B92" s="2" t="str">
        <f t="shared" ref="B92:D92" si="172">IF(ISERROR(B91),IF(ISERROR(B90),IF(ISERROR(B89),"BLANK",B89),B90),B91)</f>
        <v>LH</v>
      </c>
      <c r="C92" s="2" t="str">
        <f t="shared" si="172"/>
        <v>BLANK</v>
      </c>
      <c r="D92" s="2" t="str">
        <f t="shared" si="172"/>
        <v>BC2</v>
      </c>
      <c r="E92" s="7" t="str">
        <f>IF(ISERROR(VLOOKUP($D92,SITES!$A:$E,2,FALSE)),"",VLOOKUP($D92,SITES!$A:$E,2,FALSE))</f>
        <v>Broward County 2</v>
      </c>
      <c r="F92" s="4">
        <f>IF(ISERROR(VLOOKUP($D92,SITES!$A:$E,3,FALSE)),"",VLOOKUP($D92,SITES!$A:$E,3,FALSE))</f>
        <v>26.159949999999998</v>
      </c>
      <c r="G92" s="31">
        <f>IF(ISERROR(VLOOKUP($D92,SITES!$A:$E,4,FALSE)),"",VLOOKUP($D92,SITES!$A:$E,4,FALSE))</f>
        <v>-80.082499999999996</v>
      </c>
      <c r="H92" s="50">
        <f t="shared" ref="H92:N92" si="173">IF(ISERROR(H91),IF(ISERROR(H90),IF(ISERROR(H89),"BLANK",H89),H90),H91)</f>
        <v>45388</v>
      </c>
      <c r="I92" s="2">
        <f t="shared" si="173"/>
        <v>12</v>
      </c>
      <c r="J92" s="2" t="str">
        <f t="shared" si="173"/>
        <v>N</v>
      </c>
      <c r="K92" s="6">
        <f t="shared" si="173"/>
        <v>0.375</v>
      </c>
      <c r="L92" s="2" t="str">
        <f t="shared" si="173"/>
        <v>Mark</v>
      </c>
      <c r="M92" s="2">
        <f t="shared" si="173"/>
        <v>14.6</v>
      </c>
      <c r="N92" s="2">
        <f t="shared" si="173"/>
        <v>1</v>
      </c>
      <c r="O92" s="2">
        <v>2</v>
      </c>
      <c r="P92" s="2" t="s">
        <v>121</v>
      </c>
      <c r="Q92" s="7" t="str">
        <f>IF($N92=1,IF(ISERROR(VLOOKUP($P92,'M1'!$A:$C,Q$2,FALSE)),"NOT PRESENT",VLOOKUP($P92,'M1'!$A:$C,Q$2,FALSE)),IF($N92=2,IF(ISERROR(VLOOKUP(DATA!$P92,'M2'!$A:$C,Q$2,FALSE)),"NOT PRESENT",VLOOKUP(DATA!$P92,'M2'!$A:$C,Q$2,FALSE)),IF($N92=0,IF(ISERROR(VLOOKUP($P92,'M1'!$A:$C,Q$2,FALSE)),IF(ISERROR(VLOOKUP(DATA!$P92,'M2'!$A:$C,Q$2,FALSE)),"NOT PRESENT",VLOOKUP(DATA!$P92,'M2'!$A:$C,Q$2,FALSE)),VLOOKUP($P92,'M1'!$A:$C,Q$2,FALSE)),"SPECIFY METHOD")))</f>
        <v>Acanthurus coeruleus</v>
      </c>
      <c r="R92" s="7" t="str">
        <f>IF($N92=1,IF(ISERROR(VLOOKUP($P92,'M1'!$A:$C,R$2,FALSE)),"NOT PRESENT",VLOOKUP($P92,'M1'!$A:$C,R$2,FALSE)),IF($N92=2,IF(ISERROR(VLOOKUP(DATA!$P92,'M2'!$A:$C,R$2,FALSE)),"NOT PRESENT",VLOOKUP(DATA!$P92,'M2'!$A:$C,R$2,FALSE)),IF($N92=0,IF(ISERROR(VLOOKUP($P92,'M1'!$A:$C,R$2,FALSE)),IF(ISERROR(VLOOKUP(DATA!$P92,'M2'!$A:$C,R$2,FALSE)),"NOT PRESENT",VLOOKUP(DATA!$P92,'M2'!$A:$C,R$2,FALSE)),VLOOKUP($P92,'M1'!$A:$C,R$2,FALSE)),"SPECIFY METHOD")))</f>
        <v>Blue tang surgeonfish</v>
      </c>
      <c r="S92" s="33">
        <f t="shared" si="135"/>
        <v>1</v>
      </c>
      <c r="T92" s="2">
        <v>0</v>
      </c>
      <c r="AB92" s="2">
        <v>1</v>
      </c>
    </row>
    <row r="93" spans="1:28">
      <c r="A93" s="7">
        <f>MAX($A$1:$A92)+1</f>
        <v>89</v>
      </c>
      <c r="B93" s="2" t="str">
        <f t="shared" ref="B93:D93" si="174">IF(ISERROR(B92),IF(ISERROR(B91),IF(ISERROR(B90),"BLANK",B90),B91),B92)</f>
        <v>LH</v>
      </c>
      <c r="C93" s="2" t="str">
        <f t="shared" si="174"/>
        <v>BLANK</v>
      </c>
      <c r="D93" s="2" t="str">
        <f t="shared" si="174"/>
        <v>BC2</v>
      </c>
      <c r="E93" s="7" t="str">
        <f>IF(ISERROR(VLOOKUP($D93,SITES!$A:$E,2,FALSE)),"",VLOOKUP($D93,SITES!$A:$E,2,FALSE))</f>
        <v>Broward County 2</v>
      </c>
      <c r="F93" s="4">
        <f>IF(ISERROR(VLOOKUP($D93,SITES!$A:$E,3,FALSE)),"",VLOOKUP($D93,SITES!$A:$E,3,FALSE))</f>
        <v>26.159949999999998</v>
      </c>
      <c r="G93" s="31">
        <f>IF(ISERROR(VLOOKUP($D93,SITES!$A:$E,4,FALSE)),"",VLOOKUP($D93,SITES!$A:$E,4,FALSE))</f>
        <v>-80.082499999999996</v>
      </c>
      <c r="H93" s="50">
        <f t="shared" ref="H93:N93" si="175">IF(ISERROR(H92),IF(ISERROR(H91),IF(ISERROR(H90),"BLANK",H90),H91),H92)</f>
        <v>45388</v>
      </c>
      <c r="I93" s="2">
        <f t="shared" si="175"/>
        <v>12</v>
      </c>
      <c r="J93" s="2" t="str">
        <f t="shared" si="175"/>
        <v>N</v>
      </c>
      <c r="K93" s="6">
        <f t="shared" si="175"/>
        <v>0.375</v>
      </c>
      <c r="L93" s="2" t="str">
        <f t="shared" si="175"/>
        <v>Mark</v>
      </c>
      <c r="M93" s="2">
        <f t="shared" si="175"/>
        <v>14.6</v>
      </c>
      <c r="N93" s="2">
        <f t="shared" si="175"/>
        <v>1</v>
      </c>
      <c r="O93" s="2">
        <v>2</v>
      </c>
      <c r="P93" s="2" t="s">
        <v>101</v>
      </c>
      <c r="Q93" s="7" t="str">
        <f>IF($N93=1,IF(ISERROR(VLOOKUP($P93,'M1'!$A:$C,Q$2,FALSE)),"NOT PRESENT",VLOOKUP($P93,'M1'!$A:$C,Q$2,FALSE)),IF($N93=2,IF(ISERROR(VLOOKUP(DATA!$P93,'M2'!$A:$C,Q$2,FALSE)),"NOT PRESENT",VLOOKUP(DATA!$P93,'M2'!$A:$C,Q$2,FALSE)),IF($N93=0,IF(ISERROR(VLOOKUP($P93,'M1'!$A:$C,Q$2,FALSE)),IF(ISERROR(VLOOKUP(DATA!$P93,'M2'!$A:$C,Q$2,FALSE)),"NOT PRESENT",VLOOKUP(DATA!$P93,'M2'!$A:$C,Q$2,FALSE)),VLOOKUP($P93,'M1'!$A:$C,Q$2,FALSE)),"SPECIFY METHOD")))</f>
        <v>Canthigaster rostrata</v>
      </c>
      <c r="R93" s="7" t="str">
        <f>IF($N93=1,IF(ISERROR(VLOOKUP($P93,'M1'!$A:$C,R$2,FALSE)),"NOT PRESENT",VLOOKUP($P93,'M1'!$A:$C,R$2,FALSE)),IF($N93=2,IF(ISERROR(VLOOKUP(DATA!$P93,'M2'!$A:$C,R$2,FALSE)),"NOT PRESENT",VLOOKUP(DATA!$P93,'M2'!$A:$C,R$2,FALSE)),IF($N93=0,IF(ISERROR(VLOOKUP($P93,'M1'!$A:$C,R$2,FALSE)),IF(ISERROR(VLOOKUP(DATA!$P93,'M2'!$A:$C,R$2,FALSE)),"NOT PRESENT",VLOOKUP(DATA!$P93,'M2'!$A:$C,R$2,FALSE)),VLOOKUP($P93,'M1'!$A:$C,R$2,FALSE)),"SPECIFY METHOD")))</f>
        <v>Caribbean sharpnose-puffer</v>
      </c>
      <c r="S93" s="33">
        <f t="shared" si="135"/>
        <v>4</v>
      </c>
      <c r="T93" s="2">
        <v>0</v>
      </c>
      <c r="U93" s="2">
        <v>1</v>
      </c>
      <c r="V93" s="2">
        <v>3</v>
      </c>
    </row>
    <row r="94" spans="1:28">
      <c r="A94" s="7">
        <f>MAX($A$1:$A93)+1</f>
        <v>90</v>
      </c>
      <c r="B94" s="2" t="str">
        <f t="shared" ref="B94:D94" si="176">IF(ISERROR(B93),IF(ISERROR(B92),IF(ISERROR(B91),"BLANK",B91),B92),B93)</f>
        <v>LH</v>
      </c>
      <c r="C94" s="2" t="str">
        <f t="shared" si="176"/>
        <v>BLANK</v>
      </c>
      <c r="D94" s="2" t="str">
        <f t="shared" si="176"/>
        <v>BC2</v>
      </c>
      <c r="E94" s="7" t="str">
        <f>IF(ISERROR(VLOOKUP($D94,SITES!$A:$E,2,FALSE)),"",VLOOKUP($D94,SITES!$A:$E,2,FALSE))</f>
        <v>Broward County 2</v>
      </c>
      <c r="F94" s="4">
        <f>IF(ISERROR(VLOOKUP($D94,SITES!$A:$E,3,FALSE)),"",VLOOKUP($D94,SITES!$A:$E,3,FALSE))</f>
        <v>26.159949999999998</v>
      </c>
      <c r="G94" s="31">
        <f>IF(ISERROR(VLOOKUP($D94,SITES!$A:$E,4,FALSE)),"",VLOOKUP($D94,SITES!$A:$E,4,FALSE))</f>
        <v>-80.082499999999996</v>
      </c>
      <c r="H94" s="50">
        <f t="shared" ref="H94:N94" si="177">IF(ISERROR(H93),IF(ISERROR(H92),IF(ISERROR(H91),"BLANK",H91),H92),H93)</f>
        <v>45388</v>
      </c>
      <c r="I94" s="2">
        <f t="shared" si="177"/>
        <v>12</v>
      </c>
      <c r="J94" s="2" t="str">
        <f t="shared" si="177"/>
        <v>N</v>
      </c>
      <c r="K94" s="6">
        <f t="shared" si="177"/>
        <v>0.375</v>
      </c>
      <c r="L94" s="2" t="str">
        <f t="shared" si="177"/>
        <v>Mark</v>
      </c>
      <c r="M94" s="2">
        <f t="shared" si="177"/>
        <v>14.6</v>
      </c>
      <c r="N94" s="2">
        <f t="shared" si="177"/>
        <v>1</v>
      </c>
      <c r="O94" s="2">
        <v>1</v>
      </c>
      <c r="P94" s="2" t="s">
        <v>83</v>
      </c>
      <c r="Q94" s="7" t="str">
        <f>IF($N94=1,IF(ISERROR(VLOOKUP($P94,'M1'!$A:$C,Q$2,FALSE)),"NOT PRESENT",VLOOKUP($P94,'M1'!$A:$C,Q$2,FALSE)),IF($N94=2,IF(ISERROR(VLOOKUP(DATA!$P94,'M2'!$A:$C,Q$2,FALSE)),"NOT PRESENT",VLOOKUP(DATA!$P94,'M2'!$A:$C,Q$2,FALSE)),IF($N94=0,IF(ISERROR(VLOOKUP($P94,'M1'!$A:$C,Q$2,FALSE)),IF(ISERROR(VLOOKUP(DATA!$P94,'M2'!$A:$C,Q$2,FALSE)),"NOT PRESENT",VLOOKUP(DATA!$P94,'M2'!$A:$C,Q$2,FALSE)),VLOOKUP($P94,'M1'!$A:$C,Q$2,FALSE)),"SPECIFY METHOD")))</f>
        <v>Acanthurus tractus</v>
      </c>
      <c r="R94" s="7">
        <f>IF($N94=1,IF(ISERROR(VLOOKUP($P94,'M1'!$A:$C,R$2,FALSE)),"NOT PRESENT",VLOOKUP($P94,'M1'!$A:$C,R$2,FALSE)),IF($N94=2,IF(ISERROR(VLOOKUP(DATA!$P94,'M2'!$A:$C,R$2,FALSE)),"NOT PRESENT",VLOOKUP(DATA!$P94,'M2'!$A:$C,R$2,FALSE)),IF($N94=0,IF(ISERROR(VLOOKUP($P94,'M1'!$A:$C,R$2,FALSE)),IF(ISERROR(VLOOKUP(DATA!$P94,'M2'!$A:$C,R$2,FALSE)),"NOT PRESENT",VLOOKUP(DATA!$P94,'M2'!$A:$C,R$2,FALSE)),VLOOKUP($P94,'M1'!$A:$C,R$2,FALSE)),"SPECIFY METHOD")))</f>
        <v>0</v>
      </c>
      <c r="S94" s="33">
        <f t="shared" si="135"/>
        <v>15</v>
      </c>
      <c r="T94" s="2">
        <v>0</v>
      </c>
      <c r="AA94" s="2">
        <v>7</v>
      </c>
      <c r="AB94" s="2">
        <v>8</v>
      </c>
    </row>
    <row r="95" spans="1:28">
      <c r="A95" s="7">
        <f>MAX($A$1:$A94)+1</f>
        <v>91</v>
      </c>
      <c r="B95" s="2" t="str">
        <f t="shared" ref="B95:D95" si="178">IF(ISERROR(B94),IF(ISERROR(B93),IF(ISERROR(B92),"BLANK",B92),B93),B94)</f>
        <v>LH</v>
      </c>
      <c r="C95" s="2" t="str">
        <f t="shared" si="178"/>
        <v>BLANK</v>
      </c>
      <c r="D95" s="2" t="str">
        <f t="shared" si="178"/>
        <v>BC2</v>
      </c>
      <c r="E95" s="7" t="str">
        <f>IF(ISERROR(VLOOKUP($D95,SITES!$A:$E,2,FALSE)),"",VLOOKUP($D95,SITES!$A:$E,2,FALSE))</f>
        <v>Broward County 2</v>
      </c>
      <c r="F95" s="4">
        <f>IF(ISERROR(VLOOKUP($D95,SITES!$A:$E,3,FALSE)),"",VLOOKUP($D95,SITES!$A:$E,3,FALSE))</f>
        <v>26.159949999999998</v>
      </c>
      <c r="G95" s="31">
        <f>IF(ISERROR(VLOOKUP($D95,SITES!$A:$E,4,FALSE)),"",VLOOKUP($D95,SITES!$A:$E,4,FALSE))</f>
        <v>-80.082499999999996</v>
      </c>
      <c r="H95" s="50">
        <f t="shared" ref="H95:P95" si="179">IF(ISERROR(H94),IF(ISERROR(H93),IF(ISERROR(H92),"BLANK",H92),H93),H94)</f>
        <v>45388</v>
      </c>
      <c r="I95" s="2">
        <f t="shared" si="179"/>
        <v>12</v>
      </c>
      <c r="J95" s="2" t="str">
        <f t="shared" si="179"/>
        <v>N</v>
      </c>
      <c r="K95" s="6">
        <f t="shared" si="179"/>
        <v>0.375</v>
      </c>
      <c r="L95" s="2" t="str">
        <f t="shared" si="179"/>
        <v>Mark</v>
      </c>
      <c r="M95" s="2">
        <f t="shared" si="179"/>
        <v>14.6</v>
      </c>
      <c r="N95" s="2">
        <f t="shared" si="179"/>
        <v>1</v>
      </c>
      <c r="O95" s="2">
        <v>2</v>
      </c>
      <c r="P95" s="2" t="str">
        <f t="shared" si="179"/>
        <v>atr</v>
      </c>
      <c r="Q95" s="7" t="str">
        <f>IF($N95=1,IF(ISERROR(VLOOKUP($P95,'M1'!$A:$C,Q$2,FALSE)),"NOT PRESENT",VLOOKUP($P95,'M1'!$A:$C,Q$2,FALSE)),IF($N95=2,IF(ISERROR(VLOOKUP(DATA!$P95,'M2'!$A:$C,Q$2,FALSE)),"NOT PRESENT",VLOOKUP(DATA!$P95,'M2'!$A:$C,Q$2,FALSE)),IF($N95=0,IF(ISERROR(VLOOKUP($P95,'M1'!$A:$C,Q$2,FALSE)),IF(ISERROR(VLOOKUP(DATA!$P95,'M2'!$A:$C,Q$2,FALSE)),"NOT PRESENT",VLOOKUP(DATA!$P95,'M2'!$A:$C,Q$2,FALSE)),VLOOKUP($P95,'M1'!$A:$C,Q$2,FALSE)),"SPECIFY METHOD")))</f>
        <v>Acanthurus tractus</v>
      </c>
      <c r="R95" s="7">
        <f>IF($N95=1,IF(ISERROR(VLOOKUP($P95,'M1'!$A:$C,R$2,FALSE)),"NOT PRESENT",VLOOKUP($P95,'M1'!$A:$C,R$2,FALSE)),IF($N95=2,IF(ISERROR(VLOOKUP(DATA!$P95,'M2'!$A:$C,R$2,FALSE)),"NOT PRESENT",VLOOKUP(DATA!$P95,'M2'!$A:$C,R$2,FALSE)),IF($N95=0,IF(ISERROR(VLOOKUP($P95,'M1'!$A:$C,R$2,FALSE)),IF(ISERROR(VLOOKUP(DATA!$P95,'M2'!$A:$C,R$2,FALSE)),"NOT PRESENT",VLOOKUP(DATA!$P95,'M2'!$A:$C,R$2,FALSE)),VLOOKUP($P95,'M1'!$A:$C,R$2,FALSE)),"SPECIFY METHOD")))</f>
        <v>0</v>
      </c>
      <c r="S95" s="33">
        <f t="shared" si="135"/>
        <v>11</v>
      </c>
      <c r="T95" s="2">
        <v>0</v>
      </c>
      <c r="Z95" s="2">
        <v>1</v>
      </c>
      <c r="AA95" s="2">
        <v>6</v>
      </c>
      <c r="AB95" s="2">
        <v>4</v>
      </c>
    </row>
    <row r="96" spans="1:28">
      <c r="A96" s="7">
        <f>MAX($A$1:$A95)+1</f>
        <v>92</v>
      </c>
      <c r="B96" s="2" t="str">
        <f t="shared" ref="B96:D96" si="180">IF(ISERROR(B95),IF(ISERROR(B94),IF(ISERROR(B93),"BLANK",B93),B94),B95)</f>
        <v>LH</v>
      </c>
      <c r="C96" s="2" t="str">
        <f t="shared" si="180"/>
        <v>BLANK</v>
      </c>
      <c r="D96" s="2" t="str">
        <f t="shared" si="180"/>
        <v>BC2</v>
      </c>
      <c r="E96" s="7" t="str">
        <f>IF(ISERROR(VLOOKUP($D96,SITES!$A:$E,2,FALSE)),"",VLOOKUP($D96,SITES!$A:$E,2,FALSE))</f>
        <v>Broward County 2</v>
      </c>
      <c r="F96" s="4">
        <f>IF(ISERROR(VLOOKUP($D96,SITES!$A:$E,3,FALSE)),"",VLOOKUP($D96,SITES!$A:$E,3,FALSE))</f>
        <v>26.159949999999998</v>
      </c>
      <c r="G96" s="31">
        <f>IF(ISERROR(VLOOKUP($D96,SITES!$A:$E,4,FALSE)),"",VLOOKUP($D96,SITES!$A:$E,4,FALSE))</f>
        <v>-80.082499999999996</v>
      </c>
      <c r="H96" s="50">
        <f t="shared" ref="H96:N96" si="181">IF(ISERROR(H95),IF(ISERROR(H94),IF(ISERROR(H93),"BLANK",H93),H94),H95)</f>
        <v>45388</v>
      </c>
      <c r="I96" s="2">
        <f t="shared" si="181"/>
        <v>12</v>
      </c>
      <c r="J96" s="2" t="str">
        <f t="shared" si="181"/>
        <v>N</v>
      </c>
      <c r="K96" s="6">
        <f t="shared" si="181"/>
        <v>0.375</v>
      </c>
      <c r="L96" s="2" t="str">
        <f t="shared" si="181"/>
        <v>Mark</v>
      </c>
      <c r="M96" s="2">
        <f t="shared" si="181"/>
        <v>14.6</v>
      </c>
      <c r="N96" s="2">
        <f t="shared" si="181"/>
        <v>1</v>
      </c>
      <c r="O96" s="2">
        <v>1</v>
      </c>
      <c r="P96" s="2" t="s">
        <v>75</v>
      </c>
      <c r="Q96" s="7" t="str">
        <f>IF($N96=1,IF(ISERROR(VLOOKUP($P96,'M1'!$A:$C,Q$2,FALSE)),"NOT PRESENT",VLOOKUP($P96,'M1'!$A:$C,Q$2,FALSE)),IF($N96=2,IF(ISERROR(VLOOKUP(DATA!$P96,'M2'!$A:$C,Q$2,FALSE)),"NOT PRESENT",VLOOKUP(DATA!$P96,'M2'!$A:$C,Q$2,FALSE)),IF($N96=0,IF(ISERROR(VLOOKUP($P96,'M1'!$A:$C,Q$2,FALSE)),IF(ISERROR(VLOOKUP(DATA!$P96,'M2'!$A:$C,Q$2,FALSE)),"NOT PRESENT",VLOOKUP(DATA!$P96,'M2'!$A:$C,Q$2,FALSE)),VLOOKUP($P96,'M1'!$A:$C,Q$2,FALSE)),"SPECIFY METHOD")))</f>
        <v>Thalassoma bifasciatum</v>
      </c>
      <c r="R96" s="7" t="str">
        <f>IF($N96=1,IF(ISERROR(VLOOKUP($P96,'M1'!$A:$C,R$2,FALSE)),"NOT PRESENT",VLOOKUP($P96,'M1'!$A:$C,R$2,FALSE)),IF($N96=2,IF(ISERROR(VLOOKUP(DATA!$P96,'M2'!$A:$C,R$2,FALSE)),"NOT PRESENT",VLOOKUP(DATA!$P96,'M2'!$A:$C,R$2,FALSE)),IF($N96=0,IF(ISERROR(VLOOKUP($P96,'M1'!$A:$C,R$2,FALSE)),IF(ISERROR(VLOOKUP(DATA!$P96,'M2'!$A:$C,R$2,FALSE)),"NOT PRESENT",VLOOKUP(DATA!$P96,'M2'!$A:$C,R$2,FALSE)),VLOOKUP($P96,'M1'!$A:$C,R$2,FALSE)),"SPECIFY METHOD")))</f>
        <v>Bluehead</v>
      </c>
      <c r="S96" s="33">
        <f t="shared" si="135"/>
        <v>49</v>
      </c>
      <c r="T96" s="2">
        <v>0</v>
      </c>
      <c r="U96" s="2">
        <v>3</v>
      </c>
      <c r="V96" s="2">
        <v>10</v>
      </c>
      <c r="W96" s="2">
        <v>25</v>
      </c>
      <c r="X96" s="2">
        <v>10</v>
      </c>
      <c r="Y96" s="2">
        <v>1</v>
      </c>
    </row>
    <row r="97" spans="1:29">
      <c r="A97" s="7">
        <f>MAX($A$1:$A96)+1</f>
        <v>93</v>
      </c>
      <c r="B97" s="2" t="str">
        <f t="shared" ref="B97:D97" si="182">IF(ISERROR(B96),IF(ISERROR(B95),IF(ISERROR(B94),"BLANK",B94),B95),B96)</f>
        <v>LH</v>
      </c>
      <c r="C97" s="2" t="str">
        <f t="shared" si="182"/>
        <v>BLANK</v>
      </c>
      <c r="D97" s="2" t="str">
        <f t="shared" si="182"/>
        <v>BC2</v>
      </c>
      <c r="E97" s="7" t="str">
        <f>IF(ISERROR(VLOOKUP($D97,SITES!$A:$E,2,FALSE)),"",VLOOKUP($D97,SITES!$A:$E,2,FALSE))</f>
        <v>Broward County 2</v>
      </c>
      <c r="F97" s="4">
        <f>IF(ISERROR(VLOOKUP($D97,SITES!$A:$E,3,FALSE)),"",VLOOKUP($D97,SITES!$A:$E,3,FALSE))</f>
        <v>26.159949999999998</v>
      </c>
      <c r="G97" s="31">
        <f>IF(ISERROR(VLOOKUP($D97,SITES!$A:$E,4,FALSE)),"",VLOOKUP($D97,SITES!$A:$E,4,FALSE))</f>
        <v>-80.082499999999996</v>
      </c>
      <c r="H97" s="50">
        <f t="shared" ref="H97:P97" si="183">IF(ISERROR(H96),IF(ISERROR(H95),IF(ISERROR(H94),"BLANK",H94),H95),H96)</f>
        <v>45388</v>
      </c>
      <c r="I97" s="2">
        <f t="shared" si="183"/>
        <v>12</v>
      </c>
      <c r="J97" s="2" t="str">
        <f t="shared" si="183"/>
        <v>N</v>
      </c>
      <c r="K97" s="6">
        <f t="shared" si="183"/>
        <v>0.375</v>
      </c>
      <c r="L97" s="2" t="str">
        <f t="shared" si="183"/>
        <v>Mark</v>
      </c>
      <c r="M97" s="2">
        <f t="shared" si="183"/>
        <v>14.6</v>
      </c>
      <c r="N97" s="2">
        <f t="shared" si="183"/>
        <v>1</v>
      </c>
      <c r="O97" s="2">
        <v>2</v>
      </c>
      <c r="P97" s="2" t="str">
        <f t="shared" si="183"/>
        <v>tbi</v>
      </c>
      <c r="Q97" s="7" t="str">
        <f>IF($N97=1,IF(ISERROR(VLOOKUP($P97,'M1'!$A:$C,Q$2,FALSE)),"NOT PRESENT",VLOOKUP($P97,'M1'!$A:$C,Q$2,FALSE)),IF($N97=2,IF(ISERROR(VLOOKUP(DATA!$P97,'M2'!$A:$C,Q$2,FALSE)),"NOT PRESENT",VLOOKUP(DATA!$P97,'M2'!$A:$C,Q$2,FALSE)),IF($N97=0,IF(ISERROR(VLOOKUP($P97,'M1'!$A:$C,Q$2,FALSE)),IF(ISERROR(VLOOKUP(DATA!$P97,'M2'!$A:$C,Q$2,FALSE)),"NOT PRESENT",VLOOKUP(DATA!$P97,'M2'!$A:$C,Q$2,FALSE)),VLOOKUP($P97,'M1'!$A:$C,Q$2,FALSE)),"SPECIFY METHOD")))</f>
        <v>Thalassoma bifasciatum</v>
      </c>
      <c r="R97" s="7" t="str">
        <f>IF($N97=1,IF(ISERROR(VLOOKUP($P97,'M1'!$A:$C,R$2,FALSE)),"NOT PRESENT",VLOOKUP($P97,'M1'!$A:$C,R$2,FALSE)),IF($N97=2,IF(ISERROR(VLOOKUP(DATA!$P97,'M2'!$A:$C,R$2,FALSE)),"NOT PRESENT",VLOOKUP(DATA!$P97,'M2'!$A:$C,R$2,FALSE)),IF($N97=0,IF(ISERROR(VLOOKUP($P97,'M1'!$A:$C,R$2,FALSE)),IF(ISERROR(VLOOKUP(DATA!$P97,'M2'!$A:$C,R$2,FALSE)),"NOT PRESENT",VLOOKUP(DATA!$P97,'M2'!$A:$C,R$2,FALSE)),VLOOKUP($P97,'M1'!$A:$C,R$2,FALSE)),"SPECIFY METHOD")))</f>
        <v>Bluehead</v>
      </c>
      <c r="S97" s="33">
        <f t="shared" si="135"/>
        <v>10</v>
      </c>
      <c r="T97" s="2">
        <v>0</v>
      </c>
      <c r="U97" s="2">
        <v>1</v>
      </c>
      <c r="V97" s="2">
        <v>7</v>
      </c>
      <c r="W97" s="2">
        <v>2</v>
      </c>
    </row>
    <row r="98" spans="1:29">
      <c r="A98" s="7">
        <f>MAX($A$1:$A97)+1</f>
        <v>94</v>
      </c>
      <c r="B98" s="2" t="str">
        <f t="shared" ref="B98:D98" si="184">IF(ISERROR(B97),IF(ISERROR(B96),IF(ISERROR(B95),"BLANK",B95),B96),B97)</f>
        <v>LH</v>
      </c>
      <c r="C98" s="2" t="str">
        <f t="shared" si="184"/>
        <v>BLANK</v>
      </c>
      <c r="D98" s="2" t="str">
        <f t="shared" si="184"/>
        <v>BC2</v>
      </c>
      <c r="E98" s="7" t="str">
        <f>IF(ISERROR(VLOOKUP($D98,SITES!$A:$E,2,FALSE)),"",VLOOKUP($D98,SITES!$A:$E,2,FALSE))</f>
        <v>Broward County 2</v>
      </c>
      <c r="F98" s="4">
        <f>IF(ISERROR(VLOOKUP($D98,SITES!$A:$E,3,FALSE)),"",VLOOKUP($D98,SITES!$A:$E,3,FALSE))</f>
        <v>26.159949999999998</v>
      </c>
      <c r="G98" s="31">
        <f>IF(ISERROR(VLOOKUP($D98,SITES!$A:$E,4,FALSE)),"",VLOOKUP($D98,SITES!$A:$E,4,FALSE))</f>
        <v>-80.082499999999996</v>
      </c>
      <c r="H98" s="50">
        <f t="shared" ref="H98:N98" si="185">IF(ISERROR(H97),IF(ISERROR(H96),IF(ISERROR(H95),"BLANK",H95),H96),H97)</f>
        <v>45388</v>
      </c>
      <c r="I98" s="2">
        <f t="shared" si="185"/>
        <v>12</v>
      </c>
      <c r="J98" s="2" t="str">
        <f t="shared" si="185"/>
        <v>N</v>
      </c>
      <c r="K98" s="6">
        <f t="shared" si="185"/>
        <v>0.375</v>
      </c>
      <c r="L98" s="2" t="str">
        <f t="shared" si="185"/>
        <v>Mark</v>
      </c>
      <c r="M98" s="2">
        <f t="shared" si="185"/>
        <v>14.6</v>
      </c>
      <c r="N98" s="2">
        <f t="shared" si="185"/>
        <v>1</v>
      </c>
      <c r="O98" s="2">
        <v>1</v>
      </c>
      <c r="P98" s="2" t="s">
        <v>76</v>
      </c>
      <c r="Q98" s="7" t="str">
        <f>IF($N98=1,IF(ISERROR(VLOOKUP($P98,'M1'!$A:$C,Q$2,FALSE)),"NOT PRESENT",VLOOKUP($P98,'M1'!$A:$C,Q$2,FALSE)),IF($N98=2,IF(ISERROR(VLOOKUP(DATA!$P98,'M2'!$A:$C,Q$2,FALSE)),"NOT PRESENT",VLOOKUP(DATA!$P98,'M2'!$A:$C,Q$2,FALSE)),IF($N98=0,IF(ISERROR(VLOOKUP($P98,'M1'!$A:$C,Q$2,FALSE)),IF(ISERROR(VLOOKUP(DATA!$P98,'M2'!$A:$C,Q$2,FALSE)),"NOT PRESENT",VLOOKUP(DATA!$P98,'M2'!$A:$C,Q$2,FALSE)),VLOOKUP($P98,'M1'!$A:$C,Q$2,FALSE)),"SPECIFY METHOD")))</f>
        <v>Halichoeres garnoti</v>
      </c>
      <c r="R98" s="7" t="str">
        <f>IF($N98=1,IF(ISERROR(VLOOKUP($P98,'M1'!$A:$C,R$2,FALSE)),"NOT PRESENT",VLOOKUP($P98,'M1'!$A:$C,R$2,FALSE)),IF($N98=2,IF(ISERROR(VLOOKUP(DATA!$P98,'M2'!$A:$C,R$2,FALSE)),"NOT PRESENT",VLOOKUP(DATA!$P98,'M2'!$A:$C,R$2,FALSE)),IF($N98=0,IF(ISERROR(VLOOKUP($P98,'M1'!$A:$C,R$2,FALSE)),IF(ISERROR(VLOOKUP(DATA!$P98,'M2'!$A:$C,R$2,FALSE)),"NOT PRESENT",VLOOKUP(DATA!$P98,'M2'!$A:$C,R$2,FALSE)),VLOOKUP($P98,'M1'!$A:$C,R$2,FALSE)),"SPECIFY METHOD")))</f>
        <v>Yellowhead wrasse</v>
      </c>
      <c r="S98" s="33">
        <f t="shared" si="135"/>
        <v>18</v>
      </c>
      <c r="T98" s="2">
        <v>0</v>
      </c>
      <c r="U98" s="2">
        <v>1</v>
      </c>
      <c r="V98" s="2">
        <v>3</v>
      </c>
      <c r="W98" s="2">
        <v>7</v>
      </c>
      <c r="X98" s="2">
        <v>5</v>
      </c>
      <c r="Z98" s="2">
        <v>2</v>
      </c>
    </row>
    <row r="99" spans="1:29">
      <c r="A99" s="7">
        <f>MAX($A$1:$A98)+1</f>
        <v>95</v>
      </c>
      <c r="B99" s="2" t="str">
        <f t="shared" ref="B99:D99" si="186">IF(ISERROR(B98),IF(ISERROR(B97),IF(ISERROR(B96),"BLANK",B96),B97),B98)</f>
        <v>LH</v>
      </c>
      <c r="C99" s="2" t="str">
        <f t="shared" si="186"/>
        <v>BLANK</v>
      </c>
      <c r="D99" s="2" t="str">
        <f t="shared" si="186"/>
        <v>BC2</v>
      </c>
      <c r="E99" s="7" t="str">
        <f>IF(ISERROR(VLOOKUP($D99,SITES!$A:$E,2,FALSE)),"",VLOOKUP($D99,SITES!$A:$E,2,FALSE))</f>
        <v>Broward County 2</v>
      </c>
      <c r="F99" s="4">
        <f>IF(ISERROR(VLOOKUP($D99,SITES!$A:$E,3,FALSE)),"",VLOOKUP($D99,SITES!$A:$E,3,FALSE))</f>
        <v>26.159949999999998</v>
      </c>
      <c r="G99" s="31">
        <f>IF(ISERROR(VLOOKUP($D99,SITES!$A:$E,4,FALSE)),"",VLOOKUP($D99,SITES!$A:$E,4,FALSE))</f>
        <v>-80.082499999999996</v>
      </c>
      <c r="H99" s="50">
        <f t="shared" ref="H99:P99" si="187">IF(ISERROR(H98),IF(ISERROR(H97),IF(ISERROR(H96),"BLANK",H96),H97),H98)</f>
        <v>45388</v>
      </c>
      <c r="I99" s="2">
        <f t="shared" si="187"/>
        <v>12</v>
      </c>
      <c r="J99" s="2" t="str">
        <f t="shared" si="187"/>
        <v>N</v>
      </c>
      <c r="K99" s="6">
        <f t="shared" si="187"/>
        <v>0.375</v>
      </c>
      <c r="L99" s="2" t="str">
        <f t="shared" si="187"/>
        <v>Mark</v>
      </c>
      <c r="M99" s="2">
        <f t="shared" si="187"/>
        <v>14.6</v>
      </c>
      <c r="N99" s="2">
        <f t="shared" si="187"/>
        <v>1</v>
      </c>
      <c r="O99" s="2">
        <v>2</v>
      </c>
      <c r="P99" s="2" t="str">
        <f t="shared" si="187"/>
        <v>hga</v>
      </c>
      <c r="Q99" s="7" t="str">
        <f>IF($N99=1,IF(ISERROR(VLOOKUP($P99,'M1'!$A:$C,Q$2,FALSE)),"NOT PRESENT",VLOOKUP($P99,'M1'!$A:$C,Q$2,FALSE)),IF($N99=2,IF(ISERROR(VLOOKUP(DATA!$P99,'M2'!$A:$C,Q$2,FALSE)),"NOT PRESENT",VLOOKUP(DATA!$P99,'M2'!$A:$C,Q$2,FALSE)),IF($N99=0,IF(ISERROR(VLOOKUP($P99,'M1'!$A:$C,Q$2,FALSE)),IF(ISERROR(VLOOKUP(DATA!$P99,'M2'!$A:$C,Q$2,FALSE)),"NOT PRESENT",VLOOKUP(DATA!$P99,'M2'!$A:$C,Q$2,FALSE)),VLOOKUP($P99,'M1'!$A:$C,Q$2,FALSE)),"SPECIFY METHOD")))</f>
        <v>Halichoeres garnoti</v>
      </c>
      <c r="R99" s="7" t="str">
        <f>IF($N99=1,IF(ISERROR(VLOOKUP($P99,'M1'!$A:$C,R$2,FALSE)),"NOT PRESENT",VLOOKUP($P99,'M1'!$A:$C,R$2,FALSE)),IF($N99=2,IF(ISERROR(VLOOKUP(DATA!$P99,'M2'!$A:$C,R$2,FALSE)),"NOT PRESENT",VLOOKUP(DATA!$P99,'M2'!$A:$C,R$2,FALSE)),IF($N99=0,IF(ISERROR(VLOOKUP($P99,'M1'!$A:$C,R$2,FALSE)),IF(ISERROR(VLOOKUP(DATA!$P99,'M2'!$A:$C,R$2,FALSE)),"NOT PRESENT",VLOOKUP(DATA!$P99,'M2'!$A:$C,R$2,FALSE)),VLOOKUP($P99,'M1'!$A:$C,R$2,FALSE)),"SPECIFY METHOD")))</f>
        <v>Yellowhead wrasse</v>
      </c>
      <c r="S99" s="33">
        <f t="shared" si="135"/>
        <v>3</v>
      </c>
      <c r="T99" s="2">
        <v>0</v>
      </c>
      <c r="V99" s="2">
        <v>3</v>
      </c>
    </row>
    <row r="100" spans="1:29">
      <c r="A100" s="7">
        <f>MAX($A$1:$A99)+1</f>
        <v>96</v>
      </c>
      <c r="B100" s="2" t="str">
        <f t="shared" ref="B100:D100" si="188">IF(ISERROR(B99),IF(ISERROR(B98),IF(ISERROR(B97),"BLANK",B97),B98),B99)</f>
        <v>LH</v>
      </c>
      <c r="C100" s="2" t="str">
        <f t="shared" si="188"/>
        <v>BLANK</v>
      </c>
      <c r="D100" s="2" t="str">
        <f t="shared" si="188"/>
        <v>BC2</v>
      </c>
      <c r="E100" s="7" t="str">
        <f>IF(ISERROR(VLOOKUP($D100,SITES!$A:$E,2,FALSE)),"",VLOOKUP($D100,SITES!$A:$E,2,FALSE))</f>
        <v>Broward County 2</v>
      </c>
      <c r="F100" s="4">
        <f>IF(ISERROR(VLOOKUP($D100,SITES!$A:$E,3,FALSE)),"",VLOOKUP($D100,SITES!$A:$E,3,FALSE))</f>
        <v>26.159949999999998</v>
      </c>
      <c r="G100" s="31">
        <f>IF(ISERROR(VLOOKUP($D100,SITES!$A:$E,4,FALSE)),"",VLOOKUP($D100,SITES!$A:$E,4,FALSE))</f>
        <v>-80.082499999999996</v>
      </c>
      <c r="H100" s="50">
        <f t="shared" ref="H100:N100" si="189">IF(ISERROR(H99),IF(ISERROR(H98),IF(ISERROR(H97),"BLANK",H97),H98),H99)</f>
        <v>45388</v>
      </c>
      <c r="I100" s="2">
        <f t="shared" si="189"/>
        <v>12</v>
      </c>
      <c r="J100" s="2" t="str">
        <f t="shared" si="189"/>
        <v>N</v>
      </c>
      <c r="K100" s="6">
        <f t="shared" si="189"/>
        <v>0.375</v>
      </c>
      <c r="L100" s="2" t="str">
        <f t="shared" si="189"/>
        <v>Mark</v>
      </c>
      <c r="M100" s="2">
        <f t="shared" si="189"/>
        <v>14.6</v>
      </c>
      <c r="N100" s="2">
        <f t="shared" si="189"/>
        <v>1</v>
      </c>
      <c r="O100" s="2">
        <v>1</v>
      </c>
      <c r="P100" s="2" t="s">
        <v>122</v>
      </c>
      <c r="Q100" s="7" t="str">
        <f>IF($N100=1,IF(ISERROR(VLOOKUP($P100,'M1'!$A:$C,Q$2,FALSE)),"NOT PRESENT",VLOOKUP($P100,'M1'!$A:$C,Q$2,FALSE)),IF($N100=2,IF(ISERROR(VLOOKUP(DATA!$P100,'M2'!$A:$C,Q$2,FALSE)),"NOT PRESENT",VLOOKUP(DATA!$P100,'M2'!$A:$C,Q$2,FALSE)),IF($N100=0,IF(ISERROR(VLOOKUP($P100,'M1'!$A:$C,Q$2,FALSE)),IF(ISERROR(VLOOKUP(DATA!$P100,'M2'!$A:$C,Q$2,FALSE)),"NOT PRESENT",VLOOKUP(DATA!$P100,'M2'!$A:$C,Q$2,FALSE)),VLOOKUP($P100,'M1'!$A:$C,Q$2,FALSE)),"SPECIFY METHOD")))</f>
        <v>Chromis insolata</v>
      </c>
      <c r="R100" s="7" t="str">
        <f>IF($N100=1,IF(ISERROR(VLOOKUP($P100,'M1'!$A:$C,R$2,FALSE)),"NOT PRESENT",VLOOKUP($P100,'M1'!$A:$C,R$2,FALSE)),IF($N100=2,IF(ISERROR(VLOOKUP(DATA!$P100,'M2'!$A:$C,R$2,FALSE)),"NOT PRESENT",VLOOKUP(DATA!$P100,'M2'!$A:$C,R$2,FALSE)),IF($N100=0,IF(ISERROR(VLOOKUP($P100,'M1'!$A:$C,R$2,FALSE)),IF(ISERROR(VLOOKUP(DATA!$P100,'M2'!$A:$C,R$2,FALSE)),"NOT PRESENT",VLOOKUP(DATA!$P100,'M2'!$A:$C,R$2,FALSE)),VLOOKUP($P100,'M1'!$A:$C,R$2,FALSE)),"SPECIFY METHOD")))</f>
        <v>Sunshinefish</v>
      </c>
      <c r="S100" s="33">
        <f t="shared" si="135"/>
        <v>1</v>
      </c>
      <c r="T100" s="2">
        <v>0</v>
      </c>
      <c r="V100" s="2">
        <v>1</v>
      </c>
    </row>
    <row r="101" spans="1:29">
      <c r="A101" s="7">
        <f>MAX($A$1:$A100)+1</f>
        <v>97</v>
      </c>
      <c r="B101" s="2" t="str">
        <f t="shared" ref="B101:D101" si="190">IF(ISERROR(B100),IF(ISERROR(B99),IF(ISERROR(B98),"BLANK",B98),B99),B100)</f>
        <v>LH</v>
      </c>
      <c r="C101" s="2" t="str">
        <f t="shared" si="190"/>
        <v>BLANK</v>
      </c>
      <c r="D101" s="2" t="str">
        <f t="shared" si="190"/>
        <v>BC2</v>
      </c>
      <c r="E101" s="7" t="str">
        <f>IF(ISERROR(VLOOKUP($D101,SITES!$A:$E,2,FALSE)),"",VLOOKUP($D101,SITES!$A:$E,2,FALSE))</f>
        <v>Broward County 2</v>
      </c>
      <c r="F101" s="4">
        <f>IF(ISERROR(VLOOKUP($D101,SITES!$A:$E,3,FALSE)),"",VLOOKUP($D101,SITES!$A:$E,3,FALSE))</f>
        <v>26.159949999999998</v>
      </c>
      <c r="G101" s="31">
        <f>IF(ISERROR(VLOOKUP($D101,SITES!$A:$E,4,FALSE)),"",VLOOKUP($D101,SITES!$A:$E,4,FALSE))</f>
        <v>-80.082499999999996</v>
      </c>
      <c r="H101" s="50">
        <f t="shared" ref="H101:N101" si="191">IF(ISERROR(H100),IF(ISERROR(H99),IF(ISERROR(H98),"BLANK",H98),H99),H100)</f>
        <v>45388</v>
      </c>
      <c r="I101" s="2">
        <f t="shared" si="191"/>
        <v>12</v>
      </c>
      <c r="J101" s="2" t="str">
        <f t="shared" si="191"/>
        <v>N</v>
      </c>
      <c r="K101" s="6">
        <f t="shared" si="191"/>
        <v>0.375</v>
      </c>
      <c r="L101" s="2" t="str">
        <f t="shared" si="191"/>
        <v>Mark</v>
      </c>
      <c r="M101" s="2">
        <f t="shared" si="191"/>
        <v>14.6</v>
      </c>
      <c r="N101" s="2">
        <f t="shared" si="191"/>
        <v>1</v>
      </c>
      <c r="O101" s="2">
        <v>1</v>
      </c>
      <c r="P101" s="2" t="s">
        <v>105</v>
      </c>
      <c r="Q101" s="7" t="str">
        <f>IF($N101=1,IF(ISERROR(VLOOKUP($P101,'M1'!$A:$C,Q$2,FALSE)),"NOT PRESENT",VLOOKUP($P101,'M1'!$A:$C,Q$2,FALSE)),IF($N101=2,IF(ISERROR(VLOOKUP(DATA!$P101,'M2'!$A:$C,Q$2,FALSE)),"NOT PRESENT",VLOOKUP(DATA!$P101,'M2'!$A:$C,Q$2,FALSE)),IF($N101=0,IF(ISERROR(VLOOKUP($P101,'M1'!$A:$C,Q$2,FALSE)),IF(ISERROR(VLOOKUP(DATA!$P101,'M2'!$A:$C,Q$2,FALSE)),"NOT PRESENT",VLOOKUP(DATA!$P101,'M2'!$A:$C,Q$2,FALSE)),VLOOKUP($P101,'M1'!$A:$C,Q$2,FALSE)),"SPECIFY METHOD")))</f>
        <v>Gnatholepis thompsoni</v>
      </c>
      <c r="R101" s="7" t="str">
        <f>IF($N101=1,IF(ISERROR(VLOOKUP($P101,'M1'!$A:$C,R$2,FALSE)),"NOT PRESENT",VLOOKUP($P101,'M1'!$A:$C,R$2,FALSE)),IF($N101=2,IF(ISERROR(VLOOKUP(DATA!$P101,'M2'!$A:$C,R$2,FALSE)),"NOT PRESENT",VLOOKUP(DATA!$P101,'M2'!$A:$C,R$2,FALSE)),IF($N101=0,IF(ISERROR(VLOOKUP($P101,'M1'!$A:$C,R$2,FALSE)),IF(ISERROR(VLOOKUP(DATA!$P101,'M2'!$A:$C,R$2,FALSE)),"NOT PRESENT",VLOOKUP(DATA!$P101,'M2'!$A:$C,R$2,FALSE)),VLOOKUP($P101,'M1'!$A:$C,R$2,FALSE)),"SPECIFY METHOD")))</f>
        <v>Goldspot goby</v>
      </c>
      <c r="S101" s="33">
        <f t="shared" si="135"/>
        <v>3</v>
      </c>
      <c r="T101" s="2">
        <v>0</v>
      </c>
      <c r="V101" s="2">
        <v>3</v>
      </c>
    </row>
    <row r="102" spans="1:29">
      <c r="A102" s="7">
        <f>MAX($A$1:$A101)+1</f>
        <v>98</v>
      </c>
      <c r="B102" s="2" t="str">
        <f t="shared" ref="B102:D102" si="192">IF(ISERROR(B101),IF(ISERROR(B100),IF(ISERROR(B99),"BLANK",B99),B100),B101)</f>
        <v>LH</v>
      </c>
      <c r="C102" s="2" t="str">
        <f t="shared" si="192"/>
        <v>BLANK</v>
      </c>
      <c r="D102" s="2" t="str">
        <f t="shared" si="192"/>
        <v>BC2</v>
      </c>
      <c r="E102" s="7" t="str">
        <f>IF(ISERROR(VLOOKUP($D102,SITES!$A:$E,2,FALSE)),"",VLOOKUP($D102,SITES!$A:$E,2,FALSE))</f>
        <v>Broward County 2</v>
      </c>
      <c r="F102" s="4">
        <f>IF(ISERROR(VLOOKUP($D102,SITES!$A:$E,3,FALSE)),"",VLOOKUP($D102,SITES!$A:$E,3,FALSE))</f>
        <v>26.159949999999998</v>
      </c>
      <c r="G102" s="31">
        <f>IF(ISERROR(VLOOKUP($D102,SITES!$A:$E,4,FALSE)),"",VLOOKUP($D102,SITES!$A:$E,4,FALSE))</f>
        <v>-80.082499999999996</v>
      </c>
      <c r="H102" s="50">
        <f t="shared" ref="H102:N102" si="193">IF(ISERROR(H101),IF(ISERROR(H100),IF(ISERROR(H99),"BLANK",H99),H100),H101)</f>
        <v>45388</v>
      </c>
      <c r="I102" s="2">
        <f t="shared" si="193"/>
        <v>12</v>
      </c>
      <c r="J102" s="2" t="str">
        <f t="shared" si="193"/>
        <v>N</v>
      </c>
      <c r="K102" s="6">
        <f t="shared" si="193"/>
        <v>0.375</v>
      </c>
      <c r="L102" s="2" t="str">
        <f t="shared" si="193"/>
        <v>Mark</v>
      </c>
      <c r="M102" s="2">
        <f t="shared" si="193"/>
        <v>14.6</v>
      </c>
      <c r="N102" s="2">
        <f t="shared" si="193"/>
        <v>1</v>
      </c>
      <c r="O102" s="2">
        <v>1</v>
      </c>
      <c r="P102" s="2" t="s">
        <v>72</v>
      </c>
      <c r="Q102" s="7" t="str">
        <f>IF($N102=1,IF(ISERROR(VLOOKUP($P102,'M1'!$A:$C,Q$2,FALSE)),"NOT PRESENT",VLOOKUP($P102,'M1'!$A:$C,Q$2,FALSE)),IF($N102=2,IF(ISERROR(VLOOKUP(DATA!$P102,'M2'!$A:$C,Q$2,FALSE)),"NOT PRESENT",VLOOKUP(DATA!$P102,'M2'!$A:$C,Q$2,FALSE)),IF($N102=0,IF(ISERROR(VLOOKUP($P102,'M1'!$A:$C,Q$2,FALSE)),IF(ISERROR(VLOOKUP(DATA!$P102,'M2'!$A:$C,Q$2,FALSE)),"NOT PRESENT",VLOOKUP(DATA!$P102,'M2'!$A:$C,Q$2,FALSE)),VLOOKUP($P102,'M1'!$A:$C,Q$2,FALSE)),"SPECIFY METHOD")))</f>
        <v>Coryphopterus dicrus</v>
      </c>
      <c r="R102" s="7" t="str">
        <f>IF($N102=1,IF(ISERROR(VLOOKUP($P102,'M1'!$A:$C,R$2,FALSE)),"NOT PRESENT",VLOOKUP($P102,'M1'!$A:$C,R$2,FALSE)),IF($N102=2,IF(ISERROR(VLOOKUP(DATA!$P102,'M2'!$A:$C,R$2,FALSE)),"NOT PRESENT",VLOOKUP(DATA!$P102,'M2'!$A:$C,R$2,FALSE)),IF($N102=0,IF(ISERROR(VLOOKUP($P102,'M1'!$A:$C,R$2,FALSE)),IF(ISERROR(VLOOKUP(DATA!$P102,'M2'!$A:$C,R$2,FALSE)),"NOT PRESENT",VLOOKUP(DATA!$P102,'M2'!$A:$C,R$2,FALSE)),VLOOKUP($P102,'M1'!$A:$C,R$2,FALSE)),"SPECIFY METHOD")))</f>
        <v>Colon goby</v>
      </c>
      <c r="S102" s="33">
        <f t="shared" si="135"/>
        <v>1</v>
      </c>
      <c r="T102" s="2">
        <v>0</v>
      </c>
      <c r="V102" s="2">
        <v>1</v>
      </c>
    </row>
    <row r="103" spans="1:29">
      <c r="A103" s="7">
        <f>MAX($A$1:$A102)+1</f>
        <v>99</v>
      </c>
      <c r="B103" s="2" t="str">
        <f t="shared" ref="B103:D103" si="194">IF(ISERROR(B102),IF(ISERROR(B101),IF(ISERROR(B100),"BLANK",B100),B101),B102)</f>
        <v>LH</v>
      </c>
      <c r="C103" s="2" t="str">
        <f t="shared" si="194"/>
        <v>BLANK</v>
      </c>
      <c r="D103" s="2" t="str">
        <f t="shared" si="194"/>
        <v>BC2</v>
      </c>
      <c r="E103" s="7" t="str">
        <f>IF(ISERROR(VLOOKUP($D103,SITES!$A:$E,2,FALSE)),"",VLOOKUP($D103,SITES!$A:$E,2,FALSE))</f>
        <v>Broward County 2</v>
      </c>
      <c r="F103" s="4">
        <f>IF(ISERROR(VLOOKUP($D103,SITES!$A:$E,3,FALSE)),"",VLOOKUP($D103,SITES!$A:$E,3,FALSE))</f>
        <v>26.159949999999998</v>
      </c>
      <c r="G103" s="31">
        <f>IF(ISERROR(VLOOKUP($D103,SITES!$A:$E,4,FALSE)),"",VLOOKUP($D103,SITES!$A:$E,4,FALSE))</f>
        <v>-80.082499999999996</v>
      </c>
      <c r="H103" s="50">
        <f t="shared" ref="H103:P103" si="195">IF(ISERROR(H102),IF(ISERROR(H101),IF(ISERROR(H100),"BLANK",H100),H101),H102)</f>
        <v>45388</v>
      </c>
      <c r="I103" s="2">
        <f t="shared" si="195"/>
        <v>12</v>
      </c>
      <c r="J103" s="2" t="str">
        <f t="shared" si="195"/>
        <v>N</v>
      </c>
      <c r="K103" s="6">
        <f t="shared" si="195"/>
        <v>0.375</v>
      </c>
      <c r="L103" s="2" t="str">
        <f t="shared" si="195"/>
        <v>Mark</v>
      </c>
      <c r="M103" s="2">
        <f t="shared" si="195"/>
        <v>14.6</v>
      </c>
      <c r="N103" s="2">
        <f t="shared" si="195"/>
        <v>1</v>
      </c>
      <c r="O103" s="2">
        <v>2</v>
      </c>
      <c r="P103" s="2" t="str">
        <f t="shared" si="195"/>
        <v>cdi</v>
      </c>
      <c r="Q103" s="7" t="str">
        <f>IF($N103=1,IF(ISERROR(VLOOKUP($P103,'M1'!$A:$C,Q$2,FALSE)),"NOT PRESENT",VLOOKUP($P103,'M1'!$A:$C,Q$2,FALSE)),IF($N103=2,IF(ISERROR(VLOOKUP(DATA!$P103,'M2'!$A:$C,Q$2,FALSE)),"NOT PRESENT",VLOOKUP(DATA!$P103,'M2'!$A:$C,Q$2,FALSE)),IF($N103=0,IF(ISERROR(VLOOKUP($P103,'M1'!$A:$C,Q$2,FALSE)),IF(ISERROR(VLOOKUP(DATA!$P103,'M2'!$A:$C,Q$2,FALSE)),"NOT PRESENT",VLOOKUP(DATA!$P103,'M2'!$A:$C,Q$2,FALSE)),VLOOKUP($P103,'M1'!$A:$C,Q$2,FALSE)),"SPECIFY METHOD")))</f>
        <v>Coryphopterus dicrus</v>
      </c>
      <c r="R103" s="7" t="str">
        <f>IF($N103=1,IF(ISERROR(VLOOKUP($P103,'M1'!$A:$C,R$2,FALSE)),"NOT PRESENT",VLOOKUP($P103,'M1'!$A:$C,R$2,FALSE)),IF($N103=2,IF(ISERROR(VLOOKUP(DATA!$P103,'M2'!$A:$C,R$2,FALSE)),"NOT PRESENT",VLOOKUP(DATA!$P103,'M2'!$A:$C,R$2,FALSE)),IF($N103=0,IF(ISERROR(VLOOKUP($P103,'M1'!$A:$C,R$2,FALSE)),IF(ISERROR(VLOOKUP(DATA!$P103,'M2'!$A:$C,R$2,FALSE)),"NOT PRESENT",VLOOKUP(DATA!$P103,'M2'!$A:$C,R$2,FALSE)),VLOOKUP($P103,'M1'!$A:$C,R$2,FALSE)),"SPECIFY METHOD")))</f>
        <v>Colon goby</v>
      </c>
      <c r="S103" s="33">
        <f t="shared" si="135"/>
        <v>4</v>
      </c>
      <c r="T103" s="2">
        <v>0</v>
      </c>
      <c r="U103" s="2">
        <v>1</v>
      </c>
      <c r="V103" s="2">
        <v>3</v>
      </c>
    </row>
    <row r="104" spans="1:29">
      <c r="A104" s="7">
        <f>MAX($A$1:$A103)+1</f>
        <v>100</v>
      </c>
      <c r="B104" s="2" t="str">
        <f t="shared" ref="B104:D104" si="196">IF(ISERROR(B103),IF(ISERROR(B102),IF(ISERROR(B101),"BLANK",B101),B102),B103)</f>
        <v>LH</v>
      </c>
      <c r="C104" s="2" t="str">
        <f t="shared" si="196"/>
        <v>BLANK</v>
      </c>
      <c r="D104" s="2" t="str">
        <f t="shared" si="196"/>
        <v>BC2</v>
      </c>
      <c r="E104" s="7" t="str">
        <f>IF(ISERROR(VLOOKUP($D104,SITES!$A:$E,2,FALSE)),"",VLOOKUP($D104,SITES!$A:$E,2,FALSE))</f>
        <v>Broward County 2</v>
      </c>
      <c r="F104" s="4">
        <f>IF(ISERROR(VLOOKUP($D104,SITES!$A:$E,3,FALSE)),"",VLOOKUP($D104,SITES!$A:$E,3,FALSE))</f>
        <v>26.159949999999998</v>
      </c>
      <c r="G104" s="31">
        <f>IF(ISERROR(VLOOKUP($D104,SITES!$A:$E,4,FALSE)),"",VLOOKUP($D104,SITES!$A:$E,4,FALSE))</f>
        <v>-80.082499999999996</v>
      </c>
      <c r="H104" s="50">
        <f t="shared" ref="H104:N104" si="197">IF(ISERROR(H103),IF(ISERROR(H102),IF(ISERROR(H101),"BLANK",H101),H102),H103)</f>
        <v>45388</v>
      </c>
      <c r="I104" s="2">
        <f t="shared" si="197"/>
        <v>12</v>
      </c>
      <c r="J104" s="2" t="str">
        <f t="shared" si="197"/>
        <v>N</v>
      </c>
      <c r="K104" s="6">
        <f t="shared" si="197"/>
        <v>0.375</v>
      </c>
      <c r="L104" s="2" t="str">
        <f t="shared" si="197"/>
        <v>Mark</v>
      </c>
      <c r="M104" s="2">
        <f t="shared" si="197"/>
        <v>14.6</v>
      </c>
      <c r="N104" s="2">
        <f t="shared" si="197"/>
        <v>1</v>
      </c>
      <c r="O104" s="2">
        <v>1</v>
      </c>
      <c r="P104" s="2" t="s">
        <v>73</v>
      </c>
      <c r="Q104" s="7" t="str">
        <f>IF($N104=1,IF(ISERROR(VLOOKUP($P104,'M1'!$A:$C,Q$2,FALSE)),"NOT PRESENT",VLOOKUP($P104,'M1'!$A:$C,Q$2,FALSE)),IF($N104=2,IF(ISERROR(VLOOKUP(DATA!$P104,'M2'!$A:$C,Q$2,FALSE)),"NOT PRESENT",VLOOKUP(DATA!$P104,'M2'!$A:$C,Q$2,FALSE)),IF($N104=0,IF(ISERROR(VLOOKUP($P104,'M1'!$A:$C,Q$2,FALSE)),IF(ISERROR(VLOOKUP(DATA!$P104,'M2'!$A:$C,Q$2,FALSE)),"NOT PRESENT",VLOOKUP(DATA!$P104,'M2'!$A:$C,Q$2,FALSE)),VLOOKUP($P104,'M1'!$A:$C,Q$2,FALSE)),"SPECIFY METHOD")))</f>
        <v>Coryphopterus personatus</v>
      </c>
      <c r="R104" s="7" t="str">
        <f>IF($N104=1,IF(ISERROR(VLOOKUP($P104,'M1'!$A:$C,R$2,FALSE)),"NOT PRESENT",VLOOKUP($P104,'M1'!$A:$C,R$2,FALSE)),IF($N104=2,IF(ISERROR(VLOOKUP(DATA!$P104,'M2'!$A:$C,R$2,FALSE)),"NOT PRESENT",VLOOKUP(DATA!$P104,'M2'!$A:$C,R$2,FALSE)),IF($N104=0,IF(ISERROR(VLOOKUP($P104,'M1'!$A:$C,R$2,FALSE)),IF(ISERROR(VLOOKUP(DATA!$P104,'M2'!$A:$C,R$2,FALSE)),"NOT PRESENT",VLOOKUP(DATA!$P104,'M2'!$A:$C,R$2,FALSE)),VLOOKUP($P104,'M1'!$A:$C,R$2,FALSE)),"SPECIFY METHOD")))</f>
        <v>Masked goby</v>
      </c>
      <c r="S104" s="33">
        <f t="shared" si="135"/>
        <v>1</v>
      </c>
      <c r="T104" s="2">
        <v>0</v>
      </c>
      <c r="V104" s="2">
        <v>1</v>
      </c>
    </row>
    <row r="105" spans="1:29">
      <c r="A105" s="7">
        <f>MAX($A$1:$A104)+1</f>
        <v>101</v>
      </c>
      <c r="B105" s="2" t="str">
        <f t="shared" ref="B105:D105" si="198">IF(ISERROR(B104),IF(ISERROR(B103),IF(ISERROR(B102),"BLANK",B102),B103),B104)</f>
        <v>LH</v>
      </c>
      <c r="C105" s="2" t="str">
        <f t="shared" si="198"/>
        <v>BLANK</v>
      </c>
      <c r="D105" s="2" t="str">
        <f t="shared" si="198"/>
        <v>BC2</v>
      </c>
      <c r="E105" s="7" t="str">
        <f>IF(ISERROR(VLOOKUP($D105,SITES!$A:$E,2,FALSE)),"",VLOOKUP($D105,SITES!$A:$E,2,FALSE))</f>
        <v>Broward County 2</v>
      </c>
      <c r="F105" s="4">
        <f>IF(ISERROR(VLOOKUP($D105,SITES!$A:$E,3,FALSE)),"",VLOOKUP($D105,SITES!$A:$E,3,FALSE))</f>
        <v>26.159949999999998</v>
      </c>
      <c r="G105" s="31">
        <f>IF(ISERROR(VLOOKUP($D105,SITES!$A:$E,4,FALSE)),"",VLOOKUP($D105,SITES!$A:$E,4,FALSE))</f>
        <v>-80.082499999999996</v>
      </c>
      <c r="H105" s="50">
        <f t="shared" ref="H105:N105" si="199">IF(ISERROR(H104),IF(ISERROR(H103),IF(ISERROR(H102),"BLANK",H102),H103),H104)</f>
        <v>45388</v>
      </c>
      <c r="I105" s="2">
        <f t="shared" si="199"/>
        <v>12</v>
      </c>
      <c r="J105" s="2" t="str">
        <f t="shared" si="199"/>
        <v>N</v>
      </c>
      <c r="K105" s="6">
        <f t="shared" si="199"/>
        <v>0.375</v>
      </c>
      <c r="L105" s="2" t="str">
        <f t="shared" si="199"/>
        <v>Mark</v>
      </c>
      <c r="M105" s="2">
        <f t="shared" si="199"/>
        <v>14.6</v>
      </c>
      <c r="N105" s="2">
        <f t="shared" si="199"/>
        <v>1</v>
      </c>
      <c r="O105" s="2">
        <v>1</v>
      </c>
      <c r="P105" s="2" t="s">
        <v>107</v>
      </c>
      <c r="Q105" s="7" t="str">
        <f>IF($N105=1,IF(ISERROR(VLOOKUP($P105,'M1'!$A:$C,Q$2,FALSE)),"NOT PRESENT",VLOOKUP($P105,'M1'!$A:$C,Q$2,FALSE)),IF($N105=2,IF(ISERROR(VLOOKUP(DATA!$P105,'M2'!$A:$C,Q$2,FALSE)),"NOT PRESENT",VLOOKUP(DATA!$P105,'M2'!$A:$C,Q$2,FALSE)),IF($N105=0,IF(ISERROR(VLOOKUP($P105,'M1'!$A:$C,Q$2,FALSE)),IF(ISERROR(VLOOKUP(DATA!$P105,'M2'!$A:$C,Q$2,FALSE)),"NOT PRESENT",VLOOKUP(DATA!$P105,'M2'!$A:$C,Q$2,FALSE)),VLOOKUP($P105,'M1'!$A:$C,Q$2,FALSE)),"SPECIFY METHOD")))</f>
        <v>Coryphopterus glaucofraenum</v>
      </c>
      <c r="R105" s="7" t="str">
        <f>IF($N105=1,IF(ISERROR(VLOOKUP($P105,'M1'!$A:$C,R$2,FALSE)),"NOT PRESENT",VLOOKUP($P105,'M1'!$A:$C,R$2,FALSE)),IF($N105=2,IF(ISERROR(VLOOKUP(DATA!$P105,'M2'!$A:$C,R$2,FALSE)),"NOT PRESENT",VLOOKUP(DATA!$P105,'M2'!$A:$C,R$2,FALSE)),IF($N105=0,IF(ISERROR(VLOOKUP($P105,'M1'!$A:$C,R$2,FALSE)),IF(ISERROR(VLOOKUP(DATA!$P105,'M2'!$A:$C,R$2,FALSE)),"NOT PRESENT",VLOOKUP(DATA!$P105,'M2'!$A:$C,R$2,FALSE)),VLOOKUP($P105,'M1'!$A:$C,R$2,FALSE)),"SPECIFY METHOD")))</f>
        <v>Bridled goby</v>
      </c>
      <c r="S105" s="33">
        <f t="shared" si="135"/>
        <v>2</v>
      </c>
      <c r="T105" s="2">
        <v>0</v>
      </c>
      <c r="V105" s="2">
        <v>2</v>
      </c>
    </row>
    <row r="106" spans="1:29">
      <c r="A106" s="7">
        <f>MAX($A$1:$A105)+1</f>
        <v>102</v>
      </c>
      <c r="B106" s="2" t="str">
        <f t="shared" ref="B106:D106" si="200">IF(ISERROR(B105),IF(ISERROR(B104),IF(ISERROR(B103),"BLANK",B103),B104),B105)</f>
        <v>LH</v>
      </c>
      <c r="C106" s="2" t="str">
        <f t="shared" si="200"/>
        <v>BLANK</v>
      </c>
      <c r="D106" s="2" t="str">
        <f t="shared" si="200"/>
        <v>BC2</v>
      </c>
      <c r="E106" s="7" t="str">
        <f>IF(ISERROR(VLOOKUP($D106,SITES!$A:$E,2,FALSE)),"",VLOOKUP($D106,SITES!$A:$E,2,FALSE))</f>
        <v>Broward County 2</v>
      </c>
      <c r="F106" s="4">
        <f>IF(ISERROR(VLOOKUP($D106,SITES!$A:$E,3,FALSE)),"",VLOOKUP($D106,SITES!$A:$E,3,FALSE))</f>
        <v>26.159949999999998</v>
      </c>
      <c r="G106" s="31">
        <f>IF(ISERROR(VLOOKUP($D106,SITES!$A:$E,4,FALSE)),"",VLOOKUP($D106,SITES!$A:$E,4,FALSE))</f>
        <v>-80.082499999999996</v>
      </c>
      <c r="H106" s="50">
        <f t="shared" ref="H106:N106" si="201">IF(ISERROR(H105),IF(ISERROR(H104),IF(ISERROR(H103),"BLANK",H103),H104),H105)</f>
        <v>45388</v>
      </c>
      <c r="I106" s="2">
        <f t="shared" si="201"/>
        <v>12</v>
      </c>
      <c r="J106" s="2" t="str">
        <f t="shared" si="201"/>
        <v>N</v>
      </c>
      <c r="K106" s="6">
        <f t="shared" si="201"/>
        <v>0.375</v>
      </c>
      <c r="L106" s="2" t="str">
        <f t="shared" si="201"/>
        <v>Mark</v>
      </c>
      <c r="M106" s="2">
        <f t="shared" si="201"/>
        <v>14.6</v>
      </c>
      <c r="N106" s="2">
        <f t="shared" si="201"/>
        <v>1</v>
      </c>
      <c r="O106" s="2">
        <v>1</v>
      </c>
      <c r="P106" s="2" t="s">
        <v>98</v>
      </c>
      <c r="Q106" s="7" t="str">
        <f>IF($N106=1,IF(ISERROR(VLOOKUP($P106,'M1'!$A:$C,Q$2,FALSE)),"NOT PRESENT",VLOOKUP($P106,'M1'!$A:$C,Q$2,FALSE)),IF($N106=2,IF(ISERROR(VLOOKUP(DATA!$P106,'M2'!$A:$C,Q$2,FALSE)),"NOT PRESENT",VLOOKUP(DATA!$P106,'M2'!$A:$C,Q$2,FALSE)),IF($N106=0,IF(ISERROR(VLOOKUP($P106,'M1'!$A:$C,Q$2,FALSE)),IF(ISERROR(VLOOKUP(DATA!$P106,'M2'!$A:$C,Q$2,FALSE)),"NOT PRESENT",VLOOKUP(DATA!$P106,'M2'!$A:$C,Q$2,FALSE)),VLOOKUP($P106,'M1'!$A:$C,Q$2,FALSE)),"SPECIFY METHOD")))</f>
        <v>Chromis cyanea</v>
      </c>
      <c r="R106" s="7" t="str">
        <f>IF($N106=1,IF(ISERROR(VLOOKUP($P106,'M1'!$A:$C,R$2,FALSE)),"NOT PRESENT",VLOOKUP($P106,'M1'!$A:$C,R$2,FALSE)),IF($N106=2,IF(ISERROR(VLOOKUP(DATA!$P106,'M2'!$A:$C,R$2,FALSE)),"NOT PRESENT",VLOOKUP(DATA!$P106,'M2'!$A:$C,R$2,FALSE)),IF($N106=0,IF(ISERROR(VLOOKUP($P106,'M1'!$A:$C,R$2,FALSE)),IF(ISERROR(VLOOKUP(DATA!$P106,'M2'!$A:$C,R$2,FALSE)),"NOT PRESENT",VLOOKUP(DATA!$P106,'M2'!$A:$C,R$2,FALSE)),VLOOKUP($P106,'M1'!$A:$C,R$2,FALSE)),"SPECIFY METHOD")))</f>
        <v>Blue chromis</v>
      </c>
      <c r="S106" s="33">
        <f t="shared" si="135"/>
        <v>1</v>
      </c>
      <c r="T106" s="2">
        <v>0</v>
      </c>
      <c r="V106" s="2">
        <v>1</v>
      </c>
    </row>
    <row r="107" spans="1:29">
      <c r="A107" s="7">
        <f>MAX($A$1:$A106)+1</f>
        <v>103</v>
      </c>
      <c r="B107" s="2" t="str">
        <f t="shared" ref="B107:D107" si="202">IF(ISERROR(B106),IF(ISERROR(B105),IF(ISERROR(B104),"BLANK",B104),B105),B106)</f>
        <v>LH</v>
      </c>
      <c r="C107" s="2" t="str">
        <f t="shared" si="202"/>
        <v>BLANK</v>
      </c>
      <c r="D107" s="2" t="str">
        <f t="shared" si="202"/>
        <v>BC2</v>
      </c>
      <c r="E107" s="7" t="str">
        <f>IF(ISERROR(VLOOKUP($D107,SITES!$A:$E,2,FALSE)),"",VLOOKUP($D107,SITES!$A:$E,2,FALSE))</f>
        <v>Broward County 2</v>
      </c>
      <c r="F107" s="4">
        <f>IF(ISERROR(VLOOKUP($D107,SITES!$A:$E,3,FALSE)),"",VLOOKUP($D107,SITES!$A:$E,3,FALSE))</f>
        <v>26.159949999999998</v>
      </c>
      <c r="G107" s="31">
        <f>IF(ISERROR(VLOOKUP($D107,SITES!$A:$E,4,FALSE)),"",VLOOKUP($D107,SITES!$A:$E,4,FALSE))</f>
        <v>-80.082499999999996</v>
      </c>
      <c r="H107" s="50">
        <f t="shared" ref="H107:N107" si="203">IF(ISERROR(H106),IF(ISERROR(H105),IF(ISERROR(H104),"BLANK",H104),H105),H106)</f>
        <v>45388</v>
      </c>
      <c r="I107" s="2">
        <f t="shared" si="203"/>
        <v>12</v>
      </c>
      <c r="J107" s="2" t="str">
        <f t="shared" si="203"/>
        <v>N</v>
      </c>
      <c r="K107" s="6">
        <f t="shared" si="203"/>
        <v>0.375</v>
      </c>
      <c r="L107" s="2" t="str">
        <f t="shared" si="203"/>
        <v>Mark</v>
      </c>
      <c r="M107" s="2">
        <f t="shared" si="203"/>
        <v>14.6</v>
      </c>
      <c r="N107" s="2">
        <f t="shared" si="203"/>
        <v>1</v>
      </c>
      <c r="O107" s="2">
        <v>2</v>
      </c>
      <c r="P107" s="2" t="s">
        <v>77</v>
      </c>
      <c r="Q107" s="7" t="str">
        <f>IF($N107=1,IF(ISERROR(VLOOKUP($P107,'M1'!$A:$C,Q$2,FALSE)),"NOT PRESENT",VLOOKUP($P107,'M1'!$A:$C,Q$2,FALSE)),IF($N107=2,IF(ISERROR(VLOOKUP(DATA!$P107,'M2'!$A:$C,Q$2,FALSE)),"NOT PRESENT",VLOOKUP(DATA!$P107,'M2'!$A:$C,Q$2,FALSE)),IF($N107=0,IF(ISERROR(VLOOKUP($P107,'M1'!$A:$C,Q$2,FALSE)),IF(ISERROR(VLOOKUP(DATA!$P107,'M2'!$A:$C,Q$2,FALSE)),"NOT PRESENT",VLOOKUP(DATA!$P107,'M2'!$A:$C,Q$2,FALSE)),VLOOKUP($P107,'M1'!$A:$C,Q$2,FALSE)),"SPECIFY METHOD")))</f>
        <v>Halichoeres maculipinna</v>
      </c>
      <c r="R107" s="7" t="str">
        <f>IF($N107=1,IF(ISERROR(VLOOKUP($P107,'M1'!$A:$C,R$2,FALSE)),"NOT PRESENT",VLOOKUP($P107,'M1'!$A:$C,R$2,FALSE)),IF($N107=2,IF(ISERROR(VLOOKUP(DATA!$P107,'M2'!$A:$C,R$2,FALSE)),"NOT PRESENT",VLOOKUP(DATA!$P107,'M2'!$A:$C,R$2,FALSE)),IF($N107=0,IF(ISERROR(VLOOKUP($P107,'M1'!$A:$C,R$2,FALSE)),IF(ISERROR(VLOOKUP(DATA!$P107,'M2'!$A:$C,R$2,FALSE)),"NOT PRESENT",VLOOKUP(DATA!$P107,'M2'!$A:$C,R$2,FALSE)),VLOOKUP($P107,'M1'!$A:$C,R$2,FALSE)),"SPECIFY METHOD")))</f>
        <v>Clown wrasse</v>
      </c>
      <c r="S107" s="33">
        <f t="shared" si="135"/>
        <v>1</v>
      </c>
      <c r="T107" s="2">
        <v>0</v>
      </c>
      <c r="V107" s="2">
        <v>1</v>
      </c>
    </row>
    <row r="108" spans="1:29">
      <c r="A108" s="7">
        <f>MAX($A$1:$A107)+1</f>
        <v>104</v>
      </c>
      <c r="B108" s="2" t="str">
        <f t="shared" ref="B108:D108" si="204">IF(ISERROR(B107),IF(ISERROR(B106),IF(ISERROR(B105),"BLANK",B105),B106),B107)</f>
        <v>LH</v>
      </c>
      <c r="C108" s="2" t="str">
        <f t="shared" si="204"/>
        <v>BLANK</v>
      </c>
      <c r="D108" s="2" t="str">
        <f t="shared" si="204"/>
        <v>BC2</v>
      </c>
      <c r="E108" s="7" t="str">
        <f>IF(ISERROR(VLOOKUP($D108,SITES!$A:$E,2,FALSE)),"",VLOOKUP($D108,SITES!$A:$E,2,FALSE))</f>
        <v>Broward County 2</v>
      </c>
      <c r="F108" s="4">
        <f>IF(ISERROR(VLOOKUP($D108,SITES!$A:$E,3,FALSE)),"",VLOOKUP($D108,SITES!$A:$E,3,FALSE))</f>
        <v>26.159949999999998</v>
      </c>
      <c r="G108" s="31">
        <f>IF(ISERROR(VLOOKUP($D108,SITES!$A:$E,4,FALSE)),"",VLOOKUP($D108,SITES!$A:$E,4,FALSE))</f>
        <v>-80.082499999999996</v>
      </c>
      <c r="H108" s="50">
        <f t="shared" ref="H108:N108" si="205">IF(ISERROR(H107),IF(ISERROR(H106),IF(ISERROR(H105),"BLANK",H105),H106),H107)</f>
        <v>45388</v>
      </c>
      <c r="I108" s="2">
        <f t="shared" si="205"/>
        <v>12</v>
      </c>
      <c r="J108" s="2" t="str">
        <f t="shared" si="205"/>
        <v>N</v>
      </c>
      <c r="K108" s="6">
        <f t="shared" si="205"/>
        <v>0.375</v>
      </c>
      <c r="L108" s="2" t="str">
        <f t="shared" si="205"/>
        <v>Mark</v>
      </c>
      <c r="M108" s="2">
        <f t="shared" si="205"/>
        <v>14.6</v>
      </c>
      <c r="N108" s="2">
        <f t="shared" si="205"/>
        <v>1</v>
      </c>
      <c r="O108" s="2">
        <v>2</v>
      </c>
      <c r="P108" s="2" t="s">
        <v>78</v>
      </c>
      <c r="Q108" s="7" t="str">
        <f>IF($N108=1,IF(ISERROR(VLOOKUP($P108,'M1'!$A:$C,Q$2,FALSE)),"NOT PRESENT",VLOOKUP($P108,'M1'!$A:$C,Q$2,FALSE)),IF($N108=2,IF(ISERROR(VLOOKUP(DATA!$P108,'M2'!$A:$C,Q$2,FALSE)),"NOT PRESENT",VLOOKUP(DATA!$P108,'M2'!$A:$C,Q$2,FALSE)),IF($N108=0,IF(ISERROR(VLOOKUP($P108,'M1'!$A:$C,Q$2,FALSE)),IF(ISERROR(VLOOKUP(DATA!$P108,'M2'!$A:$C,Q$2,FALSE)),"NOT PRESENT",VLOOKUP(DATA!$P108,'M2'!$A:$C,Q$2,FALSE)),VLOOKUP($P108,'M1'!$A:$C,Q$2,FALSE)),"SPECIFY METHOD")))</f>
        <v>Halichoeres bivittatus</v>
      </c>
      <c r="R108" s="7" t="str">
        <f>IF($N108=1,IF(ISERROR(VLOOKUP($P108,'M1'!$A:$C,R$2,FALSE)),"NOT PRESENT",VLOOKUP($P108,'M1'!$A:$C,R$2,FALSE)),IF($N108=2,IF(ISERROR(VLOOKUP(DATA!$P108,'M2'!$A:$C,R$2,FALSE)),"NOT PRESENT",VLOOKUP(DATA!$P108,'M2'!$A:$C,R$2,FALSE)),IF($N108=0,IF(ISERROR(VLOOKUP($P108,'M1'!$A:$C,R$2,FALSE)),IF(ISERROR(VLOOKUP(DATA!$P108,'M2'!$A:$C,R$2,FALSE)),"NOT PRESENT",VLOOKUP(DATA!$P108,'M2'!$A:$C,R$2,FALSE)),VLOOKUP($P108,'M1'!$A:$C,R$2,FALSE)),"SPECIFY METHOD")))</f>
        <v>Slippery dick</v>
      </c>
      <c r="S108" s="33">
        <f t="shared" si="135"/>
        <v>1</v>
      </c>
      <c r="T108" s="2">
        <v>0</v>
      </c>
      <c r="U108" s="2">
        <v>1</v>
      </c>
    </row>
    <row r="109" spans="1:29">
      <c r="A109" s="7">
        <f>MAX($A$1:$A108)+1</f>
        <v>105</v>
      </c>
      <c r="B109" s="2" t="str">
        <f t="shared" ref="B109:D109" si="206">IF(ISERROR(B108),IF(ISERROR(B107),IF(ISERROR(B106),"BLANK",B106),B107),B108)</f>
        <v>LH</v>
      </c>
      <c r="C109" s="2" t="str">
        <f t="shared" si="206"/>
        <v>BLANK</v>
      </c>
      <c r="D109" s="2" t="str">
        <f t="shared" si="206"/>
        <v>BC2</v>
      </c>
      <c r="E109" s="7" t="str">
        <f>IF(ISERROR(VLOOKUP($D109,SITES!$A:$E,2,FALSE)),"",VLOOKUP($D109,SITES!$A:$E,2,FALSE))</f>
        <v>Broward County 2</v>
      </c>
      <c r="F109" s="4">
        <f>IF(ISERROR(VLOOKUP($D109,SITES!$A:$E,3,FALSE)),"",VLOOKUP($D109,SITES!$A:$E,3,FALSE))</f>
        <v>26.159949999999998</v>
      </c>
      <c r="G109" s="31">
        <f>IF(ISERROR(VLOOKUP($D109,SITES!$A:$E,4,FALSE)),"",VLOOKUP($D109,SITES!$A:$E,4,FALSE))</f>
        <v>-80.082499999999996</v>
      </c>
      <c r="H109" s="50">
        <f t="shared" ref="H109:N109" si="207">IF(ISERROR(H108),IF(ISERROR(H107),IF(ISERROR(H106),"BLANK",H106),H107),H108)</f>
        <v>45388</v>
      </c>
      <c r="I109" s="2">
        <f t="shared" si="207"/>
        <v>12</v>
      </c>
      <c r="J109" s="2" t="str">
        <f t="shared" si="207"/>
        <v>N</v>
      </c>
      <c r="K109" s="6">
        <f t="shared" si="207"/>
        <v>0.375</v>
      </c>
      <c r="L109" s="2" t="str">
        <f t="shared" si="207"/>
        <v>Mark</v>
      </c>
      <c r="M109" s="2">
        <f t="shared" si="207"/>
        <v>14.6</v>
      </c>
      <c r="N109" s="2">
        <f t="shared" si="207"/>
        <v>1</v>
      </c>
      <c r="O109" s="2">
        <v>2</v>
      </c>
      <c r="P109" s="2" t="s">
        <v>123</v>
      </c>
      <c r="Q109" s="7" t="str">
        <f>IF($N109=1,IF(ISERROR(VLOOKUP($P109,'M1'!$A:$C,Q$2,FALSE)),"NOT PRESENT",VLOOKUP($P109,'M1'!$A:$C,Q$2,FALSE)),IF($N109=2,IF(ISERROR(VLOOKUP(DATA!$P109,'M2'!$A:$C,Q$2,FALSE)),"NOT PRESENT",VLOOKUP(DATA!$P109,'M2'!$A:$C,Q$2,FALSE)),IF($N109=0,IF(ISERROR(VLOOKUP($P109,'M1'!$A:$C,Q$2,FALSE)),IF(ISERROR(VLOOKUP(DATA!$P109,'M2'!$A:$C,Q$2,FALSE)),"NOT PRESENT",VLOOKUP(DATA!$P109,'M2'!$A:$C,Q$2,FALSE)),VLOOKUP($P109,'M1'!$A:$C,Q$2,FALSE)),"SPECIFY METHOD")))</f>
        <v>Sparisoma rubripinne</v>
      </c>
      <c r="R109" s="7" t="str">
        <f>IF($N109=1,IF(ISERROR(VLOOKUP($P109,'M1'!$A:$C,R$2,FALSE)),"NOT PRESENT",VLOOKUP($P109,'M1'!$A:$C,R$2,FALSE)),IF($N109=2,IF(ISERROR(VLOOKUP(DATA!$P109,'M2'!$A:$C,R$2,FALSE)),"NOT PRESENT",VLOOKUP(DATA!$P109,'M2'!$A:$C,R$2,FALSE)),IF($N109=0,IF(ISERROR(VLOOKUP($P109,'M1'!$A:$C,R$2,FALSE)),IF(ISERROR(VLOOKUP(DATA!$P109,'M2'!$A:$C,R$2,FALSE)),"NOT PRESENT",VLOOKUP(DATA!$P109,'M2'!$A:$C,R$2,FALSE)),VLOOKUP($P109,'M1'!$A:$C,R$2,FALSE)),"SPECIFY METHOD")))</f>
        <v>Redfin parrotfish</v>
      </c>
      <c r="S109" s="33">
        <f t="shared" si="135"/>
        <v>1</v>
      </c>
      <c r="T109" s="2">
        <v>0</v>
      </c>
      <c r="AC109" s="2">
        <v>1</v>
      </c>
    </row>
    <row r="110" spans="1:29">
      <c r="A110" s="7">
        <f>MAX($A$1:$A109)+1</f>
        <v>106</v>
      </c>
      <c r="B110" s="2" t="str">
        <f t="shared" ref="B110:D110" si="208">IF(ISERROR(B109),IF(ISERROR(B108),IF(ISERROR(B107),"BLANK",B107),B108),B109)</f>
        <v>LH</v>
      </c>
      <c r="C110" s="2" t="str">
        <f t="shared" si="208"/>
        <v>BLANK</v>
      </c>
      <c r="D110" s="2" t="str">
        <f t="shared" si="208"/>
        <v>BC2</v>
      </c>
      <c r="E110" s="7" t="str">
        <f>IF(ISERROR(VLOOKUP($D110,SITES!$A:$E,2,FALSE)),"",VLOOKUP($D110,SITES!$A:$E,2,FALSE))</f>
        <v>Broward County 2</v>
      </c>
      <c r="F110" s="4">
        <f>IF(ISERROR(VLOOKUP($D110,SITES!$A:$E,3,FALSE)),"",VLOOKUP($D110,SITES!$A:$E,3,FALSE))</f>
        <v>26.159949999999998</v>
      </c>
      <c r="G110" s="31">
        <f>IF(ISERROR(VLOOKUP($D110,SITES!$A:$E,4,FALSE)),"",VLOOKUP($D110,SITES!$A:$E,4,FALSE))</f>
        <v>-80.082499999999996</v>
      </c>
      <c r="H110" s="50">
        <f t="shared" ref="H110:N110" si="209">IF(ISERROR(H109),IF(ISERROR(H108),IF(ISERROR(H107),"BLANK",H107),H108),H109)</f>
        <v>45388</v>
      </c>
      <c r="I110" s="2">
        <f t="shared" si="209"/>
        <v>12</v>
      </c>
      <c r="J110" s="2" t="str">
        <f t="shared" si="209"/>
        <v>N</v>
      </c>
      <c r="K110" s="6">
        <f t="shared" si="209"/>
        <v>0.375</v>
      </c>
      <c r="L110" s="2" t="str">
        <f t="shared" si="209"/>
        <v>Mark</v>
      </c>
      <c r="M110" s="2">
        <f t="shared" si="209"/>
        <v>14.6</v>
      </c>
      <c r="N110" s="2">
        <f t="shared" si="209"/>
        <v>1</v>
      </c>
      <c r="O110" s="2">
        <v>1</v>
      </c>
      <c r="P110" s="2" t="s">
        <v>124</v>
      </c>
      <c r="Q110" s="7" t="str">
        <f>IF($N110=1,IF(ISERROR(VLOOKUP($P110,'M1'!$A:$C,Q$2,FALSE)),"NOT PRESENT",VLOOKUP($P110,'M1'!$A:$C,Q$2,FALSE)),IF($N110=2,IF(ISERROR(VLOOKUP(DATA!$P110,'M2'!$A:$C,Q$2,FALSE)),"NOT PRESENT",VLOOKUP(DATA!$P110,'M2'!$A:$C,Q$2,FALSE)),IF($N110=0,IF(ISERROR(VLOOKUP($P110,'M1'!$A:$C,Q$2,FALSE)),IF(ISERROR(VLOOKUP(DATA!$P110,'M2'!$A:$C,Q$2,FALSE)),"NOT PRESENT",VLOOKUP(DATA!$P110,'M2'!$A:$C,Q$2,FALSE)),VLOOKUP($P110,'M1'!$A:$C,Q$2,FALSE)),"SPECIFY METHOD")))</f>
        <v>Cryptotomus roseus</v>
      </c>
      <c r="R110" s="7">
        <f>IF($N110=1,IF(ISERROR(VLOOKUP($P110,'M1'!$A:$C,R$2,FALSE)),"NOT PRESENT",VLOOKUP($P110,'M1'!$A:$C,R$2,FALSE)),IF($N110=2,IF(ISERROR(VLOOKUP(DATA!$P110,'M2'!$A:$C,R$2,FALSE)),"NOT PRESENT",VLOOKUP(DATA!$P110,'M2'!$A:$C,R$2,FALSE)),IF($N110=0,IF(ISERROR(VLOOKUP($P110,'M1'!$A:$C,R$2,FALSE)),IF(ISERROR(VLOOKUP(DATA!$P110,'M2'!$A:$C,R$2,FALSE)),"NOT PRESENT",VLOOKUP(DATA!$P110,'M2'!$A:$C,R$2,FALSE)),VLOOKUP($P110,'M1'!$A:$C,R$2,FALSE)),"SPECIFY METHOD")))</f>
        <v>0</v>
      </c>
      <c r="S110" s="33">
        <f t="shared" si="135"/>
        <v>1</v>
      </c>
      <c r="T110" s="2">
        <v>0</v>
      </c>
      <c r="V110" s="2">
        <v>1</v>
      </c>
    </row>
    <row r="111" spans="1:29">
      <c r="A111" s="7">
        <f>MAX($A$1:$A110)+1</f>
        <v>107</v>
      </c>
      <c r="B111" s="2" t="str">
        <f t="shared" ref="B111:D111" si="210">IF(ISERROR(B110),IF(ISERROR(B109),IF(ISERROR(B108),"BLANK",B108),B109),B110)</f>
        <v>LH</v>
      </c>
      <c r="C111" s="2" t="str">
        <f t="shared" si="210"/>
        <v>BLANK</v>
      </c>
      <c r="D111" s="2" t="str">
        <f t="shared" si="210"/>
        <v>BC2</v>
      </c>
      <c r="E111" s="7" t="str">
        <f>IF(ISERROR(VLOOKUP($D111,SITES!$A:$E,2,FALSE)),"",VLOOKUP($D111,SITES!$A:$E,2,FALSE))</f>
        <v>Broward County 2</v>
      </c>
      <c r="F111" s="4">
        <f>IF(ISERROR(VLOOKUP($D111,SITES!$A:$E,3,FALSE)),"",VLOOKUP($D111,SITES!$A:$E,3,FALSE))</f>
        <v>26.159949999999998</v>
      </c>
      <c r="G111" s="31">
        <f>IF(ISERROR(VLOOKUP($D111,SITES!$A:$E,4,FALSE)),"",VLOOKUP($D111,SITES!$A:$E,4,FALSE))</f>
        <v>-80.082499999999996</v>
      </c>
      <c r="H111" s="50">
        <f t="shared" ref="H111:N111" si="211">IF(ISERROR(H110),IF(ISERROR(H109),IF(ISERROR(H108),"BLANK",H108),H109),H110)</f>
        <v>45388</v>
      </c>
      <c r="I111" s="2">
        <f t="shared" si="211"/>
        <v>12</v>
      </c>
      <c r="J111" s="2" t="str">
        <f t="shared" si="211"/>
        <v>N</v>
      </c>
      <c r="K111" s="6">
        <f t="shared" si="211"/>
        <v>0.375</v>
      </c>
      <c r="L111" s="2" t="str">
        <f t="shared" si="211"/>
        <v>Mark</v>
      </c>
      <c r="M111" s="2">
        <f t="shared" si="211"/>
        <v>14.6</v>
      </c>
      <c r="N111" s="2">
        <f t="shared" si="211"/>
        <v>1</v>
      </c>
      <c r="O111" s="2">
        <v>1</v>
      </c>
      <c r="P111" s="2" t="s">
        <v>125</v>
      </c>
      <c r="Q111" s="7" t="str">
        <f>IF($N111=1,IF(ISERROR(VLOOKUP($P111,'M1'!$A:$C,Q$2,FALSE)),"NOT PRESENT",VLOOKUP($P111,'M1'!$A:$C,Q$2,FALSE)),IF($N111=2,IF(ISERROR(VLOOKUP(DATA!$P111,'M2'!$A:$C,Q$2,FALSE)),"NOT PRESENT",VLOOKUP(DATA!$P111,'M2'!$A:$C,Q$2,FALSE)),IF($N111=0,IF(ISERROR(VLOOKUP($P111,'M1'!$A:$C,Q$2,FALSE)),IF(ISERROR(VLOOKUP(DATA!$P111,'M2'!$A:$C,Q$2,FALSE)),"NOT PRESENT",VLOOKUP(DATA!$P111,'M2'!$A:$C,Q$2,FALSE)),VLOOKUP($P111,'M1'!$A:$C,Q$2,FALSE)),"SPECIFY METHOD")))</f>
        <v>Sparisoma chrysopterum</v>
      </c>
      <c r="R111" s="7" t="str">
        <f>IF($N111=1,IF(ISERROR(VLOOKUP($P111,'M1'!$A:$C,R$2,FALSE)),"NOT PRESENT",VLOOKUP($P111,'M1'!$A:$C,R$2,FALSE)),IF($N111=2,IF(ISERROR(VLOOKUP(DATA!$P111,'M2'!$A:$C,R$2,FALSE)),"NOT PRESENT",VLOOKUP(DATA!$P111,'M2'!$A:$C,R$2,FALSE)),IF($N111=0,IF(ISERROR(VLOOKUP($P111,'M1'!$A:$C,R$2,FALSE)),IF(ISERROR(VLOOKUP(DATA!$P111,'M2'!$A:$C,R$2,FALSE)),"NOT PRESENT",VLOOKUP(DATA!$P111,'M2'!$A:$C,R$2,FALSE)),VLOOKUP($P111,'M1'!$A:$C,R$2,FALSE)),"SPECIFY METHOD")))</f>
        <v>Redtail parrotfish</v>
      </c>
      <c r="S111" s="33">
        <f t="shared" si="135"/>
        <v>3</v>
      </c>
      <c r="T111" s="2">
        <v>0</v>
      </c>
      <c r="AB111" s="2">
        <v>2</v>
      </c>
      <c r="AC111" s="2">
        <v>1</v>
      </c>
    </row>
    <row r="112" spans="1:29">
      <c r="A112" s="7">
        <f>MAX($A$1:$A111)+1</f>
        <v>108</v>
      </c>
      <c r="B112" s="2" t="str">
        <f t="shared" ref="B112:D112" si="212">IF(ISERROR(B111),IF(ISERROR(B110),IF(ISERROR(B109),"BLANK",B109),B110),B111)</f>
        <v>LH</v>
      </c>
      <c r="C112" s="2" t="str">
        <f t="shared" si="212"/>
        <v>BLANK</v>
      </c>
      <c r="D112" s="2" t="str">
        <f t="shared" si="212"/>
        <v>BC2</v>
      </c>
      <c r="E112" s="7" t="str">
        <f>IF(ISERROR(VLOOKUP($D112,SITES!$A:$E,2,FALSE)),"",VLOOKUP($D112,SITES!$A:$E,2,FALSE))</f>
        <v>Broward County 2</v>
      </c>
      <c r="F112" s="4">
        <f>IF(ISERROR(VLOOKUP($D112,SITES!$A:$E,3,FALSE)),"",VLOOKUP($D112,SITES!$A:$E,3,FALSE))</f>
        <v>26.159949999999998</v>
      </c>
      <c r="G112" s="31">
        <f>IF(ISERROR(VLOOKUP($D112,SITES!$A:$E,4,FALSE)),"",VLOOKUP($D112,SITES!$A:$E,4,FALSE))</f>
        <v>-80.082499999999996</v>
      </c>
      <c r="H112" s="50">
        <f t="shared" ref="H112:N112" si="213">IF(ISERROR(H111),IF(ISERROR(H110),IF(ISERROR(H109),"BLANK",H109),H110),H111)</f>
        <v>45388</v>
      </c>
      <c r="I112" s="2">
        <f t="shared" si="213"/>
        <v>12</v>
      </c>
      <c r="J112" s="2" t="str">
        <f t="shared" si="213"/>
        <v>N</v>
      </c>
      <c r="K112" s="6">
        <f t="shared" si="213"/>
        <v>0.375</v>
      </c>
      <c r="L112" s="2" t="str">
        <f t="shared" si="213"/>
        <v>Mark</v>
      </c>
      <c r="M112" s="2">
        <f t="shared" si="213"/>
        <v>14.6</v>
      </c>
      <c r="N112" s="2">
        <f t="shared" si="213"/>
        <v>1</v>
      </c>
      <c r="O112" s="2">
        <v>2</v>
      </c>
      <c r="P112" s="2" t="s">
        <v>125</v>
      </c>
      <c r="Q112" s="7" t="str">
        <f>IF($N112=1,IF(ISERROR(VLOOKUP($P112,'M1'!$A:$C,Q$2,FALSE)),"NOT PRESENT",VLOOKUP($P112,'M1'!$A:$C,Q$2,FALSE)),IF($N112=2,IF(ISERROR(VLOOKUP(DATA!$P112,'M2'!$A:$C,Q$2,FALSE)),"NOT PRESENT",VLOOKUP(DATA!$P112,'M2'!$A:$C,Q$2,FALSE)),IF($N112=0,IF(ISERROR(VLOOKUP($P112,'M1'!$A:$C,Q$2,FALSE)),IF(ISERROR(VLOOKUP(DATA!$P112,'M2'!$A:$C,Q$2,FALSE)),"NOT PRESENT",VLOOKUP(DATA!$P112,'M2'!$A:$C,Q$2,FALSE)),VLOOKUP($P112,'M1'!$A:$C,Q$2,FALSE)),"SPECIFY METHOD")))</f>
        <v>Sparisoma chrysopterum</v>
      </c>
      <c r="R112" s="7" t="str">
        <f>IF($N112=1,IF(ISERROR(VLOOKUP($P112,'M1'!$A:$C,R$2,FALSE)),"NOT PRESENT",VLOOKUP($P112,'M1'!$A:$C,R$2,FALSE)),IF($N112=2,IF(ISERROR(VLOOKUP(DATA!$P112,'M2'!$A:$C,R$2,FALSE)),"NOT PRESENT",VLOOKUP(DATA!$P112,'M2'!$A:$C,R$2,FALSE)),IF($N112=0,IF(ISERROR(VLOOKUP($P112,'M1'!$A:$C,R$2,FALSE)),IF(ISERROR(VLOOKUP(DATA!$P112,'M2'!$A:$C,R$2,FALSE)),"NOT PRESENT",VLOOKUP(DATA!$P112,'M2'!$A:$C,R$2,FALSE)),VLOOKUP($P112,'M1'!$A:$C,R$2,FALSE)),"SPECIFY METHOD")))</f>
        <v>Redtail parrotfish</v>
      </c>
      <c r="S112" s="33">
        <f t="shared" si="135"/>
        <v>2</v>
      </c>
      <c r="T112" s="2">
        <v>0</v>
      </c>
      <c r="AB112" s="2">
        <v>1</v>
      </c>
      <c r="AC112" s="2">
        <v>1</v>
      </c>
    </row>
    <row r="113" spans="1:30">
      <c r="A113" s="7">
        <f>MAX($A$1:$A112)+1</f>
        <v>109</v>
      </c>
      <c r="B113" s="2" t="str">
        <f t="shared" ref="B113:D113" si="214">IF(ISERROR(B112),IF(ISERROR(B111),IF(ISERROR(B110),"BLANK",B110),B111),B112)</f>
        <v>LH</v>
      </c>
      <c r="C113" s="2" t="str">
        <f t="shared" si="214"/>
        <v>BLANK</v>
      </c>
      <c r="D113" s="2" t="str">
        <f t="shared" si="214"/>
        <v>BC2</v>
      </c>
      <c r="E113" s="7" t="str">
        <f>IF(ISERROR(VLOOKUP($D113,SITES!$A:$E,2,FALSE)),"",VLOOKUP($D113,SITES!$A:$E,2,FALSE))</f>
        <v>Broward County 2</v>
      </c>
      <c r="F113" s="4">
        <f>IF(ISERROR(VLOOKUP($D113,SITES!$A:$E,3,FALSE)),"",VLOOKUP($D113,SITES!$A:$E,3,FALSE))</f>
        <v>26.159949999999998</v>
      </c>
      <c r="G113" s="31">
        <f>IF(ISERROR(VLOOKUP($D113,SITES!$A:$E,4,FALSE)),"",VLOOKUP($D113,SITES!$A:$E,4,FALSE))</f>
        <v>-80.082499999999996</v>
      </c>
      <c r="H113" s="50">
        <f t="shared" ref="H113:N113" si="215">IF(ISERROR(H112),IF(ISERROR(H111),IF(ISERROR(H110),"BLANK",H110),H111),H112)</f>
        <v>45388</v>
      </c>
      <c r="I113" s="2">
        <f t="shared" si="215"/>
        <v>12</v>
      </c>
      <c r="J113" s="2" t="str">
        <f t="shared" si="215"/>
        <v>N</v>
      </c>
      <c r="K113" s="6">
        <f t="shared" si="215"/>
        <v>0.375</v>
      </c>
      <c r="L113" s="2" t="str">
        <f t="shared" si="215"/>
        <v>Mark</v>
      </c>
      <c r="M113" s="2">
        <f t="shared" si="215"/>
        <v>14.6</v>
      </c>
      <c r="N113" s="2">
        <f t="shared" si="215"/>
        <v>1</v>
      </c>
      <c r="O113" s="2">
        <v>1</v>
      </c>
      <c r="P113" s="2" t="s">
        <v>126</v>
      </c>
      <c r="Q113" s="7" t="str">
        <f>IF($N113=1,IF(ISERROR(VLOOKUP($P113,'M1'!$A:$C,Q$2,FALSE)),"NOT PRESENT",VLOOKUP($P113,'M1'!$A:$C,Q$2,FALSE)),IF($N113=2,IF(ISERROR(VLOOKUP(DATA!$P113,'M2'!$A:$C,Q$2,FALSE)),"NOT PRESENT",VLOOKUP(DATA!$P113,'M2'!$A:$C,Q$2,FALSE)),IF($N113=0,IF(ISERROR(VLOOKUP($P113,'M1'!$A:$C,Q$2,FALSE)),IF(ISERROR(VLOOKUP(DATA!$P113,'M2'!$A:$C,Q$2,FALSE)),"NOT PRESENT",VLOOKUP(DATA!$P113,'M2'!$A:$C,Q$2,FALSE)),VLOOKUP($P113,'M1'!$A:$C,Q$2,FALSE)),"SPECIFY METHOD")))</f>
        <v>Scarus taeniopterus</v>
      </c>
      <c r="R113" s="7" t="str">
        <f>IF($N113=1,IF(ISERROR(VLOOKUP($P113,'M1'!$A:$C,R$2,FALSE)),"NOT PRESENT",VLOOKUP($P113,'M1'!$A:$C,R$2,FALSE)),IF($N113=2,IF(ISERROR(VLOOKUP(DATA!$P113,'M2'!$A:$C,R$2,FALSE)),"NOT PRESENT",VLOOKUP(DATA!$P113,'M2'!$A:$C,R$2,FALSE)),IF($N113=0,IF(ISERROR(VLOOKUP($P113,'M1'!$A:$C,R$2,FALSE)),IF(ISERROR(VLOOKUP(DATA!$P113,'M2'!$A:$C,R$2,FALSE)),"NOT PRESENT",VLOOKUP(DATA!$P113,'M2'!$A:$C,R$2,FALSE)),VLOOKUP($P113,'M1'!$A:$C,R$2,FALSE)),"SPECIFY METHOD")))</f>
        <v>Princess parrotfish</v>
      </c>
      <c r="S113" s="33">
        <f t="shared" si="135"/>
        <v>1</v>
      </c>
      <c r="T113" s="2">
        <v>0</v>
      </c>
      <c r="U113" s="2">
        <v>1</v>
      </c>
    </row>
    <row r="114" spans="1:30">
      <c r="A114" s="7">
        <f>MAX($A$1:$A113)+1</f>
        <v>110</v>
      </c>
      <c r="B114" s="2" t="str">
        <f t="shared" ref="B114:D114" si="216">IF(ISERROR(B113),IF(ISERROR(B112),IF(ISERROR(B111),"BLANK",B111),B112),B113)</f>
        <v>LH</v>
      </c>
      <c r="C114" s="2" t="str">
        <f t="shared" si="216"/>
        <v>BLANK</v>
      </c>
      <c r="D114" s="2" t="str">
        <f t="shared" si="216"/>
        <v>BC2</v>
      </c>
      <c r="E114" s="7" t="str">
        <f>IF(ISERROR(VLOOKUP($D114,SITES!$A:$E,2,FALSE)),"",VLOOKUP($D114,SITES!$A:$E,2,FALSE))</f>
        <v>Broward County 2</v>
      </c>
      <c r="F114" s="4">
        <f>IF(ISERROR(VLOOKUP($D114,SITES!$A:$E,3,FALSE)),"",VLOOKUP($D114,SITES!$A:$E,3,FALSE))</f>
        <v>26.159949999999998</v>
      </c>
      <c r="G114" s="31">
        <f>IF(ISERROR(VLOOKUP($D114,SITES!$A:$E,4,FALSE)),"",VLOOKUP($D114,SITES!$A:$E,4,FALSE))</f>
        <v>-80.082499999999996</v>
      </c>
      <c r="H114" s="50">
        <f t="shared" ref="H114:N114" si="217">IF(ISERROR(H113),IF(ISERROR(H112),IF(ISERROR(H111),"BLANK",H111),H112),H113)</f>
        <v>45388</v>
      </c>
      <c r="I114" s="2">
        <f t="shared" si="217"/>
        <v>12</v>
      </c>
      <c r="J114" s="2" t="str">
        <f t="shared" si="217"/>
        <v>N</v>
      </c>
      <c r="K114" s="6">
        <f t="shared" si="217"/>
        <v>0.375</v>
      </c>
      <c r="L114" s="2" t="str">
        <f t="shared" si="217"/>
        <v>Mark</v>
      </c>
      <c r="M114" s="2">
        <f t="shared" si="217"/>
        <v>14.6</v>
      </c>
      <c r="N114" s="2">
        <f t="shared" si="217"/>
        <v>1</v>
      </c>
      <c r="O114" s="2">
        <v>1</v>
      </c>
      <c r="P114" s="2" t="s">
        <v>87</v>
      </c>
      <c r="Q114" s="7" t="str">
        <f>IF($N114=1,IF(ISERROR(VLOOKUP($P114,'M1'!$A:$C,Q$2,FALSE)),"NOT PRESENT",VLOOKUP($P114,'M1'!$A:$C,Q$2,FALSE)),IF($N114=2,IF(ISERROR(VLOOKUP(DATA!$P114,'M2'!$A:$C,Q$2,FALSE)),"NOT PRESENT",VLOOKUP(DATA!$P114,'M2'!$A:$C,Q$2,FALSE)),IF($N114=0,IF(ISERROR(VLOOKUP($P114,'M1'!$A:$C,Q$2,FALSE)),IF(ISERROR(VLOOKUP(DATA!$P114,'M2'!$A:$C,Q$2,FALSE)),"NOT PRESENT",VLOOKUP(DATA!$P114,'M2'!$A:$C,Q$2,FALSE)),VLOOKUP($P114,'M1'!$A:$C,Q$2,FALSE)),"SPECIFY METHOD")))</f>
        <v>Sparisoma aurofrenatum</v>
      </c>
      <c r="R114" s="7" t="str">
        <f>IF($N114=1,IF(ISERROR(VLOOKUP($P114,'M1'!$A:$C,R$2,FALSE)),"NOT PRESENT",VLOOKUP($P114,'M1'!$A:$C,R$2,FALSE)),IF($N114=2,IF(ISERROR(VLOOKUP(DATA!$P114,'M2'!$A:$C,R$2,FALSE)),"NOT PRESENT",VLOOKUP(DATA!$P114,'M2'!$A:$C,R$2,FALSE)),IF($N114=0,IF(ISERROR(VLOOKUP($P114,'M1'!$A:$C,R$2,FALSE)),IF(ISERROR(VLOOKUP(DATA!$P114,'M2'!$A:$C,R$2,FALSE)),"NOT PRESENT",VLOOKUP(DATA!$P114,'M2'!$A:$C,R$2,FALSE)),VLOOKUP($P114,'M1'!$A:$C,R$2,FALSE)),"SPECIFY METHOD")))</f>
        <v>Redband parrotfish</v>
      </c>
      <c r="S114" s="33">
        <f t="shared" si="135"/>
        <v>2</v>
      </c>
      <c r="T114" s="2">
        <v>0</v>
      </c>
      <c r="X114" s="2">
        <v>1</v>
      </c>
      <c r="AB114" s="2">
        <v>1</v>
      </c>
    </row>
    <row r="115" spans="1:30">
      <c r="A115" s="7">
        <f>MAX($A$1:$A114)+1</f>
        <v>111</v>
      </c>
      <c r="B115" s="2" t="str">
        <f t="shared" ref="B115:D115" si="218">IF(ISERROR(B114),IF(ISERROR(B113),IF(ISERROR(B112),"BLANK",B112),B113),B114)</f>
        <v>LH</v>
      </c>
      <c r="C115" s="2" t="str">
        <f t="shared" si="218"/>
        <v>BLANK</v>
      </c>
      <c r="D115" s="2" t="str">
        <f t="shared" si="218"/>
        <v>BC2</v>
      </c>
      <c r="E115" s="7" t="str">
        <f>IF(ISERROR(VLOOKUP($D115,SITES!$A:$E,2,FALSE)),"",VLOOKUP($D115,SITES!$A:$E,2,FALSE))</f>
        <v>Broward County 2</v>
      </c>
      <c r="F115" s="4">
        <f>IF(ISERROR(VLOOKUP($D115,SITES!$A:$E,3,FALSE)),"",VLOOKUP($D115,SITES!$A:$E,3,FALSE))</f>
        <v>26.159949999999998</v>
      </c>
      <c r="G115" s="31">
        <f>IF(ISERROR(VLOOKUP($D115,SITES!$A:$E,4,FALSE)),"",VLOOKUP($D115,SITES!$A:$E,4,FALSE))</f>
        <v>-80.082499999999996</v>
      </c>
      <c r="H115" s="50">
        <f t="shared" ref="H115:P115" si="219">IF(ISERROR(H114),IF(ISERROR(H113),IF(ISERROR(H112),"BLANK",H112),H113),H114)</f>
        <v>45388</v>
      </c>
      <c r="I115" s="2">
        <f t="shared" si="219"/>
        <v>12</v>
      </c>
      <c r="J115" s="2" t="str">
        <f t="shared" si="219"/>
        <v>N</v>
      </c>
      <c r="K115" s="6">
        <f t="shared" si="219"/>
        <v>0.375</v>
      </c>
      <c r="L115" s="2" t="str">
        <f t="shared" si="219"/>
        <v>Mark</v>
      </c>
      <c r="M115" s="2">
        <f t="shared" si="219"/>
        <v>14.6</v>
      </c>
      <c r="N115" s="2">
        <f t="shared" si="219"/>
        <v>1</v>
      </c>
      <c r="O115" s="2">
        <v>2</v>
      </c>
      <c r="P115" s="2" t="str">
        <f t="shared" si="219"/>
        <v>sau</v>
      </c>
      <c r="Q115" s="7" t="str">
        <f>IF($N115=1,IF(ISERROR(VLOOKUP($P115,'M1'!$A:$C,Q$2,FALSE)),"NOT PRESENT",VLOOKUP($P115,'M1'!$A:$C,Q$2,FALSE)),IF($N115=2,IF(ISERROR(VLOOKUP(DATA!$P115,'M2'!$A:$C,Q$2,FALSE)),"NOT PRESENT",VLOOKUP(DATA!$P115,'M2'!$A:$C,Q$2,FALSE)),IF($N115=0,IF(ISERROR(VLOOKUP($P115,'M1'!$A:$C,Q$2,FALSE)),IF(ISERROR(VLOOKUP(DATA!$P115,'M2'!$A:$C,Q$2,FALSE)),"NOT PRESENT",VLOOKUP(DATA!$P115,'M2'!$A:$C,Q$2,FALSE)),VLOOKUP($P115,'M1'!$A:$C,Q$2,FALSE)),"SPECIFY METHOD")))</f>
        <v>Sparisoma aurofrenatum</v>
      </c>
      <c r="R115" s="7" t="str">
        <f>IF($N115=1,IF(ISERROR(VLOOKUP($P115,'M1'!$A:$C,R$2,FALSE)),"NOT PRESENT",VLOOKUP($P115,'M1'!$A:$C,R$2,FALSE)),IF($N115=2,IF(ISERROR(VLOOKUP(DATA!$P115,'M2'!$A:$C,R$2,FALSE)),"NOT PRESENT",VLOOKUP(DATA!$P115,'M2'!$A:$C,R$2,FALSE)),IF($N115=0,IF(ISERROR(VLOOKUP($P115,'M1'!$A:$C,R$2,FALSE)),IF(ISERROR(VLOOKUP(DATA!$P115,'M2'!$A:$C,R$2,FALSE)),"NOT PRESENT",VLOOKUP(DATA!$P115,'M2'!$A:$C,R$2,FALSE)),VLOOKUP($P115,'M1'!$A:$C,R$2,FALSE)),"SPECIFY METHOD")))</f>
        <v>Redband parrotfish</v>
      </c>
      <c r="S115" s="33">
        <f t="shared" si="135"/>
        <v>1</v>
      </c>
      <c r="T115" s="2">
        <v>0</v>
      </c>
      <c r="V115" s="2">
        <v>1</v>
      </c>
    </row>
    <row r="116" spans="1:30">
      <c r="A116" s="7">
        <f>MAX($A$1:$A115)+1</f>
        <v>112</v>
      </c>
      <c r="B116" s="2" t="str">
        <f t="shared" ref="B116:D116" si="220">IF(ISERROR(B115),IF(ISERROR(B114),IF(ISERROR(B113),"BLANK",B113),B114),B115)</f>
        <v>LH</v>
      </c>
      <c r="C116" s="2" t="str">
        <f t="shared" si="220"/>
        <v>BLANK</v>
      </c>
      <c r="D116" s="2" t="str">
        <f t="shared" si="220"/>
        <v>BC2</v>
      </c>
      <c r="E116" s="7" t="str">
        <f>IF(ISERROR(VLOOKUP($D116,SITES!$A:$E,2,FALSE)),"",VLOOKUP($D116,SITES!$A:$E,2,FALSE))</f>
        <v>Broward County 2</v>
      </c>
      <c r="F116" s="4">
        <f>IF(ISERROR(VLOOKUP($D116,SITES!$A:$E,3,FALSE)),"",VLOOKUP($D116,SITES!$A:$E,3,FALSE))</f>
        <v>26.159949999999998</v>
      </c>
      <c r="G116" s="31">
        <f>IF(ISERROR(VLOOKUP($D116,SITES!$A:$E,4,FALSE)),"",VLOOKUP($D116,SITES!$A:$E,4,FALSE))</f>
        <v>-80.082499999999996</v>
      </c>
      <c r="H116" s="50">
        <f t="shared" ref="H116:N116" si="221">IF(ISERROR(H115),IF(ISERROR(H114),IF(ISERROR(H113),"BLANK",H113),H114),H115)</f>
        <v>45388</v>
      </c>
      <c r="I116" s="2">
        <f t="shared" si="221"/>
        <v>12</v>
      </c>
      <c r="J116" s="2" t="str">
        <f t="shared" si="221"/>
        <v>N</v>
      </c>
      <c r="K116" s="6">
        <f t="shared" si="221"/>
        <v>0.375</v>
      </c>
      <c r="L116" s="2" t="str">
        <f t="shared" si="221"/>
        <v>Mark</v>
      </c>
      <c r="M116" s="2">
        <f t="shared" si="221"/>
        <v>14.6</v>
      </c>
      <c r="N116" s="2">
        <f t="shared" si="221"/>
        <v>1</v>
      </c>
      <c r="O116" s="2">
        <v>1</v>
      </c>
      <c r="P116" s="2" t="s">
        <v>90</v>
      </c>
      <c r="Q116" s="7" t="str">
        <f>IF($N116=1,IF(ISERROR(VLOOKUP($P116,'M1'!$A:$C,Q$2,FALSE)),"NOT PRESENT",VLOOKUP($P116,'M1'!$A:$C,Q$2,FALSE)),IF($N116=2,IF(ISERROR(VLOOKUP(DATA!$P116,'M2'!$A:$C,Q$2,FALSE)),"NOT PRESENT",VLOOKUP(DATA!$P116,'M2'!$A:$C,Q$2,FALSE)),IF($N116=0,IF(ISERROR(VLOOKUP($P116,'M1'!$A:$C,Q$2,FALSE)),IF(ISERROR(VLOOKUP(DATA!$P116,'M2'!$A:$C,Q$2,FALSE)),"NOT PRESENT",VLOOKUP(DATA!$P116,'M2'!$A:$C,Q$2,FALSE)),VLOOKUP($P116,'M1'!$A:$C,Q$2,FALSE)),"SPECIFY METHOD")))</f>
        <v>Sparisoma atomarium</v>
      </c>
      <c r="R116" s="7">
        <f>IF($N116=1,IF(ISERROR(VLOOKUP($P116,'M1'!$A:$C,R$2,FALSE)),"NOT PRESENT",VLOOKUP($P116,'M1'!$A:$C,R$2,FALSE)),IF($N116=2,IF(ISERROR(VLOOKUP(DATA!$P116,'M2'!$A:$C,R$2,FALSE)),"NOT PRESENT",VLOOKUP(DATA!$P116,'M2'!$A:$C,R$2,FALSE)),IF($N116=0,IF(ISERROR(VLOOKUP($P116,'M1'!$A:$C,R$2,FALSE)),IF(ISERROR(VLOOKUP(DATA!$P116,'M2'!$A:$C,R$2,FALSE)),"NOT PRESENT",VLOOKUP(DATA!$P116,'M2'!$A:$C,R$2,FALSE)),VLOOKUP($P116,'M1'!$A:$C,R$2,FALSE)),"SPECIFY METHOD")))</f>
        <v>0</v>
      </c>
      <c r="S116" s="33">
        <f t="shared" si="135"/>
        <v>2</v>
      </c>
      <c r="T116" s="2">
        <v>0</v>
      </c>
      <c r="V116" s="2">
        <v>2</v>
      </c>
    </row>
    <row r="117" spans="1:30">
      <c r="A117" s="7">
        <f>MAX($A$1:$A116)+1</f>
        <v>113</v>
      </c>
      <c r="B117" s="2" t="str">
        <f t="shared" ref="B117:D117" si="222">IF(ISERROR(B116),IF(ISERROR(B115),IF(ISERROR(B114),"BLANK",B114),B115),B116)</f>
        <v>LH</v>
      </c>
      <c r="C117" s="2" t="str">
        <f t="shared" si="222"/>
        <v>BLANK</v>
      </c>
      <c r="D117" s="2" t="str">
        <f t="shared" si="222"/>
        <v>BC2</v>
      </c>
      <c r="E117" s="7" t="str">
        <f>IF(ISERROR(VLOOKUP($D117,SITES!$A:$E,2,FALSE)),"",VLOOKUP($D117,SITES!$A:$E,2,FALSE))</f>
        <v>Broward County 2</v>
      </c>
      <c r="F117" s="4">
        <f>IF(ISERROR(VLOOKUP($D117,SITES!$A:$E,3,FALSE)),"",VLOOKUP($D117,SITES!$A:$E,3,FALSE))</f>
        <v>26.159949999999998</v>
      </c>
      <c r="G117" s="31">
        <f>IF(ISERROR(VLOOKUP($D117,SITES!$A:$E,4,FALSE)),"",VLOOKUP($D117,SITES!$A:$E,4,FALSE))</f>
        <v>-80.082499999999996</v>
      </c>
      <c r="H117" s="50">
        <f t="shared" ref="H117:P117" si="223">IF(ISERROR(H116),IF(ISERROR(H115),IF(ISERROR(H114),"BLANK",H114),H115),H116)</f>
        <v>45388</v>
      </c>
      <c r="I117" s="2">
        <f t="shared" si="223"/>
        <v>12</v>
      </c>
      <c r="J117" s="2" t="str">
        <f t="shared" si="223"/>
        <v>N</v>
      </c>
      <c r="K117" s="6">
        <f t="shared" si="223"/>
        <v>0.375</v>
      </c>
      <c r="L117" s="2" t="str">
        <f t="shared" si="223"/>
        <v>Mark</v>
      </c>
      <c r="M117" s="2">
        <f t="shared" si="223"/>
        <v>14.6</v>
      </c>
      <c r="N117" s="2">
        <f t="shared" si="223"/>
        <v>1</v>
      </c>
      <c r="O117" s="2">
        <v>2</v>
      </c>
      <c r="P117" s="2" t="str">
        <f t="shared" si="223"/>
        <v>sat</v>
      </c>
      <c r="Q117" s="7" t="str">
        <f>IF($N117=1,IF(ISERROR(VLOOKUP($P117,'M1'!$A:$C,Q$2,FALSE)),"NOT PRESENT",VLOOKUP($P117,'M1'!$A:$C,Q$2,FALSE)),IF($N117=2,IF(ISERROR(VLOOKUP(DATA!$P117,'M2'!$A:$C,Q$2,FALSE)),"NOT PRESENT",VLOOKUP(DATA!$P117,'M2'!$A:$C,Q$2,FALSE)),IF($N117=0,IF(ISERROR(VLOOKUP($P117,'M1'!$A:$C,Q$2,FALSE)),IF(ISERROR(VLOOKUP(DATA!$P117,'M2'!$A:$C,Q$2,FALSE)),"NOT PRESENT",VLOOKUP(DATA!$P117,'M2'!$A:$C,Q$2,FALSE)),VLOOKUP($P117,'M1'!$A:$C,Q$2,FALSE)),"SPECIFY METHOD")))</f>
        <v>Sparisoma atomarium</v>
      </c>
      <c r="R117" s="7">
        <f>IF($N117=1,IF(ISERROR(VLOOKUP($P117,'M1'!$A:$C,R$2,FALSE)),"NOT PRESENT",VLOOKUP($P117,'M1'!$A:$C,R$2,FALSE)),IF($N117=2,IF(ISERROR(VLOOKUP(DATA!$P117,'M2'!$A:$C,R$2,FALSE)),"NOT PRESENT",VLOOKUP(DATA!$P117,'M2'!$A:$C,R$2,FALSE)),IF($N117=0,IF(ISERROR(VLOOKUP($P117,'M1'!$A:$C,R$2,FALSE)),IF(ISERROR(VLOOKUP(DATA!$P117,'M2'!$A:$C,R$2,FALSE)),"NOT PRESENT",VLOOKUP(DATA!$P117,'M2'!$A:$C,R$2,FALSE)),VLOOKUP($P117,'M1'!$A:$C,R$2,FALSE)),"SPECIFY METHOD")))</f>
        <v>0</v>
      </c>
      <c r="S117" s="33">
        <f t="shared" si="135"/>
        <v>1</v>
      </c>
      <c r="T117" s="2">
        <v>0</v>
      </c>
      <c r="V117" s="2">
        <v>1</v>
      </c>
    </row>
    <row r="118" spans="1:30">
      <c r="A118" s="7">
        <f>MAX($A$1:$A117)+1</f>
        <v>114</v>
      </c>
      <c r="B118" s="2" t="str">
        <f t="shared" ref="B118:D118" si="224">IF(ISERROR(B117),IF(ISERROR(B116),IF(ISERROR(B115),"BLANK",B115),B116),B117)</f>
        <v>LH</v>
      </c>
      <c r="C118" s="2" t="str">
        <f t="shared" si="224"/>
        <v>BLANK</v>
      </c>
      <c r="D118" s="2" t="str">
        <f t="shared" si="224"/>
        <v>BC2</v>
      </c>
      <c r="E118" s="7" t="str">
        <f>IF(ISERROR(VLOOKUP($D118,SITES!$A:$E,2,FALSE)),"",VLOOKUP($D118,SITES!$A:$E,2,FALSE))</f>
        <v>Broward County 2</v>
      </c>
      <c r="F118" s="4">
        <f>IF(ISERROR(VLOOKUP($D118,SITES!$A:$E,3,FALSE)),"",VLOOKUP($D118,SITES!$A:$E,3,FALSE))</f>
        <v>26.159949999999998</v>
      </c>
      <c r="G118" s="31">
        <f>IF(ISERROR(VLOOKUP($D118,SITES!$A:$E,4,FALSE)),"",VLOOKUP($D118,SITES!$A:$E,4,FALSE))</f>
        <v>-80.082499999999996</v>
      </c>
      <c r="H118" s="50">
        <f t="shared" ref="H118:N118" si="225">IF(ISERROR(H117),IF(ISERROR(H116),IF(ISERROR(H115),"BLANK",H115),H116),H117)</f>
        <v>45388</v>
      </c>
      <c r="I118" s="2">
        <f t="shared" si="225"/>
        <v>12</v>
      </c>
      <c r="J118" s="2" t="str">
        <f t="shared" si="225"/>
        <v>N</v>
      </c>
      <c r="K118" s="6">
        <f t="shared" si="225"/>
        <v>0.375</v>
      </c>
      <c r="L118" s="2" t="str">
        <f t="shared" si="225"/>
        <v>Mark</v>
      </c>
      <c r="M118" s="2">
        <f t="shared" si="225"/>
        <v>14.6</v>
      </c>
      <c r="N118" s="2">
        <f t="shared" si="225"/>
        <v>1</v>
      </c>
      <c r="O118" s="2">
        <v>2</v>
      </c>
      <c r="P118" s="2" t="s">
        <v>127</v>
      </c>
      <c r="Q118" s="7" t="str">
        <f>IF($N118=1,IF(ISERROR(VLOOKUP($P118,'M1'!$A:$C,Q$2,FALSE)),"NOT PRESENT",VLOOKUP($P118,'M1'!$A:$C,Q$2,FALSE)),IF($N118=2,IF(ISERROR(VLOOKUP(DATA!$P118,'M2'!$A:$C,Q$2,FALSE)),"NOT PRESENT",VLOOKUP(DATA!$P118,'M2'!$A:$C,Q$2,FALSE)),IF($N118=0,IF(ISERROR(VLOOKUP($P118,'M1'!$A:$C,Q$2,FALSE)),IF(ISERROR(VLOOKUP(DATA!$P118,'M2'!$A:$C,Q$2,FALSE)),"NOT PRESENT",VLOOKUP(DATA!$P118,'M2'!$A:$C,Q$2,FALSE)),VLOOKUP($P118,'M1'!$A:$C,Q$2,FALSE)),"SPECIFY METHOD")))</f>
        <v>Opistognathus aurifrons</v>
      </c>
      <c r="R118" s="7">
        <f>IF($N118=1,IF(ISERROR(VLOOKUP($P118,'M1'!$A:$C,R$2,FALSE)),"NOT PRESENT",VLOOKUP($P118,'M1'!$A:$C,R$2,FALSE)),IF($N118=2,IF(ISERROR(VLOOKUP(DATA!$P118,'M2'!$A:$C,R$2,FALSE)),"NOT PRESENT",VLOOKUP(DATA!$P118,'M2'!$A:$C,R$2,FALSE)),IF($N118=0,IF(ISERROR(VLOOKUP($P118,'M1'!$A:$C,R$2,FALSE)),IF(ISERROR(VLOOKUP(DATA!$P118,'M2'!$A:$C,R$2,FALSE)),"NOT PRESENT",VLOOKUP(DATA!$P118,'M2'!$A:$C,R$2,FALSE)),VLOOKUP($P118,'M1'!$A:$C,R$2,FALSE)),"SPECIFY METHOD")))</f>
        <v>0</v>
      </c>
      <c r="S118" s="33">
        <f t="shared" si="135"/>
        <v>2</v>
      </c>
      <c r="T118" s="2">
        <v>0</v>
      </c>
      <c r="W118" s="2">
        <v>1</v>
      </c>
      <c r="X118" s="2">
        <v>1</v>
      </c>
    </row>
    <row r="119" spans="1:30">
      <c r="A119" s="7">
        <f>MAX($A$1:$A118)+1</f>
        <v>115</v>
      </c>
      <c r="B119" s="2" t="str">
        <f t="shared" ref="B119:D119" si="226">IF(ISERROR(B118),IF(ISERROR(B117),IF(ISERROR(B116),"BLANK",B116),B117),B118)</f>
        <v>LH</v>
      </c>
      <c r="C119" s="2" t="str">
        <f t="shared" si="226"/>
        <v>BLANK</v>
      </c>
      <c r="D119" s="2" t="str">
        <f t="shared" si="226"/>
        <v>BC2</v>
      </c>
      <c r="E119" s="7" t="str">
        <f>IF(ISERROR(VLOOKUP($D119,SITES!$A:$E,2,FALSE)),"",VLOOKUP($D119,SITES!$A:$E,2,FALSE))</f>
        <v>Broward County 2</v>
      </c>
      <c r="F119" s="4">
        <f>IF(ISERROR(VLOOKUP($D119,SITES!$A:$E,3,FALSE)),"",VLOOKUP($D119,SITES!$A:$E,3,FALSE))</f>
        <v>26.159949999999998</v>
      </c>
      <c r="G119" s="31">
        <f>IF(ISERROR(VLOOKUP($D119,SITES!$A:$E,4,FALSE)),"",VLOOKUP($D119,SITES!$A:$E,4,FALSE))</f>
        <v>-80.082499999999996</v>
      </c>
      <c r="H119" s="50">
        <f t="shared" ref="H119:M119" si="227">IF(ISERROR(H118),IF(ISERROR(H117),IF(ISERROR(H116),"BLANK",H116),H117),H118)</f>
        <v>45388</v>
      </c>
      <c r="I119" s="2">
        <f t="shared" si="227"/>
        <v>12</v>
      </c>
      <c r="J119" s="2" t="str">
        <f t="shared" si="227"/>
        <v>N</v>
      </c>
      <c r="K119" s="6">
        <f t="shared" si="227"/>
        <v>0.375</v>
      </c>
      <c r="L119" s="2" t="str">
        <f t="shared" si="227"/>
        <v>Mark</v>
      </c>
      <c r="M119" s="2">
        <f t="shared" si="227"/>
        <v>14.6</v>
      </c>
      <c r="N119" s="2">
        <v>1</v>
      </c>
      <c r="O119" s="2">
        <v>2</v>
      </c>
      <c r="P119" s="2" t="s">
        <v>128</v>
      </c>
      <c r="Q119" s="7" t="str">
        <f>IF($N119=1,IF(ISERROR(VLOOKUP($P119,'M1'!$A:$C,Q$2,FALSE)),"NOT PRESENT",VLOOKUP($P119,'M1'!$A:$C,Q$2,FALSE)),IF($N119=2,IF(ISERROR(VLOOKUP(DATA!$P119,'M2'!$A:$C,Q$2,FALSE)),"NOT PRESENT",VLOOKUP(DATA!$P119,'M2'!$A:$C,Q$2,FALSE)),IF($N119=0,IF(ISERROR(VLOOKUP($P119,'M1'!$A:$C,Q$2,FALSE)),IF(ISERROR(VLOOKUP(DATA!$P119,'M2'!$A:$C,Q$2,FALSE)),"NOT PRESENT",VLOOKUP(DATA!$P119,'M2'!$A:$C,Q$2,FALSE)),VLOOKUP($P119,'M1'!$A:$C,Q$2,FALSE)),"SPECIFY METHOD")))</f>
        <v>Sphyraena borealis</v>
      </c>
      <c r="R119" s="7">
        <f>IF($N119=1,IF(ISERROR(VLOOKUP($P119,'M1'!$A:$C,R$2,FALSE)),"NOT PRESENT",VLOOKUP($P119,'M1'!$A:$C,R$2,FALSE)),IF($N119=2,IF(ISERROR(VLOOKUP(DATA!$P119,'M2'!$A:$C,R$2,FALSE)),"NOT PRESENT",VLOOKUP(DATA!$P119,'M2'!$A:$C,R$2,FALSE)),IF($N119=0,IF(ISERROR(VLOOKUP($P119,'M1'!$A:$C,R$2,FALSE)),IF(ISERROR(VLOOKUP(DATA!$P119,'M2'!$A:$C,R$2,FALSE)),"NOT PRESENT",VLOOKUP(DATA!$P119,'M2'!$A:$C,R$2,FALSE)),VLOOKUP($P119,'M1'!$A:$C,R$2,FALSE)),"SPECIFY METHOD")))</f>
        <v>0</v>
      </c>
      <c r="S119" s="33">
        <f t="shared" si="135"/>
        <v>3</v>
      </c>
      <c r="T119" s="2">
        <v>0</v>
      </c>
      <c r="AC119" s="2">
        <v>3</v>
      </c>
    </row>
    <row r="120" spans="1:30">
      <c r="A120" s="7">
        <f>MAX($A$1:$A119)+1</f>
        <v>116</v>
      </c>
      <c r="B120" s="2" t="str">
        <f t="shared" ref="B120:D120" si="228">IF(ISERROR(B119),IF(ISERROR(B118),IF(ISERROR(B117),"BLANK",B117),B118),B119)</f>
        <v>LH</v>
      </c>
      <c r="C120" s="2" t="str">
        <f t="shared" si="228"/>
        <v>BLANK</v>
      </c>
      <c r="D120" s="2" t="str">
        <f t="shared" si="228"/>
        <v>BC2</v>
      </c>
      <c r="E120" s="7" t="str">
        <f>IF(ISERROR(VLOOKUP($D120,SITES!$A:$E,2,FALSE)),"",VLOOKUP($D120,SITES!$A:$E,2,FALSE))</f>
        <v>Broward County 2</v>
      </c>
      <c r="F120" s="4">
        <f>IF(ISERROR(VLOOKUP($D120,SITES!$A:$E,3,FALSE)),"",VLOOKUP($D120,SITES!$A:$E,3,FALSE))</f>
        <v>26.159949999999998</v>
      </c>
      <c r="G120" s="31">
        <f>IF(ISERROR(VLOOKUP($D120,SITES!$A:$E,4,FALSE)),"",VLOOKUP($D120,SITES!$A:$E,4,FALSE))</f>
        <v>-80.082499999999996</v>
      </c>
      <c r="H120" s="50">
        <f t="shared" ref="H120:N120" si="229">IF(ISERROR(H119),IF(ISERROR(H118),IF(ISERROR(H117),"BLANK",H117),H118),H119)</f>
        <v>45388</v>
      </c>
      <c r="I120" s="2">
        <f t="shared" si="229"/>
        <v>12</v>
      </c>
      <c r="J120" s="2" t="str">
        <f t="shared" si="229"/>
        <v>N</v>
      </c>
      <c r="K120" s="6">
        <f t="shared" si="229"/>
        <v>0.375</v>
      </c>
      <c r="L120" s="2" t="str">
        <f t="shared" si="229"/>
        <v>Mark</v>
      </c>
      <c r="M120" s="2">
        <f t="shared" si="229"/>
        <v>14.6</v>
      </c>
      <c r="N120" s="2">
        <f t="shared" si="229"/>
        <v>1</v>
      </c>
      <c r="O120" s="2">
        <v>2</v>
      </c>
      <c r="P120" s="2" t="s">
        <v>85</v>
      </c>
      <c r="Q120" s="7" t="str">
        <f>IF($N120=1,IF(ISERROR(VLOOKUP($P120,'M1'!$A:$C,Q$2,FALSE)),"NOT PRESENT",VLOOKUP($P120,'M1'!$A:$C,Q$2,FALSE)),IF($N120=2,IF(ISERROR(VLOOKUP(DATA!$P120,'M2'!$A:$C,Q$2,FALSE)),"NOT PRESENT",VLOOKUP(DATA!$P120,'M2'!$A:$C,Q$2,FALSE)),IF($N120=0,IF(ISERROR(VLOOKUP($P120,'M1'!$A:$C,Q$2,FALSE)),IF(ISERROR(VLOOKUP(DATA!$P120,'M2'!$A:$C,Q$2,FALSE)),"NOT PRESENT",VLOOKUP(DATA!$P120,'M2'!$A:$C,Q$2,FALSE)),VLOOKUP($P120,'M1'!$A:$C,Q$2,FALSE)),"SPECIFY METHOD")))</f>
        <v>Sparisoma viride</v>
      </c>
      <c r="R120" s="7" t="str">
        <f>IF($N120=1,IF(ISERROR(VLOOKUP($P120,'M1'!$A:$C,R$2,FALSE)),"NOT PRESENT",VLOOKUP($P120,'M1'!$A:$C,R$2,FALSE)),IF($N120=2,IF(ISERROR(VLOOKUP(DATA!$P120,'M2'!$A:$C,R$2,FALSE)),"NOT PRESENT",VLOOKUP(DATA!$P120,'M2'!$A:$C,R$2,FALSE)),IF($N120=0,IF(ISERROR(VLOOKUP($P120,'M1'!$A:$C,R$2,FALSE)),IF(ISERROR(VLOOKUP(DATA!$P120,'M2'!$A:$C,R$2,FALSE)),"NOT PRESENT",VLOOKUP(DATA!$P120,'M2'!$A:$C,R$2,FALSE)),VLOOKUP($P120,'M1'!$A:$C,R$2,FALSE)),"SPECIFY METHOD")))</f>
        <v>Stoplight parrotfish</v>
      </c>
      <c r="S120" s="33">
        <f t="shared" si="135"/>
        <v>1</v>
      </c>
      <c r="T120" s="2">
        <v>0</v>
      </c>
      <c r="AD120" s="2">
        <v>1</v>
      </c>
    </row>
    <row r="121" spans="1:30">
      <c r="A121" s="7">
        <f>MAX($A$1:$A120)+1</f>
        <v>117</v>
      </c>
      <c r="B121" s="2" t="str">
        <f t="shared" ref="B121:D121" si="230">IF(ISERROR(B120),IF(ISERROR(B119),IF(ISERROR(B118),"BLANK",B118),B119),B120)</f>
        <v>LH</v>
      </c>
      <c r="C121" s="2" t="str">
        <f t="shared" si="230"/>
        <v>BLANK</v>
      </c>
      <c r="D121" s="2" t="str">
        <f t="shared" si="230"/>
        <v>BC2</v>
      </c>
      <c r="E121" s="7" t="str">
        <f>IF(ISERROR(VLOOKUP($D121,SITES!$A:$E,2,FALSE)),"",VLOOKUP($D121,SITES!$A:$E,2,FALSE))</f>
        <v>Broward County 2</v>
      </c>
      <c r="F121" s="4">
        <f>IF(ISERROR(VLOOKUP($D121,SITES!$A:$E,3,FALSE)),"",VLOOKUP($D121,SITES!$A:$E,3,FALSE))</f>
        <v>26.159949999999998</v>
      </c>
      <c r="G121" s="31">
        <f>IF(ISERROR(VLOOKUP($D121,SITES!$A:$E,4,FALSE)),"",VLOOKUP($D121,SITES!$A:$E,4,FALSE))</f>
        <v>-80.082499999999996</v>
      </c>
      <c r="H121" s="50">
        <f t="shared" ref="H121:N121" si="231">IF(ISERROR(H120),IF(ISERROR(H119),IF(ISERROR(H118),"BLANK",H118),H119),H120)</f>
        <v>45388</v>
      </c>
      <c r="I121" s="2">
        <f t="shared" si="231"/>
        <v>12</v>
      </c>
      <c r="J121" s="2" t="str">
        <f t="shared" si="231"/>
        <v>N</v>
      </c>
      <c r="K121" s="6">
        <f t="shared" si="231"/>
        <v>0.375</v>
      </c>
      <c r="L121" s="2" t="str">
        <f t="shared" si="231"/>
        <v>Mark</v>
      </c>
      <c r="M121" s="2">
        <f t="shared" si="231"/>
        <v>14.6</v>
      </c>
      <c r="N121" s="2">
        <f t="shared" si="231"/>
        <v>1</v>
      </c>
      <c r="O121" s="2">
        <v>2</v>
      </c>
      <c r="P121" s="2" t="s">
        <v>129</v>
      </c>
      <c r="Q121" s="7" t="str">
        <f>IF($N121=1,IF(ISERROR(VLOOKUP($P121,'M1'!$A:$C,Q$2,FALSE)),"NOT PRESENT",VLOOKUP($P121,'M1'!$A:$C,Q$2,FALSE)),IF($N121=2,IF(ISERROR(VLOOKUP(DATA!$P121,'M2'!$A:$C,Q$2,FALSE)),"NOT PRESENT",VLOOKUP(DATA!$P121,'M2'!$A:$C,Q$2,FALSE)),IF($N121=0,IF(ISERROR(VLOOKUP($P121,'M1'!$A:$C,Q$2,FALSE)),IF(ISERROR(VLOOKUP(DATA!$P121,'M2'!$A:$C,Q$2,FALSE)),"NOT PRESENT",VLOOKUP(DATA!$P121,'M2'!$A:$C,Q$2,FALSE)),VLOOKUP($P121,'M1'!$A:$C,Q$2,FALSE)),"SPECIFY METHOD")))</f>
        <v>Aluterus scriptus</v>
      </c>
      <c r="R121" s="7" t="str">
        <f>IF($N121=1,IF(ISERROR(VLOOKUP($P121,'M1'!$A:$C,R$2,FALSE)),"NOT PRESENT",VLOOKUP($P121,'M1'!$A:$C,R$2,FALSE)),IF($N121=2,IF(ISERROR(VLOOKUP(DATA!$P121,'M2'!$A:$C,R$2,FALSE)),"NOT PRESENT",VLOOKUP(DATA!$P121,'M2'!$A:$C,R$2,FALSE)),IF($N121=0,IF(ISERROR(VLOOKUP($P121,'M1'!$A:$C,R$2,FALSE)),IF(ISERROR(VLOOKUP(DATA!$P121,'M2'!$A:$C,R$2,FALSE)),"NOT PRESENT",VLOOKUP(DATA!$P121,'M2'!$A:$C,R$2,FALSE)),VLOOKUP($P121,'M1'!$A:$C,R$2,FALSE)),"SPECIFY METHOD")))</f>
        <v>Scribbled leatherjacket</v>
      </c>
      <c r="S121" s="33">
        <f t="shared" si="135"/>
        <v>1</v>
      </c>
      <c r="T121" s="2">
        <v>0</v>
      </c>
      <c r="AD121" s="2">
        <v>1</v>
      </c>
    </row>
    <row r="122" spans="1:30">
      <c r="A122" s="7">
        <f>MAX($A$1:$A121)+1</f>
        <v>118</v>
      </c>
      <c r="B122" s="2" t="str">
        <f t="shared" ref="B122:D122" si="232">IF(ISERROR(B121),IF(ISERROR(B120),IF(ISERROR(B119),"BLANK",B119),B120),B121)</f>
        <v>LH</v>
      </c>
      <c r="C122" s="2" t="str">
        <f t="shared" si="232"/>
        <v>BLANK</v>
      </c>
      <c r="D122" s="2" t="str">
        <f t="shared" si="232"/>
        <v>BC2</v>
      </c>
      <c r="E122" s="7" t="str">
        <f>IF(ISERROR(VLOOKUP($D122,SITES!$A:$E,2,FALSE)),"",VLOOKUP($D122,SITES!$A:$E,2,FALSE))</f>
        <v>Broward County 2</v>
      </c>
      <c r="F122" s="4">
        <f>IF(ISERROR(VLOOKUP($D122,SITES!$A:$E,3,FALSE)),"",VLOOKUP($D122,SITES!$A:$E,3,FALSE))</f>
        <v>26.159949999999998</v>
      </c>
      <c r="G122" s="31">
        <f>IF(ISERROR(VLOOKUP($D122,SITES!$A:$E,4,FALSE)),"",VLOOKUP($D122,SITES!$A:$E,4,FALSE))</f>
        <v>-80.082499999999996</v>
      </c>
      <c r="H122" s="50">
        <f t="shared" ref="H122:N122" si="233">IF(ISERROR(H121),IF(ISERROR(H120),IF(ISERROR(H119),"BLANK",H119),H120),H121)</f>
        <v>45388</v>
      </c>
      <c r="I122" s="2">
        <f t="shared" si="233"/>
        <v>12</v>
      </c>
      <c r="J122" s="2" t="str">
        <f t="shared" si="233"/>
        <v>N</v>
      </c>
      <c r="K122" s="6">
        <f t="shared" si="233"/>
        <v>0.375</v>
      </c>
      <c r="L122" s="2" t="str">
        <f t="shared" si="233"/>
        <v>Mark</v>
      </c>
      <c r="M122" s="2">
        <f t="shared" si="233"/>
        <v>14.6</v>
      </c>
      <c r="N122" s="2">
        <f t="shared" si="233"/>
        <v>1</v>
      </c>
      <c r="O122" s="2">
        <v>2</v>
      </c>
      <c r="P122" s="2" t="s">
        <v>130</v>
      </c>
      <c r="Q122" s="7" t="str">
        <f>IF($N122=1,IF(ISERROR(VLOOKUP($P122,'M1'!$A:$C,Q$2,FALSE)),"NOT PRESENT",VLOOKUP($P122,'M1'!$A:$C,Q$2,FALSE)),IF($N122=2,IF(ISERROR(VLOOKUP(DATA!$P122,'M2'!$A:$C,Q$2,FALSE)),"NOT PRESENT",VLOOKUP(DATA!$P122,'M2'!$A:$C,Q$2,FALSE)),IF($N122=0,IF(ISERROR(VLOOKUP($P122,'M1'!$A:$C,Q$2,FALSE)),IF(ISERROR(VLOOKUP(DATA!$P122,'M2'!$A:$C,Q$2,FALSE)),"NOT PRESENT",VLOOKUP(DATA!$P122,'M2'!$A:$C,Q$2,FALSE)),VLOOKUP($P122,'M1'!$A:$C,Q$2,FALSE)),"SPECIFY METHOD")))</f>
        <v>Pomacanthus arcuatus</v>
      </c>
      <c r="R122" s="7" t="str">
        <f>IF($N122=1,IF(ISERROR(VLOOKUP($P122,'M1'!$A:$C,R$2,FALSE)),"NOT PRESENT",VLOOKUP($P122,'M1'!$A:$C,R$2,FALSE)),IF($N122=2,IF(ISERROR(VLOOKUP(DATA!$P122,'M2'!$A:$C,R$2,FALSE)),"NOT PRESENT",VLOOKUP(DATA!$P122,'M2'!$A:$C,R$2,FALSE)),IF($N122=0,IF(ISERROR(VLOOKUP($P122,'M1'!$A:$C,R$2,FALSE)),IF(ISERROR(VLOOKUP(DATA!$P122,'M2'!$A:$C,R$2,FALSE)),"NOT PRESENT",VLOOKUP(DATA!$P122,'M2'!$A:$C,R$2,FALSE)),VLOOKUP($P122,'M1'!$A:$C,R$2,FALSE)),"SPECIFY METHOD")))</f>
        <v>Grey angelfish</v>
      </c>
      <c r="S122" s="33">
        <f t="shared" si="135"/>
        <v>1</v>
      </c>
      <c r="T122" s="2">
        <v>0</v>
      </c>
      <c r="AC122" s="2">
        <v>1</v>
      </c>
    </row>
    <row r="123" spans="1:30">
      <c r="A123" s="7">
        <f>MAX($A$1:$A122)+1</f>
        <v>119</v>
      </c>
      <c r="B123" s="2" t="str">
        <f t="shared" ref="B123:D123" si="234">IF(ISERROR(B122),IF(ISERROR(B121),IF(ISERROR(B120),"BLANK",B120),B121),B122)</f>
        <v>LH</v>
      </c>
      <c r="C123" s="2" t="str">
        <f t="shared" si="234"/>
        <v>BLANK</v>
      </c>
      <c r="D123" s="2" t="str">
        <f t="shared" si="234"/>
        <v>BC2</v>
      </c>
      <c r="E123" s="7" t="str">
        <f>IF(ISERROR(VLOOKUP($D123,SITES!$A:$E,2,FALSE)),"",VLOOKUP($D123,SITES!$A:$E,2,FALSE))</f>
        <v>Broward County 2</v>
      </c>
      <c r="F123" s="4">
        <f>IF(ISERROR(VLOOKUP($D123,SITES!$A:$E,3,FALSE)),"",VLOOKUP($D123,SITES!$A:$E,3,FALSE))</f>
        <v>26.159949999999998</v>
      </c>
      <c r="G123" s="31">
        <f>IF(ISERROR(VLOOKUP($D123,SITES!$A:$E,4,FALSE)),"",VLOOKUP($D123,SITES!$A:$E,4,FALSE))</f>
        <v>-80.082499999999996</v>
      </c>
      <c r="H123" s="50">
        <f t="shared" ref="H123:N123" si="235">IF(ISERROR(H122),IF(ISERROR(H121),IF(ISERROR(H120),"BLANK",H120),H121),H122)</f>
        <v>45388</v>
      </c>
      <c r="I123" s="2">
        <f t="shared" si="235"/>
        <v>12</v>
      </c>
      <c r="J123" s="2" t="str">
        <f t="shared" si="235"/>
        <v>N</v>
      </c>
      <c r="K123" s="6">
        <f t="shared" si="235"/>
        <v>0.375</v>
      </c>
      <c r="L123" s="2" t="str">
        <f t="shared" si="235"/>
        <v>Mark</v>
      </c>
      <c r="M123" s="2">
        <f t="shared" si="235"/>
        <v>14.6</v>
      </c>
      <c r="N123" s="2">
        <f t="shared" si="235"/>
        <v>1</v>
      </c>
      <c r="O123" s="2">
        <v>2</v>
      </c>
      <c r="P123" s="2" t="s">
        <v>131</v>
      </c>
      <c r="Q123" s="7" t="str">
        <f>IF($N123=1,IF(ISERROR(VLOOKUP($P123,'M1'!$A:$C,Q$2,FALSE)),"NOT PRESENT",VLOOKUP($P123,'M1'!$A:$C,Q$2,FALSE)),IF($N123=2,IF(ISERROR(VLOOKUP(DATA!$P123,'M2'!$A:$C,Q$2,FALSE)),"NOT PRESENT",VLOOKUP(DATA!$P123,'M2'!$A:$C,Q$2,FALSE)),IF($N123=0,IF(ISERROR(VLOOKUP($P123,'M1'!$A:$C,Q$2,FALSE)),IF(ISERROR(VLOOKUP(DATA!$P123,'M2'!$A:$C,Q$2,FALSE)),"NOT PRESENT",VLOOKUP(DATA!$P123,'M2'!$A:$C,Q$2,FALSE)),VLOOKUP($P123,'M1'!$A:$C,Q$2,FALSE)),"SPECIFY METHOD")))</f>
        <v>Serranus baldwini</v>
      </c>
      <c r="R123" s="7" t="str">
        <f>IF($N123=1,IF(ISERROR(VLOOKUP($P123,'M1'!$A:$C,R$2,FALSE)),"NOT PRESENT",VLOOKUP($P123,'M1'!$A:$C,R$2,FALSE)),IF($N123=2,IF(ISERROR(VLOOKUP(DATA!$P123,'M2'!$A:$C,R$2,FALSE)),"NOT PRESENT",VLOOKUP(DATA!$P123,'M2'!$A:$C,R$2,FALSE)),IF($N123=0,IF(ISERROR(VLOOKUP($P123,'M1'!$A:$C,R$2,FALSE)),IF(ISERROR(VLOOKUP(DATA!$P123,'M2'!$A:$C,R$2,FALSE)),"NOT PRESENT",VLOOKUP(DATA!$P123,'M2'!$A:$C,R$2,FALSE)),VLOOKUP($P123,'M1'!$A:$C,R$2,FALSE)),"SPECIFY METHOD")))</f>
        <v>Lantern bass</v>
      </c>
      <c r="S123" s="33">
        <f t="shared" si="135"/>
        <v>1</v>
      </c>
      <c r="T123" s="2">
        <v>0</v>
      </c>
      <c r="W123" s="2">
        <v>1</v>
      </c>
    </row>
    <row r="124" spans="1:30">
      <c r="A124" s="7">
        <f>MAX($A$1:$A123)+1</f>
        <v>120</v>
      </c>
      <c r="B124" s="2" t="str">
        <f t="shared" ref="B124:D124" si="236">IF(ISERROR(B123),IF(ISERROR(B122),IF(ISERROR(B121),"BLANK",B121),B122),B123)</f>
        <v>LH</v>
      </c>
      <c r="C124" s="2" t="str">
        <f t="shared" si="236"/>
        <v>BLANK</v>
      </c>
      <c r="D124" s="2" t="str">
        <f t="shared" si="236"/>
        <v>BC2</v>
      </c>
      <c r="E124" s="7" t="str">
        <f>IF(ISERROR(VLOOKUP($D124,SITES!$A:$E,2,FALSE)),"",VLOOKUP($D124,SITES!$A:$E,2,FALSE))</f>
        <v>Broward County 2</v>
      </c>
      <c r="F124" s="4">
        <f>IF(ISERROR(VLOOKUP($D124,SITES!$A:$E,3,FALSE)),"",VLOOKUP($D124,SITES!$A:$E,3,FALSE))</f>
        <v>26.159949999999998</v>
      </c>
      <c r="G124" s="31">
        <f>IF(ISERROR(VLOOKUP($D124,SITES!$A:$E,4,FALSE)),"",VLOOKUP($D124,SITES!$A:$E,4,FALSE))</f>
        <v>-80.082499999999996</v>
      </c>
      <c r="H124" s="50">
        <f t="shared" ref="H124:M124" si="237">IF(ISERROR(H123),IF(ISERROR(H122),IF(ISERROR(H121),"BLANK",H121),H122),H123)</f>
        <v>45388</v>
      </c>
      <c r="I124" s="2">
        <f t="shared" si="237"/>
        <v>12</v>
      </c>
      <c r="J124" s="2" t="str">
        <f t="shared" si="237"/>
        <v>N</v>
      </c>
      <c r="K124" s="6">
        <f t="shared" si="237"/>
        <v>0.375</v>
      </c>
      <c r="L124" s="2" t="str">
        <f t="shared" si="237"/>
        <v>Mark</v>
      </c>
      <c r="M124" s="2">
        <f t="shared" si="237"/>
        <v>14.6</v>
      </c>
      <c r="N124" s="2">
        <v>2</v>
      </c>
      <c r="O124" s="2">
        <v>1</v>
      </c>
      <c r="P124" s="2" t="s">
        <v>132</v>
      </c>
      <c r="Q124" s="7" t="str">
        <f>IF($N124=1,IF(ISERROR(VLOOKUP($P124,'M1'!$A:$C,Q$2,FALSE)),"NOT PRESENT",VLOOKUP($P124,'M1'!$A:$C,Q$2,FALSE)),IF($N124=2,IF(ISERROR(VLOOKUP(DATA!$P124,'M2'!$A:$C,Q$2,FALSE)),"NOT PRESENT",VLOOKUP(DATA!$P124,'M2'!$A:$C,Q$2,FALSE)),IF($N124=0,IF(ISERROR(VLOOKUP($P124,'M1'!$A:$C,Q$2,FALSE)),IF(ISERROR(VLOOKUP(DATA!$P124,'M2'!$A:$C,Q$2,FALSE)),"NOT PRESENT",VLOOKUP(DATA!$P124,'M2'!$A:$C,Q$2,FALSE)),VLOOKUP($P124,'M1'!$A:$C,Q$2,FALSE)),"SPECIFY METHOD")))</f>
        <v>Coryphopterus eidolon</v>
      </c>
      <c r="R124" s="7" t="str">
        <f>IF($N124=1,IF(ISERROR(VLOOKUP($P124,'M1'!$A:$C,R$2,FALSE)),"NOT PRESENT",VLOOKUP($P124,'M1'!$A:$C,R$2,FALSE)),IF($N124=2,IF(ISERROR(VLOOKUP(DATA!$P124,'M2'!$A:$C,R$2,FALSE)),"NOT PRESENT",VLOOKUP(DATA!$P124,'M2'!$A:$C,R$2,FALSE)),IF($N124=0,IF(ISERROR(VLOOKUP($P124,'M1'!$A:$C,R$2,FALSE)),IF(ISERROR(VLOOKUP(DATA!$P124,'M2'!$A:$C,R$2,FALSE)),"NOT PRESENT",VLOOKUP(DATA!$P124,'M2'!$A:$C,R$2,FALSE)),VLOOKUP($P124,'M1'!$A:$C,R$2,FALSE)),"SPECIFY METHOD")))</f>
        <v>Pallid goby</v>
      </c>
      <c r="S124" s="33">
        <f t="shared" si="135"/>
        <v>1</v>
      </c>
      <c r="T124" s="2">
        <v>0</v>
      </c>
      <c r="V124" s="2">
        <v>1</v>
      </c>
    </row>
    <row r="125" spans="1:30">
      <c r="A125" s="7">
        <f>MAX($A$1:$A124)+1</f>
        <v>121</v>
      </c>
      <c r="B125" s="2" t="str">
        <f t="shared" ref="B125:D125" si="238">IF(ISERROR(B124),IF(ISERROR(B123),IF(ISERROR(B122),"BLANK",B122),B123),B124)</f>
        <v>LH</v>
      </c>
      <c r="C125" s="2" t="str">
        <f t="shared" si="238"/>
        <v>BLANK</v>
      </c>
      <c r="D125" s="2" t="str">
        <f t="shared" si="238"/>
        <v>BC2</v>
      </c>
      <c r="E125" s="7" t="str">
        <f>IF(ISERROR(VLOOKUP($D125,SITES!$A:$E,2,FALSE)),"",VLOOKUP($D125,SITES!$A:$E,2,FALSE))</f>
        <v>Broward County 2</v>
      </c>
      <c r="F125" s="4">
        <f>IF(ISERROR(VLOOKUP($D125,SITES!$A:$E,3,FALSE)),"",VLOOKUP($D125,SITES!$A:$E,3,FALSE))</f>
        <v>26.159949999999998</v>
      </c>
      <c r="G125" s="31">
        <f>IF(ISERROR(VLOOKUP($D125,SITES!$A:$E,4,FALSE)),"",VLOOKUP($D125,SITES!$A:$E,4,FALSE))</f>
        <v>-80.082499999999996</v>
      </c>
      <c r="H125" s="50">
        <f t="shared" ref="H125:N125" si="239">IF(ISERROR(H124),IF(ISERROR(H123),IF(ISERROR(H122),"BLANK",H122),H123),H124)</f>
        <v>45388</v>
      </c>
      <c r="I125" s="2">
        <f t="shared" si="239"/>
        <v>12</v>
      </c>
      <c r="J125" s="2" t="str">
        <f t="shared" si="239"/>
        <v>N</v>
      </c>
      <c r="K125" s="6">
        <f t="shared" si="239"/>
        <v>0.375</v>
      </c>
      <c r="L125" s="2" t="str">
        <f t="shared" si="239"/>
        <v>Mark</v>
      </c>
      <c r="M125" s="2">
        <f t="shared" si="239"/>
        <v>14.6</v>
      </c>
      <c r="N125" s="2">
        <f t="shared" si="239"/>
        <v>2</v>
      </c>
      <c r="O125" s="2">
        <v>1</v>
      </c>
      <c r="P125" s="2" t="s">
        <v>71</v>
      </c>
      <c r="Q125" s="7" t="str">
        <f>IF($N125=1,IF(ISERROR(VLOOKUP($P125,'M1'!$A:$C,Q$2,FALSE)),"NOT PRESENT",VLOOKUP($P125,'M1'!$A:$C,Q$2,FALSE)),IF($N125=2,IF(ISERROR(VLOOKUP(DATA!$P125,'M2'!$A:$C,Q$2,FALSE)),"NOT PRESENT",VLOOKUP(DATA!$P125,'M2'!$A:$C,Q$2,FALSE)),IF($N125=0,IF(ISERROR(VLOOKUP($P125,'M1'!$A:$C,Q$2,FALSE)),IF(ISERROR(VLOOKUP(DATA!$P125,'M2'!$A:$C,Q$2,FALSE)),"NOT PRESENT",VLOOKUP(DATA!$P125,'M2'!$A:$C,Q$2,FALSE)),VLOOKUP($P125,'M1'!$A:$C,Q$2,FALSE)),"SPECIFY METHOD")))</f>
        <v>Acanthemblemaria aspera</v>
      </c>
      <c r="R125" s="7" t="str">
        <f>IF($N125=1,IF(ISERROR(VLOOKUP($P125,'M1'!$A:$C,R$2,FALSE)),"NOT PRESENT",VLOOKUP($P125,'M1'!$A:$C,R$2,FALSE)),IF($N125=2,IF(ISERROR(VLOOKUP(DATA!$P125,'M2'!$A:$C,R$2,FALSE)),"NOT PRESENT",VLOOKUP(DATA!$P125,'M2'!$A:$C,R$2,FALSE)),IF($N125=0,IF(ISERROR(VLOOKUP($P125,'M1'!$A:$C,R$2,FALSE)),IF(ISERROR(VLOOKUP(DATA!$P125,'M2'!$A:$C,R$2,FALSE)),"NOT PRESENT",VLOOKUP(DATA!$P125,'M2'!$A:$C,R$2,FALSE)),VLOOKUP($P125,'M1'!$A:$C,R$2,FALSE)),"SPECIFY METHOD")))</f>
        <v>Roughhead blenny</v>
      </c>
      <c r="S125" s="33">
        <f t="shared" si="135"/>
        <v>3</v>
      </c>
      <c r="T125" s="2">
        <v>0</v>
      </c>
      <c r="U125" s="2">
        <v>3</v>
      </c>
    </row>
    <row r="126" spans="1:30">
      <c r="A126" s="7">
        <f>MAX($A$1:$A125)+1</f>
        <v>122</v>
      </c>
      <c r="B126" s="2" t="str">
        <f t="shared" ref="B126:D126" si="240">IF(ISERROR(B125),IF(ISERROR(B124),IF(ISERROR(B123),"BLANK",B123),B124),B125)</f>
        <v>LH</v>
      </c>
      <c r="C126" s="2" t="str">
        <f t="shared" si="240"/>
        <v>BLANK</v>
      </c>
      <c r="D126" s="2" t="str">
        <f t="shared" si="240"/>
        <v>BC2</v>
      </c>
      <c r="E126" s="7" t="str">
        <f>IF(ISERROR(VLOOKUP($D126,SITES!$A:$E,2,FALSE)),"",VLOOKUP($D126,SITES!$A:$E,2,FALSE))</f>
        <v>Broward County 2</v>
      </c>
      <c r="F126" s="4">
        <f>IF(ISERROR(VLOOKUP($D126,SITES!$A:$E,3,FALSE)),"",VLOOKUP($D126,SITES!$A:$E,3,FALSE))</f>
        <v>26.159949999999998</v>
      </c>
      <c r="G126" s="31">
        <f>IF(ISERROR(VLOOKUP($D126,SITES!$A:$E,4,FALSE)),"",VLOOKUP($D126,SITES!$A:$E,4,FALSE))</f>
        <v>-80.082499999999996</v>
      </c>
      <c r="H126" s="50">
        <f t="shared" ref="H126:N126" si="241">IF(ISERROR(H125),IF(ISERROR(H124),IF(ISERROR(H123),"BLANK",H123),H124),H125)</f>
        <v>45388</v>
      </c>
      <c r="I126" s="2">
        <f t="shared" si="241"/>
        <v>12</v>
      </c>
      <c r="J126" s="2" t="str">
        <f t="shared" si="241"/>
        <v>N</v>
      </c>
      <c r="K126" s="6">
        <f t="shared" si="241"/>
        <v>0.375</v>
      </c>
      <c r="L126" s="2" t="str">
        <f t="shared" si="241"/>
        <v>Mark</v>
      </c>
      <c r="M126" s="2">
        <f t="shared" si="241"/>
        <v>14.6</v>
      </c>
      <c r="N126" s="2">
        <f t="shared" si="241"/>
        <v>2</v>
      </c>
      <c r="O126" s="2">
        <v>2</v>
      </c>
      <c r="P126" s="2" t="str">
        <f>IF(ISERROR(P125),IF(ISERROR(P124),IF(ISERROR(P123),"BLANK",P123),P124),P125)</f>
        <v>aas</v>
      </c>
      <c r="Q126" s="7" t="str">
        <f>IF($N126=1,IF(ISERROR(VLOOKUP($P126,'M1'!$A:$C,Q$2,FALSE)),"NOT PRESENT",VLOOKUP($P126,'M1'!$A:$C,Q$2,FALSE)),IF($N126=2,IF(ISERROR(VLOOKUP(DATA!$P126,'M2'!$A:$C,Q$2,FALSE)),"NOT PRESENT",VLOOKUP(DATA!$P126,'M2'!$A:$C,Q$2,FALSE)),IF($N126=0,IF(ISERROR(VLOOKUP($P126,'M1'!$A:$C,Q$2,FALSE)),IF(ISERROR(VLOOKUP(DATA!$P126,'M2'!$A:$C,Q$2,FALSE)),"NOT PRESENT",VLOOKUP(DATA!$P126,'M2'!$A:$C,Q$2,FALSE)),VLOOKUP($P126,'M1'!$A:$C,Q$2,FALSE)),"SPECIFY METHOD")))</f>
        <v>Acanthemblemaria aspera</v>
      </c>
      <c r="R126" s="7" t="str">
        <f>IF($N126=1,IF(ISERROR(VLOOKUP($P126,'M1'!$A:$C,R$2,FALSE)),"NOT PRESENT",VLOOKUP($P126,'M1'!$A:$C,R$2,FALSE)),IF($N126=2,IF(ISERROR(VLOOKUP(DATA!$P126,'M2'!$A:$C,R$2,FALSE)),"NOT PRESENT",VLOOKUP(DATA!$P126,'M2'!$A:$C,R$2,FALSE)),IF($N126=0,IF(ISERROR(VLOOKUP($P126,'M1'!$A:$C,R$2,FALSE)),IF(ISERROR(VLOOKUP(DATA!$P126,'M2'!$A:$C,R$2,FALSE)),"NOT PRESENT",VLOOKUP(DATA!$P126,'M2'!$A:$C,R$2,FALSE)),VLOOKUP($P126,'M1'!$A:$C,R$2,FALSE)),"SPECIFY METHOD")))</f>
        <v>Roughhead blenny</v>
      </c>
      <c r="S126" s="33">
        <f t="shared" si="135"/>
        <v>4</v>
      </c>
      <c r="T126" s="2">
        <v>0</v>
      </c>
      <c r="U126" s="2">
        <v>4</v>
      </c>
    </row>
    <row r="127" spans="1:30">
      <c r="A127" s="7">
        <f>MAX($A$1:$A126)+1</f>
        <v>123</v>
      </c>
      <c r="B127" s="2" t="str">
        <f t="shared" ref="B127:D127" si="242">IF(ISERROR(B126),IF(ISERROR(B125),IF(ISERROR(B124),"BLANK",B124),B125),B126)</f>
        <v>LH</v>
      </c>
      <c r="C127" s="2" t="str">
        <f t="shared" si="242"/>
        <v>BLANK</v>
      </c>
      <c r="D127" s="2" t="str">
        <f t="shared" si="242"/>
        <v>BC2</v>
      </c>
      <c r="E127" s="7" t="str">
        <f>IF(ISERROR(VLOOKUP($D127,SITES!$A:$E,2,FALSE)),"",VLOOKUP($D127,SITES!$A:$E,2,FALSE))</f>
        <v>Broward County 2</v>
      </c>
      <c r="F127" s="4">
        <f>IF(ISERROR(VLOOKUP($D127,SITES!$A:$E,3,FALSE)),"",VLOOKUP($D127,SITES!$A:$E,3,FALSE))</f>
        <v>26.159949999999998</v>
      </c>
      <c r="G127" s="31">
        <f>IF(ISERROR(VLOOKUP($D127,SITES!$A:$E,4,FALSE)),"",VLOOKUP($D127,SITES!$A:$E,4,FALSE))</f>
        <v>-80.082499999999996</v>
      </c>
      <c r="H127" s="50">
        <f t="shared" ref="H127:N127" si="243">IF(ISERROR(H126),IF(ISERROR(H125),IF(ISERROR(H124),"BLANK",H124),H125),H126)</f>
        <v>45388</v>
      </c>
      <c r="I127" s="2">
        <f t="shared" si="243"/>
        <v>12</v>
      </c>
      <c r="J127" s="2" t="str">
        <f t="shared" si="243"/>
        <v>N</v>
      </c>
      <c r="K127" s="6">
        <f t="shared" si="243"/>
        <v>0.375</v>
      </c>
      <c r="L127" s="2" t="str">
        <f t="shared" si="243"/>
        <v>Mark</v>
      </c>
      <c r="M127" s="2">
        <f t="shared" si="243"/>
        <v>14.6</v>
      </c>
      <c r="N127" s="2">
        <f t="shared" si="243"/>
        <v>2</v>
      </c>
      <c r="O127" s="2">
        <v>1</v>
      </c>
      <c r="P127" s="2" t="s">
        <v>133</v>
      </c>
      <c r="Q127" s="7" t="str">
        <f>IF($N127=1,IF(ISERROR(VLOOKUP($P127,'M1'!$A:$C,Q$2,FALSE)),"NOT PRESENT",VLOOKUP($P127,'M1'!$A:$C,Q$2,FALSE)),IF($N127=2,IF(ISERROR(VLOOKUP(DATA!$P127,'M2'!$A:$C,Q$2,FALSE)),"NOT PRESENT",VLOOKUP(DATA!$P127,'M2'!$A:$C,Q$2,FALSE)),IF($N127=0,IF(ISERROR(VLOOKUP($P127,'M1'!$A:$C,Q$2,FALSE)),IF(ISERROR(VLOOKUP(DATA!$P127,'M2'!$A:$C,Q$2,FALSE)),"NOT PRESENT",VLOOKUP(DATA!$P127,'M2'!$A:$C,Q$2,FALSE)),VLOOKUP($P127,'M1'!$A:$C,Q$2,FALSE)),"SPECIFY METHOD")))</f>
        <v>Hermodice carunculata</v>
      </c>
      <c r="R127" s="7">
        <f>IF($N127=1,IF(ISERROR(VLOOKUP($P127,'M1'!$A:$C,R$2,FALSE)),"NOT PRESENT",VLOOKUP($P127,'M1'!$A:$C,R$2,FALSE)),IF($N127=2,IF(ISERROR(VLOOKUP(DATA!$P127,'M2'!$A:$C,R$2,FALSE)),"NOT PRESENT",VLOOKUP(DATA!$P127,'M2'!$A:$C,R$2,FALSE)),IF($N127=0,IF(ISERROR(VLOOKUP($P127,'M1'!$A:$C,R$2,FALSE)),IF(ISERROR(VLOOKUP(DATA!$P127,'M2'!$A:$C,R$2,FALSE)),"NOT PRESENT",VLOOKUP(DATA!$P127,'M2'!$A:$C,R$2,FALSE)),VLOOKUP($P127,'M1'!$A:$C,R$2,FALSE)),"SPECIFY METHOD")))</f>
        <v>0</v>
      </c>
      <c r="S127" s="33">
        <f t="shared" si="135"/>
        <v>1</v>
      </c>
      <c r="T127" s="2">
        <v>1</v>
      </c>
    </row>
    <row r="128" spans="1:30">
      <c r="A128" s="7">
        <f>MAX($A$1:$A127)+1</f>
        <v>124</v>
      </c>
      <c r="B128" s="2" t="str">
        <f t="shared" ref="B128:D128" si="244">IF(ISERROR(B127),IF(ISERROR(B126),IF(ISERROR(B125),"BLANK",B125),B126),B127)</f>
        <v>LH</v>
      </c>
      <c r="C128" s="2" t="str">
        <f t="shared" si="244"/>
        <v>BLANK</v>
      </c>
      <c r="D128" s="2" t="str">
        <f t="shared" si="244"/>
        <v>BC2</v>
      </c>
      <c r="E128" s="7" t="str">
        <f>IF(ISERROR(VLOOKUP($D128,SITES!$A:$E,2,FALSE)),"",VLOOKUP($D128,SITES!$A:$E,2,FALSE))</f>
        <v>Broward County 2</v>
      </c>
      <c r="F128" s="4">
        <f>IF(ISERROR(VLOOKUP($D128,SITES!$A:$E,3,FALSE)),"",VLOOKUP($D128,SITES!$A:$E,3,FALSE))</f>
        <v>26.159949999999998</v>
      </c>
      <c r="G128" s="31">
        <f>IF(ISERROR(VLOOKUP($D128,SITES!$A:$E,4,FALSE)),"",VLOOKUP($D128,SITES!$A:$E,4,FALSE))</f>
        <v>-80.082499999999996</v>
      </c>
      <c r="H128" s="50">
        <f t="shared" ref="H128:P128" si="245">IF(ISERROR(H127),IF(ISERROR(H126),IF(ISERROR(H125),"BLANK",H125),H126),H127)</f>
        <v>45388</v>
      </c>
      <c r="I128" s="2">
        <f t="shared" si="245"/>
        <v>12</v>
      </c>
      <c r="J128" s="2" t="str">
        <f t="shared" si="245"/>
        <v>N</v>
      </c>
      <c r="K128" s="6">
        <f t="shared" si="245"/>
        <v>0.375</v>
      </c>
      <c r="L128" s="2" t="str">
        <f t="shared" si="245"/>
        <v>Mark</v>
      </c>
      <c r="M128" s="2">
        <f t="shared" si="245"/>
        <v>14.6</v>
      </c>
      <c r="N128" s="2">
        <f t="shared" si="245"/>
        <v>2</v>
      </c>
      <c r="O128" s="2">
        <v>2</v>
      </c>
      <c r="P128" s="2" t="str">
        <f t="shared" si="245"/>
        <v>hca</v>
      </c>
      <c r="Q128" s="7" t="str">
        <f>IF($N128=1,IF(ISERROR(VLOOKUP($P128,'M1'!$A:$C,Q$2,FALSE)),"NOT PRESENT",VLOOKUP($P128,'M1'!$A:$C,Q$2,FALSE)),IF($N128=2,IF(ISERROR(VLOOKUP(DATA!$P128,'M2'!$A:$C,Q$2,FALSE)),"NOT PRESENT",VLOOKUP(DATA!$P128,'M2'!$A:$C,Q$2,FALSE)),IF($N128=0,IF(ISERROR(VLOOKUP($P128,'M1'!$A:$C,Q$2,FALSE)),IF(ISERROR(VLOOKUP(DATA!$P128,'M2'!$A:$C,Q$2,FALSE)),"NOT PRESENT",VLOOKUP(DATA!$P128,'M2'!$A:$C,Q$2,FALSE)),VLOOKUP($P128,'M1'!$A:$C,Q$2,FALSE)),"SPECIFY METHOD")))</f>
        <v>Hermodice carunculata</v>
      </c>
      <c r="R128" s="7">
        <f>IF($N128=1,IF(ISERROR(VLOOKUP($P128,'M1'!$A:$C,R$2,FALSE)),"NOT PRESENT",VLOOKUP($P128,'M1'!$A:$C,R$2,FALSE)),IF($N128=2,IF(ISERROR(VLOOKUP(DATA!$P128,'M2'!$A:$C,R$2,FALSE)),"NOT PRESENT",VLOOKUP(DATA!$P128,'M2'!$A:$C,R$2,FALSE)),IF($N128=0,IF(ISERROR(VLOOKUP($P128,'M1'!$A:$C,R$2,FALSE)),IF(ISERROR(VLOOKUP(DATA!$P128,'M2'!$A:$C,R$2,FALSE)),"NOT PRESENT",VLOOKUP(DATA!$P128,'M2'!$A:$C,R$2,FALSE)),VLOOKUP($P128,'M1'!$A:$C,R$2,FALSE)),"SPECIFY METHOD")))</f>
        <v>0</v>
      </c>
      <c r="S128" s="33">
        <f t="shared" si="135"/>
        <v>1</v>
      </c>
      <c r="T128" s="2">
        <v>1</v>
      </c>
    </row>
    <row r="129" spans="1:25">
      <c r="A129" s="7">
        <f>MAX($A$1:$A128)+1</f>
        <v>125</v>
      </c>
      <c r="B129" s="2" t="str">
        <f t="shared" ref="B129:D129" si="246">IF(ISERROR(B128),IF(ISERROR(B127),IF(ISERROR(B126),"BLANK",B126),B127),B128)</f>
        <v>LH</v>
      </c>
      <c r="C129" s="2" t="str">
        <f t="shared" si="246"/>
        <v>BLANK</v>
      </c>
      <c r="D129" s="2" t="str">
        <f t="shared" si="246"/>
        <v>BC2</v>
      </c>
      <c r="E129" s="7" t="str">
        <f>IF(ISERROR(VLOOKUP($D129,SITES!$A:$E,2,FALSE)),"",VLOOKUP($D129,SITES!$A:$E,2,FALSE))</f>
        <v>Broward County 2</v>
      </c>
      <c r="F129" s="4">
        <f>IF(ISERROR(VLOOKUP($D129,SITES!$A:$E,3,FALSE)),"",VLOOKUP($D129,SITES!$A:$E,3,FALSE))</f>
        <v>26.159949999999998</v>
      </c>
      <c r="G129" s="31">
        <f>IF(ISERROR(VLOOKUP($D129,SITES!$A:$E,4,FALSE)),"",VLOOKUP($D129,SITES!$A:$E,4,FALSE))</f>
        <v>-80.082499999999996</v>
      </c>
      <c r="H129" s="50">
        <f t="shared" ref="H129:N129" si="247">IF(ISERROR(H128),IF(ISERROR(H127),IF(ISERROR(H126),"BLANK",H126),H127),H128)</f>
        <v>45388</v>
      </c>
      <c r="I129" s="2">
        <f t="shared" si="247"/>
        <v>12</v>
      </c>
      <c r="J129" s="2" t="str">
        <f t="shared" si="247"/>
        <v>N</v>
      </c>
      <c r="K129" s="6">
        <f t="shared" si="247"/>
        <v>0.375</v>
      </c>
      <c r="L129" s="2" t="str">
        <f t="shared" si="247"/>
        <v>Mark</v>
      </c>
      <c r="M129" s="2">
        <f t="shared" si="247"/>
        <v>14.6</v>
      </c>
      <c r="N129" s="2">
        <f t="shared" si="247"/>
        <v>2</v>
      </c>
      <c r="O129" s="2">
        <v>1</v>
      </c>
      <c r="P129" s="2" t="s">
        <v>107</v>
      </c>
      <c r="Q129" s="7" t="str">
        <f>IF($N129=1,IF(ISERROR(VLOOKUP($P129,'M1'!$A:$C,Q$2,FALSE)),"NOT PRESENT",VLOOKUP($P129,'M1'!$A:$C,Q$2,FALSE)),IF($N129=2,IF(ISERROR(VLOOKUP(DATA!$P129,'M2'!$A:$C,Q$2,FALSE)),"NOT PRESENT",VLOOKUP(DATA!$P129,'M2'!$A:$C,Q$2,FALSE)),IF($N129=0,IF(ISERROR(VLOOKUP($P129,'M1'!$A:$C,Q$2,FALSE)),IF(ISERROR(VLOOKUP(DATA!$P129,'M2'!$A:$C,Q$2,FALSE)),"NOT PRESENT",VLOOKUP(DATA!$P129,'M2'!$A:$C,Q$2,FALSE)),VLOOKUP($P129,'M1'!$A:$C,Q$2,FALSE)),"SPECIFY METHOD")))</f>
        <v>Coryphopterus glaucofraenum</v>
      </c>
      <c r="R129" s="7" t="str">
        <f>IF($N129=1,IF(ISERROR(VLOOKUP($P129,'M1'!$A:$C,R$2,FALSE)),"NOT PRESENT",VLOOKUP($P129,'M1'!$A:$C,R$2,FALSE)),IF($N129=2,IF(ISERROR(VLOOKUP(DATA!$P129,'M2'!$A:$C,R$2,FALSE)),"NOT PRESENT",VLOOKUP(DATA!$P129,'M2'!$A:$C,R$2,FALSE)),IF($N129=0,IF(ISERROR(VLOOKUP($P129,'M1'!$A:$C,R$2,FALSE)),IF(ISERROR(VLOOKUP(DATA!$P129,'M2'!$A:$C,R$2,FALSE)),"NOT PRESENT",VLOOKUP(DATA!$P129,'M2'!$A:$C,R$2,FALSE)),VLOOKUP($P129,'M1'!$A:$C,R$2,FALSE)),"SPECIFY METHOD")))</f>
        <v>Bridled goby</v>
      </c>
      <c r="S129" s="33">
        <f t="shared" si="135"/>
        <v>10</v>
      </c>
      <c r="T129" s="2">
        <v>0</v>
      </c>
      <c r="U129" s="2">
        <v>8</v>
      </c>
      <c r="V129" s="2">
        <v>2</v>
      </c>
    </row>
    <row r="130" spans="1:25">
      <c r="A130" s="7">
        <f>MAX($A$1:$A129)+1</f>
        <v>126</v>
      </c>
      <c r="B130" s="2" t="str">
        <f t="shared" ref="B130:D130" si="248">IF(ISERROR(B129),IF(ISERROR(B128),IF(ISERROR(B127),"BLANK",B127),B128),B129)</f>
        <v>LH</v>
      </c>
      <c r="C130" s="2" t="str">
        <f t="shared" si="248"/>
        <v>BLANK</v>
      </c>
      <c r="D130" s="2" t="str">
        <f t="shared" si="248"/>
        <v>BC2</v>
      </c>
      <c r="E130" s="7" t="str">
        <f>IF(ISERROR(VLOOKUP($D130,SITES!$A:$E,2,FALSE)),"",VLOOKUP($D130,SITES!$A:$E,2,FALSE))</f>
        <v>Broward County 2</v>
      </c>
      <c r="F130" s="4">
        <f>IF(ISERROR(VLOOKUP($D130,SITES!$A:$E,3,FALSE)),"",VLOOKUP($D130,SITES!$A:$E,3,FALSE))</f>
        <v>26.159949999999998</v>
      </c>
      <c r="G130" s="31">
        <f>IF(ISERROR(VLOOKUP($D130,SITES!$A:$E,4,FALSE)),"",VLOOKUP($D130,SITES!$A:$E,4,FALSE))</f>
        <v>-80.082499999999996</v>
      </c>
      <c r="H130" s="50">
        <f t="shared" ref="H130:P130" si="249">IF(ISERROR(H129),IF(ISERROR(H128),IF(ISERROR(H127),"BLANK",H127),H128),H129)</f>
        <v>45388</v>
      </c>
      <c r="I130" s="2">
        <f t="shared" si="249"/>
        <v>12</v>
      </c>
      <c r="J130" s="2" t="str">
        <f t="shared" si="249"/>
        <v>N</v>
      </c>
      <c r="K130" s="6">
        <f t="shared" si="249"/>
        <v>0.375</v>
      </c>
      <c r="L130" s="2" t="str">
        <f t="shared" si="249"/>
        <v>Mark</v>
      </c>
      <c r="M130" s="2">
        <f t="shared" si="249"/>
        <v>14.6</v>
      </c>
      <c r="N130" s="2">
        <f t="shared" si="249"/>
        <v>2</v>
      </c>
      <c r="O130" s="2">
        <v>2</v>
      </c>
      <c r="P130" s="2" t="str">
        <f t="shared" si="249"/>
        <v>cgl</v>
      </c>
      <c r="Q130" s="7" t="str">
        <f>IF($N130=1,IF(ISERROR(VLOOKUP($P130,'M1'!$A:$C,Q$2,FALSE)),"NOT PRESENT",VLOOKUP($P130,'M1'!$A:$C,Q$2,FALSE)),IF($N130=2,IF(ISERROR(VLOOKUP(DATA!$P130,'M2'!$A:$C,Q$2,FALSE)),"NOT PRESENT",VLOOKUP(DATA!$P130,'M2'!$A:$C,Q$2,FALSE)),IF($N130=0,IF(ISERROR(VLOOKUP($P130,'M1'!$A:$C,Q$2,FALSE)),IF(ISERROR(VLOOKUP(DATA!$P130,'M2'!$A:$C,Q$2,FALSE)),"NOT PRESENT",VLOOKUP(DATA!$P130,'M2'!$A:$C,Q$2,FALSE)),VLOOKUP($P130,'M1'!$A:$C,Q$2,FALSE)),"SPECIFY METHOD")))</f>
        <v>Coryphopterus glaucofraenum</v>
      </c>
      <c r="R130" s="7" t="str">
        <f>IF($N130=1,IF(ISERROR(VLOOKUP($P130,'M1'!$A:$C,R$2,FALSE)),"NOT PRESENT",VLOOKUP($P130,'M1'!$A:$C,R$2,FALSE)),IF($N130=2,IF(ISERROR(VLOOKUP(DATA!$P130,'M2'!$A:$C,R$2,FALSE)),"NOT PRESENT",VLOOKUP(DATA!$P130,'M2'!$A:$C,R$2,FALSE)),IF($N130=0,IF(ISERROR(VLOOKUP($P130,'M1'!$A:$C,R$2,FALSE)),IF(ISERROR(VLOOKUP(DATA!$P130,'M2'!$A:$C,R$2,FALSE)),"NOT PRESENT",VLOOKUP(DATA!$P130,'M2'!$A:$C,R$2,FALSE)),VLOOKUP($P130,'M1'!$A:$C,R$2,FALSE)),"SPECIFY METHOD")))</f>
        <v>Bridled goby</v>
      </c>
      <c r="S130" s="33">
        <f t="shared" ref="S130:S145" si="250">SUM(T130:AV130)</f>
        <v>15</v>
      </c>
      <c r="T130" s="2">
        <v>0</v>
      </c>
      <c r="U130" s="2">
        <v>10</v>
      </c>
      <c r="V130" s="2">
        <v>5</v>
      </c>
    </row>
    <row r="131" spans="1:25">
      <c r="A131" s="7">
        <f>MAX($A$1:$A130)+1</f>
        <v>127</v>
      </c>
      <c r="B131" s="2" t="str">
        <f t="shared" ref="B131:D131" si="251">IF(ISERROR(B130),IF(ISERROR(B129),IF(ISERROR(B128),"BLANK",B128),B129),B130)</f>
        <v>LH</v>
      </c>
      <c r="C131" s="2" t="str">
        <f t="shared" si="251"/>
        <v>BLANK</v>
      </c>
      <c r="D131" s="2" t="str">
        <f t="shared" si="251"/>
        <v>BC2</v>
      </c>
      <c r="E131" s="7" t="str">
        <f>IF(ISERROR(VLOOKUP($D131,SITES!$A:$E,2,FALSE)),"",VLOOKUP($D131,SITES!$A:$E,2,FALSE))</f>
        <v>Broward County 2</v>
      </c>
      <c r="F131" s="4">
        <f>IF(ISERROR(VLOOKUP($D131,SITES!$A:$E,3,FALSE)),"",VLOOKUP($D131,SITES!$A:$E,3,FALSE))</f>
        <v>26.159949999999998</v>
      </c>
      <c r="G131" s="31">
        <f>IF(ISERROR(VLOOKUP($D131,SITES!$A:$E,4,FALSE)),"",VLOOKUP($D131,SITES!$A:$E,4,FALSE))</f>
        <v>-80.082499999999996</v>
      </c>
      <c r="H131" s="50">
        <f t="shared" ref="H131:N131" si="252">IF(ISERROR(H130),IF(ISERROR(H129),IF(ISERROR(H128),"BLANK",H128),H129),H130)</f>
        <v>45388</v>
      </c>
      <c r="I131" s="2">
        <f t="shared" si="252"/>
        <v>12</v>
      </c>
      <c r="J131" s="2" t="str">
        <f t="shared" si="252"/>
        <v>N</v>
      </c>
      <c r="K131" s="6">
        <f t="shared" si="252"/>
        <v>0.375</v>
      </c>
      <c r="L131" s="2" t="str">
        <f t="shared" si="252"/>
        <v>Mark</v>
      </c>
      <c r="M131" s="2">
        <f t="shared" si="252"/>
        <v>14.6</v>
      </c>
      <c r="N131" s="2">
        <f t="shared" si="252"/>
        <v>2</v>
      </c>
      <c r="O131" s="2">
        <v>1</v>
      </c>
      <c r="P131" s="2" t="s">
        <v>72</v>
      </c>
      <c r="Q131" s="7" t="str">
        <f>IF($N131=1,IF(ISERROR(VLOOKUP($P131,'M1'!$A:$C,Q$2,FALSE)),"NOT PRESENT",VLOOKUP($P131,'M1'!$A:$C,Q$2,FALSE)),IF($N131=2,IF(ISERROR(VLOOKUP(DATA!$P131,'M2'!$A:$C,Q$2,FALSE)),"NOT PRESENT",VLOOKUP(DATA!$P131,'M2'!$A:$C,Q$2,FALSE)),IF($N131=0,IF(ISERROR(VLOOKUP($P131,'M1'!$A:$C,Q$2,FALSE)),IF(ISERROR(VLOOKUP(DATA!$P131,'M2'!$A:$C,Q$2,FALSE)),"NOT PRESENT",VLOOKUP(DATA!$P131,'M2'!$A:$C,Q$2,FALSE)),VLOOKUP($P131,'M1'!$A:$C,Q$2,FALSE)),"SPECIFY METHOD")))</f>
        <v>Coryphopterus dicrus</v>
      </c>
      <c r="R131" s="7" t="str">
        <f>IF($N131=1,IF(ISERROR(VLOOKUP($P131,'M1'!$A:$C,R$2,FALSE)),"NOT PRESENT",VLOOKUP($P131,'M1'!$A:$C,R$2,FALSE)),IF($N131=2,IF(ISERROR(VLOOKUP(DATA!$P131,'M2'!$A:$C,R$2,FALSE)),"NOT PRESENT",VLOOKUP(DATA!$P131,'M2'!$A:$C,R$2,FALSE)),IF($N131=0,IF(ISERROR(VLOOKUP($P131,'M1'!$A:$C,R$2,FALSE)),IF(ISERROR(VLOOKUP(DATA!$P131,'M2'!$A:$C,R$2,FALSE)),"NOT PRESENT",VLOOKUP(DATA!$P131,'M2'!$A:$C,R$2,FALSE)),VLOOKUP($P131,'M1'!$A:$C,R$2,FALSE)),"SPECIFY METHOD")))</f>
        <v>Colon goby</v>
      </c>
      <c r="S131" s="33">
        <f t="shared" si="250"/>
        <v>7</v>
      </c>
      <c r="T131" s="2">
        <v>0</v>
      </c>
      <c r="V131" s="2">
        <v>7</v>
      </c>
    </row>
    <row r="132" spans="1:25">
      <c r="A132" s="7">
        <f>MAX($A$1:$A131)+1</f>
        <v>128</v>
      </c>
      <c r="B132" s="2" t="str">
        <f t="shared" ref="B132:D132" si="253">IF(ISERROR(B131),IF(ISERROR(B130),IF(ISERROR(B129),"BLANK",B129),B130),B131)</f>
        <v>LH</v>
      </c>
      <c r="C132" s="2" t="str">
        <f t="shared" si="253"/>
        <v>BLANK</v>
      </c>
      <c r="D132" s="2" t="str">
        <f t="shared" si="253"/>
        <v>BC2</v>
      </c>
      <c r="E132" s="7" t="str">
        <f>IF(ISERROR(VLOOKUP($D132,SITES!$A:$E,2,FALSE)),"",VLOOKUP($D132,SITES!$A:$E,2,FALSE))</f>
        <v>Broward County 2</v>
      </c>
      <c r="F132" s="4">
        <f>IF(ISERROR(VLOOKUP($D132,SITES!$A:$E,3,FALSE)),"",VLOOKUP($D132,SITES!$A:$E,3,FALSE))</f>
        <v>26.159949999999998</v>
      </c>
      <c r="G132" s="31">
        <f>IF(ISERROR(VLOOKUP($D132,SITES!$A:$E,4,FALSE)),"",VLOOKUP($D132,SITES!$A:$E,4,FALSE))</f>
        <v>-80.082499999999996</v>
      </c>
      <c r="H132" s="50">
        <f t="shared" ref="H132:P132" si="254">IF(ISERROR(H131),IF(ISERROR(H130),IF(ISERROR(H129),"BLANK",H129),H130),H131)</f>
        <v>45388</v>
      </c>
      <c r="I132" s="2">
        <f t="shared" si="254"/>
        <v>12</v>
      </c>
      <c r="J132" s="2" t="str">
        <f t="shared" si="254"/>
        <v>N</v>
      </c>
      <c r="K132" s="6">
        <f t="shared" si="254"/>
        <v>0.375</v>
      </c>
      <c r="L132" s="2" t="str">
        <f t="shared" si="254"/>
        <v>Mark</v>
      </c>
      <c r="M132" s="2">
        <f t="shared" si="254"/>
        <v>14.6</v>
      </c>
      <c r="N132" s="2">
        <f t="shared" si="254"/>
        <v>2</v>
      </c>
      <c r="O132" s="2">
        <v>2</v>
      </c>
      <c r="P132" s="2" t="str">
        <f t="shared" si="254"/>
        <v>cdi</v>
      </c>
      <c r="Q132" s="7" t="str">
        <f>IF($N132=1,IF(ISERROR(VLOOKUP($P132,'M1'!$A:$C,Q$2,FALSE)),"NOT PRESENT",VLOOKUP($P132,'M1'!$A:$C,Q$2,FALSE)),IF($N132=2,IF(ISERROR(VLOOKUP(DATA!$P132,'M2'!$A:$C,Q$2,FALSE)),"NOT PRESENT",VLOOKUP(DATA!$P132,'M2'!$A:$C,Q$2,FALSE)),IF($N132=0,IF(ISERROR(VLOOKUP($P132,'M1'!$A:$C,Q$2,FALSE)),IF(ISERROR(VLOOKUP(DATA!$P132,'M2'!$A:$C,Q$2,FALSE)),"NOT PRESENT",VLOOKUP(DATA!$P132,'M2'!$A:$C,Q$2,FALSE)),VLOOKUP($P132,'M1'!$A:$C,Q$2,FALSE)),"SPECIFY METHOD")))</f>
        <v>Coryphopterus dicrus</v>
      </c>
      <c r="R132" s="7" t="str">
        <f>IF($N132=1,IF(ISERROR(VLOOKUP($P132,'M1'!$A:$C,R$2,FALSE)),"NOT PRESENT",VLOOKUP($P132,'M1'!$A:$C,R$2,FALSE)),IF($N132=2,IF(ISERROR(VLOOKUP(DATA!$P132,'M2'!$A:$C,R$2,FALSE)),"NOT PRESENT",VLOOKUP(DATA!$P132,'M2'!$A:$C,R$2,FALSE)),IF($N132=0,IF(ISERROR(VLOOKUP($P132,'M1'!$A:$C,R$2,FALSE)),IF(ISERROR(VLOOKUP(DATA!$P132,'M2'!$A:$C,R$2,FALSE)),"NOT PRESENT",VLOOKUP(DATA!$P132,'M2'!$A:$C,R$2,FALSE)),VLOOKUP($P132,'M1'!$A:$C,R$2,FALSE)),"SPECIFY METHOD")))</f>
        <v>Colon goby</v>
      </c>
      <c r="S132" s="33">
        <f t="shared" si="250"/>
        <v>11</v>
      </c>
      <c r="T132" s="2">
        <v>0</v>
      </c>
      <c r="U132" s="2">
        <v>4</v>
      </c>
      <c r="V132" s="2">
        <v>7</v>
      </c>
    </row>
    <row r="133" spans="1:25">
      <c r="A133" s="7">
        <f>MAX($A$1:$A132)+1</f>
        <v>129</v>
      </c>
      <c r="B133" s="2" t="str">
        <f t="shared" ref="B133:D133" si="255">IF(ISERROR(B132),IF(ISERROR(B131),IF(ISERROR(B130),"BLANK",B130),B131),B132)</f>
        <v>LH</v>
      </c>
      <c r="C133" s="2" t="str">
        <f t="shared" si="255"/>
        <v>BLANK</v>
      </c>
      <c r="D133" s="2" t="str">
        <f t="shared" si="255"/>
        <v>BC2</v>
      </c>
      <c r="E133" s="7" t="str">
        <f>IF(ISERROR(VLOOKUP($D133,SITES!$A:$E,2,FALSE)),"",VLOOKUP($D133,SITES!$A:$E,2,FALSE))</f>
        <v>Broward County 2</v>
      </c>
      <c r="F133" s="4">
        <f>IF(ISERROR(VLOOKUP($D133,SITES!$A:$E,3,FALSE)),"",VLOOKUP($D133,SITES!$A:$E,3,FALSE))</f>
        <v>26.159949999999998</v>
      </c>
      <c r="G133" s="31">
        <f>IF(ISERROR(VLOOKUP($D133,SITES!$A:$E,4,FALSE)),"",VLOOKUP($D133,SITES!$A:$E,4,FALSE))</f>
        <v>-80.082499999999996</v>
      </c>
      <c r="H133" s="50">
        <f t="shared" ref="H133:N133" si="256">IF(ISERROR(H132),IF(ISERROR(H131),IF(ISERROR(H130),"BLANK",H130),H131),H132)</f>
        <v>45388</v>
      </c>
      <c r="I133" s="2">
        <f t="shared" si="256"/>
        <v>12</v>
      </c>
      <c r="J133" s="2" t="str">
        <f t="shared" si="256"/>
        <v>N</v>
      </c>
      <c r="K133" s="6">
        <f t="shared" si="256"/>
        <v>0.375</v>
      </c>
      <c r="L133" s="2" t="str">
        <f t="shared" si="256"/>
        <v>Mark</v>
      </c>
      <c r="M133" s="2">
        <f t="shared" si="256"/>
        <v>14.6</v>
      </c>
      <c r="N133" s="2">
        <f t="shared" si="256"/>
        <v>2</v>
      </c>
      <c r="O133" s="2">
        <v>1</v>
      </c>
      <c r="P133" s="2" t="s">
        <v>73</v>
      </c>
      <c r="Q133" s="7" t="str">
        <f>IF($N133=1,IF(ISERROR(VLOOKUP($P133,'M1'!$A:$C,Q$2,FALSE)),"NOT PRESENT",VLOOKUP($P133,'M1'!$A:$C,Q$2,FALSE)),IF($N133=2,IF(ISERROR(VLOOKUP(DATA!$P133,'M2'!$A:$C,Q$2,FALSE)),"NOT PRESENT",VLOOKUP(DATA!$P133,'M2'!$A:$C,Q$2,FALSE)),IF($N133=0,IF(ISERROR(VLOOKUP($P133,'M1'!$A:$C,Q$2,FALSE)),IF(ISERROR(VLOOKUP(DATA!$P133,'M2'!$A:$C,Q$2,FALSE)),"NOT PRESENT",VLOOKUP(DATA!$P133,'M2'!$A:$C,Q$2,FALSE)),VLOOKUP($P133,'M1'!$A:$C,Q$2,FALSE)),"SPECIFY METHOD")))</f>
        <v>Coryphopterus personatus</v>
      </c>
      <c r="R133" s="7" t="str">
        <f>IF($N133=1,IF(ISERROR(VLOOKUP($P133,'M1'!$A:$C,R$2,FALSE)),"NOT PRESENT",VLOOKUP($P133,'M1'!$A:$C,R$2,FALSE)),IF($N133=2,IF(ISERROR(VLOOKUP(DATA!$P133,'M2'!$A:$C,R$2,FALSE)),"NOT PRESENT",VLOOKUP(DATA!$P133,'M2'!$A:$C,R$2,FALSE)),IF($N133=0,IF(ISERROR(VLOOKUP($P133,'M1'!$A:$C,R$2,FALSE)),IF(ISERROR(VLOOKUP(DATA!$P133,'M2'!$A:$C,R$2,FALSE)),"NOT PRESENT",VLOOKUP(DATA!$P133,'M2'!$A:$C,R$2,FALSE)),VLOOKUP($P133,'M1'!$A:$C,R$2,FALSE)),"SPECIFY METHOD")))</f>
        <v>Masked goby</v>
      </c>
      <c r="S133" s="33">
        <f t="shared" si="250"/>
        <v>11</v>
      </c>
      <c r="T133" s="2">
        <v>0</v>
      </c>
      <c r="U133" s="2">
        <v>10</v>
      </c>
      <c r="V133" s="2">
        <v>1</v>
      </c>
    </row>
    <row r="134" spans="1:25">
      <c r="A134" s="7">
        <f>MAX($A$1:$A133)+1</f>
        <v>130</v>
      </c>
      <c r="B134" s="2" t="str">
        <f t="shared" ref="B134:D134" si="257">IF(ISERROR(B133),IF(ISERROR(B132),IF(ISERROR(B131),"BLANK",B131),B132),B133)</f>
        <v>LH</v>
      </c>
      <c r="C134" s="2" t="str">
        <f t="shared" si="257"/>
        <v>BLANK</v>
      </c>
      <c r="D134" s="2" t="str">
        <f t="shared" si="257"/>
        <v>BC2</v>
      </c>
      <c r="E134" s="7" t="str">
        <f>IF(ISERROR(VLOOKUP($D134,SITES!$A:$E,2,FALSE)),"",VLOOKUP($D134,SITES!$A:$E,2,FALSE))</f>
        <v>Broward County 2</v>
      </c>
      <c r="F134" s="4">
        <f>IF(ISERROR(VLOOKUP($D134,SITES!$A:$E,3,FALSE)),"",VLOOKUP($D134,SITES!$A:$E,3,FALSE))</f>
        <v>26.159949999999998</v>
      </c>
      <c r="G134" s="31">
        <f>IF(ISERROR(VLOOKUP($D134,SITES!$A:$E,4,FALSE)),"",VLOOKUP($D134,SITES!$A:$E,4,FALSE))</f>
        <v>-80.082499999999996</v>
      </c>
      <c r="H134" s="50">
        <f t="shared" ref="H134:N134" si="258">IF(ISERROR(H133),IF(ISERROR(H132),IF(ISERROR(H131),"BLANK",H131),H132),H133)</f>
        <v>45388</v>
      </c>
      <c r="I134" s="2">
        <f t="shared" si="258"/>
        <v>12</v>
      </c>
      <c r="J134" s="2" t="str">
        <f t="shared" si="258"/>
        <v>N</v>
      </c>
      <c r="K134" s="6">
        <f t="shared" si="258"/>
        <v>0.375</v>
      </c>
      <c r="L134" s="2" t="str">
        <f t="shared" si="258"/>
        <v>Mark</v>
      </c>
      <c r="M134" s="2">
        <f t="shared" si="258"/>
        <v>14.6</v>
      </c>
      <c r="N134" s="2">
        <f t="shared" si="258"/>
        <v>2</v>
      </c>
      <c r="O134" s="2">
        <v>1</v>
      </c>
      <c r="P134" s="2" t="s">
        <v>105</v>
      </c>
      <c r="Q134" s="7" t="str">
        <f>IF($N134=1,IF(ISERROR(VLOOKUP($P134,'M1'!$A:$C,Q$2,FALSE)),"NOT PRESENT",VLOOKUP($P134,'M1'!$A:$C,Q$2,FALSE)),IF($N134=2,IF(ISERROR(VLOOKUP(DATA!$P134,'M2'!$A:$C,Q$2,FALSE)),"NOT PRESENT",VLOOKUP(DATA!$P134,'M2'!$A:$C,Q$2,FALSE)),IF($N134=0,IF(ISERROR(VLOOKUP($P134,'M1'!$A:$C,Q$2,FALSE)),IF(ISERROR(VLOOKUP(DATA!$P134,'M2'!$A:$C,Q$2,FALSE)),"NOT PRESENT",VLOOKUP(DATA!$P134,'M2'!$A:$C,Q$2,FALSE)),VLOOKUP($P134,'M1'!$A:$C,Q$2,FALSE)),"SPECIFY METHOD")))</f>
        <v>Gnatholepis thompsoni</v>
      </c>
      <c r="R134" s="7" t="str">
        <f>IF($N134=1,IF(ISERROR(VLOOKUP($P134,'M1'!$A:$C,R$2,FALSE)),"NOT PRESENT",VLOOKUP($P134,'M1'!$A:$C,R$2,FALSE)),IF($N134=2,IF(ISERROR(VLOOKUP(DATA!$P134,'M2'!$A:$C,R$2,FALSE)),"NOT PRESENT",VLOOKUP(DATA!$P134,'M2'!$A:$C,R$2,FALSE)),IF($N134=0,IF(ISERROR(VLOOKUP($P134,'M1'!$A:$C,R$2,FALSE)),IF(ISERROR(VLOOKUP(DATA!$P134,'M2'!$A:$C,R$2,FALSE)),"NOT PRESENT",VLOOKUP(DATA!$P134,'M2'!$A:$C,R$2,FALSE)),VLOOKUP($P134,'M1'!$A:$C,R$2,FALSE)),"SPECIFY METHOD")))</f>
        <v>Goldspot goby</v>
      </c>
      <c r="S134" s="33">
        <f t="shared" si="250"/>
        <v>4</v>
      </c>
      <c r="T134" s="2">
        <v>0</v>
      </c>
      <c r="U134" s="2">
        <v>1</v>
      </c>
      <c r="V134" s="2">
        <v>2</v>
      </c>
      <c r="W134" s="2">
        <v>1</v>
      </c>
    </row>
    <row r="135" spans="1:25">
      <c r="A135" s="7">
        <f>MAX($A$1:$A134)+1</f>
        <v>131</v>
      </c>
      <c r="B135" s="2" t="str">
        <f t="shared" ref="B135:D135" si="259">IF(ISERROR(B134),IF(ISERROR(B133),IF(ISERROR(B132),"BLANK",B132),B133),B134)</f>
        <v>LH</v>
      </c>
      <c r="C135" s="2" t="str">
        <f t="shared" si="259"/>
        <v>BLANK</v>
      </c>
      <c r="D135" s="2" t="str">
        <f t="shared" si="259"/>
        <v>BC2</v>
      </c>
      <c r="E135" s="7" t="str">
        <f>IF(ISERROR(VLOOKUP($D135,SITES!$A:$E,2,FALSE)),"",VLOOKUP($D135,SITES!$A:$E,2,FALSE))</f>
        <v>Broward County 2</v>
      </c>
      <c r="F135" s="4">
        <f>IF(ISERROR(VLOOKUP($D135,SITES!$A:$E,3,FALSE)),"",VLOOKUP($D135,SITES!$A:$E,3,FALSE))</f>
        <v>26.159949999999998</v>
      </c>
      <c r="G135" s="31">
        <f>IF(ISERROR(VLOOKUP($D135,SITES!$A:$E,4,FALSE)),"",VLOOKUP($D135,SITES!$A:$E,4,FALSE))</f>
        <v>-80.082499999999996</v>
      </c>
      <c r="H135" s="50">
        <f t="shared" ref="H135:P135" si="260">IF(ISERROR(H134),IF(ISERROR(H133),IF(ISERROR(H132),"BLANK",H132),H133),H134)</f>
        <v>45388</v>
      </c>
      <c r="I135" s="2">
        <f t="shared" si="260"/>
        <v>12</v>
      </c>
      <c r="J135" s="2" t="str">
        <f t="shared" si="260"/>
        <v>N</v>
      </c>
      <c r="K135" s="6">
        <f t="shared" si="260"/>
        <v>0.375</v>
      </c>
      <c r="L135" s="2" t="str">
        <f t="shared" si="260"/>
        <v>Mark</v>
      </c>
      <c r="M135" s="2">
        <f t="shared" si="260"/>
        <v>14.6</v>
      </c>
      <c r="N135" s="2">
        <f t="shared" si="260"/>
        <v>2</v>
      </c>
      <c r="O135" s="2">
        <v>2</v>
      </c>
      <c r="P135" s="2" t="str">
        <f t="shared" si="260"/>
        <v>gth</v>
      </c>
      <c r="Q135" s="7" t="str">
        <f>IF($N135=1,IF(ISERROR(VLOOKUP($P135,'M1'!$A:$C,Q$2,FALSE)),"NOT PRESENT",VLOOKUP($P135,'M1'!$A:$C,Q$2,FALSE)),IF($N135=2,IF(ISERROR(VLOOKUP(DATA!$P135,'M2'!$A:$C,Q$2,FALSE)),"NOT PRESENT",VLOOKUP(DATA!$P135,'M2'!$A:$C,Q$2,FALSE)),IF($N135=0,IF(ISERROR(VLOOKUP($P135,'M1'!$A:$C,Q$2,FALSE)),IF(ISERROR(VLOOKUP(DATA!$P135,'M2'!$A:$C,Q$2,FALSE)),"NOT PRESENT",VLOOKUP(DATA!$P135,'M2'!$A:$C,Q$2,FALSE)),VLOOKUP($P135,'M1'!$A:$C,Q$2,FALSE)),"SPECIFY METHOD")))</f>
        <v>Gnatholepis thompsoni</v>
      </c>
      <c r="R135" s="7" t="str">
        <f>IF($N135=1,IF(ISERROR(VLOOKUP($P135,'M1'!$A:$C,R$2,FALSE)),"NOT PRESENT",VLOOKUP($P135,'M1'!$A:$C,R$2,FALSE)),IF($N135=2,IF(ISERROR(VLOOKUP(DATA!$P135,'M2'!$A:$C,R$2,FALSE)),"NOT PRESENT",VLOOKUP(DATA!$P135,'M2'!$A:$C,R$2,FALSE)),IF($N135=0,IF(ISERROR(VLOOKUP($P135,'M1'!$A:$C,R$2,FALSE)),IF(ISERROR(VLOOKUP(DATA!$P135,'M2'!$A:$C,R$2,FALSE)),"NOT PRESENT",VLOOKUP(DATA!$P135,'M2'!$A:$C,R$2,FALSE)),VLOOKUP($P135,'M1'!$A:$C,R$2,FALSE)),"SPECIFY METHOD")))</f>
        <v>Goldspot goby</v>
      </c>
      <c r="S135" s="33">
        <f t="shared" si="250"/>
        <v>2</v>
      </c>
      <c r="T135" s="2">
        <v>0</v>
      </c>
      <c r="V135" s="2">
        <v>2</v>
      </c>
    </row>
    <row r="136" spans="1:25">
      <c r="A136" s="7">
        <f>MAX($A$1:$A135)+1</f>
        <v>132</v>
      </c>
      <c r="B136" s="2" t="str">
        <f t="shared" ref="B136:D136" si="261">IF(ISERROR(B135),IF(ISERROR(B134),IF(ISERROR(B133),"BLANK",B133),B134),B135)</f>
        <v>LH</v>
      </c>
      <c r="C136" s="2" t="str">
        <f t="shared" si="261"/>
        <v>BLANK</v>
      </c>
      <c r="D136" s="2" t="str">
        <f t="shared" si="261"/>
        <v>BC2</v>
      </c>
      <c r="E136" s="7" t="str">
        <f>IF(ISERROR(VLOOKUP($D136,SITES!$A:$E,2,FALSE)),"",VLOOKUP($D136,SITES!$A:$E,2,FALSE))</f>
        <v>Broward County 2</v>
      </c>
      <c r="F136" s="4">
        <f>IF(ISERROR(VLOOKUP($D136,SITES!$A:$E,3,FALSE)),"",VLOOKUP($D136,SITES!$A:$E,3,FALSE))</f>
        <v>26.159949999999998</v>
      </c>
      <c r="G136" s="31">
        <f>IF(ISERROR(VLOOKUP($D136,SITES!$A:$E,4,FALSE)),"",VLOOKUP($D136,SITES!$A:$E,4,FALSE))</f>
        <v>-80.082499999999996</v>
      </c>
      <c r="H136" s="50">
        <f t="shared" ref="H136:N136" si="262">IF(ISERROR(H135),IF(ISERROR(H134),IF(ISERROR(H133),"BLANK",H133),H134),H135)</f>
        <v>45388</v>
      </c>
      <c r="I136" s="2">
        <f t="shared" si="262"/>
        <v>12</v>
      </c>
      <c r="J136" s="2" t="str">
        <f t="shared" si="262"/>
        <v>N</v>
      </c>
      <c r="K136" s="6">
        <f t="shared" si="262"/>
        <v>0.375</v>
      </c>
      <c r="L136" s="2" t="str">
        <f t="shared" si="262"/>
        <v>Mark</v>
      </c>
      <c r="M136" s="2">
        <f t="shared" si="262"/>
        <v>14.6</v>
      </c>
      <c r="N136" s="2">
        <f t="shared" si="262"/>
        <v>2</v>
      </c>
      <c r="O136" s="2">
        <v>2</v>
      </c>
      <c r="P136" s="2" t="s">
        <v>134</v>
      </c>
      <c r="Q136" s="7" t="str">
        <f>IF($N136=1,IF(ISERROR(VLOOKUP($P136,'M1'!$A:$C,Q$2,FALSE)),"NOT PRESENT",VLOOKUP($P136,'M1'!$A:$C,Q$2,FALSE)),IF($N136=2,IF(ISERROR(VLOOKUP(DATA!$P136,'M2'!$A:$C,Q$2,FALSE)),"NOT PRESENT",VLOOKUP(DATA!$P136,'M2'!$A:$C,Q$2,FALSE)),IF($N136=0,IF(ISERROR(VLOOKUP($P136,'M1'!$A:$C,Q$2,FALSE)),IF(ISERROR(VLOOKUP(DATA!$P136,'M2'!$A:$C,Q$2,FALSE)),"NOT PRESENT",VLOOKUP(DATA!$P136,'M2'!$A:$C,Q$2,FALSE)),VLOOKUP($P136,'M1'!$A:$C,Q$2,FALSE)),"SPECIFY METHOD")))</f>
        <v>Opistognathus whitehursti</v>
      </c>
      <c r="R136" s="7">
        <f>IF($N136=1,IF(ISERROR(VLOOKUP($P136,'M1'!$A:$C,R$2,FALSE)),"NOT PRESENT",VLOOKUP($P136,'M1'!$A:$C,R$2,FALSE)),IF($N136=2,IF(ISERROR(VLOOKUP(DATA!$P136,'M2'!$A:$C,R$2,FALSE)),"NOT PRESENT",VLOOKUP(DATA!$P136,'M2'!$A:$C,R$2,FALSE)),IF($N136=0,IF(ISERROR(VLOOKUP($P136,'M1'!$A:$C,R$2,FALSE)),IF(ISERROR(VLOOKUP(DATA!$P136,'M2'!$A:$C,R$2,FALSE)),"NOT PRESENT",VLOOKUP(DATA!$P136,'M2'!$A:$C,R$2,FALSE)),VLOOKUP($P136,'M1'!$A:$C,R$2,FALSE)),"SPECIFY METHOD")))</f>
        <v>0</v>
      </c>
      <c r="S136" s="33">
        <f t="shared" si="250"/>
        <v>1</v>
      </c>
      <c r="T136" s="2">
        <v>0</v>
      </c>
      <c r="W136" s="2">
        <v>1</v>
      </c>
    </row>
    <row r="137" spans="1:25">
      <c r="A137" s="7">
        <f>MAX($A$1:$A136)+1</f>
        <v>133</v>
      </c>
      <c r="B137" s="2" t="str">
        <f t="shared" ref="B137:D137" si="263">IF(ISERROR(B136),IF(ISERROR(B135),IF(ISERROR(B134),"BLANK",B134),B135),B136)</f>
        <v>LH</v>
      </c>
      <c r="C137" s="2" t="str">
        <f t="shared" si="263"/>
        <v>BLANK</v>
      </c>
      <c r="D137" s="2" t="str">
        <f t="shared" si="263"/>
        <v>BC2</v>
      </c>
      <c r="E137" s="7" t="str">
        <f>IF(ISERROR(VLOOKUP($D137,SITES!$A:$E,2,FALSE)),"",VLOOKUP($D137,SITES!$A:$E,2,FALSE))</f>
        <v>Broward County 2</v>
      </c>
      <c r="F137" s="4">
        <f>IF(ISERROR(VLOOKUP($D137,SITES!$A:$E,3,FALSE)),"",VLOOKUP($D137,SITES!$A:$E,3,FALSE))</f>
        <v>26.159949999999998</v>
      </c>
      <c r="G137" s="31">
        <f>IF(ISERROR(VLOOKUP($D137,SITES!$A:$E,4,FALSE)),"",VLOOKUP($D137,SITES!$A:$E,4,FALSE))</f>
        <v>-80.082499999999996</v>
      </c>
      <c r="H137" s="50">
        <f t="shared" ref="H137:N137" si="264">IF(ISERROR(H136),IF(ISERROR(H135),IF(ISERROR(H134),"BLANK",H134),H135),H136)</f>
        <v>45388</v>
      </c>
      <c r="I137" s="2">
        <f t="shared" si="264"/>
        <v>12</v>
      </c>
      <c r="J137" s="2" t="str">
        <f t="shared" si="264"/>
        <v>N</v>
      </c>
      <c r="K137" s="6">
        <f t="shared" si="264"/>
        <v>0.375</v>
      </c>
      <c r="L137" s="2" t="str">
        <f t="shared" si="264"/>
        <v>Mark</v>
      </c>
      <c r="M137" s="2">
        <f t="shared" si="264"/>
        <v>14.6</v>
      </c>
      <c r="N137" s="2">
        <f t="shared" si="264"/>
        <v>2</v>
      </c>
      <c r="O137" s="2">
        <v>2</v>
      </c>
      <c r="P137" s="2" t="s">
        <v>116</v>
      </c>
      <c r="Q137" s="7" t="str">
        <f>IF($N137=1,IF(ISERROR(VLOOKUP($P137,'M1'!$A:$C,Q$2,FALSE)),"NOT PRESENT",VLOOKUP($P137,'M1'!$A:$C,Q$2,FALSE)),IF($N137=2,IF(ISERROR(VLOOKUP(DATA!$P137,'M2'!$A:$C,Q$2,FALSE)),"NOT PRESENT",VLOOKUP(DATA!$P137,'M2'!$A:$C,Q$2,FALSE)),IF($N137=0,IF(ISERROR(VLOOKUP($P137,'M1'!$A:$C,Q$2,FALSE)),IF(ISERROR(VLOOKUP(DATA!$P137,'M2'!$A:$C,Q$2,FALSE)),"NOT PRESENT",VLOOKUP(DATA!$P137,'M2'!$A:$C,Q$2,FALSE)),VLOOKUP($P137,'M1'!$A:$C,Q$2,FALSE)),"SPECIFY METHOD")))</f>
        <v>Pseudosquilla ciliata</v>
      </c>
      <c r="R137" s="7">
        <f>IF($N137=1,IF(ISERROR(VLOOKUP($P137,'M1'!$A:$C,R$2,FALSE)),"NOT PRESENT",VLOOKUP($P137,'M1'!$A:$C,R$2,FALSE)),IF($N137=2,IF(ISERROR(VLOOKUP(DATA!$P137,'M2'!$A:$C,R$2,FALSE)),"NOT PRESENT",VLOOKUP(DATA!$P137,'M2'!$A:$C,R$2,FALSE)),IF($N137=0,IF(ISERROR(VLOOKUP($P137,'M1'!$A:$C,R$2,FALSE)),IF(ISERROR(VLOOKUP(DATA!$P137,'M2'!$A:$C,R$2,FALSE)),"NOT PRESENT",VLOOKUP(DATA!$P137,'M2'!$A:$C,R$2,FALSE)),VLOOKUP($P137,'M1'!$A:$C,R$2,FALSE)),"SPECIFY METHOD")))</f>
        <v>0</v>
      </c>
      <c r="S137" s="33">
        <f t="shared" si="250"/>
        <v>1</v>
      </c>
      <c r="T137" s="2">
        <v>1</v>
      </c>
    </row>
    <row r="138" spans="1:25">
      <c r="A138" s="7">
        <f>MAX($A$1:$A137)+1</f>
        <v>134</v>
      </c>
      <c r="B138" s="2" t="str">
        <f t="shared" ref="B138:D138" si="265">IF(ISERROR(B137),IF(ISERROR(B136),IF(ISERROR(B135),"BLANK",B135),B136),B137)</f>
        <v>LH</v>
      </c>
      <c r="C138" s="2" t="str">
        <f t="shared" si="265"/>
        <v>BLANK</v>
      </c>
      <c r="D138" s="2" t="str">
        <f t="shared" si="265"/>
        <v>BC2</v>
      </c>
      <c r="E138" s="7" t="str">
        <f>IF(ISERROR(VLOOKUP($D138,SITES!$A:$E,2,FALSE)),"",VLOOKUP($D138,SITES!$A:$E,2,FALSE))</f>
        <v>Broward County 2</v>
      </c>
      <c r="F138" s="4">
        <f>IF(ISERROR(VLOOKUP($D138,SITES!$A:$E,3,FALSE)),"",VLOOKUP($D138,SITES!$A:$E,3,FALSE))</f>
        <v>26.159949999999998</v>
      </c>
      <c r="G138" s="31">
        <f>IF(ISERROR(VLOOKUP($D138,SITES!$A:$E,4,FALSE)),"",VLOOKUP($D138,SITES!$A:$E,4,FALSE))</f>
        <v>-80.082499999999996</v>
      </c>
      <c r="H138" s="50">
        <f t="shared" ref="H138:N138" si="266">IF(ISERROR(H137),IF(ISERROR(H136),IF(ISERROR(H135),"BLANK",H135),H136),H137)</f>
        <v>45388</v>
      </c>
      <c r="I138" s="2">
        <f t="shared" si="266"/>
        <v>12</v>
      </c>
      <c r="J138" s="2" t="str">
        <f t="shared" si="266"/>
        <v>N</v>
      </c>
      <c r="K138" s="6">
        <f t="shared" si="266"/>
        <v>0.375</v>
      </c>
      <c r="L138" s="2" t="str">
        <f t="shared" si="266"/>
        <v>Mark</v>
      </c>
      <c r="M138" s="2">
        <f t="shared" si="266"/>
        <v>14.6</v>
      </c>
      <c r="N138" s="2">
        <f t="shared" si="266"/>
        <v>2</v>
      </c>
      <c r="O138" s="2">
        <v>2</v>
      </c>
      <c r="P138" s="2" t="s">
        <v>103</v>
      </c>
      <c r="Q138" s="7" t="str">
        <f>IF($N138=1,IF(ISERROR(VLOOKUP($P138,'M1'!$A:$C,Q$2,FALSE)),"NOT PRESENT",VLOOKUP($P138,'M1'!$A:$C,Q$2,FALSE)),IF($N138=2,IF(ISERROR(VLOOKUP(DATA!$P138,'M2'!$A:$C,Q$2,FALSE)),"NOT PRESENT",VLOOKUP(DATA!$P138,'M2'!$A:$C,Q$2,FALSE)),IF($N138=0,IF(ISERROR(VLOOKUP($P138,'M1'!$A:$C,Q$2,FALSE)),IF(ISERROR(VLOOKUP(DATA!$P138,'M2'!$A:$C,Q$2,FALSE)),"NOT PRESENT",VLOOKUP(DATA!$P138,'M2'!$A:$C,Q$2,FALSE)),VLOOKUP($P138,'M1'!$A:$C,Q$2,FALSE)),"SPECIFY METHOD")))</f>
        <v>Diodon holocanthus</v>
      </c>
      <c r="R138" s="7" t="str">
        <f>IF($N138=1,IF(ISERROR(VLOOKUP($P138,'M1'!$A:$C,R$2,FALSE)),"NOT PRESENT",VLOOKUP($P138,'M1'!$A:$C,R$2,FALSE)),IF($N138=2,IF(ISERROR(VLOOKUP(DATA!$P138,'M2'!$A:$C,R$2,FALSE)),"NOT PRESENT",VLOOKUP(DATA!$P138,'M2'!$A:$C,R$2,FALSE)),IF($N138=0,IF(ISERROR(VLOOKUP($P138,'M1'!$A:$C,R$2,FALSE)),IF(ISERROR(VLOOKUP(DATA!$P138,'M2'!$A:$C,R$2,FALSE)),"NOT PRESENT",VLOOKUP(DATA!$P138,'M2'!$A:$C,R$2,FALSE)),VLOOKUP($P138,'M1'!$A:$C,R$2,FALSE)),"SPECIFY METHOD")))</f>
        <v>Fine-spotted porcupinefish</v>
      </c>
      <c r="S138" s="33">
        <f t="shared" si="250"/>
        <v>1</v>
      </c>
      <c r="T138" s="2">
        <v>0</v>
      </c>
      <c r="Y138" s="2">
        <v>1</v>
      </c>
    </row>
    <row r="139" spans="1:25" s="53" customFormat="1">
      <c r="A139" s="52">
        <f>MAX($A$1:$A138)+1</f>
        <v>135</v>
      </c>
      <c r="B139" s="53" t="str">
        <f t="shared" ref="B139:D139" si="267">IF(ISERROR(B138),IF(ISERROR(B137),IF(ISERROR(B136),"BLANK",B136),B137),B138)</f>
        <v>LH</v>
      </c>
      <c r="C139" s="53" t="str">
        <f t="shared" si="267"/>
        <v>BLANK</v>
      </c>
      <c r="D139" s="53" t="str">
        <f t="shared" si="267"/>
        <v>BC2</v>
      </c>
      <c r="E139" s="52" t="str">
        <f>IF(ISERROR(VLOOKUP($D139,SITES!$A:$E,2,FALSE)),"",VLOOKUP($D139,SITES!$A:$E,2,FALSE))</f>
        <v>Broward County 2</v>
      </c>
      <c r="F139" s="54">
        <f>IF(ISERROR(VLOOKUP($D139,SITES!$A:$E,3,FALSE)),"",VLOOKUP($D139,SITES!$A:$E,3,FALSE))</f>
        <v>26.159949999999998</v>
      </c>
      <c r="G139" s="55">
        <f>IF(ISERROR(VLOOKUP($D139,SITES!$A:$E,4,FALSE)),"",VLOOKUP($D139,SITES!$A:$E,4,FALSE))</f>
        <v>-80.082499999999996</v>
      </c>
      <c r="H139" s="56">
        <f t="shared" ref="H139:N139" si="268">IF(ISERROR(H138),IF(ISERROR(H137),IF(ISERROR(H136),"BLANK",H136),H137),H138)</f>
        <v>45388</v>
      </c>
      <c r="I139" s="53">
        <f t="shared" si="268"/>
        <v>12</v>
      </c>
      <c r="J139" s="53" t="str">
        <f t="shared" si="268"/>
        <v>N</v>
      </c>
      <c r="K139" s="57">
        <f t="shared" si="268"/>
        <v>0.375</v>
      </c>
      <c r="L139" s="53" t="str">
        <f t="shared" si="268"/>
        <v>Mark</v>
      </c>
      <c r="M139" s="53">
        <f t="shared" si="268"/>
        <v>14.6</v>
      </c>
      <c r="N139" s="53">
        <f t="shared" si="268"/>
        <v>2</v>
      </c>
      <c r="O139" s="53">
        <v>2</v>
      </c>
      <c r="P139" s="53" t="s">
        <v>117</v>
      </c>
      <c r="Q139" s="52" t="str">
        <f>IF($N139=1,IF(ISERROR(VLOOKUP($P139,'M1'!$A:$C,Q$2,FALSE)),"NOT PRESENT",VLOOKUP($P139,'M1'!$A:$C,Q$2,FALSE)),IF($N139=2,IF(ISERROR(VLOOKUP(DATA!$P139,'M2'!$A:$C,Q$2,FALSE)),"NOT PRESENT",VLOOKUP(DATA!$P139,'M2'!$A:$C,Q$2,FALSE)),IF($N139=0,IF(ISERROR(VLOOKUP($P139,'M1'!$A:$C,Q$2,FALSE)),IF(ISERROR(VLOOKUP(DATA!$P139,'M2'!$A:$C,Q$2,FALSE)),"NOT PRESENT",VLOOKUP(DATA!$P139,'M2'!$A:$C,Q$2,FALSE)),VLOOKUP($P139,'M1'!$A:$C,Q$2,FALSE)),"SPECIFY METHOD")))</f>
        <v>Debris - Zero</v>
      </c>
      <c r="R139" s="52" t="str">
        <f>IF($N139=1,IF(ISERROR(VLOOKUP($P139,'M1'!$A:$C,R$2,FALSE)),"NOT PRESENT",VLOOKUP($P139,'M1'!$A:$C,R$2,FALSE)),IF($N139=2,IF(ISERROR(VLOOKUP(DATA!$P139,'M2'!$A:$C,R$2,FALSE)),"NOT PRESENT",VLOOKUP(DATA!$P139,'M2'!$A:$C,R$2,FALSE)),IF($N139=0,IF(ISERROR(VLOOKUP($P139,'M1'!$A:$C,R$2,FALSE)),IF(ISERROR(VLOOKUP(DATA!$P139,'M2'!$A:$C,R$2,FALSE)),"NOT PRESENT",VLOOKUP(DATA!$P139,'M2'!$A:$C,R$2,FALSE)),VLOOKUP($P139,'M1'!$A:$C,R$2,FALSE)),"SPECIFY METHOD")))</f>
        <v>No Debris found</v>
      </c>
      <c r="S139" s="58">
        <f t="shared" si="250"/>
        <v>0</v>
      </c>
      <c r="T139" s="53">
        <v>0</v>
      </c>
    </row>
    <row r="140" spans="1:25">
      <c r="A140" s="7">
        <f>MAX($A$1:$A139)+1</f>
        <v>136</v>
      </c>
      <c r="B140" s="2" t="str">
        <f t="shared" ref="B140:C140" si="269">IF(ISERROR(B139),IF(ISERROR(B138),IF(ISERROR(B137),"BLANK",B137),B138),B139)</f>
        <v>LH</v>
      </c>
      <c r="C140" s="2" t="str">
        <f t="shared" si="269"/>
        <v>BLANK</v>
      </c>
      <c r="D140" s="2" t="s">
        <v>135</v>
      </c>
      <c r="E140" s="7" t="str">
        <f>IF(ISERROR(VLOOKUP($D140,SITES!$A:$E,2,FALSE)),"",VLOOKUP($D140,SITES!$A:$E,2,FALSE))</f>
        <v>Broward County 1</v>
      </c>
      <c r="F140" s="4">
        <f>IF(ISERROR(VLOOKUP($D140,SITES!$A:$E,3,FALSE)),"",VLOOKUP($D140,SITES!$A:$E,3,FALSE))</f>
        <v>26.147866666666665</v>
      </c>
      <c r="G140" s="31">
        <f>IF(ISERROR(VLOOKUP($D140,SITES!$A:$E,4,FALSE)),"",VLOOKUP($D140,SITES!$A:$E,4,FALSE))</f>
        <v>-80.095966666666669</v>
      </c>
      <c r="H140" s="50">
        <f t="shared" ref="H140:J140" si="270">IF(ISERROR(H139),IF(ISERROR(H138),IF(ISERROR(H137),"BLANK",H137),H138),H139)</f>
        <v>45388</v>
      </c>
      <c r="I140" s="2">
        <f t="shared" si="270"/>
        <v>12</v>
      </c>
      <c r="J140" s="2" t="str">
        <f t="shared" si="270"/>
        <v>N</v>
      </c>
      <c r="K140" s="6">
        <v>0.54166666666666663</v>
      </c>
      <c r="L140" s="2" t="s">
        <v>136</v>
      </c>
      <c r="M140" s="2">
        <v>8.5</v>
      </c>
      <c r="N140" s="2">
        <v>1</v>
      </c>
      <c r="O140" s="2">
        <v>1</v>
      </c>
      <c r="P140" s="2" t="s">
        <v>69</v>
      </c>
      <c r="Q140" s="7" t="str">
        <f>IF($N140=1,IF(ISERROR(VLOOKUP($P140,'M1'!$A:$C,Q$2,FALSE)),"NOT PRESENT",VLOOKUP($P140,'M1'!$A:$C,Q$2,FALSE)),IF($N140=2,IF(ISERROR(VLOOKUP(DATA!$P140,'M2'!$A:$C,Q$2,FALSE)),"NOT PRESENT",VLOOKUP(DATA!$P140,'M2'!$A:$C,Q$2,FALSE)),IF($N140=0,IF(ISERROR(VLOOKUP($P140,'M1'!$A:$C,Q$2,FALSE)),IF(ISERROR(VLOOKUP(DATA!$P140,'M2'!$A:$C,Q$2,FALSE)),"NOT PRESENT",VLOOKUP(DATA!$P140,'M2'!$A:$C,Q$2,FALSE)),VLOOKUP($P140,'M1'!$A:$C,Q$2,FALSE)),"SPECIFY METHOD")))</f>
        <v>Stegastes partitus</v>
      </c>
      <c r="R140" s="7" t="str">
        <f>IF($N140=1,IF(ISERROR(VLOOKUP($P140,'M1'!$A:$C,R$2,FALSE)),"NOT PRESENT",VLOOKUP($P140,'M1'!$A:$C,R$2,FALSE)),IF($N140=2,IF(ISERROR(VLOOKUP(DATA!$P140,'M2'!$A:$C,R$2,FALSE)),"NOT PRESENT",VLOOKUP(DATA!$P140,'M2'!$A:$C,R$2,FALSE)),IF($N140=0,IF(ISERROR(VLOOKUP($P140,'M1'!$A:$C,R$2,FALSE)),IF(ISERROR(VLOOKUP(DATA!$P140,'M2'!$A:$C,R$2,FALSE)),"NOT PRESENT",VLOOKUP(DATA!$P140,'M2'!$A:$C,R$2,FALSE)),VLOOKUP($P140,'M1'!$A:$C,R$2,FALSE)),"SPECIFY METHOD")))</f>
        <v>Bicolor damselfish</v>
      </c>
      <c r="S140" s="33">
        <f t="shared" si="250"/>
        <v>10</v>
      </c>
      <c r="T140" s="2">
        <v>0</v>
      </c>
      <c r="V140" s="2">
        <v>10</v>
      </c>
    </row>
    <row r="141" spans="1:25">
      <c r="A141" s="7">
        <f>MAX($A$1:$A140)+1</f>
        <v>137</v>
      </c>
      <c r="B141" s="2" t="str">
        <f t="shared" ref="B141:D141" si="271">IF(ISERROR(B140),IF(ISERROR(B139),IF(ISERROR(B138),"BLANK",B138),B139),B140)</f>
        <v>LH</v>
      </c>
      <c r="C141" s="2" t="str">
        <f t="shared" si="271"/>
        <v>BLANK</v>
      </c>
      <c r="D141" s="2" t="str">
        <f t="shared" si="271"/>
        <v>BC1</v>
      </c>
      <c r="E141" s="7" t="str">
        <f>IF(ISERROR(VLOOKUP($D141,SITES!$A:$E,2,FALSE)),"",VLOOKUP($D141,SITES!$A:$E,2,FALSE))</f>
        <v>Broward County 1</v>
      </c>
      <c r="F141" s="4">
        <f>IF(ISERROR(VLOOKUP($D141,SITES!$A:$E,3,FALSE)),"",VLOOKUP($D141,SITES!$A:$E,3,FALSE))</f>
        <v>26.147866666666665</v>
      </c>
      <c r="G141" s="31">
        <f>IF(ISERROR(VLOOKUP($D141,SITES!$A:$E,4,FALSE)),"",VLOOKUP($D141,SITES!$A:$E,4,FALSE))</f>
        <v>-80.095966666666669</v>
      </c>
      <c r="H141" s="50">
        <f t="shared" ref="H141:N141" si="272">IF(ISERROR(H140),IF(ISERROR(H139),IF(ISERROR(H138),"BLANK",H138),H139),H140)</f>
        <v>45388</v>
      </c>
      <c r="I141" s="2">
        <f t="shared" si="272"/>
        <v>12</v>
      </c>
      <c r="J141" s="2" t="str">
        <f t="shared" si="272"/>
        <v>N</v>
      </c>
      <c r="K141" s="6">
        <f t="shared" si="272"/>
        <v>0.54166666666666663</v>
      </c>
      <c r="L141" s="2" t="str">
        <f t="shared" si="272"/>
        <v>Angela</v>
      </c>
      <c r="M141" s="2">
        <f t="shared" si="272"/>
        <v>8.5</v>
      </c>
      <c r="N141" s="2">
        <f t="shared" si="272"/>
        <v>1</v>
      </c>
      <c r="O141" s="2">
        <v>1</v>
      </c>
      <c r="P141" s="2" t="s">
        <v>137</v>
      </c>
      <c r="Q141" s="7" t="str">
        <f>IF($N141=1,IF(ISERROR(VLOOKUP($P141,'M1'!$A:$C,Q$2,FALSE)),"NOT PRESENT",VLOOKUP($P141,'M1'!$A:$C,Q$2,FALSE)),IF($N141=2,IF(ISERROR(VLOOKUP(DATA!$P141,'M2'!$A:$C,Q$2,FALSE)),"NOT PRESENT",VLOOKUP(DATA!$P141,'M2'!$A:$C,Q$2,FALSE)),IF($N141=0,IF(ISERROR(VLOOKUP($P141,'M1'!$A:$C,Q$2,FALSE)),IF(ISERROR(VLOOKUP(DATA!$P141,'M2'!$A:$C,Q$2,FALSE)),"NOT PRESENT",VLOOKUP(DATA!$P141,'M2'!$A:$C,Q$2,FALSE)),VLOOKUP($P141,'M1'!$A:$C,Q$2,FALSE)),"SPECIFY METHOD")))</f>
        <v>Stegastes leucostictus</v>
      </c>
      <c r="R141" s="7" t="str">
        <f>IF($N141=1,IF(ISERROR(VLOOKUP($P141,'M1'!$A:$C,R$2,FALSE)),"NOT PRESENT",VLOOKUP($P141,'M1'!$A:$C,R$2,FALSE)),IF($N141=2,IF(ISERROR(VLOOKUP(DATA!$P141,'M2'!$A:$C,R$2,FALSE)),"NOT PRESENT",VLOOKUP(DATA!$P141,'M2'!$A:$C,R$2,FALSE)),IF($N141=0,IF(ISERROR(VLOOKUP($P141,'M1'!$A:$C,R$2,FALSE)),IF(ISERROR(VLOOKUP(DATA!$P141,'M2'!$A:$C,R$2,FALSE)),"NOT PRESENT",VLOOKUP(DATA!$P141,'M2'!$A:$C,R$2,FALSE)),VLOOKUP($P141,'M1'!$A:$C,R$2,FALSE)),"SPECIFY METHOD")))</f>
        <v>Beaugregory</v>
      </c>
      <c r="S141" s="33">
        <f t="shared" si="250"/>
        <v>5</v>
      </c>
      <c r="T141" s="2">
        <v>0</v>
      </c>
      <c r="V141" s="2">
        <v>3</v>
      </c>
      <c r="W141" s="2">
        <v>2</v>
      </c>
    </row>
    <row r="142" spans="1:25">
      <c r="A142" s="7">
        <f>MAX($A$1:$A141)+1</f>
        <v>138</v>
      </c>
      <c r="B142" s="2" t="str">
        <f t="shared" ref="B142:D142" si="273">IF(ISERROR(B141),IF(ISERROR(B140),IF(ISERROR(B139),"BLANK",B139),B140),B141)</f>
        <v>LH</v>
      </c>
      <c r="C142" s="2" t="str">
        <f t="shared" si="273"/>
        <v>BLANK</v>
      </c>
      <c r="D142" s="2" t="str">
        <f t="shared" si="273"/>
        <v>BC1</v>
      </c>
      <c r="E142" s="7" t="str">
        <f>IF(ISERROR(VLOOKUP($D142,SITES!$A:$E,2,FALSE)),"",VLOOKUP($D142,SITES!$A:$E,2,FALSE))</f>
        <v>Broward County 1</v>
      </c>
      <c r="F142" s="4">
        <f>IF(ISERROR(VLOOKUP($D142,SITES!$A:$E,3,FALSE)),"",VLOOKUP($D142,SITES!$A:$E,3,FALSE))</f>
        <v>26.147866666666665</v>
      </c>
      <c r="G142" s="31">
        <f>IF(ISERROR(VLOOKUP($D142,SITES!$A:$E,4,FALSE)),"",VLOOKUP($D142,SITES!$A:$E,4,FALSE))</f>
        <v>-80.095966666666669</v>
      </c>
      <c r="H142" s="50">
        <f t="shared" ref="H142:N142" si="274">IF(ISERROR(H141),IF(ISERROR(H140),IF(ISERROR(H139),"BLANK",H139),H140),H141)</f>
        <v>45388</v>
      </c>
      <c r="I142" s="2">
        <f t="shared" si="274"/>
        <v>12</v>
      </c>
      <c r="J142" s="2" t="str">
        <f t="shared" si="274"/>
        <v>N</v>
      </c>
      <c r="K142" s="6">
        <f t="shared" si="274"/>
        <v>0.54166666666666663</v>
      </c>
      <c r="L142" s="2" t="str">
        <f t="shared" si="274"/>
        <v>Angela</v>
      </c>
      <c r="M142" s="2">
        <f t="shared" si="274"/>
        <v>8.5</v>
      </c>
      <c r="N142" s="2">
        <f t="shared" si="274"/>
        <v>1</v>
      </c>
      <c r="O142" s="2">
        <v>1</v>
      </c>
      <c r="P142" s="2" t="s">
        <v>68</v>
      </c>
      <c r="Q142" s="7" t="str">
        <f>IF($N142=1,IF(ISERROR(VLOOKUP($P142,'M1'!$A:$C,Q$2,FALSE)),"NOT PRESENT",VLOOKUP($P142,'M1'!$A:$C,Q$2,FALSE)),IF($N142=2,IF(ISERROR(VLOOKUP(DATA!$P142,'M2'!$A:$C,Q$2,FALSE)),"NOT PRESENT",VLOOKUP(DATA!$P142,'M2'!$A:$C,Q$2,FALSE)),IF($N142=0,IF(ISERROR(VLOOKUP($P142,'M1'!$A:$C,Q$2,FALSE)),IF(ISERROR(VLOOKUP(DATA!$P142,'M2'!$A:$C,Q$2,FALSE)),"NOT PRESENT",VLOOKUP(DATA!$P142,'M2'!$A:$C,Q$2,FALSE)),VLOOKUP($P142,'M1'!$A:$C,Q$2,FALSE)),"SPECIFY METHOD")))</f>
        <v>Stegastes diencaeus</v>
      </c>
      <c r="R142" s="7" t="str">
        <f>IF($N142=1,IF(ISERROR(VLOOKUP($P142,'M1'!$A:$C,R$2,FALSE)),"NOT PRESENT",VLOOKUP($P142,'M1'!$A:$C,R$2,FALSE)),IF($N142=2,IF(ISERROR(VLOOKUP(DATA!$P142,'M2'!$A:$C,R$2,FALSE)),"NOT PRESENT",VLOOKUP(DATA!$P142,'M2'!$A:$C,R$2,FALSE)),IF($N142=0,IF(ISERROR(VLOOKUP($P142,'M1'!$A:$C,R$2,FALSE)),IF(ISERROR(VLOOKUP(DATA!$P142,'M2'!$A:$C,R$2,FALSE)),"NOT PRESENT",VLOOKUP(DATA!$P142,'M2'!$A:$C,R$2,FALSE)),VLOOKUP($P142,'M1'!$A:$C,R$2,FALSE)),"SPECIFY METHOD")))</f>
        <v>Longfin damselfish</v>
      </c>
      <c r="S142" s="33">
        <f t="shared" si="250"/>
        <v>2</v>
      </c>
      <c r="T142" s="2">
        <v>0</v>
      </c>
      <c r="W142" s="2">
        <v>1</v>
      </c>
      <c r="X142" s="2">
        <v>1</v>
      </c>
    </row>
    <row r="143" spans="1:25">
      <c r="A143" s="7">
        <f>MAX($A$1:$A142)+1</f>
        <v>139</v>
      </c>
      <c r="B143" s="2" t="str">
        <f t="shared" ref="B143:D143" si="275">IF(ISERROR(B142),IF(ISERROR(B141),IF(ISERROR(B140),"BLANK",B140),B141),B142)</f>
        <v>LH</v>
      </c>
      <c r="C143" s="2" t="str">
        <f t="shared" si="275"/>
        <v>BLANK</v>
      </c>
      <c r="D143" s="2" t="str">
        <f t="shared" si="275"/>
        <v>BC1</v>
      </c>
      <c r="E143" s="7" t="str">
        <f>IF(ISERROR(VLOOKUP($D143,SITES!$A:$E,2,FALSE)),"",VLOOKUP($D143,SITES!$A:$E,2,FALSE))</f>
        <v>Broward County 1</v>
      </c>
      <c r="F143" s="4">
        <f>IF(ISERROR(VLOOKUP($D143,SITES!$A:$E,3,FALSE)),"",VLOOKUP($D143,SITES!$A:$E,3,FALSE))</f>
        <v>26.147866666666665</v>
      </c>
      <c r="G143" s="31">
        <f>IF(ISERROR(VLOOKUP($D143,SITES!$A:$E,4,FALSE)),"",VLOOKUP($D143,SITES!$A:$E,4,FALSE))</f>
        <v>-80.095966666666669</v>
      </c>
      <c r="H143" s="50">
        <f t="shared" ref="H143:P143" si="276">IF(ISERROR(H142),IF(ISERROR(H141),IF(ISERROR(H140),"BLANK",H140),H141),H142)</f>
        <v>45388</v>
      </c>
      <c r="I143" s="2">
        <f t="shared" si="276"/>
        <v>12</v>
      </c>
      <c r="J143" s="2" t="str">
        <f t="shared" si="276"/>
        <v>N</v>
      </c>
      <c r="K143" s="6">
        <f t="shared" si="276"/>
        <v>0.54166666666666663</v>
      </c>
      <c r="L143" s="2" t="str">
        <f t="shared" si="276"/>
        <v>Angela</v>
      </c>
      <c r="M143" s="2">
        <f t="shared" si="276"/>
        <v>8.5</v>
      </c>
      <c r="N143" s="2">
        <f t="shared" si="276"/>
        <v>1</v>
      </c>
      <c r="O143" s="2">
        <v>2</v>
      </c>
      <c r="P143" s="2" t="str">
        <f t="shared" si="276"/>
        <v>sdi</v>
      </c>
      <c r="Q143" s="7" t="str">
        <f>IF($N143=1,IF(ISERROR(VLOOKUP($P143,'M1'!$A:$C,Q$2,FALSE)),"NOT PRESENT",VLOOKUP($P143,'M1'!$A:$C,Q$2,FALSE)),IF($N143=2,IF(ISERROR(VLOOKUP(DATA!$P143,'M2'!$A:$C,Q$2,FALSE)),"NOT PRESENT",VLOOKUP(DATA!$P143,'M2'!$A:$C,Q$2,FALSE)),IF($N143=0,IF(ISERROR(VLOOKUP($P143,'M1'!$A:$C,Q$2,FALSE)),IF(ISERROR(VLOOKUP(DATA!$P143,'M2'!$A:$C,Q$2,FALSE)),"NOT PRESENT",VLOOKUP(DATA!$P143,'M2'!$A:$C,Q$2,FALSE)),VLOOKUP($P143,'M1'!$A:$C,Q$2,FALSE)),"SPECIFY METHOD")))</f>
        <v>Stegastes diencaeus</v>
      </c>
      <c r="R143" s="7" t="str">
        <f>IF($N143=1,IF(ISERROR(VLOOKUP($P143,'M1'!$A:$C,R$2,FALSE)),"NOT PRESENT",VLOOKUP($P143,'M1'!$A:$C,R$2,FALSE)),IF($N143=2,IF(ISERROR(VLOOKUP(DATA!$P143,'M2'!$A:$C,R$2,FALSE)),"NOT PRESENT",VLOOKUP(DATA!$P143,'M2'!$A:$C,R$2,FALSE)),IF($N143=0,IF(ISERROR(VLOOKUP($P143,'M1'!$A:$C,R$2,FALSE)),IF(ISERROR(VLOOKUP(DATA!$P143,'M2'!$A:$C,R$2,FALSE)),"NOT PRESENT",VLOOKUP(DATA!$P143,'M2'!$A:$C,R$2,FALSE)),VLOOKUP($P143,'M1'!$A:$C,R$2,FALSE)),"SPECIFY METHOD")))</f>
        <v>Longfin damselfish</v>
      </c>
      <c r="S143" s="33">
        <f t="shared" si="250"/>
        <v>21</v>
      </c>
      <c r="T143" s="2">
        <v>0</v>
      </c>
      <c r="V143" s="2">
        <v>15</v>
      </c>
      <c r="W143" s="2">
        <v>6</v>
      </c>
    </row>
    <row r="144" spans="1:25">
      <c r="A144" s="7">
        <f>MAX($A$1:$A143)+1</f>
        <v>140</v>
      </c>
      <c r="B144" s="2" t="str">
        <f t="shared" ref="B144:D144" si="277">IF(ISERROR(B143),IF(ISERROR(B142),IF(ISERROR(B141),"BLANK",B141),B142),B143)</f>
        <v>LH</v>
      </c>
      <c r="C144" s="2" t="str">
        <f t="shared" si="277"/>
        <v>BLANK</v>
      </c>
      <c r="D144" s="2" t="str">
        <f t="shared" si="277"/>
        <v>BC1</v>
      </c>
      <c r="E144" s="7" t="str">
        <f>IF(ISERROR(VLOOKUP($D144,SITES!$A:$E,2,FALSE)),"",VLOOKUP($D144,SITES!$A:$E,2,FALSE))</f>
        <v>Broward County 1</v>
      </c>
      <c r="F144" s="4">
        <f>IF(ISERROR(VLOOKUP($D144,SITES!$A:$E,3,FALSE)),"",VLOOKUP($D144,SITES!$A:$E,3,FALSE))</f>
        <v>26.147866666666665</v>
      </c>
      <c r="G144" s="31">
        <f>IF(ISERROR(VLOOKUP($D144,SITES!$A:$E,4,FALSE)),"",VLOOKUP($D144,SITES!$A:$E,4,FALSE))</f>
        <v>-80.095966666666669</v>
      </c>
      <c r="H144" s="50">
        <f t="shared" ref="H144:N144" si="278">IF(ISERROR(H143),IF(ISERROR(H142),IF(ISERROR(H141),"BLANK",H141),H142),H143)</f>
        <v>45388</v>
      </c>
      <c r="I144" s="2">
        <f t="shared" si="278"/>
        <v>12</v>
      </c>
      <c r="J144" s="2" t="str">
        <f t="shared" si="278"/>
        <v>N</v>
      </c>
      <c r="K144" s="6">
        <f t="shared" si="278"/>
        <v>0.54166666666666663</v>
      </c>
      <c r="L144" s="2" t="str">
        <f t="shared" si="278"/>
        <v>Angela</v>
      </c>
      <c r="M144" s="2">
        <f t="shared" si="278"/>
        <v>8.5</v>
      </c>
      <c r="N144" s="2">
        <f t="shared" si="278"/>
        <v>1</v>
      </c>
      <c r="O144" s="2">
        <v>1</v>
      </c>
      <c r="P144" s="2" t="s">
        <v>73</v>
      </c>
      <c r="Q144" s="7" t="str">
        <f>IF($N144=1,IF(ISERROR(VLOOKUP($P144,'M1'!$A:$C,Q$2,FALSE)),"NOT PRESENT",VLOOKUP($P144,'M1'!$A:$C,Q$2,FALSE)),IF($N144=2,IF(ISERROR(VLOOKUP(DATA!$P144,'M2'!$A:$C,Q$2,FALSE)),"NOT PRESENT",VLOOKUP(DATA!$P144,'M2'!$A:$C,Q$2,FALSE)),IF($N144=0,IF(ISERROR(VLOOKUP($P144,'M1'!$A:$C,Q$2,FALSE)),IF(ISERROR(VLOOKUP(DATA!$P144,'M2'!$A:$C,Q$2,FALSE)),"NOT PRESENT",VLOOKUP(DATA!$P144,'M2'!$A:$C,Q$2,FALSE)),VLOOKUP($P144,'M1'!$A:$C,Q$2,FALSE)),"SPECIFY METHOD")))</f>
        <v>Coryphopterus personatus</v>
      </c>
      <c r="R144" s="7" t="str">
        <f>IF($N144=1,IF(ISERROR(VLOOKUP($P144,'M1'!$A:$C,R$2,FALSE)),"NOT PRESENT",VLOOKUP($P144,'M1'!$A:$C,R$2,FALSE)),IF($N144=2,IF(ISERROR(VLOOKUP(DATA!$P144,'M2'!$A:$C,R$2,FALSE)),"NOT PRESENT",VLOOKUP(DATA!$P144,'M2'!$A:$C,R$2,FALSE)),IF($N144=0,IF(ISERROR(VLOOKUP($P144,'M1'!$A:$C,R$2,FALSE)),IF(ISERROR(VLOOKUP(DATA!$P144,'M2'!$A:$C,R$2,FALSE)),"NOT PRESENT",VLOOKUP(DATA!$P144,'M2'!$A:$C,R$2,FALSE)),VLOOKUP($P144,'M1'!$A:$C,R$2,FALSE)),"SPECIFY METHOD")))</f>
        <v>Masked goby</v>
      </c>
      <c r="S144" s="33">
        <f t="shared" si="250"/>
        <v>150</v>
      </c>
      <c r="T144" s="2">
        <v>0</v>
      </c>
      <c r="U144" s="2">
        <v>150</v>
      </c>
    </row>
    <row r="145" spans="1:25">
      <c r="A145" s="7">
        <f>MAX($A$1:$A144)+1</f>
        <v>141</v>
      </c>
      <c r="B145" s="2" t="str">
        <f t="shared" ref="B145:D145" si="279">IF(ISERROR(B144),IF(ISERROR(B143),IF(ISERROR(B142),"BLANK",B142),B143),B144)</f>
        <v>LH</v>
      </c>
      <c r="C145" s="2" t="str">
        <f t="shared" si="279"/>
        <v>BLANK</v>
      </c>
      <c r="D145" s="2" t="str">
        <f t="shared" si="279"/>
        <v>BC1</v>
      </c>
      <c r="E145" s="7" t="str">
        <f>IF(ISERROR(VLOOKUP($D145,SITES!$A:$E,2,FALSE)),"",VLOOKUP($D145,SITES!$A:$E,2,FALSE))</f>
        <v>Broward County 1</v>
      </c>
      <c r="F145" s="4">
        <f>IF(ISERROR(VLOOKUP($D145,SITES!$A:$E,3,FALSE)),"",VLOOKUP($D145,SITES!$A:$E,3,FALSE))</f>
        <v>26.147866666666665</v>
      </c>
      <c r="G145" s="31">
        <f>IF(ISERROR(VLOOKUP($D145,SITES!$A:$E,4,FALSE)),"",VLOOKUP($D145,SITES!$A:$E,4,FALSE))</f>
        <v>-80.095966666666669</v>
      </c>
      <c r="H145" s="50">
        <f t="shared" ref="H145:P145" si="280">IF(ISERROR(H144),IF(ISERROR(H143),IF(ISERROR(H142),"BLANK",H142),H143),H144)</f>
        <v>45388</v>
      </c>
      <c r="I145" s="2">
        <f t="shared" si="280"/>
        <v>12</v>
      </c>
      <c r="J145" s="2" t="str">
        <f t="shared" si="280"/>
        <v>N</v>
      </c>
      <c r="K145" s="6">
        <f t="shared" si="280"/>
        <v>0.54166666666666663</v>
      </c>
      <c r="L145" s="2" t="str">
        <f t="shared" si="280"/>
        <v>Angela</v>
      </c>
      <c r="M145" s="2">
        <f t="shared" si="280"/>
        <v>8.5</v>
      </c>
      <c r="N145" s="2">
        <f t="shared" si="280"/>
        <v>1</v>
      </c>
      <c r="O145" s="2">
        <v>2</v>
      </c>
      <c r="P145" s="2" t="str">
        <f t="shared" si="280"/>
        <v>cpe</v>
      </c>
      <c r="Q145" s="7" t="str">
        <f>IF($N145=1,IF(ISERROR(VLOOKUP($P145,'M1'!$A:$C,Q$2,FALSE)),"NOT PRESENT",VLOOKUP($P145,'M1'!$A:$C,Q$2,FALSE)),IF($N145=2,IF(ISERROR(VLOOKUP(DATA!$P145,'M2'!$A:$C,Q$2,FALSE)),"NOT PRESENT",VLOOKUP(DATA!$P145,'M2'!$A:$C,Q$2,FALSE)),IF($N145=0,IF(ISERROR(VLOOKUP($P145,'M1'!$A:$C,Q$2,FALSE)),IF(ISERROR(VLOOKUP(DATA!$P145,'M2'!$A:$C,Q$2,FALSE)),"NOT PRESENT",VLOOKUP(DATA!$P145,'M2'!$A:$C,Q$2,FALSE)),VLOOKUP($P145,'M1'!$A:$C,Q$2,FALSE)),"SPECIFY METHOD")))</f>
        <v>Coryphopterus personatus</v>
      </c>
      <c r="R145" s="7" t="str">
        <f>IF($N145=1,IF(ISERROR(VLOOKUP($P145,'M1'!$A:$C,R$2,FALSE)),"NOT PRESENT",VLOOKUP($P145,'M1'!$A:$C,R$2,FALSE)),IF($N145=2,IF(ISERROR(VLOOKUP(DATA!$P145,'M2'!$A:$C,R$2,FALSE)),"NOT PRESENT",VLOOKUP(DATA!$P145,'M2'!$A:$C,R$2,FALSE)),IF($N145=0,IF(ISERROR(VLOOKUP($P145,'M1'!$A:$C,R$2,FALSE)),IF(ISERROR(VLOOKUP(DATA!$P145,'M2'!$A:$C,R$2,FALSE)),"NOT PRESENT",VLOOKUP(DATA!$P145,'M2'!$A:$C,R$2,FALSE)),VLOOKUP($P145,'M1'!$A:$C,R$2,FALSE)),"SPECIFY METHOD")))</f>
        <v>Masked goby</v>
      </c>
      <c r="S145" s="33">
        <f t="shared" si="250"/>
        <v>150</v>
      </c>
      <c r="T145" s="2">
        <v>0</v>
      </c>
      <c r="U145" s="2">
        <v>150</v>
      </c>
    </row>
    <row r="146" spans="1:25">
      <c r="B146" s="2" t="str">
        <f t="shared" ref="B146:D146" si="281">IF(ISERROR(B145),IF(ISERROR(B144),IF(ISERROR(B143),"BLANK",B143),B144),B145)</f>
        <v>LH</v>
      </c>
      <c r="C146" s="2" t="str">
        <f t="shared" si="281"/>
        <v>BLANK</v>
      </c>
      <c r="D146" s="2" t="str">
        <f t="shared" si="281"/>
        <v>BC1</v>
      </c>
      <c r="E146" s="7" t="str">
        <f>IF(ISERROR(VLOOKUP($D146,SITES!$A:$E,2,FALSE)),"",VLOOKUP($D146,SITES!$A:$E,2,FALSE))</f>
        <v>Broward County 1</v>
      </c>
      <c r="F146" s="4">
        <f>IF(ISERROR(VLOOKUP($D146,SITES!$A:$E,3,FALSE)),"",VLOOKUP($D146,SITES!$A:$E,3,FALSE))</f>
        <v>26.147866666666665</v>
      </c>
      <c r="G146" s="31">
        <f>IF(ISERROR(VLOOKUP($D146,SITES!$A:$E,4,FALSE)),"",VLOOKUP($D146,SITES!$A:$E,4,FALSE))</f>
        <v>-80.095966666666669</v>
      </c>
      <c r="H146" s="50">
        <f t="shared" ref="H146:N146" si="282">IF(ISERROR(H145),IF(ISERROR(H144),IF(ISERROR(H143),"BLANK",H143),H144),H145)</f>
        <v>45388</v>
      </c>
      <c r="I146" s="2">
        <f t="shared" si="282"/>
        <v>12</v>
      </c>
      <c r="J146" s="2" t="str">
        <f t="shared" si="282"/>
        <v>N</v>
      </c>
      <c r="K146" s="6">
        <f t="shared" si="282"/>
        <v>0.54166666666666663</v>
      </c>
      <c r="L146" s="2" t="str">
        <f t="shared" si="282"/>
        <v>Angela</v>
      </c>
      <c r="M146" s="2">
        <f t="shared" si="282"/>
        <v>8.5</v>
      </c>
      <c r="N146" s="2">
        <f t="shared" si="282"/>
        <v>1</v>
      </c>
      <c r="O146" s="2">
        <v>1</v>
      </c>
      <c r="P146" s="2" t="s">
        <v>101</v>
      </c>
      <c r="Q146" s="7" t="str">
        <f>IF($N146=1,IF(ISERROR(VLOOKUP($P146,'M1'!$A:$C,Q$2,FALSE)),"NOT PRESENT",VLOOKUP($P146,'M1'!$A:$C,Q$2,FALSE)),IF($N146=2,IF(ISERROR(VLOOKUP(DATA!$P146,'M2'!$A:$C,Q$2,FALSE)),"NOT PRESENT",VLOOKUP(DATA!$P146,'M2'!$A:$C,Q$2,FALSE)),IF($N146=0,IF(ISERROR(VLOOKUP($P146,'M1'!$A:$C,Q$2,FALSE)),IF(ISERROR(VLOOKUP(DATA!$P146,'M2'!$A:$C,Q$2,FALSE)),"NOT PRESENT",VLOOKUP(DATA!$P146,'M2'!$A:$C,Q$2,FALSE)),VLOOKUP($P146,'M1'!$A:$C,Q$2,FALSE)),"SPECIFY METHOD")))</f>
        <v>Canthigaster rostrata</v>
      </c>
      <c r="R146" s="7" t="str">
        <f>IF($N146=1,IF(ISERROR(VLOOKUP($P146,'M1'!$A:$C,R$2,FALSE)),"NOT PRESENT",VLOOKUP($P146,'M1'!$A:$C,R$2,FALSE)),IF($N146=2,IF(ISERROR(VLOOKUP(DATA!$P146,'M2'!$A:$C,R$2,FALSE)),"NOT PRESENT",VLOOKUP(DATA!$P146,'M2'!$A:$C,R$2,FALSE)),IF($N146=0,IF(ISERROR(VLOOKUP($P146,'M1'!$A:$C,R$2,FALSE)),IF(ISERROR(VLOOKUP(DATA!$P146,'M2'!$A:$C,R$2,FALSE)),"NOT PRESENT",VLOOKUP(DATA!$P146,'M2'!$A:$C,R$2,FALSE)),VLOOKUP($P146,'M1'!$A:$C,R$2,FALSE)),"SPECIFY METHOD")))</f>
        <v>Caribbean sharpnose-puffer</v>
      </c>
      <c r="S146" s="33">
        <f t="shared" ref="S146:S208" si="283">SUM(T146:AV146)</f>
        <v>3</v>
      </c>
      <c r="T146" s="2">
        <v>0</v>
      </c>
      <c r="V146" s="2">
        <v>2</v>
      </c>
      <c r="W146" s="2">
        <v>1</v>
      </c>
    </row>
    <row r="147" spans="1:25">
      <c r="B147" s="2" t="str">
        <f t="shared" ref="B147:D147" si="284">IF(ISERROR(B146),IF(ISERROR(B145),IF(ISERROR(B144),"BLANK",B144),B145),B146)</f>
        <v>LH</v>
      </c>
      <c r="C147" s="2" t="str">
        <f t="shared" si="284"/>
        <v>BLANK</v>
      </c>
      <c r="D147" s="2" t="str">
        <f t="shared" si="284"/>
        <v>BC1</v>
      </c>
      <c r="E147" s="7" t="str">
        <f>IF(ISERROR(VLOOKUP($D147,SITES!$A:$E,2,FALSE)),"",VLOOKUP($D147,SITES!$A:$E,2,FALSE))</f>
        <v>Broward County 1</v>
      </c>
      <c r="F147" s="4">
        <f>IF(ISERROR(VLOOKUP($D147,SITES!$A:$E,3,FALSE)),"",VLOOKUP($D147,SITES!$A:$E,3,FALSE))</f>
        <v>26.147866666666665</v>
      </c>
      <c r="G147" s="31">
        <f>IF(ISERROR(VLOOKUP($D147,SITES!$A:$E,4,FALSE)),"",VLOOKUP($D147,SITES!$A:$E,4,FALSE))</f>
        <v>-80.095966666666669</v>
      </c>
      <c r="H147" s="50">
        <f t="shared" ref="H147:N147" si="285">IF(ISERROR(H146),IF(ISERROR(H145),IF(ISERROR(H144),"BLANK",H144),H145),H146)</f>
        <v>45388</v>
      </c>
      <c r="I147" s="2">
        <f t="shared" si="285"/>
        <v>12</v>
      </c>
      <c r="J147" s="2" t="str">
        <f t="shared" si="285"/>
        <v>N</v>
      </c>
      <c r="K147" s="6">
        <f t="shared" si="285"/>
        <v>0.54166666666666663</v>
      </c>
      <c r="L147" s="2" t="str">
        <f t="shared" si="285"/>
        <v>Angela</v>
      </c>
      <c r="M147" s="2">
        <f t="shared" si="285"/>
        <v>8.5</v>
      </c>
      <c r="N147" s="2">
        <f t="shared" si="285"/>
        <v>1</v>
      </c>
      <c r="O147" s="2">
        <v>1</v>
      </c>
      <c r="P147" s="2" t="s">
        <v>107</v>
      </c>
      <c r="Q147" s="7" t="str">
        <f>IF($N147=1,IF(ISERROR(VLOOKUP($P147,'M1'!$A:$C,Q$2,FALSE)),"NOT PRESENT",VLOOKUP($P147,'M1'!$A:$C,Q$2,FALSE)),IF($N147=2,IF(ISERROR(VLOOKUP(DATA!$P147,'M2'!$A:$C,Q$2,FALSE)),"NOT PRESENT",VLOOKUP(DATA!$P147,'M2'!$A:$C,Q$2,FALSE)),IF($N147=0,IF(ISERROR(VLOOKUP($P147,'M1'!$A:$C,Q$2,FALSE)),IF(ISERROR(VLOOKUP(DATA!$P147,'M2'!$A:$C,Q$2,FALSE)),"NOT PRESENT",VLOOKUP(DATA!$P147,'M2'!$A:$C,Q$2,FALSE)),VLOOKUP($P147,'M1'!$A:$C,Q$2,FALSE)),"SPECIFY METHOD")))</f>
        <v>Coryphopterus glaucofraenum</v>
      </c>
      <c r="R147" s="7" t="str">
        <f>IF($N147=1,IF(ISERROR(VLOOKUP($P147,'M1'!$A:$C,R$2,FALSE)),"NOT PRESENT",VLOOKUP($P147,'M1'!$A:$C,R$2,FALSE)),IF($N147=2,IF(ISERROR(VLOOKUP(DATA!$P147,'M2'!$A:$C,R$2,FALSE)),"NOT PRESENT",VLOOKUP(DATA!$P147,'M2'!$A:$C,R$2,FALSE)),IF($N147=0,IF(ISERROR(VLOOKUP($P147,'M1'!$A:$C,R$2,FALSE)),IF(ISERROR(VLOOKUP(DATA!$P147,'M2'!$A:$C,R$2,FALSE)),"NOT PRESENT",VLOOKUP(DATA!$P147,'M2'!$A:$C,R$2,FALSE)),VLOOKUP($P147,'M1'!$A:$C,R$2,FALSE)),"SPECIFY METHOD")))</f>
        <v>Bridled goby</v>
      </c>
      <c r="S147" s="33">
        <f t="shared" si="283"/>
        <v>6</v>
      </c>
      <c r="T147" s="2">
        <v>0</v>
      </c>
      <c r="U147" s="2">
        <v>5</v>
      </c>
      <c r="V147" s="2">
        <v>1</v>
      </c>
    </row>
    <row r="148" spans="1:25">
      <c r="B148" s="2" t="str">
        <f t="shared" ref="B148:D148" si="286">IF(ISERROR(B147),IF(ISERROR(B146),IF(ISERROR(B145),"BLANK",B145),B146),B147)</f>
        <v>LH</v>
      </c>
      <c r="C148" s="2" t="str">
        <f t="shared" si="286"/>
        <v>BLANK</v>
      </c>
      <c r="D148" s="2" t="str">
        <f t="shared" si="286"/>
        <v>BC1</v>
      </c>
      <c r="E148" s="7" t="str">
        <f>IF(ISERROR(VLOOKUP($D148,SITES!$A:$E,2,FALSE)),"",VLOOKUP($D148,SITES!$A:$E,2,FALSE))</f>
        <v>Broward County 1</v>
      </c>
      <c r="F148" s="4">
        <f>IF(ISERROR(VLOOKUP($D148,SITES!$A:$E,3,FALSE)),"",VLOOKUP($D148,SITES!$A:$E,3,FALSE))</f>
        <v>26.147866666666665</v>
      </c>
      <c r="G148" s="31">
        <f>IF(ISERROR(VLOOKUP($D148,SITES!$A:$E,4,FALSE)),"",VLOOKUP($D148,SITES!$A:$E,4,FALSE))</f>
        <v>-80.095966666666669</v>
      </c>
      <c r="H148" s="50">
        <f t="shared" ref="H148:N148" si="287">IF(ISERROR(H147),IF(ISERROR(H146),IF(ISERROR(H145),"BLANK",H145),H146),H147)</f>
        <v>45388</v>
      </c>
      <c r="I148" s="2">
        <f t="shared" si="287"/>
        <v>12</v>
      </c>
      <c r="J148" s="2" t="str">
        <f t="shared" si="287"/>
        <v>N</v>
      </c>
      <c r="K148" s="6">
        <f t="shared" si="287"/>
        <v>0.54166666666666663</v>
      </c>
      <c r="L148" s="2" t="str">
        <f t="shared" si="287"/>
        <v>Angela</v>
      </c>
      <c r="M148" s="2">
        <f t="shared" si="287"/>
        <v>8.5</v>
      </c>
      <c r="N148" s="2">
        <f t="shared" si="287"/>
        <v>1</v>
      </c>
      <c r="O148" s="2">
        <v>1</v>
      </c>
      <c r="P148" s="2" t="s">
        <v>82</v>
      </c>
      <c r="Q148" s="7" t="str">
        <f>IF($N148=1,IF(ISERROR(VLOOKUP($P148,'M1'!$A:$C,Q$2,FALSE)),"NOT PRESENT",VLOOKUP($P148,'M1'!$A:$C,Q$2,FALSE)),IF($N148=2,IF(ISERROR(VLOOKUP(DATA!$P148,'M2'!$A:$C,Q$2,FALSE)),"NOT PRESENT",VLOOKUP(DATA!$P148,'M2'!$A:$C,Q$2,FALSE)),IF($N148=0,IF(ISERROR(VLOOKUP($P148,'M1'!$A:$C,Q$2,FALSE)),IF(ISERROR(VLOOKUP(DATA!$P148,'M2'!$A:$C,Q$2,FALSE)),"NOT PRESENT",VLOOKUP(DATA!$P148,'M2'!$A:$C,Q$2,FALSE)),VLOOKUP($P148,'M1'!$A:$C,Q$2,FALSE)),"SPECIFY METHOD")))</f>
        <v>Elacatinus oceanops</v>
      </c>
      <c r="R148" s="7" t="str">
        <f>IF($N148=1,IF(ISERROR(VLOOKUP($P148,'M1'!$A:$C,R$2,FALSE)),"NOT PRESENT",VLOOKUP($P148,'M1'!$A:$C,R$2,FALSE)),IF($N148=2,IF(ISERROR(VLOOKUP(DATA!$P148,'M2'!$A:$C,R$2,FALSE)),"NOT PRESENT",VLOOKUP(DATA!$P148,'M2'!$A:$C,R$2,FALSE)),IF($N148=0,IF(ISERROR(VLOOKUP($P148,'M1'!$A:$C,R$2,FALSE)),IF(ISERROR(VLOOKUP(DATA!$P148,'M2'!$A:$C,R$2,FALSE)),"NOT PRESENT",VLOOKUP(DATA!$P148,'M2'!$A:$C,R$2,FALSE)),VLOOKUP($P148,'M1'!$A:$C,R$2,FALSE)),"SPECIFY METHOD")))</f>
        <v>Neon goby</v>
      </c>
      <c r="S148" s="33">
        <f t="shared" si="283"/>
        <v>5</v>
      </c>
      <c r="T148" s="2">
        <v>0</v>
      </c>
      <c r="U148" s="2">
        <v>5</v>
      </c>
    </row>
    <row r="149" spans="1:25">
      <c r="B149" s="2" t="str">
        <f t="shared" ref="B149:D149" si="288">IF(ISERROR(B148),IF(ISERROR(B147),IF(ISERROR(B146),"BLANK",B146),B147),B148)</f>
        <v>LH</v>
      </c>
      <c r="C149" s="2" t="str">
        <f t="shared" si="288"/>
        <v>BLANK</v>
      </c>
      <c r="D149" s="2" t="str">
        <f t="shared" si="288"/>
        <v>BC1</v>
      </c>
      <c r="E149" s="7" t="str">
        <f>IF(ISERROR(VLOOKUP($D149,SITES!$A:$E,2,FALSE)),"",VLOOKUP($D149,SITES!$A:$E,2,FALSE))</f>
        <v>Broward County 1</v>
      </c>
      <c r="F149" s="4">
        <f>IF(ISERROR(VLOOKUP($D149,SITES!$A:$E,3,FALSE)),"",VLOOKUP($D149,SITES!$A:$E,3,FALSE))</f>
        <v>26.147866666666665</v>
      </c>
      <c r="G149" s="31">
        <f>IF(ISERROR(VLOOKUP($D149,SITES!$A:$E,4,FALSE)),"",VLOOKUP($D149,SITES!$A:$E,4,FALSE))</f>
        <v>-80.095966666666669</v>
      </c>
      <c r="H149" s="50">
        <f t="shared" ref="H149:P149" si="289">IF(ISERROR(H148),IF(ISERROR(H147),IF(ISERROR(H146),"BLANK",H146),H147),H148)</f>
        <v>45388</v>
      </c>
      <c r="I149" s="2">
        <f t="shared" si="289"/>
        <v>12</v>
      </c>
      <c r="J149" s="2" t="str">
        <f t="shared" si="289"/>
        <v>N</v>
      </c>
      <c r="K149" s="6">
        <f t="shared" si="289"/>
        <v>0.54166666666666663</v>
      </c>
      <c r="L149" s="2" t="str">
        <f t="shared" si="289"/>
        <v>Angela</v>
      </c>
      <c r="M149" s="2">
        <f t="shared" si="289"/>
        <v>8.5</v>
      </c>
      <c r="N149" s="2">
        <f t="shared" si="289"/>
        <v>1</v>
      </c>
      <c r="O149" s="2">
        <v>2</v>
      </c>
      <c r="P149" s="2" t="str">
        <f t="shared" si="289"/>
        <v>eoc</v>
      </c>
      <c r="Q149" s="7" t="str">
        <f>IF($N149=1,IF(ISERROR(VLOOKUP($P149,'M1'!$A:$C,Q$2,FALSE)),"NOT PRESENT",VLOOKUP($P149,'M1'!$A:$C,Q$2,FALSE)),IF($N149=2,IF(ISERROR(VLOOKUP(DATA!$P149,'M2'!$A:$C,Q$2,FALSE)),"NOT PRESENT",VLOOKUP(DATA!$P149,'M2'!$A:$C,Q$2,FALSE)),IF($N149=0,IF(ISERROR(VLOOKUP($P149,'M1'!$A:$C,Q$2,FALSE)),IF(ISERROR(VLOOKUP(DATA!$P149,'M2'!$A:$C,Q$2,FALSE)),"NOT PRESENT",VLOOKUP(DATA!$P149,'M2'!$A:$C,Q$2,FALSE)),VLOOKUP($P149,'M1'!$A:$C,Q$2,FALSE)),"SPECIFY METHOD")))</f>
        <v>Elacatinus oceanops</v>
      </c>
      <c r="R149" s="7" t="str">
        <f>IF($N149=1,IF(ISERROR(VLOOKUP($P149,'M1'!$A:$C,R$2,FALSE)),"NOT PRESENT",VLOOKUP($P149,'M1'!$A:$C,R$2,FALSE)),IF($N149=2,IF(ISERROR(VLOOKUP(DATA!$P149,'M2'!$A:$C,R$2,FALSE)),"NOT PRESENT",VLOOKUP(DATA!$P149,'M2'!$A:$C,R$2,FALSE)),IF($N149=0,IF(ISERROR(VLOOKUP($P149,'M1'!$A:$C,R$2,FALSE)),IF(ISERROR(VLOOKUP(DATA!$P149,'M2'!$A:$C,R$2,FALSE)),"NOT PRESENT",VLOOKUP(DATA!$P149,'M2'!$A:$C,R$2,FALSE)),VLOOKUP($P149,'M1'!$A:$C,R$2,FALSE)),"SPECIFY METHOD")))</f>
        <v>Neon goby</v>
      </c>
      <c r="S149" s="33">
        <f t="shared" si="283"/>
        <v>4</v>
      </c>
      <c r="T149" s="2">
        <v>0</v>
      </c>
      <c r="U149" s="2">
        <v>4</v>
      </c>
    </row>
    <row r="150" spans="1:25">
      <c r="B150" s="2" t="str">
        <f t="shared" ref="B150:D150" si="290">IF(ISERROR(B149),IF(ISERROR(B148),IF(ISERROR(B147),"BLANK",B147),B148),B149)</f>
        <v>LH</v>
      </c>
      <c r="C150" s="2" t="str">
        <f t="shared" si="290"/>
        <v>BLANK</v>
      </c>
      <c r="D150" s="2" t="str">
        <f t="shared" si="290"/>
        <v>BC1</v>
      </c>
      <c r="E150" s="7" t="str">
        <f>IF(ISERROR(VLOOKUP($D150,SITES!$A:$E,2,FALSE)),"",VLOOKUP($D150,SITES!$A:$E,2,FALSE))</f>
        <v>Broward County 1</v>
      </c>
      <c r="F150" s="4">
        <f>IF(ISERROR(VLOOKUP($D150,SITES!$A:$E,3,FALSE)),"",VLOOKUP($D150,SITES!$A:$E,3,FALSE))</f>
        <v>26.147866666666665</v>
      </c>
      <c r="G150" s="31">
        <f>IF(ISERROR(VLOOKUP($D150,SITES!$A:$E,4,FALSE)),"",VLOOKUP($D150,SITES!$A:$E,4,FALSE))</f>
        <v>-80.095966666666669</v>
      </c>
      <c r="H150" s="50">
        <f t="shared" ref="H150:N150" si="291">IF(ISERROR(H149),IF(ISERROR(H148),IF(ISERROR(H147),"BLANK",H147),H148),H149)</f>
        <v>45388</v>
      </c>
      <c r="I150" s="2">
        <f t="shared" si="291"/>
        <v>12</v>
      </c>
      <c r="J150" s="2" t="str">
        <f t="shared" si="291"/>
        <v>N</v>
      </c>
      <c r="K150" s="6">
        <f t="shared" si="291"/>
        <v>0.54166666666666663</v>
      </c>
      <c r="L150" s="2" t="str">
        <f t="shared" si="291"/>
        <v>Angela</v>
      </c>
      <c r="M150" s="2">
        <f t="shared" si="291"/>
        <v>8.5</v>
      </c>
      <c r="N150" s="2">
        <f t="shared" si="291"/>
        <v>1</v>
      </c>
      <c r="O150" s="2">
        <v>1</v>
      </c>
      <c r="P150" s="2" t="s">
        <v>76</v>
      </c>
      <c r="Q150" s="7" t="str">
        <f>IF($N150=1,IF(ISERROR(VLOOKUP($P150,'M1'!$A:$C,Q$2,FALSE)),"NOT PRESENT",VLOOKUP($P150,'M1'!$A:$C,Q$2,FALSE)),IF($N150=2,IF(ISERROR(VLOOKUP(DATA!$P150,'M2'!$A:$C,Q$2,FALSE)),"NOT PRESENT",VLOOKUP(DATA!$P150,'M2'!$A:$C,Q$2,FALSE)),IF($N150=0,IF(ISERROR(VLOOKUP($P150,'M1'!$A:$C,Q$2,FALSE)),IF(ISERROR(VLOOKUP(DATA!$P150,'M2'!$A:$C,Q$2,FALSE)),"NOT PRESENT",VLOOKUP(DATA!$P150,'M2'!$A:$C,Q$2,FALSE)),VLOOKUP($P150,'M1'!$A:$C,Q$2,FALSE)),"SPECIFY METHOD")))</f>
        <v>Halichoeres garnoti</v>
      </c>
      <c r="R150" s="7" t="str">
        <f>IF($N150=1,IF(ISERROR(VLOOKUP($P150,'M1'!$A:$C,R$2,FALSE)),"NOT PRESENT",VLOOKUP($P150,'M1'!$A:$C,R$2,FALSE)),IF($N150=2,IF(ISERROR(VLOOKUP(DATA!$P150,'M2'!$A:$C,R$2,FALSE)),"NOT PRESENT",VLOOKUP(DATA!$P150,'M2'!$A:$C,R$2,FALSE)),IF($N150=0,IF(ISERROR(VLOOKUP($P150,'M1'!$A:$C,R$2,FALSE)),IF(ISERROR(VLOOKUP(DATA!$P150,'M2'!$A:$C,R$2,FALSE)),"NOT PRESENT",VLOOKUP(DATA!$P150,'M2'!$A:$C,R$2,FALSE)),VLOOKUP($P150,'M1'!$A:$C,R$2,FALSE)),"SPECIFY METHOD")))</f>
        <v>Yellowhead wrasse</v>
      </c>
      <c r="S150" s="33">
        <f t="shared" si="283"/>
        <v>5</v>
      </c>
      <c r="T150" s="2">
        <v>0</v>
      </c>
      <c r="V150" s="2">
        <v>3</v>
      </c>
      <c r="W150" s="2">
        <v>2</v>
      </c>
    </row>
    <row r="151" spans="1:25">
      <c r="B151" s="2" t="str">
        <f t="shared" ref="B151:D151" si="292">IF(ISERROR(B150),IF(ISERROR(B149),IF(ISERROR(B148),"BLANK",B148),B149),B150)</f>
        <v>LH</v>
      </c>
      <c r="C151" s="2" t="str">
        <f t="shared" si="292"/>
        <v>BLANK</v>
      </c>
      <c r="D151" s="2" t="str">
        <f t="shared" si="292"/>
        <v>BC1</v>
      </c>
      <c r="E151" s="7" t="str">
        <f>IF(ISERROR(VLOOKUP($D151,SITES!$A:$E,2,FALSE)),"",VLOOKUP($D151,SITES!$A:$E,2,FALSE))</f>
        <v>Broward County 1</v>
      </c>
      <c r="F151" s="4">
        <f>IF(ISERROR(VLOOKUP($D151,SITES!$A:$E,3,FALSE)),"",VLOOKUP($D151,SITES!$A:$E,3,FALSE))</f>
        <v>26.147866666666665</v>
      </c>
      <c r="G151" s="31">
        <f>IF(ISERROR(VLOOKUP($D151,SITES!$A:$E,4,FALSE)),"",VLOOKUP($D151,SITES!$A:$E,4,FALSE))</f>
        <v>-80.095966666666669</v>
      </c>
      <c r="H151" s="50">
        <f t="shared" ref="H151:N151" si="293">IF(ISERROR(H150),IF(ISERROR(H149),IF(ISERROR(H148),"BLANK",H148),H149),H150)</f>
        <v>45388</v>
      </c>
      <c r="I151" s="2">
        <f t="shared" si="293"/>
        <v>12</v>
      </c>
      <c r="J151" s="2" t="str">
        <f t="shared" si="293"/>
        <v>N</v>
      </c>
      <c r="K151" s="6">
        <f t="shared" si="293"/>
        <v>0.54166666666666663</v>
      </c>
      <c r="L151" s="2" t="str">
        <f t="shared" si="293"/>
        <v>Angela</v>
      </c>
      <c r="M151" s="2">
        <f t="shared" si="293"/>
        <v>8.5</v>
      </c>
      <c r="N151" s="2">
        <f t="shared" si="293"/>
        <v>1</v>
      </c>
      <c r="O151" s="2">
        <v>1</v>
      </c>
      <c r="P151" s="2" t="s">
        <v>77</v>
      </c>
      <c r="Q151" s="7" t="str">
        <f>IF($N151=1,IF(ISERROR(VLOOKUP($P151,'M1'!$A:$C,Q$2,FALSE)),"NOT PRESENT",VLOOKUP($P151,'M1'!$A:$C,Q$2,FALSE)),IF($N151=2,IF(ISERROR(VLOOKUP(DATA!$P151,'M2'!$A:$C,Q$2,FALSE)),"NOT PRESENT",VLOOKUP(DATA!$P151,'M2'!$A:$C,Q$2,FALSE)),IF($N151=0,IF(ISERROR(VLOOKUP($P151,'M1'!$A:$C,Q$2,FALSE)),IF(ISERROR(VLOOKUP(DATA!$P151,'M2'!$A:$C,Q$2,FALSE)),"NOT PRESENT",VLOOKUP(DATA!$P151,'M2'!$A:$C,Q$2,FALSE)),VLOOKUP($P151,'M1'!$A:$C,Q$2,FALSE)),"SPECIFY METHOD")))</f>
        <v>Halichoeres maculipinna</v>
      </c>
      <c r="R151" s="7" t="str">
        <f>IF($N151=1,IF(ISERROR(VLOOKUP($P151,'M1'!$A:$C,R$2,FALSE)),"NOT PRESENT",VLOOKUP($P151,'M1'!$A:$C,R$2,FALSE)),IF($N151=2,IF(ISERROR(VLOOKUP(DATA!$P151,'M2'!$A:$C,R$2,FALSE)),"NOT PRESENT",VLOOKUP(DATA!$P151,'M2'!$A:$C,R$2,FALSE)),IF($N151=0,IF(ISERROR(VLOOKUP($P151,'M1'!$A:$C,R$2,FALSE)),IF(ISERROR(VLOOKUP(DATA!$P151,'M2'!$A:$C,R$2,FALSE)),"NOT PRESENT",VLOOKUP(DATA!$P151,'M2'!$A:$C,R$2,FALSE)),VLOOKUP($P151,'M1'!$A:$C,R$2,FALSE)),"SPECIFY METHOD")))</f>
        <v>Clown wrasse</v>
      </c>
      <c r="S151" s="33">
        <f t="shared" si="283"/>
        <v>2</v>
      </c>
      <c r="T151" s="2">
        <v>0</v>
      </c>
      <c r="W151" s="2">
        <v>1</v>
      </c>
      <c r="Y151" s="2">
        <v>1</v>
      </c>
    </row>
    <row r="152" spans="1:25">
      <c r="B152" s="2" t="str">
        <f t="shared" ref="B152:D152" si="294">IF(ISERROR(B151),IF(ISERROR(B150),IF(ISERROR(B149),"BLANK",B149),B150),B151)</f>
        <v>LH</v>
      </c>
      <c r="C152" s="2" t="str">
        <f t="shared" si="294"/>
        <v>BLANK</v>
      </c>
      <c r="D152" s="2" t="str">
        <f t="shared" si="294"/>
        <v>BC1</v>
      </c>
      <c r="E152" s="7" t="str">
        <f>IF(ISERROR(VLOOKUP($D152,SITES!$A:$E,2,FALSE)),"",VLOOKUP($D152,SITES!$A:$E,2,FALSE))</f>
        <v>Broward County 1</v>
      </c>
      <c r="F152" s="4">
        <f>IF(ISERROR(VLOOKUP($D152,SITES!$A:$E,3,FALSE)),"",VLOOKUP($D152,SITES!$A:$E,3,FALSE))</f>
        <v>26.147866666666665</v>
      </c>
      <c r="G152" s="31">
        <f>IF(ISERROR(VLOOKUP($D152,SITES!$A:$E,4,FALSE)),"",VLOOKUP($D152,SITES!$A:$E,4,FALSE))</f>
        <v>-80.095966666666669</v>
      </c>
      <c r="H152" s="50">
        <f t="shared" ref="H152:P152" si="295">IF(ISERROR(H151),IF(ISERROR(H150),IF(ISERROR(H149),"BLANK",H149),H150),H151)</f>
        <v>45388</v>
      </c>
      <c r="I152" s="2">
        <f t="shared" si="295"/>
        <v>12</v>
      </c>
      <c r="J152" s="2" t="str">
        <f t="shared" si="295"/>
        <v>N</v>
      </c>
      <c r="K152" s="6">
        <f t="shared" si="295"/>
        <v>0.54166666666666663</v>
      </c>
      <c r="L152" s="2" t="str">
        <f t="shared" si="295"/>
        <v>Angela</v>
      </c>
      <c r="M152" s="2">
        <f t="shared" si="295"/>
        <v>8.5</v>
      </c>
      <c r="N152" s="2">
        <f t="shared" si="295"/>
        <v>1</v>
      </c>
      <c r="O152" s="2">
        <v>2</v>
      </c>
      <c r="P152" s="2" t="str">
        <f t="shared" si="295"/>
        <v>hma</v>
      </c>
      <c r="Q152" s="7" t="str">
        <f>IF($N152=1,IF(ISERROR(VLOOKUP($P152,'M1'!$A:$C,Q$2,FALSE)),"NOT PRESENT",VLOOKUP($P152,'M1'!$A:$C,Q$2,FALSE)),IF($N152=2,IF(ISERROR(VLOOKUP(DATA!$P152,'M2'!$A:$C,Q$2,FALSE)),"NOT PRESENT",VLOOKUP(DATA!$P152,'M2'!$A:$C,Q$2,FALSE)),IF($N152=0,IF(ISERROR(VLOOKUP($P152,'M1'!$A:$C,Q$2,FALSE)),IF(ISERROR(VLOOKUP(DATA!$P152,'M2'!$A:$C,Q$2,FALSE)),"NOT PRESENT",VLOOKUP(DATA!$P152,'M2'!$A:$C,Q$2,FALSE)),VLOOKUP($P152,'M1'!$A:$C,Q$2,FALSE)),"SPECIFY METHOD")))</f>
        <v>Halichoeres maculipinna</v>
      </c>
      <c r="R152" s="7" t="str">
        <f>IF($N152=1,IF(ISERROR(VLOOKUP($P152,'M1'!$A:$C,R$2,FALSE)),"NOT PRESENT",VLOOKUP($P152,'M1'!$A:$C,R$2,FALSE)),IF($N152=2,IF(ISERROR(VLOOKUP(DATA!$P152,'M2'!$A:$C,R$2,FALSE)),"NOT PRESENT",VLOOKUP(DATA!$P152,'M2'!$A:$C,R$2,FALSE)),IF($N152=0,IF(ISERROR(VLOOKUP($P152,'M1'!$A:$C,R$2,FALSE)),IF(ISERROR(VLOOKUP(DATA!$P152,'M2'!$A:$C,R$2,FALSE)),"NOT PRESENT",VLOOKUP(DATA!$P152,'M2'!$A:$C,R$2,FALSE)),VLOOKUP($P152,'M1'!$A:$C,R$2,FALSE)),"SPECIFY METHOD")))</f>
        <v>Clown wrasse</v>
      </c>
      <c r="S152" s="33">
        <f t="shared" si="283"/>
        <v>2</v>
      </c>
      <c r="T152" s="2">
        <v>0</v>
      </c>
      <c r="Y152" s="2">
        <v>2</v>
      </c>
    </row>
    <row r="153" spans="1:25">
      <c r="B153" s="2" t="str">
        <f t="shared" ref="B153:D153" si="296">IF(ISERROR(B152),IF(ISERROR(B151),IF(ISERROR(B150),"BLANK",B150),B151),B152)</f>
        <v>LH</v>
      </c>
      <c r="C153" s="2" t="str">
        <f t="shared" si="296"/>
        <v>BLANK</v>
      </c>
      <c r="D153" s="2" t="str">
        <f t="shared" si="296"/>
        <v>BC1</v>
      </c>
      <c r="E153" s="7" t="str">
        <f>IF(ISERROR(VLOOKUP($D153,SITES!$A:$E,2,FALSE)),"",VLOOKUP($D153,SITES!$A:$E,2,FALSE))</f>
        <v>Broward County 1</v>
      </c>
      <c r="F153" s="4">
        <f>IF(ISERROR(VLOOKUP($D153,SITES!$A:$E,3,FALSE)),"",VLOOKUP($D153,SITES!$A:$E,3,FALSE))</f>
        <v>26.147866666666665</v>
      </c>
      <c r="G153" s="31">
        <f>IF(ISERROR(VLOOKUP($D153,SITES!$A:$E,4,FALSE)),"",VLOOKUP($D153,SITES!$A:$E,4,FALSE))</f>
        <v>-80.095966666666669</v>
      </c>
      <c r="H153" s="50">
        <f t="shared" ref="H153:N153" si="297">IF(ISERROR(H152),IF(ISERROR(H151),IF(ISERROR(H150),"BLANK",H150),H151),H152)</f>
        <v>45388</v>
      </c>
      <c r="I153" s="2">
        <f t="shared" si="297"/>
        <v>12</v>
      </c>
      <c r="J153" s="2" t="str">
        <f t="shared" si="297"/>
        <v>N</v>
      </c>
      <c r="K153" s="6">
        <f t="shared" si="297"/>
        <v>0.54166666666666663</v>
      </c>
      <c r="L153" s="2" t="str">
        <f t="shared" si="297"/>
        <v>Angela</v>
      </c>
      <c r="M153" s="2">
        <f t="shared" si="297"/>
        <v>8.5</v>
      </c>
      <c r="N153" s="2">
        <f t="shared" si="297"/>
        <v>1</v>
      </c>
      <c r="O153" s="2">
        <v>1</v>
      </c>
      <c r="P153" s="2" t="s">
        <v>132</v>
      </c>
      <c r="Q153" s="7" t="str">
        <f>IF($N153=1,IF(ISERROR(VLOOKUP($P153,'M1'!$A:$C,Q$2,FALSE)),"NOT PRESENT",VLOOKUP($P153,'M1'!$A:$C,Q$2,FALSE)),IF($N153=2,IF(ISERROR(VLOOKUP(DATA!$P153,'M2'!$A:$C,Q$2,FALSE)),"NOT PRESENT",VLOOKUP(DATA!$P153,'M2'!$A:$C,Q$2,FALSE)),IF($N153=0,IF(ISERROR(VLOOKUP($P153,'M1'!$A:$C,Q$2,FALSE)),IF(ISERROR(VLOOKUP(DATA!$P153,'M2'!$A:$C,Q$2,FALSE)),"NOT PRESENT",VLOOKUP(DATA!$P153,'M2'!$A:$C,Q$2,FALSE)),VLOOKUP($P153,'M1'!$A:$C,Q$2,FALSE)),"SPECIFY METHOD")))</f>
        <v>Coryphopterus eidolon</v>
      </c>
      <c r="R153" s="7" t="str">
        <f>IF($N153=1,IF(ISERROR(VLOOKUP($P153,'M1'!$A:$C,R$2,FALSE)),"NOT PRESENT",VLOOKUP($P153,'M1'!$A:$C,R$2,FALSE)),IF($N153=2,IF(ISERROR(VLOOKUP(DATA!$P153,'M2'!$A:$C,R$2,FALSE)),"NOT PRESENT",VLOOKUP(DATA!$P153,'M2'!$A:$C,R$2,FALSE)),IF($N153=0,IF(ISERROR(VLOOKUP($P153,'M1'!$A:$C,R$2,FALSE)),IF(ISERROR(VLOOKUP(DATA!$P153,'M2'!$A:$C,R$2,FALSE)),"NOT PRESENT",VLOOKUP(DATA!$P153,'M2'!$A:$C,R$2,FALSE)),VLOOKUP($P153,'M1'!$A:$C,R$2,FALSE)),"SPECIFY METHOD")))</f>
        <v>Pallid goby</v>
      </c>
      <c r="S153" s="33">
        <f t="shared" si="283"/>
        <v>1</v>
      </c>
      <c r="T153" s="2">
        <v>0</v>
      </c>
      <c r="V153" s="2">
        <v>1</v>
      </c>
    </row>
    <row r="154" spans="1:25">
      <c r="B154" s="2" t="str">
        <f t="shared" ref="B154:D154" si="298">IF(ISERROR(B153),IF(ISERROR(B152),IF(ISERROR(B151),"BLANK",B151),B152),B153)</f>
        <v>LH</v>
      </c>
      <c r="C154" s="2" t="str">
        <f t="shared" si="298"/>
        <v>BLANK</v>
      </c>
      <c r="D154" s="2" t="str">
        <f t="shared" si="298"/>
        <v>BC1</v>
      </c>
      <c r="E154" s="7" t="str">
        <f>IF(ISERROR(VLOOKUP($D154,SITES!$A:$E,2,FALSE)),"",VLOOKUP($D154,SITES!$A:$E,2,FALSE))</f>
        <v>Broward County 1</v>
      </c>
      <c r="F154" s="4">
        <f>IF(ISERROR(VLOOKUP($D154,SITES!$A:$E,3,FALSE)),"",VLOOKUP($D154,SITES!$A:$E,3,FALSE))</f>
        <v>26.147866666666665</v>
      </c>
      <c r="G154" s="31">
        <f>IF(ISERROR(VLOOKUP($D154,SITES!$A:$E,4,FALSE)),"",VLOOKUP($D154,SITES!$A:$E,4,FALSE))</f>
        <v>-80.095966666666669</v>
      </c>
      <c r="H154" s="50">
        <f t="shared" ref="H154:N154" si="299">IF(ISERROR(H153),IF(ISERROR(H152),IF(ISERROR(H151),"BLANK",H151),H152),H153)</f>
        <v>45388</v>
      </c>
      <c r="I154" s="2">
        <f t="shared" si="299"/>
        <v>12</v>
      </c>
      <c r="J154" s="2" t="str">
        <f t="shared" si="299"/>
        <v>N</v>
      </c>
      <c r="K154" s="6">
        <f t="shared" si="299"/>
        <v>0.54166666666666663</v>
      </c>
      <c r="L154" s="2" t="str">
        <f t="shared" si="299"/>
        <v>Angela</v>
      </c>
      <c r="M154" s="2">
        <f t="shared" si="299"/>
        <v>8.5</v>
      </c>
      <c r="N154" s="2">
        <f t="shared" si="299"/>
        <v>1</v>
      </c>
      <c r="O154" s="2">
        <v>1</v>
      </c>
      <c r="P154" s="2" t="s">
        <v>113</v>
      </c>
      <c r="Q154" s="7" t="str">
        <f>IF($N154=1,IF(ISERROR(VLOOKUP($P154,'M1'!$A:$C,Q$2,FALSE)),"NOT PRESENT",VLOOKUP($P154,'M1'!$A:$C,Q$2,FALSE)),IF($N154=2,IF(ISERROR(VLOOKUP(DATA!$P154,'M2'!$A:$C,Q$2,FALSE)),"NOT PRESENT",VLOOKUP(DATA!$P154,'M2'!$A:$C,Q$2,FALSE)),IF($N154=0,IF(ISERROR(VLOOKUP($P154,'M1'!$A:$C,Q$2,FALSE)),IF(ISERROR(VLOOKUP(DATA!$P154,'M2'!$A:$C,Q$2,FALSE)),"NOT PRESENT",VLOOKUP(DATA!$P154,'M2'!$A:$C,Q$2,FALSE)),VLOOKUP($P154,'M1'!$A:$C,Q$2,FALSE)),"SPECIFY METHOD")))</f>
        <v>Pareques acuminatus</v>
      </c>
      <c r="R154" s="7">
        <f>IF($N154=1,IF(ISERROR(VLOOKUP($P154,'M1'!$A:$C,R$2,FALSE)),"NOT PRESENT",VLOOKUP($P154,'M1'!$A:$C,R$2,FALSE)),IF($N154=2,IF(ISERROR(VLOOKUP(DATA!$P154,'M2'!$A:$C,R$2,FALSE)),"NOT PRESENT",VLOOKUP(DATA!$P154,'M2'!$A:$C,R$2,FALSE)),IF($N154=0,IF(ISERROR(VLOOKUP($P154,'M1'!$A:$C,R$2,FALSE)),IF(ISERROR(VLOOKUP(DATA!$P154,'M2'!$A:$C,R$2,FALSE)),"NOT PRESENT",VLOOKUP(DATA!$P154,'M2'!$A:$C,R$2,FALSE)),VLOOKUP($P154,'M1'!$A:$C,R$2,FALSE)),"SPECIFY METHOD")))</f>
        <v>0</v>
      </c>
      <c r="S154" s="33">
        <f t="shared" si="283"/>
        <v>12</v>
      </c>
      <c r="T154" s="2">
        <v>0</v>
      </c>
      <c r="Y154" s="2">
        <v>12</v>
      </c>
    </row>
    <row r="155" spans="1:25">
      <c r="B155" s="2" t="str">
        <f t="shared" ref="B155:D155" si="300">IF(ISERROR(B154),IF(ISERROR(B153),IF(ISERROR(B152),"BLANK",B152),B153),B154)</f>
        <v>LH</v>
      </c>
      <c r="C155" s="2" t="str">
        <f t="shared" si="300"/>
        <v>BLANK</v>
      </c>
      <c r="D155" s="2" t="str">
        <f t="shared" si="300"/>
        <v>BC1</v>
      </c>
      <c r="E155" s="7" t="str">
        <f>IF(ISERROR(VLOOKUP($D155,SITES!$A:$E,2,FALSE)),"",VLOOKUP($D155,SITES!$A:$E,2,FALSE))</f>
        <v>Broward County 1</v>
      </c>
      <c r="F155" s="4">
        <f>IF(ISERROR(VLOOKUP($D155,SITES!$A:$E,3,FALSE)),"",VLOOKUP($D155,SITES!$A:$E,3,FALSE))</f>
        <v>26.147866666666665</v>
      </c>
      <c r="G155" s="31">
        <f>IF(ISERROR(VLOOKUP($D155,SITES!$A:$E,4,FALSE)),"",VLOOKUP($D155,SITES!$A:$E,4,FALSE))</f>
        <v>-80.095966666666669</v>
      </c>
      <c r="H155" s="50">
        <f t="shared" ref="H155:N155" si="301">IF(ISERROR(H154),IF(ISERROR(H153),IF(ISERROR(H152),"BLANK",H152),H153),H154)</f>
        <v>45388</v>
      </c>
      <c r="I155" s="2">
        <f t="shared" si="301"/>
        <v>12</v>
      </c>
      <c r="J155" s="2" t="str">
        <f t="shared" si="301"/>
        <v>N</v>
      </c>
      <c r="K155" s="6">
        <f t="shared" si="301"/>
        <v>0.54166666666666663</v>
      </c>
      <c r="L155" s="2" t="str">
        <f t="shared" si="301"/>
        <v>Angela</v>
      </c>
      <c r="M155" s="2">
        <f t="shared" si="301"/>
        <v>8.5</v>
      </c>
      <c r="N155" s="2">
        <f t="shared" si="301"/>
        <v>1</v>
      </c>
      <c r="O155" s="2">
        <v>1</v>
      </c>
      <c r="P155" s="2" t="s">
        <v>79</v>
      </c>
      <c r="Q155" s="7" t="str">
        <f>IF($N155=1,IF(ISERROR(VLOOKUP($P155,'M1'!$A:$C,Q$2,FALSE)),"NOT PRESENT",VLOOKUP($P155,'M1'!$A:$C,Q$2,FALSE)),IF($N155=2,IF(ISERROR(VLOOKUP(DATA!$P155,'M2'!$A:$C,Q$2,FALSE)),"NOT PRESENT",VLOOKUP(DATA!$P155,'M2'!$A:$C,Q$2,FALSE)),IF($N155=0,IF(ISERROR(VLOOKUP($P155,'M1'!$A:$C,Q$2,FALSE)),IF(ISERROR(VLOOKUP(DATA!$P155,'M2'!$A:$C,Q$2,FALSE)),"NOT PRESENT",VLOOKUP(DATA!$P155,'M2'!$A:$C,Q$2,FALSE)),VLOOKUP($P155,'M1'!$A:$C,Q$2,FALSE)),"SPECIFY METHOD")))</f>
        <v>Hypoplectrus puella</v>
      </c>
      <c r="R155" s="7" t="str">
        <f>IF($N155=1,IF(ISERROR(VLOOKUP($P155,'M1'!$A:$C,R$2,FALSE)),"NOT PRESENT",VLOOKUP($P155,'M1'!$A:$C,R$2,FALSE)),IF($N155=2,IF(ISERROR(VLOOKUP(DATA!$P155,'M2'!$A:$C,R$2,FALSE)),"NOT PRESENT",VLOOKUP(DATA!$P155,'M2'!$A:$C,R$2,FALSE)),IF($N155=0,IF(ISERROR(VLOOKUP($P155,'M1'!$A:$C,R$2,FALSE)),IF(ISERROR(VLOOKUP(DATA!$P155,'M2'!$A:$C,R$2,FALSE)),"NOT PRESENT",VLOOKUP(DATA!$P155,'M2'!$A:$C,R$2,FALSE)),VLOOKUP($P155,'M1'!$A:$C,R$2,FALSE)),"SPECIFY METHOD")))</f>
        <v>Barred hamlet</v>
      </c>
      <c r="S155" s="33">
        <f t="shared" si="283"/>
        <v>1</v>
      </c>
      <c r="T155" s="2">
        <v>0</v>
      </c>
      <c r="Y155" s="2">
        <v>1</v>
      </c>
    </row>
    <row r="156" spans="1:25">
      <c r="B156" s="2" t="str">
        <f t="shared" ref="B156:D156" si="302">IF(ISERROR(B155),IF(ISERROR(B154),IF(ISERROR(B153),"BLANK",B153),B154),B155)</f>
        <v>LH</v>
      </c>
      <c r="C156" s="2" t="str">
        <f t="shared" si="302"/>
        <v>BLANK</v>
      </c>
      <c r="D156" s="2" t="str">
        <f t="shared" si="302"/>
        <v>BC1</v>
      </c>
      <c r="E156" s="7" t="str">
        <f>IF(ISERROR(VLOOKUP($D156,SITES!$A:$E,2,FALSE)),"",VLOOKUP($D156,SITES!$A:$E,2,FALSE))</f>
        <v>Broward County 1</v>
      </c>
      <c r="F156" s="4">
        <f>IF(ISERROR(VLOOKUP($D156,SITES!$A:$E,3,FALSE)),"",VLOOKUP($D156,SITES!$A:$E,3,FALSE))</f>
        <v>26.147866666666665</v>
      </c>
      <c r="G156" s="31">
        <f>IF(ISERROR(VLOOKUP($D156,SITES!$A:$E,4,FALSE)),"",VLOOKUP($D156,SITES!$A:$E,4,FALSE))</f>
        <v>-80.095966666666669</v>
      </c>
      <c r="H156" s="50">
        <f t="shared" ref="H156:N156" si="303">IF(ISERROR(H155),IF(ISERROR(H154),IF(ISERROR(H153),"BLANK",H153),H154),H155)</f>
        <v>45388</v>
      </c>
      <c r="I156" s="2">
        <f t="shared" si="303"/>
        <v>12</v>
      </c>
      <c r="J156" s="2" t="str">
        <f t="shared" si="303"/>
        <v>N</v>
      </c>
      <c r="K156" s="6">
        <f t="shared" si="303"/>
        <v>0.54166666666666663</v>
      </c>
      <c r="L156" s="2" t="str">
        <f t="shared" si="303"/>
        <v>Angela</v>
      </c>
      <c r="M156" s="2">
        <f t="shared" si="303"/>
        <v>8.5</v>
      </c>
      <c r="N156" s="2">
        <f t="shared" si="303"/>
        <v>1</v>
      </c>
      <c r="O156" s="2">
        <v>1</v>
      </c>
      <c r="P156" s="2" t="s">
        <v>75</v>
      </c>
      <c r="Q156" s="7" t="str">
        <f>IF($N156=1,IF(ISERROR(VLOOKUP($P156,'M1'!$A:$C,Q$2,FALSE)),"NOT PRESENT",VLOOKUP($P156,'M1'!$A:$C,Q$2,FALSE)),IF($N156=2,IF(ISERROR(VLOOKUP(DATA!$P156,'M2'!$A:$C,Q$2,FALSE)),"NOT PRESENT",VLOOKUP(DATA!$P156,'M2'!$A:$C,Q$2,FALSE)),IF($N156=0,IF(ISERROR(VLOOKUP($P156,'M1'!$A:$C,Q$2,FALSE)),IF(ISERROR(VLOOKUP(DATA!$P156,'M2'!$A:$C,Q$2,FALSE)),"NOT PRESENT",VLOOKUP(DATA!$P156,'M2'!$A:$C,Q$2,FALSE)),VLOOKUP($P156,'M1'!$A:$C,Q$2,FALSE)),"SPECIFY METHOD")))</f>
        <v>Thalassoma bifasciatum</v>
      </c>
      <c r="R156" s="7" t="str">
        <f>IF($N156=1,IF(ISERROR(VLOOKUP($P156,'M1'!$A:$C,R$2,FALSE)),"NOT PRESENT",VLOOKUP($P156,'M1'!$A:$C,R$2,FALSE)),IF($N156=2,IF(ISERROR(VLOOKUP(DATA!$P156,'M2'!$A:$C,R$2,FALSE)),"NOT PRESENT",VLOOKUP(DATA!$P156,'M2'!$A:$C,R$2,FALSE)),IF($N156=0,IF(ISERROR(VLOOKUP($P156,'M1'!$A:$C,R$2,FALSE)),IF(ISERROR(VLOOKUP(DATA!$P156,'M2'!$A:$C,R$2,FALSE)),"NOT PRESENT",VLOOKUP(DATA!$P156,'M2'!$A:$C,R$2,FALSE)),VLOOKUP($P156,'M1'!$A:$C,R$2,FALSE)),"SPECIFY METHOD")))</f>
        <v>Bluehead</v>
      </c>
      <c r="S156" s="33">
        <f t="shared" si="283"/>
        <v>8</v>
      </c>
      <c r="T156" s="2">
        <v>0</v>
      </c>
      <c r="V156" s="2">
        <v>7</v>
      </c>
      <c r="W156" s="2">
        <v>1</v>
      </c>
    </row>
    <row r="157" spans="1:25">
      <c r="B157" s="2" t="str">
        <f t="shared" ref="B157:D157" si="304">IF(ISERROR(B156),IF(ISERROR(B155),IF(ISERROR(B154),"BLANK",B154),B155),B156)</f>
        <v>LH</v>
      </c>
      <c r="C157" s="2" t="str">
        <f t="shared" si="304"/>
        <v>BLANK</v>
      </c>
      <c r="D157" s="2" t="str">
        <f t="shared" si="304"/>
        <v>BC1</v>
      </c>
      <c r="E157" s="7" t="str">
        <f>IF(ISERROR(VLOOKUP($D157,SITES!$A:$E,2,FALSE)),"",VLOOKUP($D157,SITES!$A:$E,2,FALSE))</f>
        <v>Broward County 1</v>
      </c>
      <c r="F157" s="4">
        <f>IF(ISERROR(VLOOKUP($D157,SITES!$A:$E,3,FALSE)),"",VLOOKUP($D157,SITES!$A:$E,3,FALSE))</f>
        <v>26.147866666666665</v>
      </c>
      <c r="G157" s="31">
        <f>IF(ISERROR(VLOOKUP($D157,SITES!$A:$E,4,FALSE)),"",VLOOKUP($D157,SITES!$A:$E,4,FALSE))</f>
        <v>-80.095966666666669</v>
      </c>
      <c r="H157" s="50">
        <f t="shared" ref="H157:P157" si="305">IF(ISERROR(H156),IF(ISERROR(H155),IF(ISERROR(H154),"BLANK",H154),H155),H156)</f>
        <v>45388</v>
      </c>
      <c r="I157" s="2">
        <f t="shared" si="305"/>
        <v>12</v>
      </c>
      <c r="J157" s="2" t="str">
        <f t="shared" si="305"/>
        <v>N</v>
      </c>
      <c r="K157" s="6">
        <f t="shared" si="305"/>
        <v>0.54166666666666663</v>
      </c>
      <c r="L157" s="2" t="str">
        <f t="shared" si="305"/>
        <v>Angela</v>
      </c>
      <c r="M157" s="2">
        <f t="shared" si="305"/>
        <v>8.5</v>
      </c>
      <c r="N157" s="2">
        <f t="shared" si="305"/>
        <v>1</v>
      </c>
      <c r="O157" s="2">
        <v>2</v>
      </c>
      <c r="P157" s="2" t="str">
        <f t="shared" si="305"/>
        <v>tbi</v>
      </c>
      <c r="Q157" s="7" t="str">
        <f>IF($N157=1,IF(ISERROR(VLOOKUP($P157,'M1'!$A:$C,Q$2,FALSE)),"NOT PRESENT",VLOOKUP($P157,'M1'!$A:$C,Q$2,FALSE)),IF($N157=2,IF(ISERROR(VLOOKUP(DATA!$P157,'M2'!$A:$C,Q$2,FALSE)),"NOT PRESENT",VLOOKUP(DATA!$P157,'M2'!$A:$C,Q$2,FALSE)),IF($N157=0,IF(ISERROR(VLOOKUP($P157,'M1'!$A:$C,Q$2,FALSE)),IF(ISERROR(VLOOKUP(DATA!$P157,'M2'!$A:$C,Q$2,FALSE)),"NOT PRESENT",VLOOKUP(DATA!$P157,'M2'!$A:$C,Q$2,FALSE)),VLOOKUP($P157,'M1'!$A:$C,Q$2,FALSE)),"SPECIFY METHOD")))</f>
        <v>Thalassoma bifasciatum</v>
      </c>
      <c r="R157" s="7" t="str">
        <f>IF($N157=1,IF(ISERROR(VLOOKUP($P157,'M1'!$A:$C,R$2,FALSE)),"NOT PRESENT",VLOOKUP($P157,'M1'!$A:$C,R$2,FALSE)),IF($N157=2,IF(ISERROR(VLOOKUP(DATA!$P157,'M2'!$A:$C,R$2,FALSE)),"NOT PRESENT",VLOOKUP(DATA!$P157,'M2'!$A:$C,R$2,FALSE)),IF($N157=0,IF(ISERROR(VLOOKUP($P157,'M1'!$A:$C,R$2,FALSE)),IF(ISERROR(VLOOKUP(DATA!$P157,'M2'!$A:$C,R$2,FALSE)),"NOT PRESENT",VLOOKUP(DATA!$P157,'M2'!$A:$C,R$2,FALSE)),VLOOKUP($P157,'M1'!$A:$C,R$2,FALSE)),"SPECIFY METHOD")))</f>
        <v>Bluehead</v>
      </c>
      <c r="S157" s="33">
        <f t="shared" si="283"/>
        <v>2</v>
      </c>
      <c r="T157" s="2">
        <v>0</v>
      </c>
      <c r="W157" s="2">
        <v>2</v>
      </c>
    </row>
    <row r="158" spans="1:25">
      <c r="B158" s="2" t="str">
        <f t="shared" ref="B158:D158" si="306">IF(ISERROR(B157),IF(ISERROR(B156),IF(ISERROR(B155),"BLANK",B155),B156),B157)</f>
        <v>LH</v>
      </c>
      <c r="C158" s="2" t="str">
        <f t="shared" si="306"/>
        <v>BLANK</v>
      </c>
      <c r="D158" s="2" t="str">
        <f t="shared" si="306"/>
        <v>BC1</v>
      </c>
      <c r="E158" s="7" t="str">
        <f>IF(ISERROR(VLOOKUP($D158,SITES!$A:$E,2,FALSE)),"",VLOOKUP($D158,SITES!$A:$E,2,FALSE))</f>
        <v>Broward County 1</v>
      </c>
      <c r="F158" s="4">
        <f>IF(ISERROR(VLOOKUP($D158,SITES!$A:$E,3,FALSE)),"",VLOOKUP($D158,SITES!$A:$E,3,FALSE))</f>
        <v>26.147866666666665</v>
      </c>
      <c r="G158" s="31">
        <f>IF(ISERROR(VLOOKUP($D158,SITES!$A:$E,4,FALSE)),"",VLOOKUP($D158,SITES!$A:$E,4,FALSE))</f>
        <v>-80.095966666666669</v>
      </c>
      <c r="H158" s="50">
        <f t="shared" ref="H158:N158" si="307">IF(ISERROR(H157),IF(ISERROR(H156),IF(ISERROR(H155),"BLANK",H155),H156),H157)</f>
        <v>45388</v>
      </c>
      <c r="I158" s="2">
        <f t="shared" si="307"/>
        <v>12</v>
      </c>
      <c r="J158" s="2" t="str">
        <f t="shared" si="307"/>
        <v>N</v>
      </c>
      <c r="K158" s="6">
        <f t="shared" si="307"/>
        <v>0.54166666666666663</v>
      </c>
      <c r="L158" s="2" t="str">
        <f t="shared" si="307"/>
        <v>Angela</v>
      </c>
      <c r="M158" s="2">
        <f t="shared" si="307"/>
        <v>8.5</v>
      </c>
      <c r="N158" s="2">
        <f t="shared" si="307"/>
        <v>1</v>
      </c>
      <c r="O158" s="2">
        <v>1</v>
      </c>
      <c r="P158" s="2" t="s">
        <v>100</v>
      </c>
      <c r="Q158" s="7" t="str">
        <f>IF($N158=1,IF(ISERROR(VLOOKUP($P158,'M1'!$A:$C,Q$2,FALSE)),"NOT PRESENT",VLOOKUP($P158,'M1'!$A:$C,Q$2,FALSE)),IF($N158=2,IF(ISERROR(VLOOKUP(DATA!$P158,'M2'!$A:$C,Q$2,FALSE)),"NOT PRESENT",VLOOKUP(DATA!$P158,'M2'!$A:$C,Q$2,FALSE)),IF($N158=0,IF(ISERROR(VLOOKUP($P158,'M1'!$A:$C,Q$2,FALSE)),IF(ISERROR(VLOOKUP(DATA!$P158,'M2'!$A:$C,Q$2,FALSE)),"NOT PRESENT",VLOOKUP(DATA!$P158,'M2'!$A:$C,Q$2,FALSE)),VLOOKUP($P158,'M1'!$A:$C,Q$2,FALSE)),"SPECIFY METHOD")))</f>
        <v>Stegastes planifrons</v>
      </c>
      <c r="R158" s="7" t="str">
        <f>IF($N158=1,IF(ISERROR(VLOOKUP($P158,'M1'!$A:$C,R$2,FALSE)),"NOT PRESENT",VLOOKUP($P158,'M1'!$A:$C,R$2,FALSE)),IF($N158=2,IF(ISERROR(VLOOKUP(DATA!$P158,'M2'!$A:$C,R$2,FALSE)),"NOT PRESENT",VLOOKUP(DATA!$P158,'M2'!$A:$C,R$2,FALSE)),IF($N158=0,IF(ISERROR(VLOOKUP($P158,'M1'!$A:$C,R$2,FALSE)),IF(ISERROR(VLOOKUP(DATA!$P158,'M2'!$A:$C,R$2,FALSE)),"NOT PRESENT",VLOOKUP(DATA!$P158,'M2'!$A:$C,R$2,FALSE)),VLOOKUP($P158,'M1'!$A:$C,R$2,FALSE)),"SPECIFY METHOD")))</f>
        <v>Threespot damselfish</v>
      </c>
      <c r="S158" s="33">
        <f t="shared" si="283"/>
        <v>1</v>
      </c>
      <c r="T158" s="2">
        <v>0</v>
      </c>
      <c r="W158" s="2">
        <v>1</v>
      </c>
    </row>
    <row r="159" spans="1:25">
      <c r="B159" s="2" t="str">
        <f t="shared" ref="B159:D159" si="308">IF(ISERROR(B158),IF(ISERROR(B157),IF(ISERROR(B156),"BLANK",B156),B157),B158)</f>
        <v>LH</v>
      </c>
      <c r="C159" s="2" t="str">
        <f t="shared" si="308"/>
        <v>BLANK</v>
      </c>
      <c r="D159" s="2" t="str">
        <f t="shared" si="308"/>
        <v>BC1</v>
      </c>
      <c r="E159" s="7" t="str">
        <f>IF(ISERROR(VLOOKUP($D159,SITES!$A:$E,2,FALSE)),"",VLOOKUP($D159,SITES!$A:$E,2,FALSE))</f>
        <v>Broward County 1</v>
      </c>
      <c r="F159" s="4">
        <f>IF(ISERROR(VLOOKUP($D159,SITES!$A:$E,3,FALSE)),"",VLOOKUP($D159,SITES!$A:$E,3,FALSE))</f>
        <v>26.147866666666665</v>
      </c>
      <c r="G159" s="31">
        <f>IF(ISERROR(VLOOKUP($D159,SITES!$A:$E,4,FALSE)),"",VLOOKUP($D159,SITES!$A:$E,4,FALSE))</f>
        <v>-80.095966666666669</v>
      </c>
      <c r="H159" s="50">
        <f t="shared" ref="H159:N159" si="309">IF(ISERROR(H158),IF(ISERROR(H157),IF(ISERROR(H156),"BLANK",H156),H157),H158)</f>
        <v>45388</v>
      </c>
      <c r="I159" s="2">
        <f t="shared" si="309"/>
        <v>12</v>
      </c>
      <c r="J159" s="2" t="str">
        <f t="shared" si="309"/>
        <v>N</v>
      </c>
      <c r="K159" s="6">
        <f t="shared" si="309"/>
        <v>0.54166666666666663</v>
      </c>
      <c r="L159" s="2" t="str">
        <f t="shared" si="309"/>
        <v>Angela</v>
      </c>
      <c r="M159" s="2">
        <f t="shared" si="309"/>
        <v>8.5</v>
      </c>
      <c r="N159" s="2">
        <f t="shared" si="309"/>
        <v>1</v>
      </c>
      <c r="O159" s="2">
        <v>1</v>
      </c>
      <c r="P159" s="2" t="s">
        <v>102</v>
      </c>
      <c r="Q159" s="7" t="str">
        <f>IF($N159=1,IF(ISERROR(VLOOKUP($P159,'M1'!$A:$C,Q$2,FALSE)),"NOT PRESENT",VLOOKUP($P159,'M1'!$A:$C,Q$2,FALSE)),IF($N159=2,IF(ISERROR(VLOOKUP(DATA!$P159,'M2'!$A:$C,Q$2,FALSE)),"NOT PRESENT",VLOOKUP(DATA!$P159,'M2'!$A:$C,Q$2,FALSE)),IF($N159=0,IF(ISERROR(VLOOKUP($P159,'M1'!$A:$C,Q$2,FALSE)),IF(ISERROR(VLOOKUP(DATA!$P159,'M2'!$A:$C,Q$2,FALSE)),"NOT PRESENT",VLOOKUP(DATA!$P159,'M2'!$A:$C,Q$2,FALSE)),VLOOKUP($P159,'M1'!$A:$C,Q$2,FALSE)),"SPECIFY METHOD")))</f>
        <v>Hypoplectrus unicolor</v>
      </c>
      <c r="R159" s="7" t="str">
        <f>IF($N159=1,IF(ISERROR(VLOOKUP($P159,'M1'!$A:$C,R$2,FALSE)),"NOT PRESENT",VLOOKUP($P159,'M1'!$A:$C,R$2,FALSE)),IF($N159=2,IF(ISERROR(VLOOKUP(DATA!$P159,'M2'!$A:$C,R$2,FALSE)),"NOT PRESENT",VLOOKUP(DATA!$P159,'M2'!$A:$C,R$2,FALSE)),IF($N159=0,IF(ISERROR(VLOOKUP($P159,'M1'!$A:$C,R$2,FALSE)),IF(ISERROR(VLOOKUP(DATA!$P159,'M2'!$A:$C,R$2,FALSE)),"NOT PRESENT",VLOOKUP(DATA!$P159,'M2'!$A:$C,R$2,FALSE)),VLOOKUP($P159,'M1'!$A:$C,R$2,FALSE)),"SPECIFY METHOD")))</f>
        <v>Butter hamlet</v>
      </c>
      <c r="S159" s="33">
        <f t="shared" si="283"/>
        <v>2</v>
      </c>
      <c r="T159" s="2">
        <v>0</v>
      </c>
      <c r="X159" s="2">
        <v>1</v>
      </c>
      <c r="Y159" s="2">
        <v>1</v>
      </c>
    </row>
    <row r="160" spans="1:25">
      <c r="B160" s="2" t="str">
        <f t="shared" ref="B160:D160" si="310">IF(ISERROR(B159),IF(ISERROR(B158),IF(ISERROR(B157),"BLANK",B157),B158),B159)</f>
        <v>LH</v>
      </c>
      <c r="C160" s="2" t="str">
        <f t="shared" si="310"/>
        <v>BLANK</v>
      </c>
      <c r="D160" s="2" t="str">
        <f t="shared" si="310"/>
        <v>BC1</v>
      </c>
      <c r="E160" s="7" t="str">
        <f>IF(ISERROR(VLOOKUP($D160,SITES!$A:$E,2,FALSE)),"",VLOOKUP($D160,SITES!$A:$E,2,FALSE))</f>
        <v>Broward County 1</v>
      </c>
      <c r="F160" s="4">
        <f>IF(ISERROR(VLOOKUP($D160,SITES!$A:$E,3,FALSE)),"",VLOOKUP($D160,SITES!$A:$E,3,FALSE))</f>
        <v>26.147866666666665</v>
      </c>
      <c r="G160" s="31">
        <f>IF(ISERROR(VLOOKUP($D160,SITES!$A:$E,4,FALSE)),"",VLOOKUP($D160,SITES!$A:$E,4,FALSE))</f>
        <v>-80.095966666666669</v>
      </c>
      <c r="H160" s="50">
        <f t="shared" ref="H160:P160" si="311">IF(ISERROR(H159),IF(ISERROR(H158),IF(ISERROR(H157),"BLANK",H157),H158),H159)</f>
        <v>45388</v>
      </c>
      <c r="I160" s="2">
        <f t="shared" si="311"/>
        <v>12</v>
      </c>
      <c r="J160" s="2" t="str">
        <f t="shared" si="311"/>
        <v>N</v>
      </c>
      <c r="K160" s="6">
        <f t="shared" si="311"/>
        <v>0.54166666666666663</v>
      </c>
      <c r="L160" s="2" t="str">
        <f t="shared" si="311"/>
        <v>Angela</v>
      </c>
      <c r="M160" s="2">
        <f t="shared" si="311"/>
        <v>8.5</v>
      </c>
      <c r="N160" s="2">
        <f t="shared" si="311"/>
        <v>1</v>
      </c>
      <c r="O160" s="2">
        <v>2</v>
      </c>
      <c r="P160" s="2" t="str">
        <f t="shared" si="311"/>
        <v>hun</v>
      </c>
      <c r="Q160" s="7" t="str">
        <f>IF($N160=1,IF(ISERROR(VLOOKUP($P160,'M1'!$A:$C,Q$2,FALSE)),"NOT PRESENT",VLOOKUP($P160,'M1'!$A:$C,Q$2,FALSE)),IF($N160=2,IF(ISERROR(VLOOKUP(DATA!$P160,'M2'!$A:$C,Q$2,FALSE)),"NOT PRESENT",VLOOKUP(DATA!$P160,'M2'!$A:$C,Q$2,FALSE)),IF($N160=0,IF(ISERROR(VLOOKUP($P160,'M1'!$A:$C,Q$2,FALSE)),IF(ISERROR(VLOOKUP(DATA!$P160,'M2'!$A:$C,Q$2,FALSE)),"NOT PRESENT",VLOOKUP(DATA!$P160,'M2'!$A:$C,Q$2,FALSE)),VLOOKUP($P160,'M1'!$A:$C,Q$2,FALSE)),"SPECIFY METHOD")))</f>
        <v>Hypoplectrus unicolor</v>
      </c>
      <c r="R160" s="7" t="str">
        <f>IF($N160=1,IF(ISERROR(VLOOKUP($P160,'M1'!$A:$C,R$2,FALSE)),"NOT PRESENT",VLOOKUP($P160,'M1'!$A:$C,R$2,FALSE)),IF($N160=2,IF(ISERROR(VLOOKUP(DATA!$P160,'M2'!$A:$C,R$2,FALSE)),"NOT PRESENT",VLOOKUP(DATA!$P160,'M2'!$A:$C,R$2,FALSE)),IF($N160=0,IF(ISERROR(VLOOKUP($P160,'M1'!$A:$C,R$2,FALSE)),IF(ISERROR(VLOOKUP(DATA!$P160,'M2'!$A:$C,R$2,FALSE)),"NOT PRESENT",VLOOKUP(DATA!$P160,'M2'!$A:$C,R$2,FALSE)),VLOOKUP($P160,'M1'!$A:$C,R$2,FALSE)),"SPECIFY METHOD")))</f>
        <v>Butter hamlet</v>
      </c>
      <c r="S160" s="33">
        <f t="shared" si="283"/>
        <v>3</v>
      </c>
      <c r="T160" s="2">
        <v>0</v>
      </c>
      <c r="X160" s="2">
        <v>2</v>
      </c>
      <c r="Y160" s="2">
        <v>1</v>
      </c>
    </row>
    <row r="161" spans="2:29">
      <c r="B161" s="2" t="str">
        <f t="shared" ref="B161:D161" si="312">IF(ISERROR(B160),IF(ISERROR(B159),IF(ISERROR(B158),"BLANK",B158),B159),B160)</f>
        <v>LH</v>
      </c>
      <c r="C161" s="2" t="str">
        <f t="shared" si="312"/>
        <v>BLANK</v>
      </c>
      <c r="D161" s="2" t="str">
        <f t="shared" si="312"/>
        <v>BC1</v>
      </c>
      <c r="E161" s="7" t="str">
        <f>IF(ISERROR(VLOOKUP($D161,SITES!$A:$E,2,FALSE)),"",VLOOKUP($D161,SITES!$A:$E,2,FALSE))</f>
        <v>Broward County 1</v>
      </c>
      <c r="F161" s="4">
        <f>IF(ISERROR(VLOOKUP($D161,SITES!$A:$E,3,FALSE)),"",VLOOKUP($D161,SITES!$A:$E,3,FALSE))</f>
        <v>26.147866666666665</v>
      </c>
      <c r="G161" s="31">
        <f>IF(ISERROR(VLOOKUP($D161,SITES!$A:$E,4,FALSE)),"",VLOOKUP($D161,SITES!$A:$E,4,FALSE))</f>
        <v>-80.095966666666669</v>
      </c>
      <c r="H161" s="50">
        <f t="shared" ref="H161:N161" si="313">IF(ISERROR(H160),IF(ISERROR(H159),IF(ISERROR(H158),"BLANK",H158),H159),H160)</f>
        <v>45388</v>
      </c>
      <c r="I161" s="2">
        <f t="shared" si="313"/>
        <v>12</v>
      </c>
      <c r="J161" s="2" t="str">
        <f t="shared" si="313"/>
        <v>N</v>
      </c>
      <c r="K161" s="6">
        <f t="shared" si="313"/>
        <v>0.54166666666666663</v>
      </c>
      <c r="L161" s="2" t="str">
        <f t="shared" si="313"/>
        <v>Angela</v>
      </c>
      <c r="M161" s="2">
        <f t="shared" si="313"/>
        <v>8.5</v>
      </c>
      <c r="N161" s="2">
        <f t="shared" si="313"/>
        <v>1</v>
      </c>
      <c r="O161" s="2">
        <v>1</v>
      </c>
      <c r="P161" s="2" t="s">
        <v>78</v>
      </c>
      <c r="Q161" s="7" t="str">
        <f>IF($N161=1,IF(ISERROR(VLOOKUP($P161,'M1'!$A:$C,Q$2,FALSE)),"NOT PRESENT",VLOOKUP($P161,'M1'!$A:$C,Q$2,FALSE)),IF($N161=2,IF(ISERROR(VLOOKUP(DATA!$P161,'M2'!$A:$C,Q$2,FALSE)),"NOT PRESENT",VLOOKUP(DATA!$P161,'M2'!$A:$C,Q$2,FALSE)),IF($N161=0,IF(ISERROR(VLOOKUP($P161,'M1'!$A:$C,Q$2,FALSE)),IF(ISERROR(VLOOKUP(DATA!$P161,'M2'!$A:$C,Q$2,FALSE)),"NOT PRESENT",VLOOKUP(DATA!$P161,'M2'!$A:$C,Q$2,FALSE)),VLOOKUP($P161,'M1'!$A:$C,Q$2,FALSE)),"SPECIFY METHOD")))</f>
        <v>Halichoeres bivittatus</v>
      </c>
      <c r="R161" s="7" t="str">
        <f>IF($N161=1,IF(ISERROR(VLOOKUP($P161,'M1'!$A:$C,R$2,FALSE)),"NOT PRESENT",VLOOKUP($P161,'M1'!$A:$C,R$2,FALSE)),IF($N161=2,IF(ISERROR(VLOOKUP(DATA!$P161,'M2'!$A:$C,R$2,FALSE)),"NOT PRESENT",VLOOKUP(DATA!$P161,'M2'!$A:$C,R$2,FALSE)),IF($N161=0,IF(ISERROR(VLOOKUP($P161,'M1'!$A:$C,R$2,FALSE)),IF(ISERROR(VLOOKUP(DATA!$P161,'M2'!$A:$C,R$2,FALSE)),"NOT PRESENT",VLOOKUP(DATA!$P161,'M2'!$A:$C,R$2,FALSE)),VLOOKUP($P161,'M1'!$A:$C,R$2,FALSE)),"SPECIFY METHOD")))</f>
        <v>Slippery dick</v>
      </c>
      <c r="S161" s="33">
        <f t="shared" si="283"/>
        <v>1</v>
      </c>
      <c r="T161" s="2">
        <v>0</v>
      </c>
      <c r="V161" s="2">
        <v>1</v>
      </c>
    </row>
    <row r="162" spans="2:29">
      <c r="B162" s="2" t="str">
        <f t="shared" ref="B162:D162" si="314">IF(ISERROR(B161),IF(ISERROR(B160),IF(ISERROR(B159),"BLANK",B159),B160),B161)</f>
        <v>LH</v>
      </c>
      <c r="C162" s="2" t="str">
        <f t="shared" si="314"/>
        <v>BLANK</v>
      </c>
      <c r="D162" s="2" t="str">
        <f t="shared" si="314"/>
        <v>BC1</v>
      </c>
      <c r="E162" s="7" t="str">
        <f>IF(ISERROR(VLOOKUP($D162,SITES!$A:$E,2,FALSE)),"",VLOOKUP($D162,SITES!$A:$E,2,FALSE))</f>
        <v>Broward County 1</v>
      </c>
      <c r="F162" s="4">
        <f>IF(ISERROR(VLOOKUP($D162,SITES!$A:$E,3,FALSE)),"",VLOOKUP($D162,SITES!$A:$E,3,FALSE))</f>
        <v>26.147866666666665</v>
      </c>
      <c r="G162" s="31">
        <f>IF(ISERROR(VLOOKUP($D162,SITES!$A:$E,4,FALSE)),"",VLOOKUP($D162,SITES!$A:$E,4,FALSE))</f>
        <v>-80.095966666666669</v>
      </c>
      <c r="H162" s="50">
        <f t="shared" ref="H162:P162" si="315">IF(ISERROR(H161),IF(ISERROR(H160),IF(ISERROR(H159),"BLANK",H159),H160),H161)</f>
        <v>45388</v>
      </c>
      <c r="I162" s="2">
        <f t="shared" si="315"/>
        <v>12</v>
      </c>
      <c r="J162" s="2" t="str">
        <f t="shared" si="315"/>
        <v>N</v>
      </c>
      <c r="K162" s="6">
        <f t="shared" si="315"/>
        <v>0.54166666666666663</v>
      </c>
      <c r="L162" s="2" t="str">
        <f t="shared" si="315"/>
        <v>Angela</v>
      </c>
      <c r="M162" s="2">
        <f t="shared" si="315"/>
        <v>8.5</v>
      </c>
      <c r="N162" s="2">
        <f t="shared" si="315"/>
        <v>1</v>
      </c>
      <c r="O162" s="2">
        <v>2</v>
      </c>
      <c r="P162" s="2" t="str">
        <f t="shared" si="315"/>
        <v>hbi</v>
      </c>
      <c r="Q162" s="7" t="str">
        <f>IF($N162=1,IF(ISERROR(VLOOKUP($P162,'M1'!$A:$C,Q$2,FALSE)),"NOT PRESENT",VLOOKUP($P162,'M1'!$A:$C,Q$2,FALSE)),IF($N162=2,IF(ISERROR(VLOOKUP(DATA!$P162,'M2'!$A:$C,Q$2,FALSE)),"NOT PRESENT",VLOOKUP(DATA!$P162,'M2'!$A:$C,Q$2,FALSE)),IF($N162=0,IF(ISERROR(VLOOKUP($P162,'M1'!$A:$C,Q$2,FALSE)),IF(ISERROR(VLOOKUP(DATA!$P162,'M2'!$A:$C,Q$2,FALSE)),"NOT PRESENT",VLOOKUP(DATA!$P162,'M2'!$A:$C,Q$2,FALSE)),VLOOKUP($P162,'M1'!$A:$C,Q$2,FALSE)),"SPECIFY METHOD")))</f>
        <v>Halichoeres bivittatus</v>
      </c>
      <c r="R162" s="7" t="str">
        <f>IF($N162=1,IF(ISERROR(VLOOKUP($P162,'M1'!$A:$C,R$2,FALSE)),"NOT PRESENT",VLOOKUP($P162,'M1'!$A:$C,R$2,FALSE)),IF($N162=2,IF(ISERROR(VLOOKUP(DATA!$P162,'M2'!$A:$C,R$2,FALSE)),"NOT PRESENT",VLOOKUP(DATA!$P162,'M2'!$A:$C,R$2,FALSE)),IF($N162=0,IF(ISERROR(VLOOKUP($P162,'M1'!$A:$C,R$2,FALSE)),IF(ISERROR(VLOOKUP(DATA!$P162,'M2'!$A:$C,R$2,FALSE)),"NOT PRESENT",VLOOKUP(DATA!$P162,'M2'!$A:$C,R$2,FALSE)),VLOOKUP($P162,'M1'!$A:$C,R$2,FALSE)),"SPECIFY METHOD")))</f>
        <v>Slippery dick</v>
      </c>
      <c r="S162" s="33">
        <f t="shared" si="283"/>
        <v>1</v>
      </c>
      <c r="T162" s="2">
        <v>0</v>
      </c>
      <c r="V162" s="2">
        <v>1</v>
      </c>
    </row>
    <row r="163" spans="2:29">
      <c r="B163" s="2" t="str">
        <f t="shared" ref="B163:D163" si="316">IF(ISERROR(B162),IF(ISERROR(B161),IF(ISERROR(B160),"BLANK",B160),B161),B162)</f>
        <v>LH</v>
      </c>
      <c r="C163" s="2" t="str">
        <f t="shared" si="316"/>
        <v>BLANK</v>
      </c>
      <c r="D163" s="2" t="str">
        <f t="shared" si="316"/>
        <v>BC1</v>
      </c>
      <c r="E163" s="7" t="str">
        <f>IF(ISERROR(VLOOKUP($D163,SITES!$A:$E,2,FALSE)),"",VLOOKUP($D163,SITES!$A:$E,2,FALSE))</f>
        <v>Broward County 1</v>
      </c>
      <c r="F163" s="4">
        <f>IF(ISERROR(VLOOKUP($D163,SITES!$A:$E,3,FALSE)),"",VLOOKUP($D163,SITES!$A:$E,3,FALSE))</f>
        <v>26.147866666666665</v>
      </c>
      <c r="G163" s="31">
        <f>IF(ISERROR(VLOOKUP($D163,SITES!$A:$E,4,FALSE)),"",VLOOKUP($D163,SITES!$A:$E,4,FALSE))</f>
        <v>-80.095966666666669</v>
      </c>
      <c r="H163" s="50">
        <f t="shared" ref="H163:N163" si="317">IF(ISERROR(H162),IF(ISERROR(H161),IF(ISERROR(H160),"BLANK",H160),H161),H162)</f>
        <v>45388</v>
      </c>
      <c r="I163" s="2">
        <f t="shared" si="317"/>
        <v>12</v>
      </c>
      <c r="J163" s="2" t="str">
        <f t="shared" si="317"/>
        <v>N</v>
      </c>
      <c r="K163" s="6">
        <f t="shared" si="317"/>
        <v>0.54166666666666663</v>
      </c>
      <c r="L163" s="2" t="str">
        <f t="shared" si="317"/>
        <v>Angela</v>
      </c>
      <c r="M163" s="2">
        <f t="shared" si="317"/>
        <v>8.5</v>
      </c>
      <c r="N163" s="2">
        <f t="shared" si="317"/>
        <v>1</v>
      </c>
      <c r="O163" s="2">
        <v>1</v>
      </c>
      <c r="P163" s="2" t="s">
        <v>138</v>
      </c>
      <c r="Q163" s="7" t="str">
        <f>IF($N163=1,IF(ISERROR(VLOOKUP($P163,'M1'!$A:$C,Q$2,FALSE)),"NOT PRESENT",VLOOKUP($P163,'M1'!$A:$C,Q$2,FALSE)),IF($N163=2,IF(ISERROR(VLOOKUP(DATA!$P163,'M2'!$A:$C,Q$2,FALSE)),"NOT PRESENT",VLOOKUP(DATA!$P163,'M2'!$A:$C,Q$2,FALSE)),IF($N163=0,IF(ISERROR(VLOOKUP($P163,'M1'!$A:$C,Q$2,FALSE)),IF(ISERROR(VLOOKUP(DATA!$P163,'M2'!$A:$C,Q$2,FALSE)),"NOT PRESENT",VLOOKUP(DATA!$P163,'M2'!$A:$C,Q$2,FALSE)),VLOOKUP($P163,'M1'!$A:$C,Q$2,FALSE)),"SPECIFY METHOD")))</f>
        <v>Haemulon spp.</v>
      </c>
      <c r="R163" s="7">
        <f>IF($N163=1,IF(ISERROR(VLOOKUP($P163,'M1'!$A:$C,R$2,FALSE)),"NOT PRESENT",VLOOKUP($P163,'M1'!$A:$C,R$2,FALSE)),IF($N163=2,IF(ISERROR(VLOOKUP(DATA!$P163,'M2'!$A:$C,R$2,FALSE)),"NOT PRESENT",VLOOKUP(DATA!$P163,'M2'!$A:$C,R$2,FALSE)),IF($N163=0,IF(ISERROR(VLOOKUP($P163,'M1'!$A:$C,R$2,FALSE)),IF(ISERROR(VLOOKUP(DATA!$P163,'M2'!$A:$C,R$2,FALSE)),"NOT PRESENT",VLOOKUP(DATA!$P163,'M2'!$A:$C,R$2,FALSE)),VLOOKUP($P163,'M1'!$A:$C,R$2,FALSE)),"SPECIFY METHOD")))</f>
        <v>0</v>
      </c>
      <c r="S163" s="33">
        <f t="shared" si="283"/>
        <v>3</v>
      </c>
      <c r="T163" s="2">
        <v>0</v>
      </c>
      <c r="U163" s="2">
        <v>3</v>
      </c>
    </row>
    <row r="164" spans="2:29">
      <c r="B164" s="2" t="str">
        <f t="shared" ref="B164:D164" si="318">IF(ISERROR(B163),IF(ISERROR(B162),IF(ISERROR(B161),"BLANK",B161),B162),B163)</f>
        <v>LH</v>
      </c>
      <c r="C164" s="2" t="str">
        <f t="shared" si="318"/>
        <v>BLANK</v>
      </c>
      <c r="D164" s="2" t="str">
        <f t="shared" si="318"/>
        <v>BC1</v>
      </c>
      <c r="E164" s="7" t="str">
        <f>IF(ISERROR(VLOOKUP($D164,SITES!$A:$E,2,FALSE)),"",VLOOKUP($D164,SITES!$A:$E,2,FALSE))</f>
        <v>Broward County 1</v>
      </c>
      <c r="F164" s="4">
        <f>IF(ISERROR(VLOOKUP($D164,SITES!$A:$E,3,FALSE)),"",VLOOKUP($D164,SITES!$A:$E,3,FALSE))</f>
        <v>26.147866666666665</v>
      </c>
      <c r="G164" s="31">
        <f>IF(ISERROR(VLOOKUP($D164,SITES!$A:$E,4,FALSE)),"",VLOOKUP($D164,SITES!$A:$E,4,FALSE))</f>
        <v>-80.095966666666669</v>
      </c>
      <c r="H164" s="50">
        <f t="shared" ref="H164:P164" si="319">IF(ISERROR(H163),IF(ISERROR(H162),IF(ISERROR(H161),"BLANK",H161),H162),H163)</f>
        <v>45388</v>
      </c>
      <c r="I164" s="2">
        <f t="shared" si="319"/>
        <v>12</v>
      </c>
      <c r="J164" s="2" t="str">
        <f t="shared" si="319"/>
        <v>N</v>
      </c>
      <c r="K164" s="6">
        <f t="shared" si="319"/>
        <v>0.54166666666666663</v>
      </c>
      <c r="L164" s="2" t="str">
        <f t="shared" si="319"/>
        <v>Angela</v>
      </c>
      <c r="M164" s="2">
        <f t="shared" si="319"/>
        <v>8.5</v>
      </c>
      <c r="N164" s="2">
        <f t="shared" si="319"/>
        <v>1</v>
      </c>
      <c r="O164" s="2">
        <v>2</v>
      </c>
      <c r="P164" s="2" t="str">
        <f t="shared" si="319"/>
        <v>haemulon</v>
      </c>
      <c r="Q164" s="7" t="str">
        <f>IF($N164=1,IF(ISERROR(VLOOKUP($P164,'M1'!$A:$C,Q$2,FALSE)),"NOT PRESENT",VLOOKUP($P164,'M1'!$A:$C,Q$2,FALSE)),IF($N164=2,IF(ISERROR(VLOOKUP(DATA!$P164,'M2'!$A:$C,Q$2,FALSE)),"NOT PRESENT",VLOOKUP(DATA!$P164,'M2'!$A:$C,Q$2,FALSE)),IF($N164=0,IF(ISERROR(VLOOKUP($P164,'M1'!$A:$C,Q$2,FALSE)),IF(ISERROR(VLOOKUP(DATA!$P164,'M2'!$A:$C,Q$2,FALSE)),"NOT PRESENT",VLOOKUP(DATA!$P164,'M2'!$A:$C,Q$2,FALSE)),VLOOKUP($P164,'M1'!$A:$C,Q$2,FALSE)),"SPECIFY METHOD")))</f>
        <v>Haemulon spp.</v>
      </c>
      <c r="R164" s="7">
        <f>IF($N164=1,IF(ISERROR(VLOOKUP($P164,'M1'!$A:$C,R$2,FALSE)),"NOT PRESENT",VLOOKUP($P164,'M1'!$A:$C,R$2,FALSE)),IF($N164=2,IF(ISERROR(VLOOKUP(DATA!$P164,'M2'!$A:$C,R$2,FALSE)),"NOT PRESENT",VLOOKUP(DATA!$P164,'M2'!$A:$C,R$2,FALSE)),IF($N164=0,IF(ISERROR(VLOOKUP($P164,'M1'!$A:$C,R$2,FALSE)),IF(ISERROR(VLOOKUP(DATA!$P164,'M2'!$A:$C,R$2,FALSE)),"NOT PRESENT",VLOOKUP(DATA!$P164,'M2'!$A:$C,R$2,FALSE)),VLOOKUP($P164,'M1'!$A:$C,R$2,FALSE)),"SPECIFY METHOD")))</f>
        <v>0</v>
      </c>
      <c r="S164" s="33">
        <f t="shared" si="283"/>
        <v>20</v>
      </c>
      <c r="T164" s="2">
        <v>0</v>
      </c>
      <c r="U164" s="2">
        <v>20</v>
      </c>
    </row>
    <row r="165" spans="2:29">
      <c r="B165" s="2" t="str">
        <f t="shared" ref="B165:D165" si="320">IF(ISERROR(B164),IF(ISERROR(B163),IF(ISERROR(B162),"BLANK",B162),B163),B164)</f>
        <v>LH</v>
      </c>
      <c r="C165" s="2" t="str">
        <f t="shared" si="320"/>
        <v>BLANK</v>
      </c>
      <c r="D165" s="2" t="str">
        <f t="shared" si="320"/>
        <v>BC1</v>
      </c>
      <c r="E165" s="7" t="str">
        <f>IF(ISERROR(VLOOKUP($D165,SITES!$A:$E,2,FALSE)),"",VLOOKUP($D165,SITES!$A:$E,2,FALSE))</f>
        <v>Broward County 1</v>
      </c>
      <c r="F165" s="4">
        <f>IF(ISERROR(VLOOKUP($D165,SITES!$A:$E,3,FALSE)),"",VLOOKUP($D165,SITES!$A:$E,3,FALSE))</f>
        <v>26.147866666666665</v>
      </c>
      <c r="G165" s="31">
        <f>IF(ISERROR(VLOOKUP($D165,SITES!$A:$E,4,FALSE)),"",VLOOKUP($D165,SITES!$A:$E,4,FALSE))</f>
        <v>-80.095966666666669</v>
      </c>
      <c r="H165" s="50">
        <f t="shared" ref="H165:N165" si="321">IF(ISERROR(H164),IF(ISERROR(H163),IF(ISERROR(H162),"BLANK",H162),H163),H164)</f>
        <v>45388</v>
      </c>
      <c r="I165" s="2">
        <f t="shared" si="321"/>
        <v>12</v>
      </c>
      <c r="J165" s="2" t="str">
        <f t="shared" si="321"/>
        <v>N</v>
      </c>
      <c r="K165" s="6">
        <f t="shared" si="321"/>
        <v>0.54166666666666663</v>
      </c>
      <c r="L165" s="2" t="str">
        <f t="shared" si="321"/>
        <v>Angela</v>
      </c>
      <c r="M165" s="2">
        <f t="shared" si="321"/>
        <v>8.5</v>
      </c>
      <c r="N165" s="2">
        <f t="shared" si="321"/>
        <v>1</v>
      </c>
      <c r="O165" s="2">
        <v>1</v>
      </c>
      <c r="P165" s="2" t="s">
        <v>86</v>
      </c>
      <c r="Q165" s="7" t="str">
        <f>IF($N165=1,IF(ISERROR(VLOOKUP($P165,'M1'!$A:$C,Q$2,FALSE)),"NOT PRESENT",VLOOKUP($P165,'M1'!$A:$C,Q$2,FALSE)),IF($N165=2,IF(ISERROR(VLOOKUP(DATA!$P165,'M2'!$A:$C,Q$2,FALSE)),"NOT PRESENT",VLOOKUP(DATA!$P165,'M2'!$A:$C,Q$2,FALSE)),IF($N165=0,IF(ISERROR(VLOOKUP($P165,'M1'!$A:$C,Q$2,FALSE)),IF(ISERROR(VLOOKUP(DATA!$P165,'M2'!$A:$C,Q$2,FALSE)),"NOT PRESENT",VLOOKUP(DATA!$P165,'M2'!$A:$C,Q$2,FALSE)),VLOOKUP($P165,'M1'!$A:$C,Q$2,FALSE)),"SPECIFY METHOD")))</f>
        <v>Scarus iseri</v>
      </c>
      <c r="R165" s="7" t="str">
        <f>IF($N165=1,IF(ISERROR(VLOOKUP($P165,'M1'!$A:$C,R$2,FALSE)),"NOT PRESENT",VLOOKUP($P165,'M1'!$A:$C,R$2,FALSE)),IF($N165=2,IF(ISERROR(VLOOKUP(DATA!$P165,'M2'!$A:$C,R$2,FALSE)),"NOT PRESENT",VLOOKUP(DATA!$P165,'M2'!$A:$C,R$2,FALSE)),IF($N165=0,IF(ISERROR(VLOOKUP($P165,'M1'!$A:$C,R$2,FALSE)),IF(ISERROR(VLOOKUP(DATA!$P165,'M2'!$A:$C,R$2,FALSE)),"NOT PRESENT",VLOOKUP(DATA!$P165,'M2'!$A:$C,R$2,FALSE)),VLOOKUP($P165,'M1'!$A:$C,R$2,FALSE)),"SPECIFY METHOD")))</f>
        <v>Striped parrotfish</v>
      </c>
      <c r="S165" s="33">
        <f t="shared" si="283"/>
        <v>18</v>
      </c>
      <c r="T165" s="2">
        <v>0</v>
      </c>
      <c r="W165" s="2">
        <v>4</v>
      </c>
      <c r="X165" s="2">
        <v>5</v>
      </c>
      <c r="Y165" s="2">
        <v>6</v>
      </c>
      <c r="Z165" s="2">
        <v>2</v>
      </c>
      <c r="AA165" s="2">
        <v>1</v>
      </c>
    </row>
    <row r="166" spans="2:29">
      <c r="B166" s="2" t="str">
        <f t="shared" ref="B166:D166" si="322">IF(ISERROR(B165),IF(ISERROR(B164),IF(ISERROR(B163),"BLANK",B163),B164),B165)</f>
        <v>LH</v>
      </c>
      <c r="C166" s="2" t="str">
        <f t="shared" si="322"/>
        <v>BLANK</v>
      </c>
      <c r="D166" s="2" t="str">
        <f t="shared" si="322"/>
        <v>BC1</v>
      </c>
      <c r="E166" s="7" t="str">
        <f>IF(ISERROR(VLOOKUP($D166,SITES!$A:$E,2,FALSE)),"",VLOOKUP($D166,SITES!$A:$E,2,FALSE))</f>
        <v>Broward County 1</v>
      </c>
      <c r="F166" s="4">
        <f>IF(ISERROR(VLOOKUP($D166,SITES!$A:$E,3,FALSE)),"",VLOOKUP($D166,SITES!$A:$E,3,FALSE))</f>
        <v>26.147866666666665</v>
      </c>
      <c r="G166" s="31">
        <f>IF(ISERROR(VLOOKUP($D166,SITES!$A:$E,4,FALSE)),"",VLOOKUP($D166,SITES!$A:$E,4,FALSE))</f>
        <v>-80.095966666666669</v>
      </c>
      <c r="H166" s="50">
        <f t="shared" ref="H166:P166" si="323">IF(ISERROR(H165),IF(ISERROR(H164),IF(ISERROR(H163),"BLANK",H163),H164),H165)</f>
        <v>45388</v>
      </c>
      <c r="I166" s="2">
        <f t="shared" si="323"/>
        <v>12</v>
      </c>
      <c r="J166" s="2" t="str">
        <f t="shared" si="323"/>
        <v>N</v>
      </c>
      <c r="K166" s="6">
        <f t="shared" si="323"/>
        <v>0.54166666666666663</v>
      </c>
      <c r="L166" s="2" t="str">
        <f t="shared" si="323"/>
        <v>Angela</v>
      </c>
      <c r="M166" s="2">
        <f t="shared" si="323"/>
        <v>8.5</v>
      </c>
      <c r="N166" s="2">
        <f t="shared" si="323"/>
        <v>1</v>
      </c>
      <c r="O166" s="2">
        <v>2</v>
      </c>
      <c r="P166" s="2" t="str">
        <f t="shared" si="323"/>
        <v>sis</v>
      </c>
      <c r="Q166" s="7" t="str">
        <f>IF($N166=1,IF(ISERROR(VLOOKUP($P166,'M1'!$A:$C,Q$2,FALSE)),"NOT PRESENT",VLOOKUP($P166,'M1'!$A:$C,Q$2,FALSE)),IF($N166=2,IF(ISERROR(VLOOKUP(DATA!$P166,'M2'!$A:$C,Q$2,FALSE)),"NOT PRESENT",VLOOKUP(DATA!$P166,'M2'!$A:$C,Q$2,FALSE)),IF($N166=0,IF(ISERROR(VLOOKUP($P166,'M1'!$A:$C,Q$2,FALSE)),IF(ISERROR(VLOOKUP(DATA!$P166,'M2'!$A:$C,Q$2,FALSE)),"NOT PRESENT",VLOOKUP(DATA!$P166,'M2'!$A:$C,Q$2,FALSE)),VLOOKUP($P166,'M1'!$A:$C,Q$2,FALSE)),"SPECIFY METHOD")))</f>
        <v>Scarus iseri</v>
      </c>
      <c r="R166" s="7" t="str">
        <f>IF($N166=1,IF(ISERROR(VLOOKUP($P166,'M1'!$A:$C,R$2,FALSE)),"NOT PRESENT",VLOOKUP($P166,'M1'!$A:$C,R$2,FALSE)),IF($N166=2,IF(ISERROR(VLOOKUP(DATA!$P166,'M2'!$A:$C,R$2,FALSE)),"NOT PRESENT",VLOOKUP(DATA!$P166,'M2'!$A:$C,R$2,FALSE)),IF($N166=0,IF(ISERROR(VLOOKUP($P166,'M1'!$A:$C,R$2,FALSE)),IF(ISERROR(VLOOKUP(DATA!$P166,'M2'!$A:$C,R$2,FALSE)),"NOT PRESENT",VLOOKUP(DATA!$P166,'M2'!$A:$C,R$2,FALSE)),VLOOKUP($P166,'M1'!$A:$C,R$2,FALSE)),"SPECIFY METHOD")))</f>
        <v>Striped parrotfish</v>
      </c>
      <c r="S166" s="33">
        <f t="shared" si="283"/>
        <v>4</v>
      </c>
      <c r="T166" s="2">
        <v>0</v>
      </c>
      <c r="Y166" s="2">
        <v>3</v>
      </c>
      <c r="Z166" s="2">
        <v>1</v>
      </c>
    </row>
    <row r="167" spans="2:29">
      <c r="B167" s="2" t="str">
        <f t="shared" ref="B167:D167" si="324">IF(ISERROR(B166),IF(ISERROR(B165),IF(ISERROR(B164),"BLANK",B164),B165),B166)</f>
        <v>LH</v>
      </c>
      <c r="C167" s="2" t="str">
        <f t="shared" si="324"/>
        <v>BLANK</v>
      </c>
      <c r="D167" s="2" t="str">
        <f t="shared" si="324"/>
        <v>BC1</v>
      </c>
      <c r="E167" s="7" t="str">
        <f>IF(ISERROR(VLOOKUP($D167,SITES!$A:$E,2,FALSE)),"",VLOOKUP($D167,SITES!$A:$E,2,FALSE))</f>
        <v>Broward County 1</v>
      </c>
      <c r="F167" s="4">
        <f>IF(ISERROR(VLOOKUP($D167,SITES!$A:$E,3,FALSE)),"",VLOOKUP($D167,SITES!$A:$E,3,FALSE))</f>
        <v>26.147866666666665</v>
      </c>
      <c r="G167" s="31">
        <f>IF(ISERROR(VLOOKUP($D167,SITES!$A:$E,4,FALSE)),"",VLOOKUP($D167,SITES!$A:$E,4,FALSE))</f>
        <v>-80.095966666666669</v>
      </c>
      <c r="H167" s="50">
        <f t="shared" ref="H167:N167" si="325">IF(ISERROR(H166),IF(ISERROR(H165),IF(ISERROR(H164),"BLANK",H164),H165),H166)</f>
        <v>45388</v>
      </c>
      <c r="I167" s="2">
        <f t="shared" si="325"/>
        <v>12</v>
      </c>
      <c r="J167" s="2" t="str">
        <f t="shared" si="325"/>
        <v>N</v>
      </c>
      <c r="K167" s="6">
        <f t="shared" si="325"/>
        <v>0.54166666666666663</v>
      </c>
      <c r="L167" s="2" t="str">
        <f t="shared" si="325"/>
        <v>Angela</v>
      </c>
      <c r="M167" s="2">
        <f t="shared" si="325"/>
        <v>8.5</v>
      </c>
      <c r="N167" s="2">
        <f t="shared" si="325"/>
        <v>1</v>
      </c>
      <c r="O167" s="2">
        <v>1</v>
      </c>
      <c r="P167" s="2" t="s">
        <v>87</v>
      </c>
      <c r="Q167" s="7" t="str">
        <f>IF($N167=1,IF(ISERROR(VLOOKUP($P167,'M1'!$A:$C,Q$2,FALSE)),"NOT PRESENT",VLOOKUP($P167,'M1'!$A:$C,Q$2,FALSE)),IF($N167=2,IF(ISERROR(VLOOKUP(DATA!$P167,'M2'!$A:$C,Q$2,FALSE)),"NOT PRESENT",VLOOKUP(DATA!$P167,'M2'!$A:$C,Q$2,FALSE)),IF($N167=0,IF(ISERROR(VLOOKUP($P167,'M1'!$A:$C,Q$2,FALSE)),IF(ISERROR(VLOOKUP(DATA!$P167,'M2'!$A:$C,Q$2,FALSE)),"NOT PRESENT",VLOOKUP(DATA!$P167,'M2'!$A:$C,Q$2,FALSE)),VLOOKUP($P167,'M1'!$A:$C,Q$2,FALSE)),"SPECIFY METHOD")))</f>
        <v>Sparisoma aurofrenatum</v>
      </c>
      <c r="R167" s="7" t="str">
        <f>IF($N167=1,IF(ISERROR(VLOOKUP($P167,'M1'!$A:$C,R$2,FALSE)),"NOT PRESENT",VLOOKUP($P167,'M1'!$A:$C,R$2,FALSE)),IF($N167=2,IF(ISERROR(VLOOKUP(DATA!$P167,'M2'!$A:$C,R$2,FALSE)),"NOT PRESENT",VLOOKUP(DATA!$P167,'M2'!$A:$C,R$2,FALSE)),IF($N167=0,IF(ISERROR(VLOOKUP($P167,'M1'!$A:$C,R$2,FALSE)),IF(ISERROR(VLOOKUP(DATA!$P167,'M2'!$A:$C,R$2,FALSE)),"NOT PRESENT",VLOOKUP(DATA!$P167,'M2'!$A:$C,R$2,FALSE)),VLOOKUP($P167,'M1'!$A:$C,R$2,FALSE)),"SPECIFY METHOD")))</f>
        <v>Redband parrotfish</v>
      </c>
      <c r="S167" s="33">
        <f t="shared" si="283"/>
        <v>26</v>
      </c>
      <c r="T167" s="2">
        <v>0</v>
      </c>
      <c r="U167" s="2">
        <v>1</v>
      </c>
      <c r="V167" s="2">
        <v>7</v>
      </c>
      <c r="W167" s="2">
        <v>2</v>
      </c>
      <c r="Z167" s="2">
        <v>1</v>
      </c>
      <c r="AA167" s="2">
        <v>3</v>
      </c>
      <c r="AB167" s="2">
        <v>10</v>
      </c>
      <c r="AC167" s="2">
        <v>2</v>
      </c>
    </row>
    <row r="168" spans="2:29">
      <c r="B168" s="2" t="str">
        <f t="shared" ref="B168:D168" si="326">IF(ISERROR(B167),IF(ISERROR(B166),IF(ISERROR(B165),"BLANK",B165),B166),B167)</f>
        <v>LH</v>
      </c>
      <c r="C168" s="2" t="str">
        <f t="shared" si="326"/>
        <v>BLANK</v>
      </c>
      <c r="D168" s="2" t="str">
        <f t="shared" si="326"/>
        <v>BC1</v>
      </c>
      <c r="E168" s="7" t="str">
        <f>IF(ISERROR(VLOOKUP($D168,SITES!$A:$E,2,FALSE)),"",VLOOKUP($D168,SITES!$A:$E,2,FALSE))</f>
        <v>Broward County 1</v>
      </c>
      <c r="F168" s="4">
        <f>IF(ISERROR(VLOOKUP($D168,SITES!$A:$E,3,FALSE)),"",VLOOKUP($D168,SITES!$A:$E,3,FALSE))</f>
        <v>26.147866666666665</v>
      </c>
      <c r="G168" s="31">
        <f>IF(ISERROR(VLOOKUP($D168,SITES!$A:$E,4,FALSE)),"",VLOOKUP($D168,SITES!$A:$E,4,FALSE))</f>
        <v>-80.095966666666669</v>
      </c>
      <c r="H168" s="50">
        <f t="shared" ref="H168:P168" si="327">IF(ISERROR(H167),IF(ISERROR(H166),IF(ISERROR(H165),"BLANK",H165),H166),H167)</f>
        <v>45388</v>
      </c>
      <c r="I168" s="2">
        <f t="shared" si="327"/>
        <v>12</v>
      </c>
      <c r="J168" s="2" t="str">
        <f t="shared" si="327"/>
        <v>N</v>
      </c>
      <c r="K168" s="6">
        <f t="shared" si="327"/>
        <v>0.54166666666666663</v>
      </c>
      <c r="L168" s="2" t="str">
        <f t="shared" si="327"/>
        <v>Angela</v>
      </c>
      <c r="M168" s="2">
        <f t="shared" si="327"/>
        <v>8.5</v>
      </c>
      <c r="N168" s="2">
        <f t="shared" si="327"/>
        <v>1</v>
      </c>
      <c r="O168" s="2">
        <v>2</v>
      </c>
      <c r="P168" s="2" t="str">
        <f t="shared" si="327"/>
        <v>sau</v>
      </c>
      <c r="Q168" s="7" t="str">
        <f>IF($N168=1,IF(ISERROR(VLOOKUP($P168,'M1'!$A:$C,Q$2,FALSE)),"NOT PRESENT",VLOOKUP($P168,'M1'!$A:$C,Q$2,FALSE)),IF($N168=2,IF(ISERROR(VLOOKUP(DATA!$P168,'M2'!$A:$C,Q$2,FALSE)),"NOT PRESENT",VLOOKUP(DATA!$P168,'M2'!$A:$C,Q$2,FALSE)),IF($N168=0,IF(ISERROR(VLOOKUP($P168,'M1'!$A:$C,Q$2,FALSE)),IF(ISERROR(VLOOKUP(DATA!$P168,'M2'!$A:$C,Q$2,FALSE)),"NOT PRESENT",VLOOKUP(DATA!$P168,'M2'!$A:$C,Q$2,FALSE)),VLOOKUP($P168,'M1'!$A:$C,Q$2,FALSE)),"SPECIFY METHOD")))</f>
        <v>Sparisoma aurofrenatum</v>
      </c>
      <c r="R168" s="7" t="str">
        <f>IF($N168=1,IF(ISERROR(VLOOKUP($P168,'M1'!$A:$C,R$2,FALSE)),"NOT PRESENT",VLOOKUP($P168,'M1'!$A:$C,R$2,FALSE)),IF($N168=2,IF(ISERROR(VLOOKUP(DATA!$P168,'M2'!$A:$C,R$2,FALSE)),"NOT PRESENT",VLOOKUP(DATA!$P168,'M2'!$A:$C,R$2,FALSE)),IF($N168=0,IF(ISERROR(VLOOKUP($P168,'M1'!$A:$C,R$2,FALSE)),IF(ISERROR(VLOOKUP(DATA!$P168,'M2'!$A:$C,R$2,FALSE)),"NOT PRESENT",VLOOKUP(DATA!$P168,'M2'!$A:$C,R$2,FALSE)),VLOOKUP($P168,'M1'!$A:$C,R$2,FALSE)),"SPECIFY METHOD")))</f>
        <v>Redband parrotfish</v>
      </c>
      <c r="S168" s="33">
        <f t="shared" si="283"/>
        <v>6</v>
      </c>
      <c r="T168" s="2">
        <v>0</v>
      </c>
      <c r="Z168" s="2">
        <v>2</v>
      </c>
      <c r="AB168" s="2">
        <v>2</v>
      </c>
      <c r="AC168" s="2">
        <v>2</v>
      </c>
    </row>
    <row r="169" spans="2:29">
      <c r="B169" s="2" t="str">
        <f t="shared" ref="B169:D169" si="328">IF(ISERROR(B168),IF(ISERROR(B167),IF(ISERROR(B166),"BLANK",B166),B167),B168)</f>
        <v>LH</v>
      </c>
      <c r="C169" s="2" t="str">
        <f t="shared" si="328"/>
        <v>BLANK</v>
      </c>
      <c r="D169" s="2" t="str">
        <f t="shared" si="328"/>
        <v>BC1</v>
      </c>
      <c r="E169" s="7" t="str">
        <f>IF(ISERROR(VLOOKUP($D169,SITES!$A:$E,2,FALSE)),"",VLOOKUP($D169,SITES!$A:$E,2,FALSE))</f>
        <v>Broward County 1</v>
      </c>
      <c r="F169" s="4">
        <f>IF(ISERROR(VLOOKUP($D169,SITES!$A:$E,3,FALSE)),"",VLOOKUP($D169,SITES!$A:$E,3,FALSE))</f>
        <v>26.147866666666665</v>
      </c>
      <c r="G169" s="31">
        <f>IF(ISERROR(VLOOKUP($D169,SITES!$A:$E,4,FALSE)),"",VLOOKUP($D169,SITES!$A:$E,4,FALSE))</f>
        <v>-80.095966666666669</v>
      </c>
      <c r="H169" s="50">
        <f t="shared" ref="H169:N169" si="329">IF(ISERROR(H168),IF(ISERROR(H167),IF(ISERROR(H166),"BLANK",H166),H167),H168)</f>
        <v>45388</v>
      </c>
      <c r="I169" s="2">
        <f t="shared" si="329"/>
        <v>12</v>
      </c>
      <c r="J169" s="2" t="str">
        <f t="shared" si="329"/>
        <v>N</v>
      </c>
      <c r="K169" s="6">
        <f t="shared" si="329"/>
        <v>0.54166666666666663</v>
      </c>
      <c r="L169" s="2" t="str">
        <f t="shared" si="329"/>
        <v>Angela</v>
      </c>
      <c r="M169" s="2">
        <f t="shared" si="329"/>
        <v>8.5</v>
      </c>
      <c r="N169" s="2">
        <f t="shared" si="329"/>
        <v>1</v>
      </c>
      <c r="O169" s="2">
        <v>1</v>
      </c>
      <c r="P169" s="2" t="s">
        <v>85</v>
      </c>
      <c r="Q169" s="7" t="str">
        <f>IF($N169=1,IF(ISERROR(VLOOKUP($P169,'M1'!$A:$C,Q$2,FALSE)),"NOT PRESENT",VLOOKUP($P169,'M1'!$A:$C,Q$2,FALSE)),IF($N169=2,IF(ISERROR(VLOOKUP(DATA!$P169,'M2'!$A:$C,Q$2,FALSE)),"NOT PRESENT",VLOOKUP(DATA!$P169,'M2'!$A:$C,Q$2,FALSE)),IF($N169=0,IF(ISERROR(VLOOKUP($P169,'M1'!$A:$C,Q$2,FALSE)),IF(ISERROR(VLOOKUP(DATA!$P169,'M2'!$A:$C,Q$2,FALSE)),"NOT PRESENT",VLOOKUP(DATA!$P169,'M2'!$A:$C,Q$2,FALSE)),VLOOKUP($P169,'M1'!$A:$C,Q$2,FALSE)),"SPECIFY METHOD")))</f>
        <v>Sparisoma viride</v>
      </c>
      <c r="R169" s="7" t="str">
        <f>IF($N169=1,IF(ISERROR(VLOOKUP($P169,'M1'!$A:$C,R$2,FALSE)),"NOT PRESENT",VLOOKUP($P169,'M1'!$A:$C,R$2,FALSE)),IF($N169=2,IF(ISERROR(VLOOKUP(DATA!$P169,'M2'!$A:$C,R$2,FALSE)),"NOT PRESENT",VLOOKUP(DATA!$P169,'M2'!$A:$C,R$2,FALSE)),IF($N169=0,IF(ISERROR(VLOOKUP($P169,'M1'!$A:$C,R$2,FALSE)),IF(ISERROR(VLOOKUP(DATA!$P169,'M2'!$A:$C,R$2,FALSE)),"NOT PRESENT",VLOOKUP(DATA!$P169,'M2'!$A:$C,R$2,FALSE)),VLOOKUP($P169,'M1'!$A:$C,R$2,FALSE)),"SPECIFY METHOD")))</f>
        <v>Stoplight parrotfish</v>
      </c>
      <c r="S169" s="33">
        <f t="shared" si="283"/>
        <v>2</v>
      </c>
      <c r="T169" s="2">
        <v>0</v>
      </c>
      <c r="V169" s="2">
        <v>1</v>
      </c>
      <c r="W169" s="2">
        <v>1</v>
      </c>
    </row>
    <row r="170" spans="2:29">
      <c r="B170" s="2" t="str">
        <f t="shared" ref="B170:D170" si="330">IF(ISERROR(B169),IF(ISERROR(B168),IF(ISERROR(B167),"BLANK",B167),B168),B169)</f>
        <v>LH</v>
      </c>
      <c r="C170" s="2" t="str">
        <f t="shared" si="330"/>
        <v>BLANK</v>
      </c>
      <c r="D170" s="2" t="str">
        <f t="shared" si="330"/>
        <v>BC1</v>
      </c>
      <c r="E170" s="7" t="str">
        <f>IF(ISERROR(VLOOKUP($D170,SITES!$A:$E,2,FALSE)),"",VLOOKUP($D170,SITES!$A:$E,2,FALSE))</f>
        <v>Broward County 1</v>
      </c>
      <c r="F170" s="4">
        <f>IF(ISERROR(VLOOKUP($D170,SITES!$A:$E,3,FALSE)),"",VLOOKUP($D170,SITES!$A:$E,3,FALSE))</f>
        <v>26.147866666666665</v>
      </c>
      <c r="G170" s="31">
        <f>IF(ISERROR(VLOOKUP($D170,SITES!$A:$E,4,FALSE)),"",VLOOKUP($D170,SITES!$A:$E,4,FALSE))</f>
        <v>-80.095966666666669</v>
      </c>
      <c r="H170" s="50">
        <f t="shared" ref="H170:N170" si="331">IF(ISERROR(H169),IF(ISERROR(H168),IF(ISERROR(H167),"BLANK",H167),H168),H169)</f>
        <v>45388</v>
      </c>
      <c r="I170" s="2">
        <f t="shared" si="331"/>
        <v>12</v>
      </c>
      <c r="J170" s="2" t="str">
        <f t="shared" si="331"/>
        <v>N</v>
      </c>
      <c r="K170" s="6">
        <f t="shared" si="331"/>
        <v>0.54166666666666663</v>
      </c>
      <c r="L170" s="2" t="str">
        <f t="shared" si="331"/>
        <v>Angela</v>
      </c>
      <c r="M170" s="2">
        <f t="shared" si="331"/>
        <v>8.5</v>
      </c>
      <c r="N170" s="2">
        <f t="shared" si="331"/>
        <v>1</v>
      </c>
      <c r="O170" s="2">
        <v>1</v>
      </c>
      <c r="P170" s="2" t="s">
        <v>139</v>
      </c>
      <c r="Q170" s="7" t="str">
        <f>IF($N170=1,IF(ISERROR(VLOOKUP($P170,'M1'!$A:$C,Q$2,FALSE)),"NOT PRESENT",VLOOKUP($P170,'M1'!$A:$C,Q$2,FALSE)),IF($N170=2,IF(ISERROR(VLOOKUP(DATA!$P170,'M2'!$A:$C,Q$2,FALSE)),"NOT PRESENT",VLOOKUP(DATA!$P170,'M2'!$A:$C,Q$2,FALSE)),IF($N170=0,IF(ISERROR(VLOOKUP($P170,'M1'!$A:$C,Q$2,FALSE)),IF(ISERROR(VLOOKUP(DATA!$P170,'M2'!$A:$C,Q$2,FALSE)),"NOT PRESENT",VLOOKUP(DATA!$P170,'M2'!$A:$C,Q$2,FALSE)),VLOOKUP($P170,'M1'!$A:$C,Q$2,FALSE)),"SPECIFY METHOD")))</f>
        <v>Sparisoma radians</v>
      </c>
      <c r="R170" s="7" t="str">
        <f>IF($N170=1,IF(ISERROR(VLOOKUP($P170,'M1'!$A:$C,R$2,FALSE)),"NOT PRESENT",VLOOKUP($P170,'M1'!$A:$C,R$2,FALSE)),IF($N170=2,IF(ISERROR(VLOOKUP(DATA!$P170,'M2'!$A:$C,R$2,FALSE)),"NOT PRESENT",VLOOKUP(DATA!$P170,'M2'!$A:$C,R$2,FALSE)),IF($N170=0,IF(ISERROR(VLOOKUP($P170,'M1'!$A:$C,R$2,FALSE)),IF(ISERROR(VLOOKUP(DATA!$P170,'M2'!$A:$C,R$2,FALSE)),"NOT PRESENT",VLOOKUP(DATA!$P170,'M2'!$A:$C,R$2,FALSE)),VLOOKUP($P170,'M1'!$A:$C,R$2,FALSE)),"SPECIFY METHOD")))</f>
        <v>Bucktooth parrotfish</v>
      </c>
      <c r="S170" s="33">
        <f t="shared" si="283"/>
        <v>1</v>
      </c>
      <c r="T170" s="2">
        <v>0</v>
      </c>
      <c r="W170" s="2">
        <v>1</v>
      </c>
    </row>
    <row r="171" spans="2:29">
      <c r="B171" s="2" t="str">
        <f t="shared" ref="B171:D171" si="332">IF(ISERROR(B170),IF(ISERROR(B169),IF(ISERROR(B168),"BLANK",B168),B169),B170)</f>
        <v>LH</v>
      </c>
      <c r="C171" s="2" t="str">
        <f t="shared" si="332"/>
        <v>BLANK</v>
      </c>
      <c r="D171" s="2" t="str">
        <f t="shared" si="332"/>
        <v>BC1</v>
      </c>
      <c r="E171" s="7" t="str">
        <f>IF(ISERROR(VLOOKUP($D171,SITES!$A:$E,2,FALSE)),"",VLOOKUP($D171,SITES!$A:$E,2,FALSE))</f>
        <v>Broward County 1</v>
      </c>
      <c r="F171" s="4">
        <f>IF(ISERROR(VLOOKUP($D171,SITES!$A:$E,3,FALSE)),"",VLOOKUP($D171,SITES!$A:$E,3,FALSE))</f>
        <v>26.147866666666665</v>
      </c>
      <c r="G171" s="31">
        <f>IF(ISERROR(VLOOKUP($D171,SITES!$A:$E,4,FALSE)),"",VLOOKUP($D171,SITES!$A:$E,4,FALSE))</f>
        <v>-80.095966666666669</v>
      </c>
      <c r="H171" s="50">
        <f t="shared" ref="H171:N171" si="333">IF(ISERROR(H170),IF(ISERROR(H169),IF(ISERROR(H168),"BLANK",H168),H169),H170)</f>
        <v>45388</v>
      </c>
      <c r="I171" s="2">
        <f t="shared" si="333"/>
        <v>12</v>
      </c>
      <c r="J171" s="2" t="str">
        <f t="shared" si="333"/>
        <v>N</v>
      </c>
      <c r="K171" s="6">
        <f t="shared" si="333"/>
        <v>0.54166666666666663</v>
      </c>
      <c r="L171" s="2" t="str">
        <f t="shared" si="333"/>
        <v>Angela</v>
      </c>
      <c r="M171" s="2">
        <f t="shared" si="333"/>
        <v>8.5</v>
      </c>
      <c r="N171" s="2">
        <f t="shared" si="333"/>
        <v>1</v>
      </c>
      <c r="O171" s="2">
        <v>1</v>
      </c>
      <c r="P171" s="2" t="s">
        <v>90</v>
      </c>
      <c r="Q171" s="7" t="str">
        <f>IF($N171=1,IF(ISERROR(VLOOKUP($P171,'M1'!$A:$C,Q$2,FALSE)),"NOT PRESENT",VLOOKUP($P171,'M1'!$A:$C,Q$2,FALSE)),IF($N171=2,IF(ISERROR(VLOOKUP(DATA!$P171,'M2'!$A:$C,Q$2,FALSE)),"NOT PRESENT",VLOOKUP(DATA!$P171,'M2'!$A:$C,Q$2,FALSE)),IF($N171=0,IF(ISERROR(VLOOKUP($P171,'M1'!$A:$C,Q$2,FALSE)),IF(ISERROR(VLOOKUP(DATA!$P171,'M2'!$A:$C,Q$2,FALSE)),"NOT PRESENT",VLOOKUP(DATA!$P171,'M2'!$A:$C,Q$2,FALSE)),VLOOKUP($P171,'M1'!$A:$C,Q$2,FALSE)),"SPECIFY METHOD")))</f>
        <v>Sparisoma atomarium</v>
      </c>
      <c r="R171" s="7">
        <f>IF($N171=1,IF(ISERROR(VLOOKUP($P171,'M1'!$A:$C,R$2,FALSE)),"NOT PRESENT",VLOOKUP($P171,'M1'!$A:$C,R$2,FALSE)),IF($N171=2,IF(ISERROR(VLOOKUP(DATA!$P171,'M2'!$A:$C,R$2,FALSE)),"NOT PRESENT",VLOOKUP(DATA!$P171,'M2'!$A:$C,R$2,FALSE)),IF($N171=0,IF(ISERROR(VLOOKUP($P171,'M1'!$A:$C,R$2,FALSE)),IF(ISERROR(VLOOKUP(DATA!$P171,'M2'!$A:$C,R$2,FALSE)),"NOT PRESENT",VLOOKUP(DATA!$P171,'M2'!$A:$C,R$2,FALSE)),VLOOKUP($P171,'M1'!$A:$C,R$2,FALSE)),"SPECIFY METHOD")))</f>
        <v>0</v>
      </c>
      <c r="S171" s="33">
        <f t="shared" si="283"/>
        <v>2</v>
      </c>
      <c r="T171" s="2">
        <v>0</v>
      </c>
      <c r="V171" s="2">
        <v>1</v>
      </c>
      <c r="W171" s="2">
        <v>1</v>
      </c>
    </row>
    <row r="172" spans="2:29">
      <c r="B172" s="2" t="str">
        <f t="shared" ref="B172:D172" si="334">IF(ISERROR(B171),IF(ISERROR(B170),IF(ISERROR(B169),"BLANK",B169),B170),B171)</f>
        <v>LH</v>
      </c>
      <c r="C172" s="2" t="str">
        <f t="shared" si="334"/>
        <v>BLANK</v>
      </c>
      <c r="D172" s="2" t="str">
        <f t="shared" si="334"/>
        <v>BC1</v>
      </c>
      <c r="E172" s="7" t="str">
        <f>IF(ISERROR(VLOOKUP($D172,SITES!$A:$E,2,FALSE)),"",VLOOKUP($D172,SITES!$A:$E,2,FALSE))</f>
        <v>Broward County 1</v>
      </c>
      <c r="F172" s="4">
        <f>IF(ISERROR(VLOOKUP($D172,SITES!$A:$E,3,FALSE)),"",VLOOKUP($D172,SITES!$A:$E,3,FALSE))</f>
        <v>26.147866666666665</v>
      </c>
      <c r="G172" s="31">
        <f>IF(ISERROR(VLOOKUP($D172,SITES!$A:$E,4,FALSE)),"",VLOOKUP($D172,SITES!$A:$E,4,FALSE))</f>
        <v>-80.095966666666669</v>
      </c>
      <c r="H172" s="50">
        <f t="shared" ref="H172:N172" si="335">IF(ISERROR(H171),IF(ISERROR(H170),IF(ISERROR(H169),"BLANK",H169),H170),H171)</f>
        <v>45388</v>
      </c>
      <c r="I172" s="2">
        <f t="shared" si="335"/>
        <v>12</v>
      </c>
      <c r="J172" s="2" t="str">
        <f t="shared" si="335"/>
        <v>N</v>
      </c>
      <c r="K172" s="6">
        <f t="shared" si="335"/>
        <v>0.54166666666666663</v>
      </c>
      <c r="L172" s="2" t="str">
        <f t="shared" si="335"/>
        <v>Angela</v>
      </c>
      <c r="M172" s="2">
        <f t="shared" si="335"/>
        <v>8.5</v>
      </c>
      <c r="N172" s="2">
        <f t="shared" si="335"/>
        <v>1</v>
      </c>
      <c r="O172" s="2">
        <v>1</v>
      </c>
      <c r="P172" s="2" t="s">
        <v>126</v>
      </c>
      <c r="Q172" s="7" t="str">
        <f>IF($N172=1,IF(ISERROR(VLOOKUP($P172,'M1'!$A:$C,Q$2,FALSE)),"NOT PRESENT",VLOOKUP($P172,'M1'!$A:$C,Q$2,FALSE)),IF($N172=2,IF(ISERROR(VLOOKUP(DATA!$P172,'M2'!$A:$C,Q$2,FALSE)),"NOT PRESENT",VLOOKUP(DATA!$P172,'M2'!$A:$C,Q$2,FALSE)),IF($N172=0,IF(ISERROR(VLOOKUP($P172,'M1'!$A:$C,Q$2,FALSE)),IF(ISERROR(VLOOKUP(DATA!$P172,'M2'!$A:$C,Q$2,FALSE)),"NOT PRESENT",VLOOKUP(DATA!$P172,'M2'!$A:$C,Q$2,FALSE)),VLOOKUP($P172,'M1'!$A:$C,Q$2,FALSE)),"SPECIFY METHOD")))</f>
        <v>Scarus taeniopterus</v>
      </c>
      <c r="R172" s="7" t="str">
        <f>IF($N172=1,IF(ISERROR(VLOOKUP($P172,'M1'!$A:$C,R$2,FALSE)),"NOT PRESENT",VLOOKUP($P172,'M1'!$A:$C,R$2,FALSE)),IF($N172=2,IF(ISERROR(VLOOKUP(DATA!$P172,'M2'!$A:$C,R$2,FALSE)),"NOT PRESENT",VLOOKUP(DATA!$P172,'M2'!$A:$C,R$2,FALSE)),IF($N172=0,IF(ISERROR(VLOOKUP($P172,'M1'!$A:$C,R$2,FALSE)),IF(ISERROR(VLOOKUP(DATA!$P172,'M2'!$A:$C,R$2,FALSE)),"NOT PRESENT",VLOOKUP(DATA!$P172,'M2'!$A:$C,R$2,FALSE)),VLOOKUP($P172,'M1'!$A:$C,R$2,FALSE)),"SPECIFY METHOD")))</f>
        <v>Princess parrotfish</v>
      </c>
      <c r="S172" s="33">
        <f t="shared" si="283"/>
        <v>4</v>
      </c>
      <c r="T172" s="2">
        <v>0</v>
      </c>
      <c r="Y172" s="2">
        <v>1</v>
      </c>
      <c r="Z172" s="2">
        <v>1</v>
      </c>
      <c r="AA172" s="2">
        <v>2</v>
      </c>
    </row>
    <row r="173" spans="2:29">
      <c r="B173" s="2" t="str">
        <f t="shared" ref="B173:D173" si="336">IF(ISERROR(B172),IF(ISERROR(B171),IF(ISERROR(B170),"BLANK",B170),B171),B172)</f>
        <v>LH</v>
      </c>
      <c r="C173" s="2" t="str">
        <f t="shared" si="336"/>
        <v>BLANK</v>
      </c>
      <c r="D173" s="2" t="str">
        <f t="shared" si="336"/>
        <v>BC1</v>
      </c>
      <c r="E173" s="7" t="str">
        <f>IF(ISERROR(VLOOKUP($D173,SITES!$A:$E,2,FALSE)),"",VLOOKUP($D173,SITES!$A:$E,2,FALSE))</f>
        <v>Broward County 1</v>
      </c>
      <c r="F173" s="4">
        <f>IF(ISERROR(VLOOKUP($D173,SITES!$A:$E,3,FALSE)),"",VLOOKUP($D173,SITES!$A:$E,3,FALSE))</f>
        <v>26.147866666666665</v>
      </c>
      <c r="G173" s="31">
        <f>IF(ISERROR(VLOOKUP($D173,SITES!$A:$E,4,FALSE)),"",VLOOKUP($D173,SITES!$A:$E,4,FALSE))</f>
        <v>-80.095966666666669</v>
      </c>
      <c r="H173" s="50">
        <f t="shared" ref="H173:P173" si="337">IF(ISERROR(H172),IF(ISERROR(H171),IF(ISERROR(H170),"BLANK",H170),H171),H172)</f>
        <v>45388</v>
      </c>
      <c r="I173" s="2">
        <f t="shared" si="337"/>
        <v>12</v>
      </c>
      <c r="J173" s="2" t="str">
        <f t="shared" si="337"/>
        <v>N</v>
      </c>
      <c r="K173" s="6">
        <f t="shared" si="337"/>
        <v>0.54166666666666663</v>
      </c>
      <c r="L173" s="2" t="str">
        <f t="shared" si="337"/>
        <v>Angela</v>
      </c>
      <c r="M173" s="2">
        <f t="shared" si="337"/>
        <v>8.5</v>
      </c>
      <c r="N173" s="2">
        <f t="shared" si="337"/>
        <v>1</v>
      </c>
      <c r="O173" s="2">
        <v>2</v>
      </c>
      <c r="P173" s="2" t="str">
        <f t="shared" si="337"/>
        <v>sta</v>
      </c>
      <c r="Q173" s="7" t="str">
        <f>IF($N173=1,IF(ISERROR(VLOOKUP($P173,'M1'!$A:$C,Q$2,FALSE)),"NOT PRESENT",VLOOKUP($P173,'M1'!$A:$C,Q$2,FALSE)),IF($N173=2,IF(ISERROR(VLOOKUP(DATA!$P173,'M2'!$A:$C,Q$2,FALSE)),"NOT PRESENT",VLOOKUP(DATA!$P173,'M2'!$A:$C,Q$2,FALSE)),IF($N173=0,IF(ISERROR(VLOOKUP($P173,'M1'!$A:$C,Q$2,FALSE)),IF(ISERROR(VLOOKUP(DATA!$P173,'M2'!$A:$C,Q$2,FALSE)),"NOT PRESENT",VLOOKUP(DATA!$P173,'M2'!$A:$C,Q$2,FALSE)),VLOOKUP($P173,'M1'!$A:$C,Q$2,FALSE)),"SPECIFY METHOD")))</f>
        <v>Scarus taeniopterus</v>
      </c>
      <c r="R173" s="7" t="str">
        <f>IF($N173=1,IF(ISERROR(VLOOKUP($P173,'M1'!$A:$C,R$2,FALSE)),"NOT PRESENT",VLOOKUP($P173,'M1'!$A:$C,R$2,FALSE)),IF($N173=2,IF(ISERROR(VLOOKUP(DATA!$P173,'M2'!$A:$C,R$2,FALSE)),"NOT PRESENT",VLOOKUP(DATA!$P173,'M2'!$A:$C,R$2,FALSE)),IF($N173=0,IF(ISERROR(VLOOKUP($P173,'M1'!$A:$C,R$2,FALSE)),IF(ISERROR(VLOOKUP(DATA!$P173,'M2'!$A:$C,R$2,FALSE)),"NOT PRESENT",VLOOKUP(DATA!$P173,'M2'!$A:$C,R$2,FALSE)),VLOOKUP($P173,'M1'!$A:$C,R$2,FALSE)),"SPECIFY METHOD")))</f>
        <v>Princess parrotfish</v>
      </c>
      <c r="S173" s="33">
        <f t="shared" si="283"/>
        <v>19</v>
      </c>
      <c r="T173" s="2">
        <v>0</v>
      </c>
      <c r="V173" s="2">
        <v>1</v>
      </c>
      <c r="X173" s="2">
        <v>1</v>
      </c>
      <c r="Z173" s="2">
        <v>10</v>
      </c>
      <c r="AA173" s="2">
        <v>4</v>
      </c>
      <c r="AB173" s="2">
        <v>3</v>
      </c>
    </row>
    <row r="174" spans="2:29">
      <c r="B174" s="2" t="str">
        <f t="shared" ref="B174:D174" si="338">IF(ISERROR(B173),IF(ISERROR(B172),IF(ISERROR(B171),"BLANK",B171),B172),B173)</f>
        <v>LH</v>
      </c>
      <c r="C174" s="2" t="str">
        <f t="shared" si="338"/>
        <v>BLANK</v>
      </c>
      <c r="D174" s="2" t="str">
        <f t="shared" si="338"/>
        <v>BC1</v>
      </c>
      <c r="E174" s="7" t="str">
        <f>IF(ISERROR(VLOOKUP($D174,SITES!$A:$E,2,FALSE)),"",VLOOKUP($D174,SITES!$A:$E,2,FALSE))</f>
        <v>Broward County 1</v>
      </c>
      <c r="F174" s="4">
        <f>IF(ISERROR(VLOOKUP($D174,SITES!$A:$E,3,FALSE)),"",VLOOKUP($D174,SITES!$A:$E,3,FALSE))</f>
        <v>26.147866666666665</v>
      </c>
      <c r="G174" s="31">
        <f>IF(ISERROR(VLOOKUP($D174,SITES!$A:$E,4,FALSE)),"",VLOOKUP($D174,SITES!$A:$E,4,FALSE))</f>
        <v>-80.095966666666669</v>
      </c>
      <c r="H174" s="50">
        <f t="shared" ref="H174:N174" si="339">IF(ISERROR(H173),IF(ISERROR(H172),IF(ISERROR(H171),"BLANK",H171),H172),H173)</f>
        <v>45388</v>
      </c>
      <c r="I174" s="2">
        <f t="shared" si="339"/>
        <v>12</v>
      </c>
      <c r="J174" s="2" t="str">
        <f t="shared" si="339"/>
        <v>N</v>
      </c>
      <c r="K174" s="6">
        <f t="shared" si="339"/>
        <v>0.54166666666666663</v>
      </c>
      <c r="L174" s="2" t="str">
        <f t="shared" si="339"/>
        <v>Angela</v>
      </c>
      <c r="M174" s="2">
        <f t="shared" si="339"/>
        <v>8.5</v>
      </c>
      <c r="N174" s="2">
        <f t="shared" si="339"/>
        <v>1</v>
      </c>
      <c r="O174" s="2">
        <v>1</v>
      </c>
      <c r="P174" s="2" t="s">
        <v>88</v>
      </c>
      <c r="Q174" s="7" t="str">
        <f>IF($N174=1,IF(ISERROR(VLOOKUP($P174,'M1'!$A:$C,Q$2,FALSE)),"NOT PRESENT",VLOOKUP($P174,'M1'!$A:$C,Q$2,FALSE)),IF($N174=2,IF(ISERROR(VLOOKUP(DATA!$P174,'M2'!$A:$C,Q$2,FALSE)),"NOT PRESENT",VLOOKUP(DATA!$P174,'M2'!$A:$C,Q$2,FALSE)),IF($N174=0,IF(ISERROR(VLOOKUP($P174,'M1'!$A:$C,Q$2,FALSE)),IF(ISERROR(VLOOKUP(DATA!$P174,'M2'!$A:$C,Q$2,FALSE)),"NOT PRESENT",VLOOKUP(DATA!$P174,'M2'!$A:$C,Q$2,FALSE)),VLOOKUP($P174,'M1'!$A:$C,Q$2,FALSE)),"SPECIFY METHOD")))</f>
        <v>Haemulon flavolineatum</v>
      </c>
      <c r="R174" s="7" t="str">
        <f>IF($N174=1,IF(ISERROR(VLOOKUP($P174,'M1'!$A:$C,R$2,FALSE)),"NOT PRESENT",VLOOKUP($P174,'M1'!$A:$C,R$2,FALSE)),IF($N174=2,IF(ISERROR(VLOOKUP(DATA!$P174,'M2'!$A:$C,R$2,FALSE)),"NOT PRESENT",VLOOKUP(DATA!$P174,'M2'!$A:$C,R$2,FALSE)),IF($N174=0,IF(ISERROR(VLOOKUP($P174,'M1'!$A:$C,R$2,FALSE)),IF(ISERROR(VLOOKUP(DATA!$P174,'M2'!$A:$C,R$2,FALSE)),"NOT PRESENT",VLOOKUP(DATA!$P174,'M2'!$A:$C,R$2,FALSE)),VLOOKUP($P174,'M1'!$A:$C,R$2,FALSE)),"SPECIFY METHOD")))</f>
        <v>French grunt</v>
      </c>
      <c r="S174" s="33">
        <f t="shared" si="283"/>
        <v>40</v>
      </c>
      <c r="T174" s="2">
        <v>0</v>
      </c>
      <c r="AA174" s="2">
        <v>10</v>
      </c>
      <c r="AB174" s="2">
        <v>30</v>
      </c>
    </row>
    <row r="175" spans="2:29">
      <c r="B175" s="2" t="str">
        <f t="shared" ref="B175:D175" si="340">IF(ISERROR(B174),IF(ISERROR(B173),IF(ISERROR(B172),"BLANK",B172),B173),B174)</f>
        <v>LH</v>
      </c>
      <c r="C175" s="2" t="str">
        <f t="shared" si="340"/>
        <v>BLANK</v>
      </c>
      <c r="D175" s="2" t="str">
        <f t="shared" si="340"/>
        <v>BC1</v>
      </c>
      <c r="E175" s="7" t="str">
        <f>IF(ISERROR(VLOOKUP($D175,SITES!$A:$E,2,FALSE)),"",VLOOKUP($D175,SITES!$A:$E,2,FALSE))</f>
        <v>Broward County 1</v>
      </c>
      <c r="F175" s="4">
        <f>IF(ISERROR(VLOOKUP($D175,SITES!$A:$E,3,FALSE)),"",VLOOKUP($D175,SITES!$A:$E,3,FALSE))</f>
        <v>26.147866666666665</v>
      </c>
      <c r="G175" s="31">
        <f>IF(ISERROR(VLOOKUP($D175,SITES!$A:$E,4,FALSE)),"",VLOOKUP($D175,SITES!$A:$E,4,FALSE))</f>
        <v>-80.095966666666669</v>
      </c>
      <c r="H175" s="50">
        <f t="shared" ref="H175:P175" si="341">IF(ISERROR(H174),IF(ISERROR(H173),IF(ISERROR(H172),"BLANK",H172),H173),H174)</f>
        <v>45388</v>
      </c>
      <c r="I175" s="2">
        <f t="shared" si="341"/>
        <v>12</v>
      </c>
      <c r="J175" s="2" t="str">
        <f t="shared" si="341"/>
        <v>N</v>
      </c>
      <c r="K175" s="6">
        <f t="shared" si="341"/>
        <v>0.54166666666666663</v>
      </c>
      <c r="L175" s="2" t="str">
        <f t="shared" si="341"/>
        <v>Angela</v>
      </c>
      <c r="M175" s="2">
        <f t="shared" si="341"/>
        <v>8.5</v>
      </c>
      <c r="N175" s="2">
        <f t="shared" si="341"/>
        <v>1</v>
      </c>
      <c r="O175" s="2">
        <v>2</v>
      </c>
      <c r="P175" s="2" t="str">
        <f t="shared" si="341"/>
        <v>hfl</v>
      </c>
      <c r="Q175" s="7" t="str">
        <f>IF($N175=1,IF(ISERROR(VLOOKUP($P175,'M1'!$A:$C,Q$2,FALSE)),"NOT PRESENT",VLOOKUP($P175,'M1'!$A:$C,Q$2,FALSE)),IF($N175=2,IF(ISERROR(VLOOKUP(DATA!$P175,'M2'!$A:$C,Q$2,FALSE)),"NOT PRESENT",VLOOKUP(DATA!$P175,'M2'!$A:$C,Q$2,FALSE)),IF($N175=0,IF(ISERROR(VLOOKUP($P175,'M1'!$A:$C,Q$2,FALSE)),IF(ISERROR(VLOOKUP(DATA!$P175,'M2'!$A:$C,Q$2,FALSE)),"NOT PRESENT",VLOOKUP(DATA!$P175,'M2'!$A:$C,Q$2,FALSE)),VLOOKUP($P175,'M1'!$A:$C,Q$2,FALSE)),"SPECIFY METHOD")))</f>
        <v>Haemulon flavolineatum</v>
      </c>
      <c r="R175" s="7" t="str">
        <f>IF($N175=1,IF(ISERROR(VLOOKUP($P175,'M1'!$A:$C,R$2,FALSE)),"NOT PRESENT",VLOOKUP($P175,'M1'!$A:$C,R$2,FALSE)),IF($N175=2,IF(ISERROR(VLOOKUP(DATA!$P175,'M2'!$A:$C,R$2,FALSE)),"NOT PRESENT",VLOOKUP(DATA!$P175,'M2'!$A:$C,R$2,FALSE)),IF($N175=0,IF(ISERROR(VLOOKUP($P175,'M1'!$A:$C,R$2,FALSE)),IF(ISERROR(VLOOKUP(DATA!$P175,'M2'!$A:$C,R$2,FALSE)),"NOT PRESENT",VLOOKUP(DATA!$P175,'M2'!$A:$C,R$2,FALSE)),VLOOKUP($P175,'M1'!$A:$C,R$2,FALSE)),"SPECIFY METHOD")))</f>
        <v>French grunt</v>
      </c>
      <c r="S175" s="33">
        <f t="shared" si="283"/>
        <v>35</v>
      </c>
      <c r="T175" s="2">
        <v>0</v>
      </c>
      <c r="AA175" s="2">
        <v>20</v>
      </c>
      <c r="AB175" s="2">
        <v>15</v>
      </c>
    </row>
    <row r="176" spans="2:29">
      <c r="B176" s="2" t="str">
        <f t="shared" ref="B176:D176" si="342">IF(ISERROR(B175),IF(ISERROR(B174),IF(ISERROR(B173),"BLANK",B173),B174),B175)</f>
        <v>LH</v>
      </c>
      <c r="C176" s="2" t="str">
        <f t="shared" si="342"/>
        <v>BLANK</v>
      </c>
      <c r="D176" s="2" t="str">
        <f t="shared" si="342"/>
        <v>BC1</v>
      </c>
      <c r="E176" s="7" t="str">
        <f>IF(ISERROR(VLOOKUP($D176,SITES!$A:$E,2,FALSE)),"",VLOOKUP($D176,SITES!$A:$E,2,FALSE))</f>
        <v>Broward County 1</v>
      </c>
      <c r="F176" s="4">
        <f>IF(ISERROR(VLOOKUP($D176,SITES!$A:$E,3,FALSE)),"",VLOOKUP($D176,SITES!$A:$E,3,FALSE))</f>
        <v>26.147866666666665</v>
      </c>
      <c r="G176" s="31">
        <f>IF(ISERROR(VLOOKUP($D176,SITES!$A:$E,4,FALSE)),"",VLOOKUP($D176,SITES!$A:$E,4,FALSE))</f>
        <v>-80.095966666666669</v>
      </c>
      <c r="H176" s="50">
        <f t="shared" ref="H176:N176" si="343">IF(ISERROR(H175),IF(ISERROR(H174),IF(ISERROR(H173),"BLANK",H173),H174),H175)</f>
        <v>45388</v>
      </c>
      <c r="I176" s="2">
        <f t="shared" si="343"/>
        <v>12</v>
      </c>
      <c r="J176" s="2" t="str">
        <f t="shared" si="343"/>
        <v>N</v>
      </c>
      <c r="K176" s="6">
        <f t="shared" si="343"/>
        <v>0.54166666666666663</v>
      </c>
      <c r="L176" s="2" t="str">
        <f t="shared" si="343"/>
        <v>Angela</v>
      </c>
      <c r="M176" s="2">
        <f t="shared" si="343"/>
        <v>8.5</v>
      </c>
      <c r="N176" s="2">
        <f t="shared" si="343"/>
        <v>1</v>
      </c>
      <c r="O176" s="2">
        <v>1</v>
      </c>
      <c r="P176" s="2" t="s">
        <v>91</v>
      </c>
      <c r="Q176" s="7" t="str">
        <f>IF($N176=1,IF(ISERROR(VLOOKUP($P176,'M1'!$A:$C,Q$2,FALSE)),"NOT PRESENT",VLOOKUP($P176,'M1'!$A:$C,Q$2,FALSE)),IF($N176=2,IF(ISERROR(VLOOKUP(DATA!$P176,'M2'!$A:$C,Q$2,FALSE)),"NOT PRESENT",VLOOKUP(DATA!$P176,'M2'!$A:$C,Q$2,FALSE)),IF($N176=0,IF(ISERROR(VLOOKUP($P176,'M1'!$A:$C,Q$2,FALSE)),IF(ISERROR(VLOOKUP(DATA!$P176,'M2'!$A:$C,Q$2,FALSE)),"NOT PRESENT",VLOOKUP(DATA!$P176,'M2'!$A:$C,Q$2,FALSE)),VLOOKUP($P176,'M1'!$A:$C,Q$2,FALSE)),"SPECIFY METHOD")))</f>
        <v>Haemulon plumierii</v>
      </c>
      <c r="R176" s="7">
        <f>IF($N176=1,IF(ISERROR(VLOOKUP($P176,'M1'!$A:$C,R$2,FALSE)),"NOT PRESENT",VLOOKUP($P176,'M1'!$A:$C,R$2,FALSE)),IF($N176=2,IF(ISERROR(VLOOKUP(DATA!$P176,'M2'!$A:$C,R$2,FALSE)),"NOT PRESENT",VLOOKUP(DATA!$P176,'M2'!$A:$C,R$2,FALSE)),IF($N176=0,IF(ISERROR(VLOOKUP($P176,'M1'!$A:$C,R$2,FALSE)),IF(ISERROR(VLOOKUP(DATA!$P176,'M2'!$A:$C,R$2,FALSE)),"NOT PRESENT",VLOOKUP(DATA!$P176,'M2'!$A:$C,R$2,FALSE)),VLOOKUP($P176,'M1'!$A:$C,R$2,FALSE)),"SPECIFY METHOD")))</f>
        <v>0</v>
      </c>
      <c r="S176" s="33">
        <f t="shared" si="283"/>
        <v>1</v>
      </c>
      <c r="T176" s="2">
        <v>0</v>
      </c>
      <c r="AB176" s="2">
        <v>1</v>
      </c>
    </row>
    <row r="177" spans="2:30">
      <c r="B177" s="2" t="str">
        <f t="shared" ref="B177:D177" si="344">IF(ISERROR(B176),IF(ISERROR(B175),IF(ISERROR(B174),"BLANK",B174),B175),B176)</f>
        <v>LH</v>
      </c>
      <c r="C177" s="2" t="str">
        <f t="shared" si="344"/>
        <v>BLANK</v>
      </c>
      <c r="D177" s="2" t="str">
        <f t="shared" si="344"/>
        <v>BC1</v>
      </c>
      <c r="E177" s="7" t="str">
        <f>IF(ISERROR(VLOOKUP($D177,SITES!$A:$E,2,FALSE)),"",VLOOKUP($D177,SITES!$A:$E,2,FALSE))</f>
        <v>Broward County 1</v>
      </c>
      <c r="F177" s="4">
        <f>IF(ISERROR(VLOOKUP($D177,SITES!$A:$E,3,FALSE)),"",VLOOKUP($D177,SITES!$A:$E,3,FALSE))</f>
        <v>26.147866666666665</v>
      </c>
      <c r="G177" s="31">
        <f>IF(ISERROR(VLOOKUP($D177,SITES!$A:$E,4,FALSE)),"",VLOOKUP($D177,SITES!$A:$E,4,FALSE))</f>
        <v>-80.095966666666669</v>
      </c>
      <c r="H177" s="50">
        <f t="shared" ref="H177:P177" si="345">IF(ISERROR(H176),IF(ISERROR(H175),IF(ISERROR(H174),"BLANK",H174),H175),H176)</f>
        <v>45388</v>
      </c>
      <c r="I177" s="2">
        <f t="shared" si="345"/>
        <v>12</v>
      </c>
      <c r="J177" s="2" t="str">
        <f t="shared" si="345"/>
        <v>N</v>
      </c>
      <c r="K177" s="6">
        <f t="shared" si="345"/>
        <v>0.54166666666666663</v>
      </c>
      <c r="L177" s="2" t="str">
        <f t="shared" si="345"/>
        <v>Angela</v>
      </c>
      <c r="M177" s="2">
        <f t="shared" si="345"/>
        <v>8.5</v>
      </c>
      <c r="N177" s="2">
        <f t="shared" si="345"/>
        <v>1</v>
      </c>
      <c r="O177" s="2">
        <v>2</v>
      </c>
      <c r="P177" s="2" t="str">
        <f t="shared" si="345"/>
        <v>hpl</v>
      </c>
      <c r="Q177" s="7" t="str">
        <f>IF($N177=1,IF(ISERROR(VLOOKUP($P177,'M1'!$A:$C,Q$2,FALSE)),"NOT PRESENT",VLOOKUP($P177,'M1'!$A:$C,Q$2,FALSE)),IF($N177=2,IF(ISERROR(VLOOKUP(DATA!$P177,'M2'!$A:$C,Q$2,FALSE)),"NOT PRESENT",VLOOKUP(DATA!$P177,'M2'!$A:$C,Q$2,FALSE)),IF($N177=0,IF(ISERROR(VLOOKUP($P177,'M1'!$A:$C,Q$2,FALSE)),IF(ISERROR(VLOOKUP(DATA!$P177,'M2'!$A:$C,Q$2,FALSE)),"NOT PRESENT",VLOOKUP(DATA!$P177,'M2'!$A:$C,Q$2,FALSE)),VLOOKUP($P177,'M1'!$A:$C,Q$2,FALSE)),"SPECIFY METHOD")))</f>
        <v>Haemulon plumierii</v>
      </c>
      <c r="R177" s="7">
        <f>IF($N177=1,IF(ISERROR(VLOOKUP($P177,'M1'!$A:$C,R$2,FALSE)),"NOT PRESENT",VLOOKUP($P177,'M1'!$A:$C,R$2,FALSE)),IF($N177=2,IF(ISERROR(VLOOKUP(DATA!$P177,'M2'!$A:$C,R$2,FALSE)),"NOT PRESENT",VLOOKUP(DATA!$P177,'M2'!$A:$C,R$2,FALSE)),IF($N177=0,IF(ISERROR(VLOOKUP($P177,'M1'!$A:$C,R$2,FALSE)),IF(ISERROR(VLOOKUP(DATA!$P177,'M2'!$A:$C,R$2,FALSE)),"NOT PRESENT",VLOOKUP(DATA!$P177,'M2'!$A:$C,R$2,FALSE)),VLOOKUP($P177,'M1'!$A:$C,R$2,FALSE)),"SPECIFY METHOD")))</f>
        <v>0</v>
      </c>
      <c r="S177" s="33">
        <f t="shared" si="283"/>
        <v>2</v>
      </c>
      <c r="T177" s="2">
        <v>0</v>
      </c>
      <c r="AB177" s="2">
        <v>1</v>
      </c>
      <c r="AD177" s="2">
        <v>1</v>
      </c>
    </row>
    <row r="178" spans="2:30">
      <c r="B178" s="2" t="str">
        <f t="shared" ref="B178:D178" si="346">IF(ISERROR(B177),IF(ISERROR(B176),IF(ISERROR(B175),"BLANK",B175),B176),B177)</f>
        <v>LH</v>
      </c>
      <c r="C178" s="2" t="str">
        <f t="shared" si="346"/>
        <v>BLANK</v>
      </c>
      <c r="D178" s="2" t="str">
        <f t="shared" si="346"/>
        <v>BC1</v>
      </c>
      <c r="E178" s="7" t="str">
        <f>IF(ISERROR(VLOOKUP($D178,SITES!$A:$E,2,FALSE)),"",VLOOKUP($D178,SITES!$A:$E,2,FALSE))</f>
        <v>Broward County 1</v>
      </c>
      <c r="F178" s="4">
        <f>IF(ISERROR(VLOOKUP($D178,SITES!$A:$E,3,FALSE)),"",VLOOKUP($D178,SITES!$A:$E,3,FALSE))</f>
        <v>26.147866666666665</v>
      </c>
      <c r="G178" s="31">
        <f>IF(ISERROR(VLOOKUP($D178,SITES!$A:$E,4,FALSE)),"",VLOOKUP($D178,SITES!$A:$E,4,FALSE))</f>
        <v>-80.095966666666669</v>
      </c>
      <c r="H178" s="50">
        <f t="shared" ref="H178:N178" si="347">IF(ISERROR(H177),IF(ISERROR(H176),IF(ISERROR(H175),"BLANK",H175),H176),H177)</f>
        <v>45388</v>
      </c>
      <c r="I178" s="2">
        <f t="shared" si="347"/>
        <v>12</v>
      </c>
      <c r="J178" s="2" t="str">
        <f t="shared" si="347"/>
        <v>N</v>
      </c>
      <c r="K178" s="6">
        <f t="shared" si="347"/>
        <v>0.54166666666666663</v>
      </c>
      <c r="L178" s="2" t="str">
        <f t="shared" si="347"/>
        <v>Angela</v>
      </c>
      <c r="M178" s="2">
        <f t="shared" si="347"/>
        <v>8.5</v>
      </c>
      <c r="N178" s="2">
        <f t="shared" si="347"/>
        <v>1</v>
      </c>
      <c r="O178" s="2">
        <v>1</v>
      </c>
      <c r="P178" s="2" t="s">
        <v>140</v>
      </c>
      <c r="Q178" s="7" t="str">
        <f>IF($N178=1,IF(ISERROR(VLOOKUP($P178,'M1'!$A:$C,Q$2,FALSE)),"NOT PRESENT",VLOOKUP($P178,'M1'!$A:$C,Q$2,FALSE)),IF($N178=2,IF(ISERROR(VLOOKUP(DATA!$P178,'M2'!$A:$C,Q$2,FALSE)),"NOT PRESENT",VLOOKUP(DATA!$P178,'M2'!$A:$C,Q$2,FALSE)),IF($N178=0,IF(ISERROR(VLOOKUP($P178,'M1'!$A:$C,Q$2,FALSE)),IF(ISERROR(VLOOKUP(DATA!$P178,'M2'!$A:$C,Q$2,FALSE)),"NOT PRESENT",VLOOKUP(DATA!$P178,'M2'!$A:$C,Q$2,FALSE)),VLOOKUP($P178,'M1'!$A:$C,Q$2,FALSE)),"SPECIFY METHOD")))</f>
        <v>Ocyurus chrysurus</v>
      </c>
      <c r="R178" s="7" t="str">
        <f>IF($N178=1,IF(ISERROR(VLOOKUP($P178,'M1'!$A:$C,R$2,FALSE)),"NOT PRESENT",VLOOKUP($P178,'M1'!$A:$C,R$2,FALSE)),IF($N178=2,IF(ISERROR(VLOOKUP(DATA!$P178,'M2'!$A:$C,R$2,FALSE)),"NOT PRESENT",VLOOKUP(DATA!$P178,'M2'!$A:$C,R$2,FALSE)),IF($N178=0,IF(ISERROR(VLOOKUP($P178,'M1'!$A:$C,R$2,FALSE)),IF(ISERROR(VLOOKUP(DATA!$P178,'M2'!$A:$C,R$2,FALSE)),"NOT PRESENT",VLOOKUP(DATA!$P178,'M2'!$A:$C,R$2,FALSE)),VLOOKUP($P178,'M1'!$A:$C,R$2,FALSE)),"SPECIFY METHOD")))</f>
        <v>Yellowtail snapper</v>
      </c>
      <c r="S178" s="33">
        <f t="shared" si="283"/>
        <v>1</v>
      </c>
      <c r="T178" s="2">
        <v>0</v>
      </c>
      <c r="AB178" s="2">
        <v>1</v>
      </c>
    </row>
    <row r="179" spans="2:30">
      <c r="B179" s="2" t="str">
        <f t="shared" ref="B179:D179" si="348">IF(ISERROR(B178),IF(ISERROR(B177),IF(ISERROR(B176),"BLANK",B176),B177),B178)</f>
        <v>LH</v>
      </c>
      <c r="C179" s="2" t="str">
        <f t="shared" si="348"/>
        <v>BLANK</v>
      </c>
      <c r="D179" s="2" t="str">
        <f t="shared" si="348"/>
        <v>BC1</v>
      </c>
      <c r="E179" s="7" t="str">
        <f>IF(ISERROR(VLOOKUP($D179,SITES!$A:$E,2,FALSE)),"",VLOOKUP($D179,SITES!$A:$E,2,FALSE))</f>
        <v>Broward County 1</v>
      </c>
      <c r="F179" s="4">
        <f>IF(ISERROR(VLOOKUP($D179,SITES!$A:$E,3,FALSE)),"",VLOOKUP($D179,SITES!$A:$E,3,FALSE))</f>
        <v>26.147866666666665</v>
      </c>
      <c r="G179" s="31">
        <f>IF(ISERROR(VLOOKUP($D179,SITES!$A:$E,4,FALSE)),"",VLOOKUP($D179,SITES!$A:$E,4,FALSE))</f>
        <v>-80.095966666666669</v>
      </c>
      <c r="H179" s="50">
        <f t="shared" ref="H179:P179" si="349">IF(ISERROR(H178),IF(ISERROR(H177),IF(ISERROR(H176),"BLANK",H176),H177),H178)</f>
        <v>45388</v>
      </c>
      <c r="I179" s="2">
        <f t="shared" si="349"/>
        <v>12</v>
      </c>
      <c r="J179" s="2" t="str">
        <f t="shared" si="349"/>
        <v>N</v>
      </c>
      <c r="K179" s="6">
        <f t="shared" si="349"/>
        <v>0.54166666666666663</v>
      </c>
      <c r="L179" s="2" t="str">
        <f t="shared" si="349"/>
        <v>Angela</v>
      </c>
      <c r="M179" s="2">
        <f t="shared" si="349"/>
        <v>8.5</v>
      </c>
      <c r="N179" s="2">
        <f t="shared" si="349"/>
        <v>1</v>
      </c>
      <c r="O179" s="2">
        <v>2</v>
      </c>
      <c r="P179" s="2" t="str">
        <f t="shared" si="349"/>
        <v>och</v>
      </c>
      <c r="Q179" s="7" t="str">
        <f>IF($N179=1,IF(ISERROR(VLOOKUP($P179,'M1'!$A:$C,Q$2,FALSE)),"NOT PRESENT",VLOOKUP($P179,'M1'!$A:$C,Q$2,FALSE)),IF($N179=2,IF(ISERROR(VLOOKUP(DATA!$P179,'M2'!$A:$C,Q$2,FALSE)),"NOT PRESENT",VLOOKUP(DATA!$P179,'M2'!$A:$C,Q$2,FALSE)),IF($N179=0,IF(ISERROR(VLOOKUP($P179,'M1'!$A:$C,Q$2,FALSE)),IF(ISERROR(VLOOKUP(DATA!$P179,'M2'!$A:$C,Q$2,FALSE)),"NOT PRESENT",VLOOKUP(DATA!$P179,'M2'!$A:$C,Q$2,FALSE)),VLOOKUP($P179,'M1'!$A:$C,Q$2,FALSE)),"SPECIFY METHOD")))</f>
        <v>Ocyurus chrysurus</v>
      </c>
      <c r="R179" s="7" t="str">
        <f>IF($N179=1,IF(ISERROR(VLOOKUP($P179,'M1'!$A:$C,R$2,FALSE)),"NOT PRESENT",VLOOKUP($P179,'M1'!$A:$C,R$2,FALSE)),IF($N179=2,IF(ISERROR(VLOOKUP(DATA!$P179,'M2'!$A:$C,R$2,FALSE)),"NOT PRESENT",VLOOKUP(DATA!$P179,'M2'!$A:$C,R$2,FALSE)),IF($N179=0,IF(ISERROR(VLOOKUP($P179,'M1'!$A:$C,R$2,FALSE)),IF(ISERROR(VLOOKUP(DATA!$P179,'M2'!$A:$C,R$2,FALSE)),"NOT PRESENT",VLOOKUP(DATA!$P179,'M2'!$A:$C,R$2,FALSE)),VLOOKUP($P179,'M1'!$A:$C,R$2,FALSE)),"SPECIFY METHOD")))</f>
        <v>Yellowtail snapper</v>
      </c>
      <c r="S179" s="33">
        <f t="shared" si="283"/>
        <v>1</v>
      </c>
      <c r="T179" s="2">
        <v>0</v>
      </c>
      <c r="AA179" s="2">
        <v>1</v>
      </c>
    </row>
    <row r="180" spans="2:30">
      <c r="B180" s="2" t="str">
        <f t="shared" ref="B180:D180" si="350">IF(ISERROR(B179),IF(ISERROR(B178),IF(ISERROR(B177),"BLANK",B177),B178),B179)</f>
        <v>LH</v>
      </c>
      <c r="C180" s="2" t="str">
        <f t="shared" si="350"/>
        <v>BLANK</v>
      </c>
      <c r="D180" s="2" t="str">
        <f t="shared" si="350"/>
        <v>BC1</v>
      </c>
      <c r="E180" s="7" t="str">
        <f>IF(ISERROR(VLOOKUP($D180,SITES!$A:$E,2,FALSE)),"",VLOOKUP($D180,SITES!$A:$E,2,FALSE))</f>
        <v>Broward County 1</v>
      </c>
      <c r="F180" s="4">
        <f>IF(ISERROR(VLOOKUP($D180,SITES!$A:$E,3,FALSE)),"",VLOOKUP($D180,SITES!$A:$E,3,FALSE))</f>
        <v>26.147866666666665</v>
      </c>
      <c r="G180" s="31">
        <f>IF(ISERROR(VLOOKUP($D180,SITES!$A:$E,4,FALSE)),"",VLOOKUP($D180,SITES!$A:$E,4,FALSE))</f>
        <v>-80.095966666666669</v>
      </c>
      <c r="H180" s="50">
        <f t="shared" ref="H180:N180" si="351">IF(ISERROR(H179),IF(ISERROR(H178),IF(ISERROR(H177),"BLANK",H177),H178),H179)</f>
        <v>45388</v>
      </c>
      <c r="I180" s="2">
        <f t="shared" si="351"/>
        <v>12</v>
      </c>
      <c r="J180" s="2" t="str">
        <f t="shared" si="351"/>
        <v>N</v>
      </c>
      <c r="K180" s="6">
        <f t="shared" si="351"/>
        <v>0.54166666666666663</v>
      </c>
      <c r="L180" s="2" t="str">
        <f t="shared" si="351"/>
        <v>Angela</v>
      </c>
      <c r="M180" s="2">
        <f t="shared" si="351"/>
        <v>8.5</v>
      </c>
      <c r="N180" s="2">
        <f t="shared" si="351"/>
        <v>1</v>
      </c>
      <c r="O180" s="2">
        <v>1</v>
      </c>
      <c r="P180" s="2" t="s">
        <v>141</v>
      </c>
      <c r="Q180" s="7" t="str">
        <f>IF($N180=1,IF(ISERROR(VLOOKUP($P180,'M1'!$A:$C,Q$2,FALSE)),"NOT PRESENT",VLOOKUP($P180,'M1'!$A:$C,Q$2,FALSE)),IF($N180=2,IF(ISERROR(VLOOKUP(DATA!$P180,'M2'!$A:$C,Q$2,FALSE)),"NOT PRESENT",VLOOKUP(DATA!$P180,'M2'!$A:$C,Q$2,FALSE)),IF($N180=0,IF(ISERROR(VLOOKUP($P180,'M1'!$A:$C,Q$2,FALSE)),IF(ISERROR(VLOOKUP(DATA!$P180,'M2'!$A:$C,Q$2,FALSE)),"NOT PRESENT",VLOOKUP(DATA!$P180,'M2'!$A:$C,Q$2,FALSE)),VLOOKUP($P180,'M1'!$A:$C,Q$2,FALSE)),"SPECIFY METHOD")))</f>
        <v>Parablennius marmoreus</v>
      </c>
      <c r="R180" s="7" t="str">
        <f>IF($N180=1,IF(ISERROR(VLOOKUP($P180,'M1'!$A:$C,R$2,FALSE)),"NOT PRESENT",VLOOKUP($P180,'M1'!$A:$C,R$2,FALSE)),IF($N180=2,IF(ISERROR(VLOOKUP(DATA!$P180,'M2'!$A:$C,R$2,FALSE)),"NOT PRESENT",VLOOKUP(DATA!$P180,'M2'!$A:$C,R$2,FALSE)),IF($N180=0,IF(ISERROR(VLOOKUP($P180,'M1'!$A:$C,R$2,FALSE)),IF(ISERROR(VLOOKUP(DATA!$P180,'M2'!$A:$C,R$2,FALSE)),"NOT PRESENT",VLOOKUP(DATA!$P180,'M2'!$A:$C,R$2,FALSE)),VLOOKUP($P180,'M1'!$A:$C,R$2,FALSE)),"SPECIFY METHOD")))</f>
        <v>Seaweed blenny</v>
      </c>
      <c r="S180" s="33">
        <f t="shared" si="283"/>
        <v>1</v>
      </c>
      <c r="T180" s="2">
        <v>0</v>
      </c>
      <c r="AB180" s="2">
        <v>1</v>
      </c>
    </row>
    <row r="181" spans="2:30">
      <c r="B181" s="2" t="str">
        <f t="shared" ref="B181:D181" si="352">IF(ISERROR(B180),IF(ISERROR(B179),IF(ISERROR(B178),"BLANK",B178),B179),B180)</f>
        <v>LH</v>
      </c>
      <c r="C181" s="2" t="str">
        <f t="shared" si="352"/>
        <v>BLANK</v>
      </c>
      <c r="D181" s="2" t="str">
        <f t="shared" si="352"/>
        <v>BC1</v>
      </c>
      <c r="E181" s="7" t="str">
        <f>IF(ISERROR(VLOOKUP($D181,SITES!$A:$E,2,FALSE)),"",VLOOKUP($D181,SITES!$A:$E,2,FALSE))</f>
        <v>Broward County 1</v>
      </c>
      <c r="F181" s="4">
        <f>IF(ISERROR(VLOOKUP($D181,SITES!$A:$E,3,FALSE)),"",VLOOKUP($D181,SITES!$A:$E,3,FALSE))</f>
        <v>26.147866666666665</v>
      </c>
      <c r="G181" s="31">
        <f>IF(ISERROR(VLOOKUP($D181,SITES!$A:$E,4,FALSE)),"",VLOOKUP($D181,SITES!$A:$E,4,FALSE))</f>
        <v>-80.095966666666669</v>
      </c>
      <c r="H181" s="50">
        <f t="shared" ref="H181:P181" si="353">IF(ISERROR(H180),IF(ISERROR(H179),IF(ISERROR(H178),"BLANK",H178),H179),H180)</f>
        <v>45388</v>
      </c>
      <c r="I181" s="2">
        <f t="shared" si="353"/>
        <v>12</v>
      </c>
      <c r="J181" s="2" t="str">
        <f t="shared" si="353"/>
        <v>N</v>
      </c>
      <c r="K181" s="6">
        <f t="shared" si="353"/>
        <v>0.54166666666666663</v>
      </c>
      <c r="L181" s="2" t="str">
        <f t="shared" si="353"/>
        <v>Angela</v>
      </c>
      <c r="M181" s="2">
        <f t="shared" si="353"/>
        <v>8.5</v>
      </c>
      <c r="N181" s="2">
        <f t="shared" si="353"/>
        <v>1</v>
      </c>
      <c r="O181" s="2">
        <v>2</v>
      </c>
      <c r="P181" s="2" t="str">
        <f t="shared" si="353"/>
        <v>pma</v>
      </c>
      <c r="Q181" s="7" t="str">
        <f>IF($N181=1,IF(ISERROR(VLOOKUP($P181,'M1'!$A:$C,Q$2,FALSE)),"NOT PRESENT",VLOOKUP($P181,'M1'!$A:$C,Q$2,FALSE)),IF($N181=2,IF(ISERROR(VLOOKUP(DATA!$P181,'M2'!$A:$C,Q$2,FALSE)),"NOT PRESENT",VLOOKUP(DATA!$P181,'M2'!$A:$C,Q$2,FALSE)),IF($N181=0,IF(ISERROR(VLOOKUP($P181,'M1'!$A:$C,Q$2,FALSE)),IF(ISERROR(VLOOKUP(DATA!$P181,'M2'!$A:$C,Q$2,FALSE)),"NOT PRESENT",VLOOKUP(DATA!$P181,'M2'!$A:$C,Q$2,FALSE)),VLOOKUP($P181,'M1'!$A:$C,Q$2,FALSE)),"SPECIFY METHOD")))</f>
        <v>Parablennius marmoreus</v>
      </c>
      <c r="R181" s="7" t="str">
        <f>IF($N181=1,IF(ISERROR(VLOOKUP($P181,'M1'!$A:$C,R$2,FALSE)),"NOT PRESENT",VLOOKUP($P181,'M1'!$A:$C,R$2,FALSE)),IF($N181=2,IF(ISERROR(VLOOKUP(DATA!$P181,'M2'!$A:$C,R$2,FALSE)),"NOT PRESENT",VLOOKUP(DATA!$P181,'M2'!$A:$C,R$2,FALSE)),IF($N181=0,IF(ISERROR(VLOOKUP($P181,'M1'!$A:$C,R$2,FALSE)),IF(ISERROR(VLOOKUP(DATA!$P181,'M2'!$A:$C,R$2,FALSE)),"NOT PRESENT",VLOOKUP(DATA!$P181,'M2'!$A:$C,R$2,FALSE)),VLOOKUP($P181,'M1'!$A:$C,R$2,FALSE)),"SPECIFY METHOD")))</f>
        <v>Seaweed blenny</v>
      </c>
      <c r="S181" s="33">
        <f t="shared" si="283"/>
        <v>2</v>
      </c>
      <c r="T181" s="2">
        <v>0</v>
      </c>
      <c r="Z181" s="2">
        <v>1</v>
      </c>
      <c r="AA181" s="2">
        <v>1</v>
      </c>
    </row>
    <row r="182" spans="2:30">
      <c r="B182" s="2" t="str">
        <f t="shared" ref="B182:D182" si="354">IF(ISERROR(B181),IF(ISERROR(B180),IF(ISERROR(B179),"BLANK",B179),B180),B181)</f>
        <v>LH</v>
      </c>
      <c r="C182" s="2" t="str">
        <f t="shared" si="354"/>
        <v>BLANK</v>
      </c>
      <c r="D182" s="2" t="str">
        <f t="shared" si="354"/>
        <v>BC1</v>
      </c>
      <c r="E182" s="7" t="str">
        <f>IF(ISERROR(VLOOKUP($D182,SITES!$A:$E,2,FALSE)),"",VLOOKUP($D182,SITES!$A:$E,2,FALSE))</f>
        <v>Broward County 1</v>
      </c>
      <c r="F182" s="4">
        <f>IF(ISERROR(VLOOKUP($D182,SITES!$A:$E,3,FALSE)),"",VLOOKUP($D182,SITES!$A:$E,3,FALSE))</f>
        <v>26.147866666666665</v>
      </c>
      <c r="G182" s="31">
        <f>IF(ISERROR(VLOOKUP($D182,SITES!$A:$E,4,FALSE)),"",VLOOKUP($D182,SITES!$A:$E,4,FALSE))</f>
        <v>-80.095966666666669</v>
      </c>
      <c r="H182" s="50">
        <f t="shared" ref="H182:N182" si="355">IF(ISERROR(H181),IF(ISERROR(H180),IF(ISERROR(H179),"BLANK",H179),H180),H181)</f>
        <v>45388</v>
      </c>
      <c r="I182" s="2">
        <f t="shared" si="355"/>
        <v>12</v>
      </c>
      <c r="J182" s="2" t="str">
        <f t="shared" si="355"/>
        <v>N</v>
      </c>
      <c r="K182" s="6">
        <f t="shared" si="355"/>
        <v>0.54166666666666663</v>
      </c>
      <c r="L182" s="2" t="str">
        <f t="shared" si="355"/>
        <v>Angela</v>
      </c>
      <c r="M182" s="2">
        <f t="shared" si="355"/>
        <v>8.5</v>
      </c>
      <c r="N182" s="2">
        <f t="shared" si="355"/>
        <v>1</v>
      </c>
      <c r="O182" s="2">
        <v>1</v>
      </c>
      <c r="P182" s="2" t="s">
        <v>96</v>
      </c>
      <c r="Q182" s="7" t="str">
        <f>IF($N182=1,IF(ISERROR(VLOOKUP($P182,'M1'!$A:$C,Q$2,FALSE)),"NOT PRESENT",VLOOKUP($P182,'M1'!$A:$C,Q$2,FALSE)),IF($N182=2,IF(ISERROR(VLOOKUP(DATA!$P182,'M2'!$A:$C,Q$2,FALSE)),"NOT PRESENT",VLOOKUP(DATA!$P182,'M2'!$A:$C,Q$2,FALSE)),IF($N182=0,IF(ISERROR(VLOOKUP($P182,'M1'!$A:$C,Q$2,FALSE)),IF(ISERROR(VLOOKUP(DATA!$P182,'M2'!$A:$C,Q$2,FALSE)),"NOT PRESENT",VLOOKUP(DATA!$P182,'M2'!$A:$C,Q$2,FALSE)),VLOOKUP($P182,'M1'!$A:$C,Q$2,FALSE)),"SPECIFY METHOD")))</f>
        <v>Haemulon sciurus</v>
      </c>
      <c r="R182" s="7" t="str">
        <f>IF($N182=1,IF(ISERROR(VLOOKUP($P182,'M1'!$A:$C,R$2,FALSE)),"NOT PRESENT",VLOOKUP($P182,'M1'!$A:$C,R$2,FALSE)),IF($N182=2,IF(ISERROR(VLOOKUP(DATA!$P182,'M2'!$A:$C,R$2,FALSE)),"NOT PRESENT",VLOOKUP(DATA!$P182,'M2'!$A:$C,R$2,FALSE)),IF($N182=0,IF(ISERROR(VLOOKUP($P182,'M1'!$A:$C,R$2,FALSE)),IF(ISERROR(VLOOKUP(DATA!$P182,'M2'!$A:$C,R$2,FALSE)),"NOT PRESENT",VLOOKUP(DATA!$P182,'M2'!$A:$C,R$2,FALSE)),VLOOKUP($P182,'M1'!$A:$C,R$2,FALSE)),"SPECIFY METHOD")))</f>
        <v>Bluestriped grunt</v>
      </c>
      <c r="S182" s="33">
        <f t="shared" si="283"/>
        <v>1</v>
      </c>
      <c r="T182" s="2">
        <v>0</v>
      </c>
      <c r="AC182" s="2">
        <v>1</v>
      </c>
    </row>
    <row r="183" spans="2:30">
      <c r="B183" s="2" t="str">
        <f t="shared" ref="B183:D183" si="356">IF(ISERROR(B182),IF(ISERROR(B181),IF(ISERROR(B180),"BLANK",B180),B181),B182)</f>
        <v>LH</v>
      </c>
      <c r="C183" s="2" t="str">
        <f t="shared" si="356"/>
        <v>BLANK</v>
      </c>
      <c r="D183" s="2" t="str">
        <f t="shared" si="356"/>
        <v>BC1</v>
      </c>
      <c r="E183" s="7" t="str">
        <f>IF(ISERROR(VLOOKUP($D183,SITES!$A:$E,2,FALSE)),"",VLOOKUP($D183,SITES!$A:$E,2,FALSE))</f>
        <v>Broward County 1</v>
      </c>
      <c r="F183" s="4">
        <f>IF(ISERROR(VLOOKUP($D183,SITES!$A:$E,3,FALSE)),"",VLOOKUP($D183,SITES!$A:$E,3,FALSE))</f>
        <v>26.147866666666665</v>
      </c>
      <c r="G183" s="31">
        <f>IF(ISERROR(VLOOKUP($D183,SITES!$A:$E,4,FALSE)),"",VLOOKUP($D183,SITES!$A:$E,4,FALSE))</f>
        <v>-80.095966666666669</v>
      </c>
      <c r="H183" s="50">
        <f t="shared" ref="H183:P183" si="357">IF(ISERROR(H182),IF(ISERROR(H181),IF(ISERROR(H180),"BLANK",H180),H181),H182)</f>
        <v>45388</v>
      </c>
      <c r="I183" s="2">
        <f t="shared" si="357"/>
        <v>12</v>
      </c>
      <c r="J183" s="2" t="str">
        <f t="shared" si="357"/>
        <v>N</v>
      </c>
      <c r="K183" s="6">
        <f t="shared" si="357"/>
        <v>0.54166666666666663</v>
      </c>
      <c r="L183" s="2" t="str">
        <f t="shared" si="357"/>
        <v>Angela</v>
      </c>
      <c r="M183" s="2">
        <f t="shared" si="357"/>
        <v>8.5</v>
      </c>
      <c r="N183" s="2">
        <f t="shared" si="357"/>
        <v>1</v>
      </c>
      <c r="O183" s="2">
        <v>2</v>
      </c>
      <c r="P183" s="2" t="str">
        <f t="shared" si="357"/>
        <v>hsc</v>
      </c>
      <c r="Q183" s="7" t="str">
        <f>IF($N183=1,IF(ISERROR(VLOOKUP($P183,'M1'!$A:$C,Q$2,FALSE)),"NOT PRESENT",VLOOKUP($P183,'M1'!$A:$C,Q$2,FALSE)),IF($N183=2,IF(ISERROR(VLOOKUP(DATA!$P183,'M2'!$A:$C,Q$2,FALSE)),"NOT PRESENT",VLOOKUP(DATA!$P183,'M2'!$A:$C,Q$2,FALSE)),IF($N183=0,IF(ISERROR(VLOOKUP($P183,'M1'!$A:$C,Q$2,FALSE)),IF(ISERROR(VLOOKUP(DATA!$P183,'M2'!$A:$C,Q$2,FALSE)),"NOT PRESENT",VLOOKUP(DATA!$P183,'M2'!$A:$C,Q$2,FALSE)),VLOOKUP($P183,'M1'!$A:$C,Q$2,FALSE)),"SPECIFY METHOD")))</f>
        <v>Haemulon sciurus</v>
      </c>
      <c r="R183" s="7" t="str">
        <f>IF($N183=1,IF(ISERROR(VLOOKUP($P183,'M1'!$A:$C,R$2,FALSE)),"NOT PRESENT",VLOOKUP($P183,'M1'!$A:$C,R$2,FALSE)),IF($N183=2,IF(ISERROR(VLOOKUP(DATA!$P183,'M2'!$A:$C,R$2,FALSE)),"NOT PRESENT",VLOOKUP(DATA!$P183,'M2'!$A:$C,R$2,FALSE)),IF($N183=0,IF(ISERROR(VLOOKUP($P183,'M1'!$A:$C,R$2,FALSE)),IF(ISERROR(VLOOKUP(DATA!$P183,'M2'!$A:$C,R$2,FALSE)),"NOT PRESENT",VLOOKUP(DATA!$P183,'M2'!$A:$C,R$2,FALSE)),VLOOKUP($P183,'M1'!$A:$C,R$2,FALSE)),"SPECIFY METHOD")))</f>
        <v>Bluestriped grunt</v>
      </c>
      <c r="S183" s="33">
        <f t="shared" si="283"/>
        <v>3</v>
      </c>
      <c r="T183" s="2">
        <v>0</v>
      </c>
      <c r="AB183" s="2">
        <v>1</v>
      </c>
      <c r="AC183" s="2">
        <v>2</v>
      </c>
    </row>
    <row r="184" spans="2:30">
      <c r="B184" s="2" t="str">
        <f t="shared" ref="B184:D184" si="358">IF(ISERROR(B183),IF(ISERROR(B182),IF(ISERROR(B181),"BLANK",B181),B182),B183)</f>
        <v>LH</v>
      </c>
      <c r="C184" s="2" t="str">
        <f t="shared" si="358"/>
        <v>BLANK</v>
      </c>
      <c r="D184" s="2" t="str">
        <f t="shared" si="358"/>
        <v>BC1</v>
      </c>
      <c r="E184" s="7" t="str">
        <f>IF(ISERROR(VLOOKUP($D184,SITES!$A:$E,2,FALSE)),"",VLOOKUP($D184,SITES!$A:$E,2,FALSE))</f>
        <v>Broward County 1</v>
      </c>
      <c r="F184" s="4">
        <f>IF(ISERROR(VLOOKUP($D184,SITES!$A:$E,3,FALSE)),"",VLOOKUP($D184,SITES!$A:$E,3,FALSE))</f>
        <v>26.147866666666665</v>
      </c>
      <c r="G184" s="31">
        <f>IF(ISERROR(VLOOKUP($D184,SITES!$A:$E,4,FALSE)),"",VLOOKUP($D184,SITES!$A:$E,4,FALSE))</f>
        <v>-80.095966666666669</v>
      </c>
      <c r="H184" s="50">
        <f t="shared" ref="H184:N184" si="359">IF(ISERROR(H183),IF(ISERROR(H182),IF(ISERROR(H181),"BLANK",H181),H182),H183)</f>
        <v>45388</v>
      </c>
      <c r="I184" s="2">
        <f t="shared" si="359"/>
        <v>12</v>
      </c>
      <c r="J184" s="2" t="str">
        <f t="shared" si="359"/>
        <v>N</v>
      </c>
      <c r="K184" s="6">
        <f t="shared" si="359"/>
        <v>0.54166666666666663</v>
      </c>
      <c r="L184" s="2" t="str">
        <f t="shared" si="359"/>
        <v>Angela</v>
      </c>
      <c r="M184" s="2">
        <f t="shared" si="359"/>
        <v>8.5</v>
      </c>
      <c r="N184" s="2">
        <f t="shared" si="359"/>
        <v>1</v>
      </c>
      <c r="O184" s="2">
        <v>2</v>
      </c>
      <c r="P184" s="2" t="s">
        <v>130</v>
      </c>
      <c r="Q184" s="7" t="str">
        <f>IF($N184=1,IF(ISERROR(VLOOKUP($P184,'M1'!$A:$C,Q$2,FALSE)),"NOT PRESENT",VLOOKUP($P184,'M1'!$A:$C,Q$2,FALSE)),IF($N184=2,IF(ISERROR(VLOOKUP(DATA!$P184,'M2'!$A:$C,Q$2,FALSE)),"NOT PRESENT",VLOOKUP(DATA!$P184,'M2'!$A:$C,Q$2,FALSE)),IF($N184=0,IF(ISERROR(VLOOKUP($P184,'M1'!$A:$C,Q$2,FALSE)),IF(ISERROR(VLOOKUP(DATA!$P184,'M2'!$A:$C,Q$2,FALSE)),"NOT PRESENT",VLOOKUP(DATA!$P184,'M2'!$A:$C,Q$2,FALSE)),VLOOKUP($P184,'M1'!$A:$C,Q$2,FALSE)),"SPECIFY METHOD")))</f>
        <v>Pomacanthus arcuatus</v>
      </c>
      <c r="R184" s="7" t="str">
        <f>IF($N184=1,IF(ISERROR(VLOOKUP($P184,'M1'!$A:$C,R$2,FALSE)),"NOT PRESENT",VLOOKUP($P184,'M1'!$A:$C,R$2,FALSE)),IF($N184=2,IF(ISERROR(VLOOKUP(DATA!$P184,'M2'!$A:$C,R$2,FALSE)),"NOT PRESENT",VLOOKUP(DATA!$P184,'M2'!$A:$C,R$2,FALSE)),IF($N184=0,IF(ISERROR(VLOOKUP($P184,'M1'!$A:$C,R$2,FALSE)),IF(ISERROR(VLOOKUP(DATA!$P184,'M2'!$A:$C,R$2,FALSE)),"NOT PRESENT",VLOOKUP(DATA!$P184,'M2'!$A:$C,R$2,FALSE)),VLOOKUP($P184,'M1'!$A:$C,R$2,FALSE)),"SPECIFY METHOD")))</f>
        <v>Grey angelfish</v>
      </c>
      <c r="S184" s="33">
        <f t="shared" si="283"/>
        <v>1</v>
      </c>
      <c r="T184" s="2">
        <v>0</v>
      </c>
      <c r="AC184" s="2">
        <v>1</v>
      </c>
    </row>
    <row r="185" spans="2:30">
      <c r="B185" s="2" t="str">
        <f t="shared" ref="B185:D185" si="360">IF(ISERROR(B184),IF(ISERROR(B183),IF(ISERROR(B182),"BLANK",B182),B183),B184)</f>
        <v>LH</v>
      </c>
      <c r="C185" s="2" t="str">
        <f t="shared" si="360"/>
        <v>BLANK</v>
      </c>
      <c r="D185" s="2" t="str">
        <f t="shared" si="360"/>
        <v>BC1</v>
      </c>
      <c r="E185" s="7" t="str">
        <f>IF(ISERROR(VLOOKUP($D185,SITES!$A:$E,2,FALSE)),"",VLOOKUP($D185,SITES!$A:$E,2,FALSE))</f>
        <v>Broward County 1</v>
      </c>
      <c r="F185" s="4">
        <f>IF(ISERROR(VLOOKUP($D185,SITES!$A:$E,3,FALSE)),"",VLOOKUP($D185,SITES!$A:$E,3,FALSE))</f>
        <v>26.147866666666665</v>
      </c>
      <c r="G185" s="31">
        <f>IF(ISERROR(VLOOKUP($D185,SITES!$A:$E,4,FALSE)),"",VLOOKUP($D185,SITES!$A:$E,4,FALSE))</f>
        <v>-80.095966666666669</v>
      </c>
      <c r="H185" s="50">
        <f t="shared" ref="H185:N185" si="361">IF(ISERROR(H184),IF(ISERROR(H183),IF(ISERROR(H182),"BLANK",H182),H183),H184)</f>
        <v>45388</v>
      </c>
      <c r="I185" s="2">
        <f t="shared" si="361"/>
        <v>12</v>
      </c>
      <c r="J185" s="2" t="str">
        <f t="shared" si="361"/>
        <v>N</v>
      </c>
      <c r="K185" s="6">
        <f t="shared" si="361"/>
        <v>0.54166666666666663</v>
      </c>
      <c r="L185" s="2" t="str">
        <f t="shared" si="361"/>
        <v>Angela</v>
      </c>
      <c r="M185" s="2">
        <f t="shared" si="361"/>
        <v>8.5</v>
      </c>
      <c r="N185" s="2">
        <f t="shared" si="361"/>
        <v>1</v>
      </c>
      <c r="O185" s="2">
        <v>2</v>
      </c>
      <c r="P185" s="2" t="s">
        <v>142</v>
      </c>
      <c r="Q185" s="7" t="str">
        <f>IF($N185=1,IF(ISERROR(VLOOKUP($P185,'M1'!$A:$C,Q$2,FALSE)),"NOT PRESENT",VLOOKUP($P185,'M1'!$A:$C,Q$2,FALSE)),IF($N185=2,IF(ISERROR(VLOOKUP(DATA!$P185,'M2'!$A:$C,Q$2,FALSE)),"NOT PRESENT",VLOOKUP(DATA!$P185,'M2'!$A:$C,Q$2,FALSE)),IF($N185=0,IF(ISERROR(VLOOKUP($P185,'M1'!$A:$C,Q$2,FALSE)),IF(ISERROR(VLOOKUP(DATA!$P185,'M2'!$A:$C,Q$2,FALSE)),"NOT PRESENT",VLOOKUP(DATA!$P185,'M2'!$A:$C,Q$2,FALSE)),VLOOKUP($P185,'M1'!$A:$C,Q$2,FALSE)),"SPECIFY METHOD")))</f>
        <v>Tigrigobius dilepis</v>
      </c>
      <c r="R185" s="7">
        <f>IF($N185=1,IF(ISERROR(VLOOKUP($P185,'M1'!$A:$C,R$2,FALSE)),"NOT PRESENT",VLOOKUP($P185,'M1'!$A:$C,R$2,FALSE)),IF($N185=2,IF(ISERROR(VLOOKUP(DATA!$P185,'M2'!$A:$C,R$2,FALSE)),"NOT PRESENT",VLOOKUP(DATA!$P185,'M2'!$A:$C,R$2,FALSE)),IF($N185=0,IF(ISERROR(VLOOKUP($P185,'M1'!$A:$C,R$2,FALSE)),IF(ISERROR(VLOOKUP(DATA!$P185,'M2'!$A:$C,R$2,FALSE)),"NOT PRESENT",VLOOKUP(DATA!$P185,'M2'!$A:$C,R$2,FALSE)),VLOOKUP($P185,'M1'!$A:$C,R$2,FALSE)),"SPECIFY METHOD")))</f>
        <v>0</v>
      </c>
      <c r="S185" s="33">
        <f t="shared" si="283"/>
        <v>3</v>
      </c>
      <c r="T185" s="2">
        <v>0</v>
      </c>
      <c r="U185" s="2">
        <v>3</v>
      </c>
    </row>
    <row r="186" spans="2:30">
      <c r="B186" s="2" t="str">
        <f t="shared" ref="B186:D186" si="362">IF(ISERROR(B185),IF(ISERROR(B184),IF(ISERROR(B183),"BLANK",B183),B184),B185)</f>
        <v>LH</v>
      </c>
      <c r="C186" s="2" t="str">
        <f t="shared" si="362"/>
        <v>BLANK</v>
      </c>
      <c r="D186" s="2" t="str">
        <f t="shared" si="362"/>
        <v>BC1</v>
      </c>
      <c r="E186" s="7" t="str">
        <f>IF(ISERROR(VLOOKUP($D186,SITES!$A:$E,2,FALSE)),"",VLOOKUP($D186,SITES!$A:$E,2,FALSE))</f>
        <v>Broward County 1</v>
      </c>
      <c r="F186" s="4">
        <f>IF(ISERROR(VLOOKUP($D186,SITES!$A:$E,3,FALSE)),"",VLOOKUP($D186,SITES!$A:$E,3,FALSE))</f>
        <v>26.147866666666665</v>
      </c>
      <c r="G186" s="31">
        <f>IF(ISERROR(VLOOKUP($D186,SITES!$A:$E,4,FALSE)),"",VLOOKUP($D186,SITES!$A:$E,4,FALSE))</f>
        <v>-80.095966666666669</v>
      </c>
      <c r="H186" s="50">
        <f t="shared" ref="H186:N186" si="363">IF(ISERROR(H185),IF(ISERROR(H184),IF(ISERROR(H183),"BLANK",H183),H184),H185)</f>
        <v>45388</v>
      </c>
      <c r="I186" s="2">
        <f t="shared" si="363"/>
        <v>12</v>
      </c>
      <c r="J186" s="2" t="str">
        <f t="shared" si="363"/>
        <v>N</v>
      </c>
      <c r="K186" s="6">
        <f t="shared" si="363"/>
        <v>0.54166666666666663</v>
      </c>
      <c r="L186" s="2" t="str">
        <f t="shared" si="363"/>
        <v>Angela</v>
      </c>
      <c r="M186" s="2">
        <f t="shared" si="363"/>
        <v>8.5</v>
      </c>
      <c r="N186" s="2">
        <f t="shared" si="363"/>
        <v>1</v>
      </c>
      <c r="O186" s="2">
        <v>2</v>
      </c>
      <c r="P186" s="2" t="s">
        <v>121</v>
      </c>
      <c r="Q186" s="7" t="str">
        <f>IF($N186=1,IF(ISERROR(VLOOKUP($P186,'M1'!$A:$C,Q$2,FALSE)),"NOT PRESENT",VLOOKUP($P186,'M1'!$A:$C,Q$2,FALSE)),IF($N186=2,IF(ISERROR(VLOOKUP(DATA!$P186,'M2'!$A:$C,Q$2,FALSE)),"NOT PRESENT",VLOOKUP(DATA!$P186,'M2'!$A:$C,Q$2,FALSE)),IF($N186=0,IF(ISERROR(VLOOKUP($P186,'M1'!$A:$C,Q$2,FALSE)),IF(ISERROR(VLOOKUP(DATA!$P186,'M2'!$A:$C,Q$2,FALSE)),"NOT PRESENT",VLOOKUP(DATA!$P186,'M2'!$A:$C,Q$2,FALSE)),VLOOKUP($P186,'M1'!$A:$C,Q$2,FALSE)),"SPECIFY METHOD")))</f>
        <v>Acanthurus coeruleus</v>
      </c>
      <c r="R186" s="7" t="str">
        <f>IF($N186=1,IF(ISERROR(VLOOKUP($P186,'M1'!$A:$C,R$2,FALSE)),"NOT PRESENT",VLOOKUP($P186,'M1'!$A:$C,R$2,FALSE)),IF($N186=2,IF(ISERROR(VLOOKUP(DATA!$P186,'M2'!$A:$C,R$2,FALSE)),"NOT PRESENT",VLOOKUP(DATA!$P186,'M2'!$A:$C,R$2,FALSE)),IF($N186=0,IF(ISERROR(VLOOKUP($P186,'M1'!$A:$C,R$2,FALSE)),IF(ISERROR(VLOOKUP(DATA!$P186,'M2'!$A:$C,R$2,FALSE)),"NOT PRESENT",VLOOKUP(DATA!$P186,'M2'!$A:$C,R$2,FALSE)),VLOOKUP($P186,'M1'!$A:$C,R$2,FALSE)),"SPECIFY METHOD")))</f>
        <v>Blue tang surgeonfish</v>
      </c>
      <c r="S186" s="33">
        <f t="shared" si="283"/>
        <v>1</v>
      </c>
      <c r="T186" s="2">
        <v>0</v>
      </c>
      <c r="V186" s="2">
        <v>1</v>
      </c>
    </row>
    <row r="187" spans="2:30">
      <c r="B187" s="2" t="str">
        <f t="shared" ref="B187:D187" si="364">IF(ISERROR(B186),IF(ISERROR(B185),IF(ISERROR(B184),"BLANK",B184),B185),B186)</f>
        <v>LH</v>
      </c>
      <c r="C187" s="2" t="str">
        <f t="shared" si="364"/>
        <v>BLANK</v>
      </c>
      <c r="D187" s="2" t="str">
        <f t="shared" si="364"/>
        <v>BC1</v>
      </c>
      <c r="E187" s="7" t="str">
        <f>IF(ISERROR(VLOOKUP($D187,SITES!$A:$E,2,FALSE)),"",VLOOKUP($D187,SITES!$A:$E,2,FALSE))</f>
        <v>Broward County 1</v>
      </c>
      <c r="F187" s="4">
        <f>IF(ISERROR(VLOOKUP($D187,SITES!$A:$E,3,FALSE)),"",VLOOKUP($D187,SITES!$A:$E,3,FALSE))</f>
        <v>26.147866666666665</v>
      </c>
      <c r="G187" s="31">
        <f>IF(ISERROR(VLOOKUP($D187,SITES!$A:$E,4,FALSE)),"",VLOOKUP($D187,SITES!$A:$E,4,FALSE))</f>
        <v>-80.095966666666669</v>
      </c>
      <c r="H187" s="50">
        <f t="shared" ref="H187:N187" si="365">IF(ISERROR(H186),IF(ISERROR(H185),IF(ISERROR(H184),"BLANK",H184),H185),H186)</f>
        <v>45388</v>
      </c>
      <c r="I187" s="2">
        <f t="shared" si="365"/>
        <v>12</v>
      </c>
      <c r="J187" s="2" t="str">
        <f t="shared" si="365"/>
        <v>N</v>
      </c>
      <c r="K187" s="6">
        <f t="shared" si="365"/>
        <v>0.54166666666666663</v>
      </c>
      <c r="L187" s="2" t="str">
        <f t="shared" si="365"/>
        <v>Angela</v>
      </c>
      <c r="M187" s="2">
        <f t="shared" si="365"/>
        <v>8.5</v>
      </c>
      <c r="N187" s="2">
        <f t="shared" si="365"/>
        <v>1</v>
      </c>
      <c r="O187" s="2">
        <v>1</v>
      </c>
      <c r="P187" s="2" t="s">
        <v>70</v>
      </c>
      <c r="Q187" s="7" t="str">
        <f>IF($N187=1,IF(ISERROR(VLOOKUP($P187,'M1'!$A:$C,Q$2,FALSE)),"NOT PRESENT",VLOOKUP($P187,'M1'!$A:$C,Q$2,FALSE)),IF($N187=2,IF(ISERROR(VLOOKUP(DATA!$P187,'M2'!$A:$C,Q$2,FALSE)),"NOT PRESENT",VLOOKUP(DATA!$P187,'M2'!$A:$C,Q$2,FALSE)),IF($N187=0,IF(ISERROR(VLOOKUP($P187,'M1'!$A:$C,Q$2,FALSE)),IF(ISERROR(VLOOKUP(DATA!$P187,'M2'!$A:$C,Q$2,FALSE)),"NOT PRESENT",VLOOKUP(DATA!$P187,'M2'!$A:$C,Q$2,FALSE)),VLOOKUP($P187,'M1'!$A:$C,Q$2,FALSE)),"SPECIFY METHOD")))</f>
        <v>Stegastes variabilis</v>
      </c>
      <c r="R187" s="7" t="str">
        <f>IF($N187=1,IF(ISERROR(VLOOKUP($P187,'M1'!$A:$C,R$2,FALSE)),"NOT PRESENT",VLOOKUP($P187,'M1'!$A:$C,R$2,FALSE)),IF($N187=2,IF(ISERROR(VLOOKUP(DATA!$P187,'M2'!$A:$C,R$2,FALSE)),"NOT PRESENT",VLOOKUP(DATA!$P187,'M2'!$A:$C,R$2,FALSE)),IF($N187=0,IF(ISERROR(VLOOKUP($P187,'M1'!$A:$C,R$2,FALSE)),IF(ISERROR(VLOOKUP(DATA!$P187,'M2'!$A:$C,R$2,FALSE)),"NOT PRESENT",VLOOKUP(DATA!$P187,'M2'!$A:$C,R$2,FALSE)),VLOOKUP($P187,'M1'!$A:$C,R$2,FALSE)),"SPECIFY METHOD")))</f>
        <v>Cocoa damselfish</v>
      </c>
      <c r="S187" s="33">
        <f t="shared" si="283"/>
        <v>3</v>
      </c>
      <c r="T187" s="2">
        <v>0</v>
      </c>
      <c r="V187" s="2">
        <v>1</v>
      </c>
      <c r="W187" s="2">
        <v>2</v>
      </c>
    </row>
    <row r="188" spans="2:30">
      <c r="B188" s="2" t="str">
        <f t="shared" ref="B188:D188" si="366">IF(ISERROR(B187),IF(ISERROR(B186),IF(ISERROR(B185),"BLANK",B185),B186),B187)</f>
        <v>LH</v>
      </c>
      <c r="C188" s="2" t="str">
        <f t="shared" si="366"/>
        <v>BLANK</v>
      </c>
      <c r="D188" s="2" t="str">
        <f t="shared" si="366"/>
        <v>BC1</v>
      </c>
      <c r="E188" s="7" t="str">
        <f>IF(ISERROR(VLOOKUP($D188,SITES!$A:$E,2,FALSE)),"",VLOOKUP($D188,SITES!$A:$E,2,FALSE))</f>
        <v>Broward County 1</v>
      </c>
      <c r="F188" s="4">
        <f>IF(ISERROR(VLOOKUP($D188,SITES!$A:$E,3,FALSE)),"",VLOOKUP($D188,SITES!$A:$E,3,FALSE))</f>
        <v>26.147866666666665</v>
      </c>
      <c r="G188" s="31">
        <f>IF(ISERROR(VLOOKUP($D188,SITES!$A:$E,4,FALSE)),"",VLOOKUP($D188,SITES!$A:$E,4,FALSE))</f>
        <v>-80.095966666666669</v>
      </c>
      <c r="H188" s="50">
        <f t="shared" ref="H188:P188" si="367">IF(ISERROR(H187),IF(ISERROR(H186),IF(ISERROR(H185),"BLANK",H185),H186),H187)</f>
        <v>45388</v>
      </c>
      <c r="I188" s="2">
        <f t="shared" si="367"/>
        <v>12</v>
      </c>
      <c r="J188" s="2" t="str">
        <f t="shared" si="367"/>
        <v>N</v>
      </c>
      <c r="K188" s="6">
        <f t="shared" si="367"/>
        <v>0.54166666666666663</v>
      </c>
      <c r="L188" s="2" t="str">
        <f t="shared" si="367"/>
        <v>Angela</v>
      </c>
      <c r="M188" s="2">
        <f t="shared" si="367"/>
        <v>8.5</v>
      </c>
      <c r="N188" s="2">
        <f t="shared" si="367"/>
        <v>1</v>
      </c>
      <c r="O188" s="2">
        <v>2</v>
      </c>
      <c r="P188" s="2" t="str">
        <f t="shared" si="367"/>
        <v>sva</v>
      </c>
      <c r="Q188" s="7" t="str">
        <f>IF($N188=1,IF(ISERROR(VLOOKUP($P188,'M1'!$A:$C,Q$2,FALSE)),"NOT PRESENT",VLOOKUP($P188,'M1'!$A:$C,Q$2,FALSE)),IF($N188=2,IF(ISERROR(VLOOKUP(DATA!$P188,'M2'!$A:$C,Q$2,FALSE)),"NOT PRESENT",VLOOKUP(DATA!$P188,'M2'!$A:$C,Q$2,FALSE)),IF($N188=0,IF(ISERROR(VLOOKUP($P188,'M1'!$A:$C,Q$2,FALSE)),IF(ISERROR(VLOOKUP(DATA!$P188,'M2'!$A:$C,Q$2,FALSE)),"NOT PRESENT",VLOOKUP(DATA!$P188,'M2'!$A:$C,Q$2,FALSE)),VLOOKUP($P188,'M1'!$A:$C,Q$2,FALSE)),"SPECIFY METHOD")))</f>
        <v>Stegastes variabilis</v>
      </c>
      <c r="R188" s="7" t="str">
        <f>IF($N188=1,IF(ISERROR(VLOOKUP($P188,'M1'!$A:$C,R$2,FALSE)),"NOT PRESENT",VLOOKUP($P188,'M1'!$A:$C,R$2,FALSE)),IF($N188=2,IF(ISERROR(VLOOKUP(DATA!$P188,'M2'!$A:$C,R$2,FALSE)),"NOT PRESENT",VLOOKUP(DATA!$P188,'M2'!$A:$C,R$2,FALSE)),IF($N188=0,IF(ISERROR(VLOOKUP($P188,'M1'!$A:$C,R$2,FALSE)),IF(ISERROR(VLOOKUP(DATA!$P188,'M2'!$A:$C,R$2,FALSE)),"NOT PRESENT",VLOOKUP(DATA!$P188,'M2'!$A:$C,R$2,FALSE)),VLOOKUP($P188,'M1'!$A:$C,R$2,FALSE)),"SPECIFY METHOD")))</f>
        <v>Cocoa damselfish</v>
      </c>
      <c r="S188" s="33">
        <f t="shared" si="283"/>
        <v>3</v>
      </c>
      <c r="T188" s="2">
        <v>0</v>
      </c>
      <c r="V188" s="2">
        <v>2</v>
      </c>
      <c r="X188" s="2">
        <v>1</v>
      </c>
    </row>
    <row r="189" spans="2:30">
      <c r="B189" s="2" t="str">
        <f t="shared" ref="B189:D189" si="368">IF(ISERROR(B188),IF(ISERROR(B187),IF(ISERROR(B186),"BLANK",B186),B187),B188)</f>
        <v>LH</v>
      </c>
      <c r="C189" s="2" t="str">
        <f t="shared" si="368"/>
        <v>BLANK</v>
      </c>
      <c r="D189" s="2" t="str">
        <f t="shared" si="368"/>
        <v>BC1</v>
      </c>
      <c r="E189" s="7" t="str">
        <f>IF(ISERROR(VLOOKUP($D189,SITES!$A:$E,2,FALSE)),"",VLOOKUP($D189,SITES!$A:$E,2,FALSE))</f>
        <v>Broward County 1</v>
      </c>
      <c r="F189" s="4">
        <f>IF(ISERROR(VLOOKUP($D189,SITES!$A:$E,3,FALSE)),"",VLOOKUP($D189,SITES!$A:$E,3,FALSE))</f>
        <v>26.147866666666665</v>
      </c>
      <c r="G189" s="31">
        <f>IF(ISERROR(VLOOKUP($D189,SITES!$A:$E,4,FALSE)),"",VLOOKUP($D189,SITES!$A:$E,4,FALSE))</f>
        <v>-80.095966666666669</v>
      </c>
      <c r="H189" s="50">
        <f t="shared" ref="H189:N189" si="369">IF(ISERROR(H188),IF(ISERROR(H187),IF(ISERROR(H186),"BLANK",H186),H187),H188)</f>
        <v>45388</v>
      </c>
      <c r="I189" s="2">
        <f t="shared" si="369"/>
        <v>12</v>
      </c>
      <c r="J189" s="2" t="str">
        <f t="shared" si="369"/>
        <v>N</v>
      </c>
      <c r="K189" s="6">
        <f t="shared" si="369"/>
        <v>0.54166666666666663</v>
      </c>
      <c r="L189" s="2" t="str">
        <f t="shared" si="369"/>
        <v>Angela</v>
      </c>
      <c r="M189" s="2">
        <f t="shared" si="369"/>
        <v>8.5</v>
      </c>
      <c r="N189" s="2">
        <f t="shared" si="369"/>
        <v>1</v>
      </c>
      <c r="O189" s="2">
        <v>1</v>
      </c>
      <c r="P189" s="2" t="s">
        <v>83</v>
      </c>
      <c r="Q189" s="7" t="str">
        <f>IF($N189=1,IF(ISERROR(VLOOKUP($P189,'M1'!$A:$C,Q$2,FALSE)),"NOT PRESENT",VLOOKUP($P189,'M1'!$A:$C,Q$2,FALSE)),IF($N189=2,IF(ISERROR(VLOOKUP(DATA!$P189,'M2'!$A:$C,Q$2,FALSE)),"NOT PRESENT",VLOOKUP(DATA!$P189,'M2'!$A:$C,Q$2,FALSE)),IF($N189=0,IF(ISERROR(VLOOKUP($P189,'M1'!$A:$C,Q$2,FALSE)),IF(ISERROR(VLOOKUP(DATA!$P189,'M2'!$A:$C,Q$2,FALSE)),"NOT PRESENT",VLOOKUP(DATA!$P189,'M2'!$A:$C,Q$2,FALSE)),VLOOKUP($P189,'M1'!$A:$C,Q$2,FALSE)),"SPECIFY METHOD")))</f>
        <v>Acanthurus tractus</v>
      </c>
      <c r="R189" s="7">
        <f>IF($N189=1,IF(ISERROR(VLOOKUP($P189,'M1'!$A:$C,R$2,FALSE)),"NOT PRESENT",VLOOKUP($P189,'M1'!$A:$C,R$2,FALSE)),IF($N189=2,IF(ISERROR(VLOOKUP(DATA!$P189,'M2'!$A:$C,R$2,FALSE)),"NOT PRESENT",VLOOKUP(DATA!$P189,'M2'!$A:$C,R$2,FALSE)),IF($N189=0,IF(ISERROR(VLOOKUP($P189,'M1'!$A:$C,R$2,FALSE)),IF(ISERROR(VLOOKUP(DATA!$P189,'M2'!$A:$C,R$2,FALSE)),"NOT PRESENT",VLOOKUP(DATA!$P189,'M2'!$A:$C,R$2,FALSE)),VLOOKUP($P189,'M1'!$A:$C,R$2,FALSE)),"SPECIFY METHOD")))</f>
        <v>0</v>
      </c>
      <c r="S189" s="33">
        <f t="shared" si="283"/>
        <v>3</v>
      </c>
      <c r="T189" s="2">
        <v>0</v>
      </c>
      <c r="X189" s="2">
        <v>2</v>
      </c>
      <c r="Z189" s="2">
        <v>1</v>
      </c>
    </row>
    <row r="190" spans="2:30">
      <c r="B190" s="2" t="str">
        <f t="shared" ref="B190:D190" si="370">IF(ISERROR(B189),IF(ISERROR(B188),IF(ISERROR(B187),"BLANK",B187),B188),B189)</f>
        <v>LH</v>
      </c>
      <c r="C190" s="2" t="str">
        <f t="shared" si="370"/>
        <v>BLANK</v>
      </c>
      <c r="D190" s="2" t="str">
        <f t="shared" si="370"/>
        <v>BC1</v>
      </c>
      <c r="E190" s="7" t="str">
        <f>IF(ISERROR(VLOOKUP($D190,SITES!$A:$E,2,FALSE)),"",VLOOKUP($D190,SITES!$A:$E,2,FALSE))</f>
        <v>Broward County 1</v>
      </c>
      <c r="F190" s="4">
        <f>IF(ISERROR(VLOOKUP($D190,SITES!$A:$E,3,FALSE)),"",VLOOKUP($D190,SITES!$A:$E,3,FALSE))</f>
        <v>26.147866666666665</v>
      </c>
      <c r="G190" s="31">
        <f>IF(ISERROR(VLOOKUP($D190,SITES!$A:$E,4,FALSE)),"",VLOOKUP($D190,SITES!$A:$E,4,FALSE))</f>
        <v>-80.095966666666669</v>
      </c>
      <c r="H190" s="50">
        <f t="shared" ref="H190:P190" si="371">IF(ISERROR(H189),IF(ISERROR(H188),IF(ISERROR(H187),"BLANK",H187),H188),H189)</f>
        <v>45388</v>
      </c>
      <c r="I190" s="2">
        <f t="shared" si="371"/>
        <v>12</v>
      </c>
      <c r="J190" s="2" t="str">
        <f t="shared" si="371"/>
        <v>N</v>
      </c>
      <c r="K190" s="6">
        <f t="shared" si="371"/>
        <v>0.54166666666666663</v>
      </c>
      <c r="L190" s="2" t="str">
        <f t="shared" si="371"/>
        <v>Angela</v>
      </c>
      <c r="M190" s="2">
        <f t="shared" si="371"/>
        <v>8.5</v>
      </c>
      <c r="N190" s="2">
        <f t="shared" si="371"/>
        <v>1</v>
      </c>
      <c r="O190" s="2">
        <v>2</v>
      </c>
      <c r="P190" s="2" t="str">
        <f t="shared" si="371"/>
        <v>atr</v>
      </c>
      <c r="Q190" s="7" t="str">
        <f>IF($N190=1,IF(ISERROR(VLOOKUP($P190,'M1'!$A:$C,Q$2,FALSE)),"NOT PRESENT",VLOOKUP($P190,'M1'!$A:$C,Q$2,FALSE)),IF($N190=2,IF(ISERROR(VLOOKUP(DATA!$P190,'M2'!$A:$C,Q$2,FALSE)),"NOT PRESENT",VLOOKUP(DATA!$P190,'M2'!$A:$C,Q$2,FALSE)),IF($N190=0,IF(ISERROR(VLOOKUP($P190,'M1'!$A:$C,Q$2,FALSE)),IF(ISERROR(VLOOKUP(DATA!$P190,'M2'!$A:$C,Q$2,FALSE)),"NOT PRESENT",VLOOKUP(DATA!$P190,'M2'!$A:$C,Q$2,FALSE)),VLOOKUP($P190,'M1'!$A:$C,Q$2,FALSE)),"SPECIFY METHOD")))</f>
        <v>Acanthurus tractus</v>
      </c>
      <c r="R190" s="7">
        <f>IF($N190=1,IF(ISERROR(VLOOKUP($P190,'M1'!$A:$C,R$2,FALSE)),"NOT PRESENT",VLOOKUP($P190,'M1'!$A:$C,R$2,FALSE)),IF($N190=2,IF(ISERROR(VLOOKUP(DATA!$P190,'M2'!$A:$C,R$2,FALSE)),"NOT PRESENT",VLOOKUP(DATA!$P190,'M2'!$A:$C,R$2,FALSE)),IF($N190=0,IF(ISERROR(VLOOKUP($P190,'M1'!$A:$C,R$2,FALSE)),IF(ISERROR(VLOOKUP(DATA!$P190,'M2'!$A:$C,R$2,FALSE)),"NOT PRESENT",VLOOKUP(DATA!$P190,'M2'!$A:$C,R$2,FALSE)),VLOOKUP($P190,'M1'!$A:$C,R$2,FALSE)),"SPECIFY METHOD")))</f>
        <v>0</v>
      </c>
      <c r="S190" s="33">
        <f t="shared" si="283"/>
        <v>12</v>
      </c>
      <c r="T190" s="2">
        <v>0</v>
      </c>
      <c r="X190" s="2">
        <v>1</v>
      </c>
      <c r="Y190" s="2">
        <v>10</v>
      </c>
      <c r="AA190" s="2">
        <v>1</v>
      </c>
    </row>
    <row r="191" spans="2:30">
      <c r="B191" s="2" t="str">
        <f t="shared" ref="B191:D191" si="372">IF(ISERROR(B190),IF(ISERROR(B189),IF(ISERROR(B188),"BLANK",B188),B189),B190)</f>
        <v>LH</v>
      </c>
      <c r="C191" s="2" t="str">
        <f t="shared" si="372"/>
        <v>BLANK</v>
      </c>
      <c r="D191" s="2" t="str">
        <f t="shared" si="372"/>
        <v>BC1</v>
      </c>
      <c r="E191" s="7" t="str">
        <f>IF(ISERROR(VLOOKUP($D191,SITES!$A:$E,2,FALSE)),"",VLOOKUP($D191,SITES!$A:$E,2,FALSE))</f>
        <v>Broward County 1</v>
      </c>
      <c r="F191" s="4">
        <f>IF(ISERROR(VLOOKUP($D191,SITES!$A:$E,3,FALSE)),"",VLOOKUP($D191,SITES!$A:$E,3,FALSE))</f>
        <v>26.147866666666665</v>
      </c>
      <c r="G191" s="31">
        <f>IF(ISERROR(VLOOKUP($D191,SITES!$A:$E,4,FALSE)),"",VLOOKUP($D191,SITES!$A:$E,4,FALSE))</f>
        <v>-80.095966666666669</v>
      </c>
      <c r="H191" s="50">
        <f t="shared" ref="H191:N191" si="373">IF(ISERROR(H190),IF(ISERROR(H189),IF(ISERROR(H188),"BLANK",H188),H189),H190)</f>
        <v>45388</v>
      </c>
      <c r="I191" s="2">
        <f t="shared" si="373"/>
        <v>12</v>
      </c>
      <c r="J191" s="2" t="str">
        <f t="shared" si="373"/>
        <v>N</v>
      </c>
      <c r="K191" s="6">
        <f t="shared" si="373"/>
        <v>0.54166666666666663</v>
      </c>
      <c r="L191" s="2" t="str">
        <f t="shared" si="373"/>
        <v>Angela</v>
      </c>
      <c r="M191" s="2">
        <f t="shared" si="373"/>
        <v>8.5</v>
      </c>
      <c r="N191" s="2">
        <f t="shared" si="373"/>
        <v>1</v>
      </c>
      <c r="O191" s="2">
        <v>2</v>
      </c>
      <c r="P191" s="2" t="s">
        <v>71</v>
      </c>
      <c r="Q191" s="7" t="str">
        <f>IF($N191=1,IF(ISERROR(VLOOKUP($P191,'M1'!$A:$C,Q$2,FALSE)),"NOT PRESENT",VLOOKUP($P191,'M1'!$A:$C,Q$2,FALSE)),IF($N191=2,IF(ISERROR(VLOOKUP(DATA!$P191,'M2'!$A:$C,Q$2,FALSE)),"NOT PRESENT",VLOOKUP(DATA!$P191,'M2'!$A:$C,Q$2,FALSE)),IF($N191=0,IF(ISERROR(VLOOKUP($P191,'M1'!$A:$C,Q$2,FALSE)),IF(ISERROR(VLOOKUP(DATA!$P191,'M2'!$A:$C,Q$2,FALSE)),"NOT PRESENT",VLOOKUP(DATA!$P191,'M2'!$A:$C,Q$2,FALSE)),VLOOKUP($P191,'M1'!$A:$C,Q$2,FALSE)),"SPECIFY METHOD")))</f>
        <v>Acanthemblemaria aspera</v>
      </c>
      <c r="R191" s="7" t="str">
        <f>IF($N191=1,IF(ISERROR(VLOOKUP($P191,'M1'!$A:$C,R$2,FALSE)),"NOT PRESENT",VLOOKUP($P191,'M1'!$A:$C,R$2,FALSE)),IF($N191=2,IF(ISERROR(VLOOKUP(DATA!$P191,'M2'!$A:$C,R$2,FALSE)),"NOT PRESENT",VLOOKUP(DATA!$P191,'M2'!$A:$C,R$2,FALSE)),IF($N191=0,IF(ISERROR(VLOOKUP($P191,'M1'!$A:$C,R$2,FALSE)),IF(ISERROR(VLOOKUP(DATA!$P191,'M2'!$A:$C,R$2,FALSE)),"NOT PRESENT",VLOOKUP(DATA!$P191,'M2'!$A:$C,R$2,FALSE)),VLOOKUP($P191,'M1'!$A:$C,R$2,FALSE)),"SPECIFY METHOD")))</f>
        <v>Roughhead blenny</v>
      </c>
      <c r="S191" s="33">
        <f t="shared" si="283"/>
        <v>4</v>
      </c>
      <c r="T191" s="2">
        <v>0</v>
      </c>
      <c r="U191" s="2">
        <v>4</v>
      </c>
    </row>
    <row r="192" spans="2:30">
      <c r="B192" s="2" t="str">
        <f t="shared" ref="B192:D192" si="374">IF(ISERROR(B191),IF(ISERROR(B190),IF(ISERROR(B189),"BLANK",B189),B190),B191)</f>
        <v>LH</v>
      </c>
      <c r="C192" s="2" t="str">
        <f t="shared" si="374"/>
        <v>BLANK</v>
      </c>
      <c r="D192" s="2" t="str">
        <f t="shared" si="374"/>
        <v>BC1</v>
      </c>
      <c r="E192" s="7" t="str">
        <f>IF(ISERROR(VLOOKUP($D192,SITES!$A:$E,2,FALSE)),"",VLOOKUP($D192,SITES!$A:$E,2,FALSE))</f>
        <v>Broward County 1</v>
      </c>
      <c r="F192" s="4">
        <f>IF(ISERROR(VLOOKUP($D192,SITES!$A:$E,3,FALSE)),"",VLOOKUP($D192,SITES!$A:$E,3,FALSE))</f>
        <v>26.147866666666665</v>
      </c>
      <c r="G192" s="31">
        <f>IF(ISERROR(VLOOKUP($D192,SITES!$A:$E,4,FALSE)),"",VLOOKUP($D192,SITES!$A:$E,4,FALSE))</f>
        <v>-80.095966666666669</v>
      </c>
      <c r="H192" s="50">
        <f t="shared" ref="H192:N192" si="375">IF(ISERROR(H191),IF(ISERROR(H190),IF(ISERROR(H189),"BLANK",H189),H190),H191)</f>
        <v>45388</v>
      </c>
      <c r="I192" s="2">
        <f t="shared" si="375"/>
        <v>12</v>
      </c>
      <c r="J192" s="2" t="str">
        <f t="shared" si="375"/>
        <v>N</v>
      </c>
      <c r="K192" s="6">
        <f t="shared" si="375"/>
        <v>0.54166666666666663</v>
      </c>
      <c r="L192" s="2" t="str">
        <f t="shared" si="375"/>
        <v>Angela</v>
      </c>
      <c r="M192" s="2">
        <f t="shared" si="375"/>
        <v>8.5</v>
      </c>
      <c r="N192" s="2">
        <f t="shared" si="375"/>
        <v>1</v>
      </c>
      <c r="O192" s="2">
        <v>2</v>
      </c>
      <c r="P192" s="2" t="s">
        <v>72</v>
      </c>
      <c r="Q192" s="7" t="str">
        <f>IF($N192=1,IF(ISERROR(VLOOKUP($P192,'M1'!$A:$C,Q$2,FALSE)),"NOT PRESENT",VLOOKUP($P192,'M1'!$A:$C,Q$2,FALSE)),IF($N192=2,IF(ISERROR(VLOOKUP(DATA!$P192,'M2'!$A:$C,Q$2,FALSE)),"NOT PRESENT",VLOOKUP(DATA!$P192,'M2'!$A:$C,Q$2,FALSE)),IF($N192=0,IF(ISERROR(VLOOKUP($P192,'M1'!$A:$C,Q$2,FALSE)),IF(ISERROR(VLOOKUP(DATA!$P192,'M2'!$A:$C,Q$2,FALSE)),"NOT PRESENT",VLOOKUP(DATA!$P192,'M2'!$A:$C,Q$2,FALSE)),VLOOKUP($P192,'M1'!$A:$C,Q$2,FALSE)),"SPECIFY METHOD")))</f>
        <v>Coryphopterus dicrus</v>
      </c>
      <c r="R192" s="7" t="str">
        <f>IF($N192=1,IF(ISERROR(VLOOKUP($P192,'M1'!$A:$C,R$2,FALSE)),"NOT PRESENT",VLOOKUP($P192,'M1'!$A:$C,R$2,FALSE)),IF($N192=2,IF(ISERROR(VLOOKUP(DATA!$P192,'M2'!$A:$C,R$2,FALSE)),"NOT PRESENT",VLOOKUP(DATA!$P192,'M2'!$A:$C,R$2,FALSE)),IF($N192=0,IF(ISERROR(VLOOKUP($P192,'M1'!$A:$C,R$2,FALSE)),IF(ISERROR(VLOOKUP(DATA!$P192,'M2'!$A:$C,R$2,FALSE)),"NOT PRESENT",VLOOKUP(DATA!$P192,'M2'!$A:$C,R$2,FALSE)),VLOOKUP($P192,'M1'!$A:$C,R$2,FALSE)),"SPECIFY METHOD")))</f>
        <v>Colon goby</v>
      </c>
      <c r="S192" s="33">
        <f t="shared" si="283"/>
        <v>2</v>
      </c>
      <c r="T192" s="2">
        <v>0</v>
      </c>
      <c r="U192" s="2">
        <v>1</v>
      </c>
      <c r="V192" s="2">
        <v>1</v>
      </c>
    </row>
    <row r="193" spans="1:22">
      <c r="B193" s="2" t="str">
        <f t="shared" ref="B193:D193" si="376">IF(ISERROR(B192),IF(ISERROR(B191),IF(ISERROR(B190),"BLANK",B190),B191),B192)</f>
        <v>LH</v>
      </c>
      <c r="C193" s="2" t="str">
        <f t="shared" si="376"/>
        <v>BLANK</v>
      </c>
      <c r="D193" s="2" t="str">
        <f t="shared" si="376"/>
        <v>BC1</v>
      </c>
      <c r="E193" s="7" t="str">
        <f>IF(ISERROR(VLOOKUP($D193,SITES!$A:$E,2,FALSE)),"",VLOOKUP($D193,SITES!$A:$E,2,FALSE))</f>
        <v>Broward County 1</v>
      </c>
      <c r="F193" s="4">
        <f>IF(ISERROR(VLOOKUP($D193,SITES!$A:$E,3,FALSE)),"",VLOOKUP($D193,SITES!$A:$E,3,FALSE))</f>
        <v>26.147866666666665</v>
      </c>
      <c r="G193" s="31">
        <f>IF(ISERROR(VLOOKUP($D193,SITES!$A:$E,4,FALSE)),"",VLOOKUP($D193,SITES!$A:$E,4,FALSE))</f>
        <v>-80.095966666666669</v>
      </c>
      <c r="H193" s="50">
        <f t="shared" ref="H193:N193" si="377">IF(ISERROR(H192),IF(ISERROR(H191),IF(ISERROR(H190),"BLANK",H190),H191),H192)</f>
        <v>45388</v>
      </c>
      <c r="I193" s="2">
        <f t="shared" si="377"/>
        <v>12</v>
      </c>
      <c r="J193" s="2" t="str">
        <f t="shared" si="377"/>
        <v>N</v>
      </c>
      <c r="K193" s="6">
        <f t="shared" si="377"/>
        <v>0.54166666666666663</v>
      </c>
      <c r="L193" s="2" t="str">
        <f t="shared" si="377"/>
        <v>Angela</v>
      </c>
      <c r="M193" s="2">
        <f t="shared" si="377"/>
        <v>8.5</v>
      </c>
      <c r="N193" s="2">
        <f t="shared" si="377"/>
        <v>1</v>
      </c>
      <c r="O193" s="2">
        <v>2</v>
      </c>
      <c r="P193" s="2" t="s">
        <v>143</v>
      </c>
      <c r="Q193" s="7" t="str">
        <f>IF($N193=1,IF(ISERROR(VLOOKUP($P193,'M1'!$A:$C,Q$2,FALSE)),"NOT PRESENT",VLOOKUP($P193,'M1'!$A:$C,Q$2,FALSE)),IF($N193=2,IF(ISERROR(VLOOKUP(DATA!$P193,'M2'!$A:$C,Q$2,FALSE)),"NOT PRESENT",VLOOKUP(DATA!$P193,'M2'!$A:$C,Q$2,FALSE)),IF($N193=0,IF(ISERROR(VLOOKUP($P193,'M1'!$A:$C,Q$2,FALSE)),IF(ISERROR(VLOOKUP(DATA!$P193,'M2'!$A:$C,Q$2,FALSE)),"NOT PRESENT",VLOOKUP(DATA!$P193,'M2'!$A:$C,Q$2,FALSE)),VLOOKUP($P193,'M1'!$A:$C,Q$2,FALSE)),"SPECIFY METHOD")))</f>
        <v>Emblemariopsis diaphana</v>
      </c>
      <c r="R193" s="7" t="str">
        <f>IF($N193=1,IF(ISERROR(VLOOKUP($P193,'M1'!$A:$C,R$2,FALSE)),"NOT PRESENT",VLOOKUP($P193,'M1'!$A:$C,R$2,FALSE)),IF($N193=2,IF(ISERROR(VLOOKUP(DATA!$P193,'M2'!$A:$C,R$2,FALSE)),"NOT PRESENT",VLOOKUP(DATA!$P193,'M2'!$A:$C,R$2,FALSE)),IF($N193=0,IF(ISERROR(VLOOKUP($P193,'M1'!$A:$C,R$2,FALSE)),IF(ISERROR(VLOOKUP(DATA!$P193,'M2'!$A:$C,R$2,FALSE)),"NOT PRESENT",VLOOKUP(DATA!$P193,'M2'!$A:$C,R$2,FALSE)),VLOOKUP($P193,'M1'!$A:$C,R$2,FALSE)),"SPECIFY METHOD")))</f>
        <v>Orange-sided goby</v>
      </c>
      <c r="S193" s="33">
        <f t="shared" si="283"/>
        <v>1</v>
      </c>
      <c r="T193" s="2">
        <v>0</v>
      </c>
      <c r="U193" s="2">
        <v>1</v>
      </c>
    </row>
    <row r="194" spans="1:22">
      <c r="B194" s="2" t="str">
        <f t="shared" ref="B194:D194" si="378">IF(ISERROR(B193),IF(ISERROR(B192),IF(ISERROR(B191),"BLANK",B191),B192),B193)</f>
        <v>LH</v>
      </c>
      <c r="C194" s="2" t="str">
        <f t="shared" si="378"/>
        <v>BLANK</v>
      </c>
      <c r="D194" s="2" t="str">
        <f t="shared" si="378"/>
        <v>BC1</v>
      </c>
      <c r="E194" s="7" t="str">
        <f>IF(ISERROR(VLOOKUP($D194,SITES!$A:$E,2,FALSE)),"",VLOOKUP($D194,SITES!$A:$E,2,FALSE))</f>
        <v>Broward County 1</v>
      </c>
      <c r="F194" s="4">
        <f>IF(ISERROR(VLOOKUP($D194,SITES!$A:$E,3,FALSE)),"",VLOOKUP($D194,SITES!$A:$E,3,FALSE))</f>
        <v>26.147866666666665</v>
      </c>
      <c r="G194" s="31">
        <f>IF(ISERROR(VLOOKUP($D194,SITES!$A:$E,4,FALSE)),"",VLOOKUP($D194,SITES!$A:$E,4,FALSE))</f>
        <v>-80.095966666666669</v>
      </c>
      <c r="H194" s="50">
        <f t="shared" ref="H194:M194" si="379">IF(ISERROR(H193),IF(ISERROR(H192),IF(ISERROR(H191),"BLANK",H191),H192),H193)</f>
        <v>45388</v>
      </c>
      <c r="I194" s="2">
        <f t="shared" si="379"/>
        <v>12</v>
      </c>
      <c r="J194" s="2" t="str">
        <f t="shared" si="379"/>
        <v>N</v>
      </c>
      <c r="K194" s="6">
        <f t="shared" si="379"/>
        <v>0.54166666666666663</v>
      </c>
      <c r="L194" s="2" t="str">
        <f t="shared" si="379"/>
        <v>Angela</v>
      </c>
      <c r="M194" s="2">
        <f t="shared" si="379"/>
        <v>8.5</v>
      </c>
      <c r="N194" s="2">
        <v>1</v>
      </c>
      <c r="O194" s="2">
        <v>2</v>
      </c>
      <c r="P194" s="2" t="s">
        <v>100</v>
      </c>
      <c r="Q194" s="7" t="str">
        <f>IF($N194=1,IF(ISERROR(VLOOKUP($P194,'M1'!$A:$C,Q$2,FALSE)),"NOT PRESENT",VLOOKUP($P194,'M1'!$A:$C,Q$2,FALSE)),IF($N194=2,IF(ISERROR(VLOOKUP(DATA!$P194,'M2'!$A:$C,Q$2,FALSE)),"NOT PRESENT",VLOOKUP(DATA!$P194,'M2'!$A:$C,Q$2,FALSE)),IF($N194=0,IF(ISERROR(VLOOKUP($P194,'M1'!$A:$C,Q$2,FALSE)),IF(ISERROR(VLOOKUP(DATA!$P194,'M2'!$A:$C,Q$2,FALSE)),"NOT PRESENT",VLOOKUP(DATA!$P194,'M2'!$A:$C,Q$2,FALSE)),VLOOKUP($P194,'M1'!$A:$C,Q$2,FALSE)),"SPECIFY METHOD")))</f>
        <v>Stegastes planifrons</v>
      </c>
      <c r="R194" s="7" t="str">
        <f>IF($N194=1,IF(ISERROR(VLOOKUP($P194,'M1'!$A:$C,R$2,FALSE)),"NOT PRESENT",VLOOKUP($P194,'M1'!$A:$C,R$2,FALSE)),IF($N194=2,IF(ISERROR(VLOOKUP(DATA!$P194,'M2'!$A:$C,R$2,FALSE)),"NOT PRESENT",VLOOKUP(DATA!$P194,'M2'!$A:$C,R$2,FALSE)),IF($N194=0,IF(ISERROR(VLOOKUP($P194,'M1'!$A:$C,R$2,FALSE)),IF(ISERROR(VLOOKUP(DATA!$P194,'M2'!$A:$C,R$2,FALSE)),"NOT PRESENT",VLOOKUP(DATA!$P194,'M2'!$A:$C,R$2,FALSE)),VLOOKUP($P194,'M1'!$A:$C,R$2,FALSE)),"SPECIFY METHOD")))</f>
        <v>Threespot damselfish</v>
      </c>
      <c r="S194" s="33">
        <f t="shared" si="283"/>
        <v>1</v>
      </c>
      <c r="T194" s="2">
        <v>0</v>
      </c>
      <c r="V194" s="2">
        <v>1</v>
      </c>
    </row>
    <row r="195" spans="1:22">
      <c r="B195" s="2" t="str">
        <f t="shared" ref="B195:D195" si="380">IF(ISERROR(B194),IF(ISERROR(B193),IF(ISERROR(B192),"BLANK",B192),B193),B194)</f>
        <v>LH</v>
      </c>
      <c r="C195" s="2" t="str">
        <f t="shared" si="380"/>
        <v>BLANK</v>
      </c>
      <c r="D195" s="2" t="str">
        <f t="shared" si="380"/>
        <v>BC1</v>
      </c>
      <c r="E195" s="7" t="str">
        <f>IF(ISERROR(VLOOKUP($D195,SITES!$A:$E,2,FALSE)),"",VLOOKUP($D195,SITES!$A:$E,2,FALSE))</f>
        <v>Broward County 1</v>
      </c>
      <c r="F195" s="4">
        <f>IF(ISERROR(VLOOKUP($D195,SITES!$A:$E,3,FALSE)),"",VLOOKUP($D195,SITES!$A:$E,3,FALSE))</f>
        <v>26.147866666666665</v>
      </c>
      <c r="G195" s="31">
        <f>IF(ISERROR(VLOOKUP($D195,SITES!$A:$E,4,FALSE)),"",VLOOKUP($D195,SITES!$A:$E,4,FALSE))</f>
        <v>-80.095966666666669</v>
      </c>
      <c r="H195" s="50">
        <f t="shared" ref="H195:M195" si="381">IF(ISERROR(H194),IF(ISERROR(H193),IF(ISERROR(H192),"BLANK",H192),H193),H194)</f>
        <v>45388</v>
      </c>
      <c r="I195" s="2">
        <f t="shared" si="381"/>
        <v>12</v>
      </c>
      <c r="J195" s="2" t="str">
        <f t="shared" si="381"/>
        <v>N</v>
      </c>
      <c r="K195" s="6">
        <f t="shared" si="381"/>
        <v>0.54166666666666663</v>
      </c>
      <c r="L195" s="2" t="str">
        <f t="shared" si="381"/>
        <v>Angela</v>
      </c>
      <c r="M195" s="2">
        <f t="shared" si="381"/>
        <v>8.5</v>
      </c>
      <c r="N195" s="2">
        <v>2</v>
      </c>
      <c r="O195" s="2">
        <v>1</v>
      </c>
      <c r="P195" s="2" t="s">
        <v>73</v>
      </c>
      <c r="Q195" s="7" t="str">
        <f>IF($N195=1,IF(ISERROR(VLOOKUP($P195,'M1'!$A:$C,Q$2,FALSE)),"NOT PRESENT",VLOOKUP($P195,'M1'!$A:$C,Q$2,FALSE)),IF($N195=2,IF(ISERROR(VLOOKUP(DATA!$P195,'M2'!$A:$C,Q$2,FALSE)),"NOT PRESENT",VLOOKUP(DATA!$P195,'M2'!$A:$C,Q$2,FALSE)),IF($N195=0,IF(ISERROR(VLOOKUP($P195,'M1'!$A:$C,Q$2,FALSE)),IF(ISERROR(VLOOKUP(DATA!$P195,'M2'!$A:$C,Q$2,FALSE)),"NOT PRESENT",VLOOKUP(DATA!$P195,'M2'!$A:$C,Q$2,FALSE)),VLOOKUP($P195,'M1'!$A:$C,Q$2,FALSE)),"SPECIFY METHOD")))</f>
        <v>Coryphopterus personatus</v>
      </c>
      <c r="R195" s="7" t="str">
        <f>IF($N195=1,IF(ISERROR(VLOOKUP($P195,'M1'!$A:$C,R$2,FALSE)),"NOT PRESENT",VLOOKUP($P195,'M1'!$A:$C,R$2,FALSE)),IF($N195=2,IF(ISERROR(VLOOKUP(DATA!$P195,'M2'!$A:$C,R$2,FALSE)),"NOT PRESENT",VLOOKUP(DATA!$P195,'M2'!$A:$C,R$2,FALSE)),IF($N195=0,IF(ISERROR(VLOOKUP($P195,'M1'!$A:$C,R$2,FALSE)),IF(ISERROR(VLOOKUP(DATA!$P195,'M2'!$A:$C,R$2,FALSE)),"NOT PRESENT",VLOOKUP(DATA!$P195,'M2'!$A:$C,R$2,FALSE)),VLOOKUP($P195,'M1'!$A:$C,R$2,FALSE)),"SPECIFY METHOD")))</f>
        <v>Masked goby</v>
      </c>
      <c r="S195" s="33">
        <f t="shared" si="283"/>
        <v>51</v>
      </c>
      <c r="T195" s="2">
        <v>0</v>
      </c>
      <c r="U195" s="2">
        <v>50</v>
      </c>
      <c r="V195" s="2">
        <v>1</v>
      </c>
    </row>
    <row r="196" spans="1:22">
      <c r="B196" s="2" t="str">
        <f t="shared" ref="B196:D196" si="382">IF(ISERROR(B195),IF(ISERROR(B194),IF(ISERROR(B193),"BLANK",B193),B194),B195)</f>
        <v>LH</v>
      </c>
      <c r="C196" s="2" t="str">
        <f t="shared" si="382"/>
        <v>BLANK</v>
      </c>
      <c r="D196" s="2" t="str">
        <f t="shared" si="382"/>
        <v>BC1</v>
      </c>
      <c r="E196" s="7" t="str">
        <f>IF(ISERROR(VLOOKUP($D196,SITES!$A:$E,2,FALSE)),"",VLOOKUP($D196,SITES!$A:$E,2,FALSE))</f>
        <v>Broward County 1</v>
      </c>
      <c r="F196" s="4">
        <f>IF(ISERROR(VLOOKUP($D196,SITES!$A:$E,3,FALSE)),"",VLOOKUP($D196,SITES!$A:$E,3,FALSE))</f>
        <v>26.147866666666665</v>
      </c>
      <c r="G196" s="31">
        <f>IF(ISERROR(VLOOKUP($D196,SITES!$A:$E,4,FALSE)),"",VLOOKUP($D196,SITES!$A:$E,4,FALSE))</f>
        <v>-80.095966666666669</v>
      </c>
      <c r="H196" s="50">
        <f t="shared" ref="H196:P196" si="383">IF(ISERROR(H195),IF(ISERROR(H194),IF(ISERROR(H193),"BLANK",H193),H194),H195)</f>
        <v>45388</v>
      </c>
      <c r="I196" s="2">
        <f t="shared" si="383"/>
        <v>12</v>
      </c>
      <c r="J196" s="2" t="str">
        <f t="shared" si="383"/>
        <v>N</v>
      </c>
      <c r="K196" s="6">
        <f t="shared" si="383"/>
        <v>0.54166666666666663</v>
      </c>
      <c r="L196" s="2" t="str">
        <f t="shared" si="383"/>
        <v>Angela</v>
      </c>
      <c r="M196" s="2">
        <f t="shared" si="383"/>
        <v>8.5</v>
      </c>
      <c r="N196" s="2">
        <v>2</v>
      </c>
      <c r="O196" s="2">
        <v>2</v>
      </c>
      <c r="P196" s="2" t="str">
        <f t="shared" si="383"/>
        <v>cpe</v>
      </c>
      <c r="Q196" s="7" t="str">
        <f>IF($N196=1,IF(ISERROR(VLOOKUP($P196,'M1'!$A:$C,Q$2,FALSE)),"NOT PRESENT",VLOOKUP($P196,'M1'!$A:$C,Q$2,FALSE)),IF($N196=2,IF(ISERROR(VLOOKUP(DATA!$P196,'M2'!$A:$C,Q$2,FALSE)),"NOT PRESENT",VLOOKUP(DATA!$P196,'M2'!$A:$C,Q$2,FALSE)),IF($N196=0,IF(ISERROR(VLOOKUP($P196,'M1'!$A:$C,Q$2,FALSE)),IF(ISERROR(VLOOKUP(DATA!$P196,'M2'!$A:$C,Q$2,FALSE)),"NOT PRESENT",VLOOKUP(DATA!$P196,'M2'!$A:$C,Q$2,FALSE)),VLOOKUP($P196,'M1'!$A:$C,Q$2,FALSE)),"SPECIFY METHOD")))</f>
        <v>Coryphopterus personatus</v>
      </c>
      <c r="R196" s="7" t="str">
        <f>IF($N196=1,IF(ISERROR(VLOOKUP($P196,'M1'!$A:$C,R$2,FALSE)),"NOT PRESENT",VLOOKUP($P196,'M1'!$A:$C,R$2,FALSE)),IF($N196=2,IF(ISERROR(VLOOKUP(DATA!$P196,'M2'!$A:$C,R$2,FALSE)),"NOT PRESENT",VLOOKUP(DATA!$P196,'M2'!$A:$C,R$2,FALSE)),IF($N196=0,IF(ISERROR(VLOOKUP($P196,'M1'!$A:$C,R$2,FALSE)),IF(ISERROR(VLOOKUP(DATA!$P196,'M2'!$A:$C,R$2,FALSE)),"NOT PRESENT",VLOOKUP(DATA!$P196,'M2'!$A:$C,R$2,FALSE)),VLOOKUP($P196,'M1'!$A:$C,R$2,FALSE)),"SPECIFY METHOD")))</f>
        <v>Masked goby</v>
      </c>
      <c r="S196" s="33">
        <f t="shared" si="283"/>
        <v>40</v>
      </c>
      <c r="T196" s="2">
        <v>0</v>
      </c>
      <c r="U196" s="2">
        <v>40</v>
      </c>
    </row>
    <row r="197" spans="1:22">
      <c r="B197" s="2" t="str">
        <f t="shared" ref="B197:D199" si="384">IF(ISERROR(B196),IF(ISERROR(B195),IF(ISERROR(B194),"BLANK",B194),B195),B196)</f>
        <v>LH</v>
      </c>
      <c r="C197" s="2" t="str">
        <f t="shared" si="384"/>
        <v>BLANK</v>
      </c>
      <c r="D197" s="2" t="str">
        <f t="shared" si="384"/>
        <v>BC1</v>
      </c>
      <c r="E197" s="7" t="str">
        <f>IF(ISERROR(VLOOKUP($D197,SITES!$A:$E,2,FALSE)),"",VLOOKUP($D197,SITES!$A:$E,2,FALSE))</f>
        <v>Broward County 1</v>
      </c>
      <c r="F197" s="4">
        <f>IF(ISERROR(VLOOKUP($D197,SITES!$A:$E,3,FALSE)),"",VLOOKUP($D197,SITES!$A:$E,3,FALSE))</f>
        <v>26.147866666666665</v>
      </c>
      <c r="G197" s="31">
        <f>IF(ISERROR(VLOOKUP($D197,SITES!$A:$E,4,FALSE)),"",VLOOKUP($D197,SITES!$A:$E,4,FALSE))</f>
        <v>-80.095966666666669</v>
      </c>
      <c r="H197" s="50">
        <f t="shared" ref="H197:N199" si="385">IF(ISERROR(H196),IF(ISERROR(H195),IF(ISERROR(H194),"BLANK",H194),H195),H196)</f>
        <v>45388</v>
      </c>
      <c r="I197" s="2">
        <f t="shared" si="385"/>
        <v>12</v>
      </c>
      <c r="J197" s="2" t="str">
        <f t="shared" si="385"/>
        <v>N</v>
      </c>
      <c r="K197" s="6">
        <f t="shared" si="385"/>
        <v>0.54166666666666663</v>
      </c>
      <c r="L197" s="2" t="str">
        <f t="shared" si="385"/>
        <v>Angela</v>
      </c>
      <c r="M197" s="2">
        <f t="shared" si="385"/>
        <v>8.5</v>
      </c>
      <c r="N197" s="2">
        <f t="shared" si="385"/>
        <v>2</v>
      </c>
      <c r="O197" s="2">
        <v>1</v>
      </c>
      <c r="P197" s="2" t="s">
        <v>144</v>
      </c>
      <c r="Q197" s="7" t="str">
        <f>IF($N197=1,IF(ISERROR(VLOOKUP($P197,'M1'!$A:$C,Q$2,FALSE)),"NOT PRESENT",VLOOKUP($P197,'M1'!$A:$C,Q$2,FALSE)),IF($N197=2,IF(ISERROR(VLOOKUP(DATA!$P197,'M2'!$A:$C,Q$2,FALSE)),"NOT PRESENT",VLOOKUP(DATA!$P197,'M2'!$A:$C,Q$2,FALSE)),IF($N197=0,IF(ISERROR(VLOOKUP($P197,'M1'!$A:$C,Q$2,FALSE)),IF(ISERROR(VLOOKUP(DATA!$P197,'M2'!$A:$C,Q$2,FALSE)),"NOT PRESENT",VLOOKUP(DATA!$P197,'M2'!$A:$C,Q$2,FALSE)),VLOOKUP($P197,'M1'!$A:$C,Q$2,FALSE)),"SPECIFY METHOD")))</f>
        <v>Echinometra viridis</v>
      </c>
      <c r="R197" s="7" t="str">
        <f>IF($N197=1,IF(ISERROR(VLOOKUP($P197,'M1'!$A:$C,R$2,FALSE)),"NOT PRESENT",VLOOKUP($P197,'M1'!$A:$C,R$2,FALSE)),IF($N197=2,IF(ISERROR(VLOOKUP(DATA!$P197,'M2'!$A:$C,R$2,FALSE)),"NOT PRESENT",VLOOKUP(DATA!$P197,'M2'!$A:$C,R$2,FALSE)),IF($N197=0,IF(ISERROR(VLOOKUP($P197,'M1'!$A:$C,R$2,FALSE)),IF(ISERROR(VLOOKUP(DATA!$P197,'M2'!$A:$C,R$2,FALSE)),"NOT PRESENT",VLOOKUP(DATA!$P197,'M2'!$A:$C,R$2,FALSE)),VLOOKUP($P197,'M1'!$A:$C,R$2,FALSE)),"SPECIFY METHOD")))</f>
        <v>Reef urchin</v>
      </c>
      <c r="S197" s="33">
        <f t="shared" si="283"/>
        <v>1</v>
      </c>
      <c r="T197" s="2">
        <v>1</v>
      </c>
    </row>
    <row r="198" spans="1:22">
      <c r="B198" s="2" t="str">
        <f t="shared" si="384"/>
        <v>LH</v>
      </c>
      <c r="C198" s="2" t="str">
        <f t="shared" si="384"/>
        <v>BLANK</v>
      </c>
      <c r="D198" s="2" t="str">
        <f t="shared" si="384"/>
        <v>BC1</v>
      </c>
      <c r="E198" s="7" t="str">
        <f>IF(ISERROR(VLOOKUP($D198,SITES!$A:$E,2,FALSE)),"",VLOOKUP($D198,SITES!$A:$E,2,FALSE))</f>
        <v>Broward County 1</v>
      </c>
      <c r="F198" s="4">
        <f>IF(ISERROR(VLOOKUP($D198,SITES!$A:$E,3,FALSE)),"",VLOOKUP($D198,SITES!$A:$E,3,FALSE))</f>
        <v>26.147866666666665</v>
      </c>
      <c r="G198" s="31">
        <f>IF(ISERROR(VLOOKUP($D198,SITES!$A:$E,4,FALSE)),"",VLOOKUP($D198,SITES!$A:$E,4,FALSE))</f>
        <v>-80.095966666666669</v>
      </c>
      <c r="H198" s="50">
        <f t="shared" si="385"/>
        <v>45388</v>
      </c>
      <c r="I198" s="2">
        <f t="shared" si="385"/>
        <v>12</v>
      </c>
      <c r="J198" s="2" t="str">
        <f t="shared" si="385"/>
        <v>N</v>
      </c>
      <c r="K198" s="6">
        <f t="shared" si="385"/>
        <v>0.54166666666666663</v>
      </c>
      <c r="L198" s="2" t="str">
        <f t="shared" si="385"/>
        <v>Angela</v>
      </c>
      <c r="M198" s="2">
        <f t="shared" si="385"/>
        <v>8.5</v>
      </c>
      <c r="N198" s="2">
        <f t="shared" si="385"/>
        <v>2</v>
      </c>
      <c r="O198" s="2">
        <v>1</v>
      </c>
      <c r="P198" s="2" t="s">
        <v>107</v>
      </c>
      <c r="Q198" s="7" t="str">
        <f>IF($N198=1,IF(ISERROR(VLOOKUP($P198,'M1'!$A:$C,Q$2,FALSE)),"NOT PRESENT",VLOOKUP($P198,'M1'!$A:$C,Q$2,FALSE)),IF($N198=2,IF(ISERROR(VLOOKUP(DATA!$P198,'M2'!$A:$C,Q$2,FALSE)),"NOT PRESENT",VLOOKUP(DATA!$P198,'M2'!$A:$C,Q$2,FALSE)),IF($N198=0,IF(ISERROR(VLOOKUP($P198,'M1'!$A:$C,Q$2,FALSE)),IF(ISERROR(VLOOKUP(DATA!$P198,'M2'!$A:$C,Q$2,FALSE)),"NOT PRESENT",VLOOKUP(DATA!$P198,'M2'!$A:$C,Q$2,FALSE)),VLOOKUP($P198,'M1'!$A:$C,Q$2,FALSE)),"SPECIFY METHOD")))</f>
        <v>Coryphopterus glaucofraenum</v>
      </c>
      <c r="R198" s="7" t="str">
        <f>IF($N198=1,IF(ISERROR(VLOOKUP($P198,'M1'!$A:$C,R$2,FALSE)),"NOT PRESENT",VLOOKUP($P198,'M1'!$A:$C,R$2,FALSE)),IF($N198=2,IF(ISERROR(VLOOKUP(DATA!$P198,'M2'!$A:$C,R$2,FALSE)),"NOT PRESENT",VLOOKUP(DATA!$P198,'M2'!$A:$C,R$2,FALSE)),IF($N198=0,IF(ISERROR(VLOOKUP($P198,'M1'!$A:$C,R$2,FALSE)),IF(ISERROR(VLOOKUP(DATA!$P198,'M2'!$A:$C,R$2,FALSE)),"NOT PRESENT",VLOOKUP(DATA!$P198,'M2'!$A:$C,R$2,FALSE)),VLOOKUP($P198,'M1'!$A:$C,R$2,FALSE)),"SPECIFY METHOD")))</f>
        <v>Bridled goby</v>
      </c>
      <c r="S198" s="33">
        <f t="shared" si="283"/>
        <v>12</v>
      </c>
      <c r="T198" s="2">
        <v>0</v>
      </c>
      <c r="U198" s="2">
        <v>9</v>
      </c>
      <c r="V198" s="2">
        <v>3</v>
      </c>
    </row>
    <row r="199" spans="1:22">
      <c r="B199" s="2" t="str">
        <f t="shared" si="384"/>
        <v>LH</v>
      </c>
      <c r="C199" s="2" t="str">
        <f t="shared" si="384"/>
        <v>BLANK</v>
      </c>
      <c r="D199" s="2" t="str">
        <f t="shared" si="384"/>
        <v>BC1</v>
      </c>
      <c r="E199" s="7" t="str">
        <f>IF(ISERROR(VLOOKUP($D199,SITES!$A:$E,2,FALSE)),"",VLOOKUP($D199,SITES!$A:$E,2,FALSE))</f>
        <v>Broward County 1</v>
      </c>
      <c r="F199" s="4">
        <f>IF(ISERROR(VLOOKUP($D199,SITES!$A:$E,3,FALSE)),"",VLOOKUP($D199,SITES!$A:$E,3,FALSE))</f>
        <v>26.147866666666665</v>
      </c>
      <c r="G199" s="31">
        <f>IF(ISERROR(VLOOKUP($D199,SITES!$A:$E,4,FALSE)),"",VLOOKUP($D199,SITES!$A:$E,4,FALSE))</f>
        <v>-80.095966666666669</v>
      </c>
      <c r="H199" s="50">
        <f t="shared" si="385"/>
        <v>45388</v>
      </c>
      <c r="I199" s="2">
        <f t="shared" si="385"/>
        <v>12</v>
      </c>
      <c r="J199" s="2" t="str">
        <f t="shared" si="385"/>
        <v>N</v>
      </c>
      <c r="K199" s="6">
        <f t="shared" si="385"/>
        <v>0.54166666666666663</v>
      </c>
      <c r="L199" s="2" t="str">
        <f t="shared" si="385"/>
        <v>Angela</v>
      </c>
      <c r="M199" s="2">
        <f t="shared" si="385"/>
        <v>8.5</v>
      </c>
      <c r="N199" s="2">
        <f t="shared" si="385"/>
        <v>2</v>
      </c>
      <c r="O199" s="2">
        <v>2</v>
      </c>
      <c r="P199" s="2" t="str">
        <f>IF(ISERROR(P198),IF(ISERROR(P197),IF(ISERROR(P196),"BLANK",P196),P197),P198)</f>
        <v>cgl</v>
      </c>
      <c r="Q199" s="7" t="str">
        <f>IF($N199=1,IF(ISERROR(VLOOKUP($P199,'M1'!$A:$C,Q$2,FALSE)),"NOT PRESENT",VLOOKUP($P199,'M1'!$A:$C,Q$2,FALSE)),IF($N199=2,IF(ISERROR(VLOOKUP(DATA!$P199,'M2'!$A:$C,Q$2,FALSE)),"NOT PRESENT",VLOOKUP(DATA!$P199,'M2'!$A:$C,Q$2,FALSE)),IF($N199=0,IF(ISERROR(VLOOKUP($P199,'M1'!$A:$C,Q$2,FALSE)),IF(ISERROR(VLOOKUP(DATA!$P199,'M2'!$A:$C,Q$2,FALSE)),"NOT PRESENT",VLOOKUP(DATA!$P199,'M2'!$A:$C,Q$2,FALSE)),VLOOKUP($P199,'M1'!$A:$C,Q$2,FALSE)),"SPECIFY METHOD")))</f>
        <v>Coryphopterus glaucofraenum</v>
      </c>
      <c r="R199" s="7" t="str">
        <f>IF($N199=1,IF(ISERROR(VLOOKUP($P199,'M1'!$A:$C,R$2,FALSE)),"NOT PRESENT",VLOOKUP($P199,'M1'!$A:$C,R$2,FALSE)),IF($N199=2,IF(ISERROR(VLOOKUP(DATA!$P199,'M2'!$A:$C,R$2,FALSE)),"NOT PRESENT",VLOOKUP(DATA!$P199,'M2'!$A:$C,R$2,FALSE)),IF($N199=0,IF(ISERROR(VLOOKUP($P199,'M1'!$A:$C,R$2,FALSE)),IF(ISERROR(VLOOKUP(DATA!$P199,'M2'!$A:$C,R$2,FALSE)),"NOT PRESENT",VLOOKUP(DATA!$P199,'M2'!$A:$C,R$2,FALSE)),VLOOKUP($P199,'M1'!$A:$C,R$2,FALSE)),"SPECIFY METHOD")))</f>
        <v>Bridled goby</v>
      </c>
      <c r="S199" s="33">
        <f t="shared" si="283"/>
        <v>18</v>
      </c>
      <c r="T199" s="2">
        <v>0</v>
      </c>
      <c r="U199" s="2">
        <v>15</v>
      </c>
      <c r="V199" s="2">
        <v>3</v>
      </c>
    </row>
    <row r="200" spans="1:22" s="62" customFormat="1">
      <c r="A200" s="61"/>
      <c r="B200" s="62" t="str">
        <f t="shared" ref="B200:D200" si="386">IF(ISERROR(B199),IF(ISERROR(B198),IF(ISERROR(B197),"BLANK",B197),B198),B199)</f>
        <v>LH</v>
      </c>
      <c r="C200" s="62" t="str">
        <f t="shared" si="386"/>
        <v>BLANK</v>
      </c>
      <c r="D200" s="62" t="str">
        <f t="shared" si="386"/>
        <v>BC1</v>
      </c>
      <c r="E200" s="63" t="str">
        <f>IF(ISERROR(VLOOKUP($D200,SITES!$A:$E,2,FALSE)),"",VLOOKUP($D200,SITES!$A:$E,2,FALSE))</f>
        <v>Broward County 1</v>
      </c>
      <c r="F200" s="61">
        <f>IF(ISERROR(VLOOKUP($D200,SITES!$A:$E,3,FALSE)),"",VLOOKUP($D200,SITES!$A:$E,3,FALSE))</f>
        <v>26.147866666666665</v>
      </c>
      <c r="G200" s="64">
        <f>IF(ISERROR(VLOOKUP($D200,SITES!$A:$E,4,FALSE)),"",VLOOKUP($D200,SITES!$A:$E,4,FALSE))</f>
        <v>-80.095966666666669</v>
      </c>
      <c r="H200" s="65">
        <f t="shared" ref="H200:N200" si="387">IF(ISERROR(H199),IF(ISERROR(H198),IF(ISERROR(H197),"BLANK",H197),H198),H199)</f>
        <v>45388</v>
      </c>
      <c r="I200" s="62">
        <f t="shared" si="387"/>
        <v>12</v>
      </c>
      <c r="J200" s="62" t="str">
        <f t="shared" si="387"/>
        <v>N</v>
      </c>
      <c r="K200" s="66">
        <f t="shared" si="387"/>
        <v>0.54166666666666663</v>
      </c>
      <c r="L200" s="62" t="str">
        <f t="shared" si="387"/>
        <v>Angela</v>
      </c>
      <c r="M200" s="62">
        <f t="shared" si="387"/>
        <v>8.5</v>
      </c>
      <c r="N200" s="62">
        <f t="shared" si="387"/>
        <v>2</v>
      </c>
      <c r="O200" s="62">
        <v>1</v>
      </c>
      <c r="P200" s="62" t="s">
        <v>145</v>
      </c>
      <c r="Q200" s="63" t="str">
        <f>IF($N200=1,IF(ISERROR(VLOOKUP($P200,'M1'!$A:$C,Q$2,FALSE)),"NOT PRESENT",VLOOKUP($P200,'M1'!$A:$C,Q$2,FALSE)),IF($N200=2,IF(ISERROR(VLOOKUP(DATA!$P200,'M2'!$A:$C,Q$2,FALSE)),"NOT PRESENT",VLOOKUP(DATA!$P200,'M2'!$A:$C,Q$2,FALSE)),IF($N200=0,IF(ISERROR(VLOOKUP($P200,'M1'!$A:$C,Q$2,FALSE)),IF(ISERROR(VLOOKUP(DATA!$P200,'M2'!$A:$C,Q$2,FALSE)),"NOT PRESENT",VLOOKUP(DATA!$P200,'M2'!$A:$C,Q$2,FALSE)),VLOOKUP($P200,'M1'!$A:$C,Q$2,FALSE)),"SPECIFY METHOD")))</f>
        <v>Fasciolariidae spp.</v>
      </c>
      <c r="R200" s="63">
        <f>IF($N200=1,IF(ISERROR(VLOOKUP($P200,'M1'!$A:$C,R$2,FALSE)),"NOT PRESENT",VLOOKUP($P200,'M1'!$A:$C,R$2,FALSE)),IF($N200=2,IF(ISERROR(VLOOKUP(DATA!$P200,'M2'!$A:$C,R$2,FALSE)),"NOT PRESENT",VLOOKUP(DATA!$P200,'M2'!$A:$C,R$2,FALSE)),IF($N200=0,IF(ISERROR(VLOOKUP($P200,'M1'!$A:$C,R$2,FALSE)),IF(ISERROR(VLOOKUP(DATA!$P200,'M2'!$A:$C,R$2,FALSE)),"NOT PRESENT",VLOOKUP(DATA!$P200,'M2'!$A:$C,R$2,FALSE)),VLOOKUP($P200,'M1'!$A:$C,R$2,FALSE)),"SPECIFY METHOD")))</f>
        <v>0</v>
      </c>
      <c r="S200" s="67">
        <f t="shared" si="283"/>
        <v>2</v>
      </c>
      <c r="T200" s="62">
        <v>2</v>
      </c>
    </row>
    <row r="201" spans="1:22">
      <c r="B201" s="2" t="str">
        <f>IF(ISERROR(#REF!),IF(ISERROR(B200),IF(ISERROR(B199),"BLANK",B199),B200),#REF!)</f>
        <v>LH</v>
      </c>
      <c r="C201" s="2" t="str">
        <f>IF(ISERROR(#REF!),IF(ISERROR(C200),IF(ISERROR(C199),"BLANK",C199),C200),#REF!)</f>
        <v>BLANK</v>
      </c>
      <c r="D201" s="2" t="str">
        <f>IF(ISERROR(#REF!),IF(ISERROR(D200),IF(ISERROR(D199),"BLANK",D199),D200),#REF!)</f>
        <v>BC1</v>
      </c>
      <c r="E201" s="7" t="str">
        <f>IF(ISERROR(VLOOKUP($D201,SITES!$A:$E,2,FALSE)),"",VLOOKUP($D201,SITES!$A:$E,2,FALSE))</f>
        <v>Broward County 1</v>
      </c>
      <c r="F201" s="4">
        <f>IF(ISERROR(VLOOKUP($D201,SITES!$A:$E,3,FALSE)),"",VLOOKUP($D201,SITES!$A:$E,3,FALSE))</f>
        <v>26.147866666666665</v>
      </c>
      <c r="G201" s="31">
        <f>IF(ISERROR(VLOOKUP($D201,SITES!$A:$E,4,FALSE)),"",VLOOKUP($D201,SITES!$A:$E,4,FALSE))</f>
        <v>-80.095966666666669</v>
      </c>
      <c r="H201" s="50">
        <f>IF(ISERROR(#REF!),IF(ISERROR(H200),IF(ISERROR(H199),"BLANK",H199),H200),#REF!)</f>
        <v>45388</v>
      </c>
      <c r="I201" s="2">
        <f>IF(ISERROR(#REF!),IF(ISERROR(I200),IF(ISERROR(I199),"BLANK",I199),I200),#REF!)</f>
        <v>12</v>
      </c>
      <c r="J201" s="2" t="str">
        <f>IF(ISERROR(#REF!),IF(ISERROR(J200),IF(ISERROR(J199),"BLANK",J199),J200),#REF!)</f>
        <v>N</v>
      </c>
      <c r="K201" s="6">
        <f>IF(ISERROR(#REF!),IF(ISERROR(K200),IF(ISERROR(K199),"BLANK",K199),K200),#REF!)</f>
        <v>0.54166666666666663</v>
      </c>
      <c r="L201" s="2" t="str">
        <f>IF(ISERROR(#REF!),IF(ISERROR(L200),IF(ISERROR(L199),"BLANK",L199),L200),#REF!)</f>
        <v>Angela</v>
      </c>
      <c r="M201" s="2">
        <f>IF(ISERROR(#REF!),IF(ISERROR(M200),IF(ISERROR(M199),"BLANK",M199),M200),#REF!)</f>
        <v>8.5</v>
      </c>
      <c r="N201" s="2">
        <f>IF(ISERROR(#REF!),IF(ISERROR(N200),IF(ISERROR(N199),"BLANK",N199),N200),#REF!)</f>
        <v>2</v>
      </c>
      <c r="O201" s="2">
        <v>1</v>
      </c>
      <c r="P201" s="2" t="s">
        <v>115</v>
      </c>
      <c r="Q201" s="7" t="str">
        <f>IF($N201=1,IF(ISERROR(VLOOKUP($P201,'M1'!$A:$C,Q$2,FALSE)),"NOT PRESENT",VLOOKUP($P201,'M1'!$A:$C,Q$2,FALSE)),IF($N201=2,IF(ISERROR(VLOOKUP(DATA!$P201,'M2'!$A:$C,Q$2,FALSE)),"NOT PRESENT",VLOOKUP(DATA!$P201,'M2'!$A:$C,Q$2,FALSE)),IF($N201=0,IF(ISERROR(VLOOKUP($P201,'M1'!$A:$C,Q$2,FALSE)),IF(ISERROR(VLOOKUP(DATA!$P201,'M2'!$A:$C,Q$2,FALSE)),"NOT PRESENT",VLOOKUP(DATA!$P201,'M2'!$A:$C,Q$2,FALSE)),VLOOKUP($P201,'M1'!$A:$C,Q$2,FALSE)),"SPECIFY METHOD")))</f>
        <v>Pagurus brevidactylus</v>
      </c>
      <c r="R201" s="7">
        <f>IF($N201=1,IF(ISERROR(VLOOKUP($P201,'M1'!$A:$C,R$2,FALSE)),"NOT PRESENT",VLOOKUP($P201,'M1'!$A:$C,R$2,FALSE)),IF($N201=2,IF(ISERROR(VLOOKUP(DATA!$P201,'M2'!$A:$C,R$2,FALSE)),"NOT PRESENT",VLOOKUP(DATA!$P201,'M2'!$A:$C,R$2,FALSE)),IF($N201=0,IF(ISERROR(VLOOKUP($P201,'M1'!$A:$C,R$2,FALSE)),IF(ISERROR(VLOOKUP(DATA!$P201,'M2'!$A:$C,R$2,FALSE)),"NOT PRESENT",VLOOKUP(DATA!$P201,'M2'!$A:$C,R$2,FALSE)),VLOOKUP($P201,'M1'!$A:$C,R$2,FALSE)),"SPECIFY METHOD")))</f>
        <v>0</v>
      </c>
      <c r="S201" s="33">
        <f t="shared" si="283"/>
        <v>1</v>
      </c>
      <c r="T201" s="2">
        <v>1</v>
      </c>
    </row>
    <row r="202" spans="1:22">
      <c r="B202" s="2" t="str">
        <f>IF(ISERROR(B201),IF(ISERROR(#REF!),IF(ISERROR(B200),"BLANK",B200),#REF!),B201)</f>
        <v>LH</v>
      </c>
      <c r="C202" s="2" t="str">
        <f>IF(ISERROR(C201),IF(ISERROR(#REF!),IF(ISERROR(C200),"BLANK",C200),#REF!),C201)</f>
        <v>BLANK</v>
      </c>
      <c r="D202" s="2" t="str">
        <f>IF(ISERROR(D201),IF(ISERROR(#REF!),IF(ISERROR(D200),"BLANK",D200),#REF!),D201)</f>
        <v>BC1</v>
      </c>
      <c r="E202" s="7" t="str">
        <f>IF(ISERROR(VLOOKUP($D202,SITES!$A:$E,2,FALSE)),"",VLOOKUP($D202,SITES!$A:$E,2,FALSE))</f>
        <v>Broward County 1</v>
      </c>
      <c r="F202" s="4">
        <f>IF(ISERROR(VLOOKUP($D202,SITES!$A:$E,3,FALSE)),"",VLOOKUP($D202,SITES!$A:$E,3,FALSE))</f>
        <v>26.147866666666665</v>
      </c>
      <c r="G202" s="31">
        <f>IF(ISERROR(VLOOKUP($D202,SITES!$A:$E,4,FALSE)),"",VLOOKUP($D202,SITES!$A:$E,4,FALSE))</f>
        <v>-80.095966666666669</v>
      </c>
      <c r="H202" s="50">
        <f>IF(ISERROR(H201),IF(ISERROR(#REF!),IF(ISERROR(H200),"BLANK",H200),#REF!),H201)</f>
        <v>45388</v>
      </c>
      <c r="I202" s="2">
        <f>IF(ISERROR(I201),IF(ISERROR(#REF!),IF(ISERROR(I200),"BLANK",I200),#REF!),I201)</f>
        <v>12</v>
      </c>
      <c r="J202" s="2" t="str">
        <f>IF(ISERROR(J201),IF(ISERROR(#REF!),IF(ISERROR(J200),"BLANK",J200),#REF!),J201)</f>
        <v>N</v>
      </c>
      <c r="K202" s="6">
        <f>IF(ISERROR(K201),IF(ISERROR(#REF!),IF(ISERROR(K200),"BLANK",K200),#REF!),K201)</f>
        <v>0.54166666666666663</v>
      </c>
      <c r="L202" s="2" t="str">
        <f>IF(ISERROR(L201),IF(ISERROR(#REF!),IF(ISERROR(L200),"BLANK",L200),#REF!),L201)</f>
        <v>Angela</v>
      </c>
      <c r="M202" s="2">
        <f>IF(ISERROR(M201),IF(ISERROR(#REF!),IF(ISERROR(M200),"BLANK",M200),#REF!),M201)</f>
        <v>8.5</v>
      </c>
      <c r="N202" s="2">
        <f>IF(ISERROR(N201),IF(ISERROR(#REF!),IF(ISERROR(N200),"BLANK",N200),#REF!),N201)</f>
        <v>2</v>
      </c>
      <c r="O202" s="2">
        <v>2</v>
      </c>
      <c r="P202" s="2" t="s">
        <v>112</v>
      </c>
      <c r="Q202" s="7" t="str">
        <f>IF($N202=1,IF(ISERROR(VLOOKUP($P202,'M1'!$A:$C,Q$2,FALSE)),"NOT PRESENT",VLOOKUP($P202,'M1'!$A:$C,Q$2,FALSE)),IF($N202=2,IF(ISERROR(VLOOKUP(DATA!$P202,'M2'!$A:$C,Q$2,FALSE)),"NOT PRESENT",VLOOKUP(DATA!$P202,'M2'!$A:$C,Q$2,FALSE)),IF($N202=0,IF(ISERROR(VLOOKUP($P202,'M1'!$A:$C,Q$2,FALSE)),IF(ISERROR(VLOOKUP(DATA!$P202,'M2'!$A:$C,Q$2,FALSE)),"NOT PRESENT",VLOOKUP(DATA!$P202,'M2'!$A:$C,Q$2,FALSE)),VLOOKUP($P202,'M1'!$A:$C,Q$2,FALSE)),"SPECIFY METHOD")))</f>
        <v>Paguristes cadenati</v>
      </c>
      <c r="R202" s="7" t="str">
        <f>IF($N202=1,IF(ISERROR(VLOOKUP($P202,'M1'!$A:$C,R$2,FALSE)),"NOT PRESENT",VLOOKUP($P202,'M1'!$A:$C,R$2,FALSE)),IF($N202=2,IF(ISERROR(VLOOKUP(DATA!$P202,'M2'!$A:$C,R$2,FALSE)),"NOT PRESENT",VLOOKUP(DATA!$P202,'M2'!$A:$C,R$2,FALSE)),IF($N202=0,IF(ISERROR(VLOOKUP($P202,'M1'!$A:$C,R$2,FALSE)),IF(ISERROR(VLOOKUP(DATA!$P202,'M2'!$A:$C,R$2,FALSE)),"NOT PRESENT",VLOOKUP(DATA!$P202,'M2'!$A:$C,R$2,FALSE)),VLOOKUP($P202,'M1'!$A:$C,R$2,FALSE)),"SPECIFY METHOD")))</f>
        <v>Red reef hermit crab</v>
      </c>
      <c r="S202" s="33">
        <f t="shared" si="283"/>
        <v>2</v>
      </c>
      <c r="T202" s="2">
        <v>2</v>
      </c>
    </row>
    <row r="203" spans="1:22">
      <c r="B203" s="2" t="str">
        <f>IF(ISERROR(B202),IF(ISERROR(B201),IF(ISERROR(#REF!),"BLANK",#REF!),B201),B202)</f>
        <v>LH</v>
      </c>
      <c r="C203" s="2" t="str">
        <f>IF(ISERROR(C202),IF(ISERROR(C201),IF(ISERROR(#REF!),"BLANK",#REF!),C201),C202)</f>
        <v>BLANK</v>
      </c>
      <c r="D203" s="2" t="str">
        <f>IF(ISERROR(D202),IF(ISERROR(D201),IF(ISERROR(#REF!),"BLANK",#REF!),D201),D202)</f>
        <v>BC1</v>
      </c>
      <c r="E203" s="7" t="str">
        <f>IF(ISERROR(VLOOKUP($D203,SITES!$A:$E,2,FALSE)),"",VLOOKUP($D203,SITES!$A:$E,2,FALSE))</f>
        <v>Broward County 1</v>
      </c>
      <c r="F203" s="4">
        <f>IF(ISERROR(VLOOKUP($D203,SITES!$A:$E,3,FALSE)),"",VLOOKUP($D203,SITES!$A:$E,3,FALSE))</f>
        <v>26.147866666666665</v>
      </c>
      <c r="G203" s="31">
        <f>IF(ISERROR(VLOOKUP($D203,SITES!$A:$E,4,FALSE)),"",VLOOKUP($D203,SITES!$A:$E,4,FALSE))</f>
        <v>-80.095966666666669</v>
      </c>
      <c r="H203" s="50">
        <f>IF(ISERROR(H202),IF(ISERROR(H201),IF(ISERROR(#REF!),"BLANK",#REF!),H201),H202)</f>
        <v>45388</v>
      </c>
      <c r="I203" s="2">
        <f>IF(ISERROR(I202),IF(ISERROR(I201),IF(ISERROR(#REF!),"BLANK",#REF!),I201),I202)</f>
        <v>12</v>
      </c>
      <c r="J203" s="2" t="str">
        <f>IF(ISERROR(J202),IF(ISERROR(J201),IF(ISERROR(#REF!),"BLANK",#REF!),J201),J202)</f>
        <v>N</v>
      </c>
      <c r="K203" s="6">
        <f>IF(ISERROR(K202),IF(ISERROR(K201),IF(ISERROR(#REF!),"BLANK",#REF!),K201),K202)</f>
        <v>0.54166666666666663</v>
      </c>
      <c r="L203" s="2" t="str">
        <f>IF(ISERROR(L202),IF(ISERROR(L201),IF(ISERROR(#REF!),"BLANK",#REF!),L201),L202)</f>
        <v>Angela</v>
      </c>
      <c r="M203" s="2">
        <f>IF(ISERROR(M202),IF(ISERROR(M201),IF(ISERROR(#REF!),"BLANK",#REF!),M201),M202)</f>
        <v>8.5</v>
      </c>
      <c r="N203" s="2">
        <f>IF(ISERROR(N202),IF(ISERROR(N201),IF(ISERROR(#REF!),"BLANK",#REF!),N201),N202)</f>
        <v>2</v>
      </c>
      <c r="O203" s="2">
        <v>1</v>
      </c>
      <c r="P203" s="2" t="str">
        <f>IF(ISERROR(P202),IF(ISERROR(P201),IF(ISERROR(#REF!),"BLANK",#REF!),P201),P202)</f>
        <v>pca</v>
      </c>
      <c r="Q203" s="7" t="str">
        <f>IF($N203=1,IF(ISERROR(VLOOKUP($P203,'M1'!$A:$C,Q$2,FALSE)),"NOT PRESENT",VLOOKUP($P203,'M1'!$A:$C,Q$2,FALSE)),IF($N203=2,IF(ISERROR(VLOOKUP(DATA!$P203,'M2'!$A:$C,Q$2,FALSE)),"NOT PRESENT",VLOOKUP(DATA!$P203,'M2'!$A:$C,Q$2,FALSE)),IF($N203=0,IF(ISERROR(VLOOKUP($P203,'M1'!$A:$C,Q$2,FALSE)),IF(ISERROR(VLOOKUP(DATA!$P203,'M2'!$A:$C,Q$2,FALSE)),"NOT PRESENT",VLOOKUP(DATA!$P203,'M2'!$A:$C,Q$2,FALSE)),VLOOKUP($P203,'M1'!$A:$C,Q$2,FALSE)),"SPECIFY METHOD")))</f>
        <v>Paguristes cadenati</v>
      </c>
      <c r="R203" s="7" t="str">
        <f>IF($N203=1,IF(ISERROR(VLOOKUP($P203,'M1'!$A:$C,R$2,FALSE)),"NOT PRESENT",VLOOKUP($P203,'M1'!$A:$C,R$2,FALSE)),IF($N203=2,IF(ISERROR(VLOOKUP(DATA!$P203,'M2'!$A:$C,R$2,FALSE)),"NOT PRESENT",VLOOKUP(DATA!$P203,'M2'!$A:$C,R$2,FALSE)),IF($N203=0,IF(ISERROR(VLOOKUP($P203,'M1'!$A:$C,R$2,FALSE)),IF(ISERROR(VLOOKUP(DATA!$P203,'M2'!$A:$C,R$2,FALSE)),"NOT PRESENT",VLOOKUP(DATA!$P203,'M2'!$A:$C,R$2,FALSE)),VLOOKUP($P203,'M1'!$A:$C,R$2,FALSE)),"SPECIFY METHOD")))</f>
        <v>Red reef hermit crab</v>
      </c>
      <c r="S203" s="33">
        <f t="shared" si="283"/>
        <v>1</v>
      </c>
      <c r="T203" s="2">
        <v>1</v>
      </c>
    </row>
    <row r="204" spans="1:22">
      <c r="B204" s="2" t="str">
        <f t="shared" ref="B204:D204" si="388">IF(ISERROR(B203),IF(ISERROR(B202),IF(ISERROR(B201),"BLANK",B201),B202),B203)</f>
        <v>LH</v>
      </c>
      <c r="C204" s="2" t="str">
        <f t="shared" si="388"/>
        <v>BLANK</v>
      </c>
      <c r="D204" s="2" t="str">
        <f t="shared" si="388"/>
        <v>BC1</v>
      </c>
      <c r="E204" s="7" t="str">
        <f>IF(ISERROR(VLOOKUP($D204,SITES!$A:$E,2,FALSE)),"",VLOOKUP($D204,SITES!$A:$E,2,FALSE))</f>
        <v>Broward County 1</v>
      </c>
      <c r="F204" s="4">
        <f>IF(ISERROR(VLOOKUP($D204,SITES!$A:$E,3,FALSE)),"",VLOOKUP($D204,SITES!$A:$E,3,FALSE))</f>
        <v>26.147866666666665</v>
      </c>
      <c r="G204" s="31">
        <f>IF(ISERROR(VLOOKUP($D204,SITES!$A:$E,4,FALSE)),"",VLOOKUP($D204,SITES!$A:$E,4,FALSE))</f>
        <v>-80.095966666666669</v>
      </c>
      <c r="H204" s="50">
        <f t="shared" ref="H204:N204" si="389">IF(ISERROR(H203),IF(ISERROR(H202),IF(ISERROR(H201),"BLANK",H201),H202),H203)</f>
        <v>45388</v>
      </c>
      <c r="I204" s="2">
        <f t="shared" si="389"/>
        <v>12</v>
      </c>
      <c r="J204" s="2" t="str">
        <f t="shared" si="389"/>
        <v>N</v>
      </c>
      <c r="K204" s="6">
        <f t="shared" si="389"/>
        <v>0.54166666666666663</v>
      </c>
      <c r="L204" s="2" t="str">
        <f t="shared" si="389"/>
        <v>Angela</v>
      </c>
      <c r="M204" s="2">
        <f t="shared" si="389"/>
        <v>8.5</v>
      </c>
      <c r="N204" s="2">
        <f t="shared" si="389"/>
        <v>2</v>
      </c>
      <c r="O204" s="2">
        <v>2</v>
      </c>
      <c r="P204" s="2" t="s">
        <v>109</v>
      </c>
      <c r="Q204" s="7" t="str">
        <f>IF($N204=1,IF(ISERROR(VLOOKUP($P204,'M1'!$A:$C,Q$2,FALSE)),"NOT PRESENT",VLOOKUP($P204,'M1'!$A:$C,Q$2,FALSE)),IF($N204=2,IF(ISERROR(VLOOKUP(DATA!$P204,'M2'!$A:$C,Q$2,FALSE)),"NOT PRESENT",VLOOKUP(DATA!$P204,'M2'!$A:$C,Q$2,FALSE)),IF($N204=0,IF(ISERROR(VLOOKUP($P204,'M1'!$A:$C,Q$2,FALSE)),IF(ISERROR(VLOOKUP(DATA!$P204,'M2'!$A:$C,Q$2,FALSE)),"NOT PRESENT",VLOOKUP(DATA!$P204,'M2'!$A:$C,Q$2,FALSE)),VLOOKUP($P204,'M1'!$A:$C,Q$2,FALSE)),"SPECIFY METHOD")))</f>
        <v>Stenopus hispidus</v>
      </c>
      <c r="R204" s="7" t="str">
        <f>IF($N204=1,IF(ISERROR(VLOOKUP($P204,'M1'!$A:$C,R$2,FALSE)),"NOT PRESENT",VLOOKUP($P204,'M1'!$A:$C,R$2,FALSE)),IF($N204=2,IF(ISERROR(VLOOKUP(DATA!$P204,'M2'!$A:$C,R$2,FALSE)),"NOT PRESENT",VLOOKUP(DATA!$P204,'M2'!$A:$C,R$2,FALSE)),IF($N204=0,IF(ISERROR(VLOOKUP($P204,'M1'!$A:$C,R$2,FALSE)),IF(ISERROR(VLOOKUP(DATA!$P204,'M2'!$A:$C,R$2,FALSE)),"NOT PRESENT",VLOOKUP(DATA!$P204,'M2'!$A:$C,R$2,FALSE)),VLOOKUP($P204,'M1'!$A:$C,R$2,FALSE)),"SPECIFY METHOD")))</f>
        <v>Banded cleaner shrimp</v>
      </c>
      <c r="S204" s="33">
        <f t="shared" si="283"/>
        <v>4</v>
      </c>
      <c r="T204" s="2">
        <v>4</v>
      </c>
    </row>
    <row r="205" spans="1:22">
      <c r="B205" s="2" t="str">
        <f t="shared" ref="B205:D205" si="390">IF(ISERROR(B204),IF(ISERROR(B203),IF(ISERROR(B202),"BLANK",B202),B203),B204)</f>
        <v>LH</v>
      </c>
      <c r="C205" s="2" t="str">
        <f t="shared" si="390"/>
        <v>BLANK</v>
      </c>
      <c r="D205" s="2" t="str">
        <f t="shared" si="390"/>
        <v>BC1</v>
      </c>
      <c r="E205" s="7" t="str">
        <f>IF(ISERROR(VLOOKUP($D205,SITES!$A:$E,2,FALSE)),"",VLOOKUP($D205,SITES!$A:$E,2,FALSE))</f>
        <v>Broward County 1</v>
      </c>
      <c r="F205" s="4">
        <f>IF(ISERROR(VLOOKUP($D205,SITES!$A:$E,3,FALSE)),"",VLOOKUP($D205,SITES!$A:$E,3,FALSE))</f>
        <v>26.147866666666665</v>
      </c>
      <c r="G205" s="31">
        <f>IF(ISERROR(VLOOKUP($D205,SITES!$A:$E,4,FALSE)),"",VLOOKUP($D205,SITES!$A:$E,4,FALSE))</f>
        <v>-80.095966666666669</v>
      </c>
      <c r="H205" s="50">
        <f t="shared" ref="H205:P205" si="391">IF(ISERROR(H204),IF(ISERROR(H203),IF(ISERROR(H202),"BLANK",H202),H203),H204)</f>
        <v>45388</v>
      </c>
      <c r="I205" s="2">
        <f t="shared" si="391"/>
        <v>12</v>
      </c>
      <c r="J205" s="2" t="str">
        <f t="shared" si="391"/>
        <v>N</v>
      </c>
      <c r="K205" s="6">
        <f t="shared" si="391"/>
        <v>0.54166666666666663</v>
      </c>
      <c r="L205" s="2" t="str">
        <f t="shared" si="391"/>
        <v>Angela</v>
      </c>
      <c r="M205" s="2">
        <f t="shared" si="391"/>
        <v>8.5</v>
      </c>
      <c r="N205" s="2">
        <f t="shared" si="391"/>
        <v>2</v>
      </c>
      <c r="O205" s="2">
        <v>2</v>
      </c>
      <c r="P205" s="2" t="str">
        <f t="shared" si="391"/>
        <v>shi</v>
      </c>
      <c r="Q205" s="7" t="str">
        <f>IF($N205=1,IF(ISERROR(VLOOKUP($P205,'M1'!$A:$C,Q$2,FALSE)),"NOT PRESENT",VLOOKUP($P205,'M1'!$A:$C,Q$2,FALSE)),IF($N205=2,IF(ISERROR(VLOOKUP(DATA!$P205,'M2'!$A:$C,Q$2,FALSE)),"NOT PRESENT",VLOOKUP(DATA!$P205,'M2'!$A:$C,Q$2,FALSE)),IF($N205=0,IF(ISERROR(VLOOKUP($P205,'M1'!$A:$C,Q$2,FALSE)),IF(ISERROR(VLOOKUP(DATA!$P205,'M2'!$A:$C,Q$2,FALSE)),"NOT PRESENT",VLOOKUP(DATA!$P205,'M2'!$A:$C,Q$2,FALSE)),VLOOKUP($P205,'M1'!$A:$C,Q$2,FALSE)),"SPECIFY METHOD")))</f>
        <v>Stenopus hispidus</v>
      </c>
      <c r="R205" s="7" t="str">
        <f>IF($N205=1,IF(ISERROR(VLOOKUP($P205,'M1'!$A:$C,R$2,FALSE)),"NOT PRESENT",VLOOKUP($P205,'M1'!$A:$C,R$2,FALSE)),IF($N205=2,IF(ISERROR(VLOOKUP(DATA!$P205,'M2'!$A:$C,R$2,FALSE)),"NOT PRESENT",VLOOKUP(DATA!$P205,'M2'!$A:$C,R$2,FALSE)),IF($N205=0,IF(ISERROR(VLOOKUP($P205,'M1'!$A:$C,R$2,FALSE)),IF(ISERROR(VLOOKUP(DATA!$P205,'M2'!$A:$C,R$2,FALSE)),"NOT PRESENT",VLOOKUP(DATA!$P205,'M2'!$A:$C,R$2,FALSE)),VLOOKUP($P205,'M1'!$A:$C,R$2,FALSE)),"SPECIFY METHOD")))</f>
        <v>Banded cleaner shrimp</v>
      </c>
      <c r="S205" s="33">
        <f t="shared" si="283"/>
        <v>3</v>
      </c>
      <c r="T205" s="2">
        <v>3</v>
      </c>
    </row>
    <row r="206" spans="1:22">
      <c r="B206" s="2" t="str">
        <f t="shared" ref="B206:D206" si="392">IF(ISERROR(B205),IF(ISERROR(B204),IF(ISERROR(B203),"BLANK",B203),B204),B205)</f>
        <v>LH</v>
      </c>
      <c r="C206" s="2" t="str">
        <f t="shared" si="392"/>
        <v>BLANK</v>
      </c>
      <c r="D206" s="2" t="str">
        <f t="shared" si="392"/>
        <v>BC1</v>
      </c>
      <c r="E206" s="7" t="str">
        <f>IF(ISERROR(VLOOKUP($D206,SITES!$A:$E,2,FALSE)),"",VLOOKUP($D206,SITES!$A:$E,2,FALSE))</f>
        <v>Broward County 1</v>
      </c>
      <c r="F206" s="4">
        <f>IF(ISERROR(VLOOKUP($D206,SITES!$A:$E,3,FALSE)),"",VLOOKUP($D206,SITES!$A:$E,3,FALSE))</f>
        <v>26.147866666666665</v>
      </c>
      <c r="G206" s="31">
        <f>IF(ISERROR(VLOOKUP($D206,SITES!$A:$E,4,FALSE)),"",VLOOKUP($D206,SITES!$A:$E,4,FALSE))</f>
        <v>-80.095966666666669</v>
      </c>
      <c r="H206" s="50">
        <f t="shared" ref="H206:N206" si="393">IF(ISERROR(H205),IF(ISERROR(H204),IF(ISERROR(H203),"BLANK",H203),H204),H205)</f>
        <v>45388</v>
      </c>
      <c r="I206" s="2">
        <f t="shared" si="393"/>
        <v>12</v>
      </c>
      <c r="J206" s="2" t="str">
        <f t="shared" si="393"/>
        <v>N</v>
      </c>
      <c r="K206" s="6">
        <f t="shared" si="393"/>
        <v>0.54166666666666663</v>
      </c>
      <c r="L206" s="2" t="str">
        <f t="shared" si="393"/>
        <v>Angela</v>
      </c>
      <c r="M206" s="2">
        <f t="shared" si="393"/>
        <v>8.5</v>
      </c>
      <c r="N206" s="2">
        <f t="shared" si="393"/>
        <v>2</v>
      </c>
      <c r="O206" s="2">
        <v>2</v>
      </c>
      <c r="P206" s="2" t="s">
        <v>143</v>
      </c>
      <c r="Q206" s="7" t="str">
        <f>IF($N206=1,IF(ISERROR(VLOOKUP($P206,'M1'!$A:$C,Q$2,FALSE)),"NOT PRESENT",VLOOKUP($P206,'M1'!$A:$C,Q$2,FALSE)),IF($N206=2,IF(ISERROR(VLOOKUP(DATA!$P206,'M2'!$A:$C,Q$2,FALSE)),"NOT PRESENT",VLOOKUP(DATA!$P206,'M2'!$A:$C,Q$2,FALSE)),IF($N206=0,IF(ISERROR(VLOOKUP($P206,'M1'!$A:$C,Q$2,FALSE)),IF(ISERROR(VLOOKUP(DATA!$P206,'M2'!$A:$C,Q$2,FALSE)),"NOT PRESENT",VLOOKUP(DATA!$P206,'M2'!$A:$C,Q$2,FALSE)),VLOOKUP($P206,'M1'!$A:$C,Q$2,FALSE)),"SPECIFY METHOD")))</f>
        <v>Emblemariopsis diaphana</v>
      </c>
      <c r="R206" s="7" t="str">
        <f>IF($N206=1,IF(ISERROR(VLOOKUP($P206,'M1'!$A:$C,R$2,FALSE)),"NOT PRESENT",VLOOKUP($P206,'M1'!$A:$C,R$2,FALSE)),IF($N206=2,IF(ISERROR(VLOOKUP(DATA!$P206,'M2'!$A:$C,R$2,FALSE)),"NOT PRESENT",VLOOKUP(DATA!$P206,'M2'!$A:$C,R$2,FALSE)),IF($N206=0,IF(ISERROR(VLOOKUP($P206,'M1'!$A:$C,R$2,FALSE)),IF(ISERROR(VLOOKUP(DATA!$P206,'M2'!$A:$C,R$2,FALSE)),"NOT PRESENT",VLOOKUP(DATA!$P206,'M2'!$A:$C,R$2,FALSE)),VLOOKUP($P206,'M1'!$A:$C,R$2,FALSE)),"SPECIFY METHOD")))</f>
        <v>Orange-sided goby</v>
      </c>
      <c r="S206" s="33">
        <f t="shared" si="283"/>
        <v>3</v>
      </c>
      <c r="T206" s="2">
        <v>0</v>
      </c>
      <c r="U206" s="2">
        <v>3</v>
      </c>
    </row>
    <row r="207" spans="1:22">
      <c r="B207" s="2" t="str">
        <f t="shared" ref="B207:D207" si="394">IF(ISERROR(B206),IF(ISERROR(B205),IF(ISERROR(B204),"BLANK",B204),B205),B206)</f>
        <v>LH</v>
      </c>
      <c r="C207" s="2" t="str">
        <f t="shared" si="394"/>
        <v>BLANK</v>
      </c>
      <c r="D207" s="2" t="str">
        <f t="shared" si="394"/>
        <v>BC1</v>
      </c>
      <c r="E207" s="7" t="str">
        <f>IF(ISERROR(VLOOKUP($D207,SITES!$A:$E,2,FALSE)),"",VLOOKUP($D207,SITES!$A:$E,2,FALSE))</f>
        <v>Broward County 1</v>
      </c>
      <c r="F207" s="4">
        <f>IF(ISERROR(VLOOKUP($D207,SITES!$A:$E,3,FALSE)),"",VLOOKUP($D207,SITES!$A:$E,3,FALSE))</f>
        <v>26.147866666666665</v>
      </c>
      <c r="G207" s="31">
        <f>IF(ISERROR(VLOOKUP($D207,SITES!$A:$E,4,FALSE)),"",VLOOKUP($D207,SITES!$A:$E,4,FALSE))</f>
        <v>-80.095966666666669</v>
      </c>
      <c r="H207" s="50">
        <f t="shared" ref="H207:N207" si="395">IF(ISERROR(H206),IF(ISERROR(H205),IF(ISERROR(H204),"BLANK",H204),H205),H206)</f>
        <v>45388</v>
      </c>
      <c r="I207" s="2">
        <f t="shared" si="395"/>
        <v>12</v>
      </c>
      <c r="J207" s="2" t="str">
        <f t="shared" si="395"/>
        <v>N</v>
      </c>
      <c r="K207" s="6">
        <f t="shared" si="395"/>
        <v>0.54166666666666663</v>
      </c>
      <c r="L207" s="2" t="str">
        <f t="shared" si="395"/>
        <v>Angela</v>
      </c>
      <c r="M207" s="2">
        <f t="shared" si="395"/>
        <v>8.5</v>
      </c>
      <c r="N207" s="2">
        <f t="shared" si="395"/>
        <v>2</v>
      </c>
      <c r="O207" s="2">
        <v>1</v>
      </c>
      <c r="P207" s="2" t="s">
        <v>146</v>
      </c>
      <c r="Q207" s="7" t="str">
        <f>IF($N207=1,IF(ISERROR(VLOOKUP($P207,'M1'!$A:$C,Q$2,FALSE)),"NOT PRESENT",VLOOKUP($P207,'M1'!$A:$C,Q$2,FALSE)),IF($N207=2,IF(ISERROR(VLOOKUP(DATA!$P207,'M2'!$A:$C,Q$2,FALSE)),"NOT PRESENT",VLOOKUP(DATA!$P207,'M2'!$A:$C,Q$2,FALSE)),IF($N207=0,IF(ISERROR(VLOOKUP($P207,'M1'!$A:$C,Q$2,FALSE)),IF(ISERROR(VLOOKUP(DATA!$P207,'M2'!$A:$C,Q$2,FALSE)),"NOT PRESENT",VLOOKUP(DATA!$P207,'M2'!$A:$C,Q$2,FALSE)),VLOOKUP($P207,'M1'!$A:$C,Q$2,FALSE)),"SPECIFY METHOD")))</f>
        <v>Diadema antillarum</v>
      </c>
      <c r="R207" s="7" t="str">
        <f>IF($N207=1,IF(ISERROR(VLOOKUP($P207,'M1'!$A:$C,R$2,FALSE)),"NOT PRESENT",VLOOKUP($P207,'M1'!$A:$C,R$2,FALSE)),IF($N207=2,IF(ISERROR(VLOOKUP(DATA!$P207,'M2'!$A:$C,R$2,FALSE)),"NOT PRESENT",VLOOKUP(DATA!$P207,'M2'!$A:$C,R$2,FALSE)),IF($N207=0,IF(ISERROR(VLOOKUP($P207,'M1'!$A:$C,R$2,FALSE)),IF(ISERROR(VLOOKUP(DATA!$P207,'M2'!$A:$C,R$2,FALSE)),"NOT PRESENT",VLOOKUP(DATA!$P207,'M2'!$A:$C,R$2,FALSE)),VLOOKUP($P207,'M1'!$A:$C,R$2,FALSE)),"SPECIFY METHOD")))</f>
        <v>Lime urchin</v>
      </c>
      <c r="S207" s="33">
        <f t="shared" si="283"/>
        <v>1</v>
      </c>
      <c r="T207" s="2">
        <v>1</v>
      </c>
    </row>
    <row r="208" spans="1:22">
      <c r="B208" s="2" t="str">
        <f t="shared" ref="B208:D208" si="396">IF(ISERROR(B207),IF(ISERROR(B206),IF(ISERROR(B205),"BLANK",B205),B206),B207)</f>
        <v>LH</v>
      </c>
      <c r="C208" s="2" t="str">
        <f t="shared" si="396"/>
        <v>BLANK</v>
      </c>
      <c r="D208" s="2" t="str">
        <f t="shared" si="396"/>
        <v>BC1</v>
      </c>
      <c r="E208" s="7" t="str">
        <f>IF(ISERROR(VLOOKUP($D208,SITES!$A:$E,2,FALSE)),"",VLOOKUP($D208,SITES!$A:$E,2,FALSE))</f>
        <v>Broward County 1</v>
      </c>
      <c r="F208" s="4">
        <f>IF(ISERROR(VLOOKUP($D208,SITES!$A:$E,3,FALSE)),"",VLOOKUP($D208,SITES!$A:$E,3,FALSE))</f>
        <v>26.147866666666665</v>
      </c>
      <c r="G208" s="31">
        <f>IF(ISERROR(VLOOKUP($D208,SITES!$A:$E,4,FALSE)),"",VLOOKUP($D208,SITES!$A:$E,4,FALSE))</f>
        <v>-80.095966666666669</v>
      </c>
      <c r="H208" s="50">
        <f t="shared" ref="H208:P208" si="397">IF(ISERROR(H207),IF(ISERROR(H206),IF(ISERROR(H205),"BLANK",H205),H206),H207)</f>
        <v>45388</v>
      </c>
      <c r="I208" s="2">
        <f t="shared" si="397"/>
        <v>12</v>
      </c>
      <c r="J208" s="2" t="str">
        <f t="shared" si="397"/>
        <v>N</v>
      </c>
      <c r="K208" s="6">
        <f t="shared" si="397"/>
        <v>0.54166666666666663</v>
      </c>
      <c r="L208" s="2" t="str">
        <f t="shared" si="397"/>
        <v>Angela</v>
      </c>
      <c r="M208" s="2">
        <f t="shared" si="397"/>
        <v>8.5</v>
      </c>
      <c r="N208" s="2">
        <f t="shared" si="397"/>
        <v>2</v>
      </c>
      <c r="O208" s="2">
        <v>2</v>
      </c>
      <c r="P208" s="2" t="str">
        <f t="shared" si="397"/>
        <v>dan</v>
      </c>
      <c r="Q208" s="7" t="str">
        <f>IF($N208=1,IF(ISERROR(VLOOKUP($P208,'M1'!$A:$C,Q$2,FALSE)),"NOT PRESENT",VLOOKUP($P208,'M1'!$A:$C,Q$2,FALSE)),IF($N208=2,IF(ISERROR(VLOOKUP(DATA!$P208,'M2'!$A:$C,Q$2,FALSE)),"NOT PRESENT",VLOOKUP(DATA!$P208,'M2'!$A:$C,Q$2,FALSE)),IF($N208=0,IF(ISERROR(VLOOKUP($P208,'M1'!$A:$C,Q$2,FALSE)),IF(ISERROR(VLOOKUP(DATA!$P208,'M2'!$A:$C,Q$2,FALSE)),"NOT PRESENT",VLOOKUP(DATA!$P208,'M2'!$A:$C,Q$2,FALSE)),VLOOKUP($P208,'M1'!$A:$C,Q$2,FALSE)),"SPECIFY METHOD")))</f>
        <v>Diadema antillarum</v>
      </c>
      <c r="R208" s="7" t="str">
        <f>IF($N208=1,IF(ISERROR(VLOOKUP($P208,'M1'!$A:$C,R$2,FALSE)),"NOT PRESENT",VLOOKUP($P208,'M1'!$A:$C,R$2,FALSE)),IF($N208=2,IF(ISERROR(VLOOKUP(DATA!$P208,'M2'!$A:$C,R$2,FALSE)),"NOT PRESENT",VLOOKUP(DATA!$P208,'M2'!$A:$C,R$2,FALSE)),IF($N208=0,IF(ISERROR(VLOOKUP($P208,'M1'!$A:$C,R$2,FALSE)),IF(ISERROR(VLOOKUP(DATA!$P208,'M2'!$A:$C,R$2,FALSE)),"NOT PRESENT",VLOOKUP(DATA!$P208,'M2'!$A:$C,R$2,FALSE)),VLOOKUP($P208,'M1'!$A:$C,R$2,FALSE)),"SPECIFY METHOD")))</f>
        <v>Lime urchin</v>
      </c>
      <c r="S208" s="33">
        <f t="shared" si="283"/>
        <v>1</v>
      </c>
      <c r="T208" s="2">
        <v>1</v>
      </c>
    </row>
    <row r="209" spans="2:31">
      <c r="B209" s="2" t="str">
        <f t="shared" ref="B209:D209" si="398">IF(ISERROR(B208),IF(ISERROR(B207),IF(ISERROR(B206),"BLANK",B206),B207),B208)</f>
        <v>LH</v>
      </c>
      <c r="C209" s="2" t="str">
        <f t="shared" si="398"/>
        <v>BLANK</v>
      </c>
      <c r="D209" s="2" t="str">
        <f t="shared" si="398"/>
        <v>BC1</v>
      </c>
      <c r="E209" s="7" t="str">
        <f>IF(ISERROR(VLOOKUP($D209,SITES!$A:$E,2,FALSE)),"",VLOOKUP($D209,SITES!$A:$E,2,FALSE))</f>
        <v>Broward County 1</v>
      </c>
      <c r="F209" s="4">
        <f>IF(ISERROR(VLOOKUP($D209,SITES!$A:$E,3,FALSE)),"",VLOOKUP($D209,SITES!$A:$E,3,FALSE))</f>
        <v>26.147866666666665</v>
      </c>
      <c r="G209" s="31">
        <f>IF(ISERROR(VLOOKUP($D209,SITES!$A:$E,4,FALSE)),"",VLOOKUP($D209,SITES!$A:$E,4,FALSE))</f>
        <v>-80.095966666666669</v>
      </c>
      <c r="H209" s="50">
        <f t="shared" ref="H209:N209" si="399">IF(ISERROR(H208),IF(ISERROR(H207),IF(ISERROR(H206),"BLANK",H206),H207),H208)</f>
        <v>45388</v>
      </c>
      <c r="I209" s="2">
        <f t="shared" si="399"/>
        <v>12</v>
      </c>
      <c r="J209" s="2" t="str">
        <f t="shared" si="399"/>
        <v>N</v>
      </c>
      <c r="K209" s="6">
        <f t="shared" si="399"/>
        <v>0.54166666666666663</v>
      </c>
      <c r="L209" s="2" t="str">
        <f t="shared" si="399"/>
        <v>Angela</v>
      </c>
      <c r="M209" s="2">
        <f t="shared" si="399"/>
        <v>8.5</v>
      </c>
      <c r="N209" s="2">
        <f t="shared" si="399"/>
        <v>2</v>
      </c>
      <c r="O209" s="2">
        <v>1</v>
      </c>
      <c r="P209" s="2" t="s">
        <v>111</v>
      </c>
      <c r="Q209" s="7" t="str">
        <f>IF($N209=1,IF(ISERROR(VLOOKUP($P209,'M1'!$A:$C,Q$2,FALSE)),"NOT PRESENT",VLOOKUP($P209,'M1'!$A:$C,Q$2,FALSE)),IF($N209=2,IF(ISERROR(VLOOKUP(DATA!$P209,'M2'!$A:$C,Q$2,FALSE)),"NOT PRESENT",VLOOKUP(DATA!$P209,'M2'!$A:$C,Q$2,FALSE)),IF($N209=0,IF(ISERROR(VLOOKUP($P209,'M1'!$A:$C,Q$2,FALSE)),IF(ISERROR(VLOOKUP(DATA!$P209,'M2'!$A:$C,Q$2,FALSE)),"NOT PRESENT",VLOOKUP(DATA!$P209,'M2'!$A:$C,Q$2,FALSE)),VLOOKUP($P209,'M1'!$A:$C,Q$2,FALSE)),"SPECIFY METHOD")))</f>
        <v>Eucidaris tribuloides</v>
      </c>
      <c r="R209" s="7" t="str">
        <f>IF($N209=1,IF(ISERROR(VLOOKUP($P209,'M1'!$A:$C,R$2,FALSE)),"NOT PRESENT",VLOOKUP($P209,'M1'!$A:$C,R$2,FALSE)),IF($N209=2,IF(ISERROR(VLOOKUP(DATA!$P209,'M2'!$A:$C,R$2,FALSE)),"NOT PRESENT",VLOOKUP(DATA!$P209,'M2'!$A:$C,R$2,FALSE)),IF($N209=0,IF(ISERROR(VLOOKUP($P209,'M1'!$A:$C,R$2,FALSE)),IF(ISERROR(VLOOKUP(DATA!$P209,'M2'!$A:$C,R$2,FALSE)),"NOT PRESENT",VLOOKUP(DATA!$P209,'M2'!$A:$C,R$2,FALSE)),VLOOKUP($P209,'M1'!$A:$C,R$2,FALSE)),"SPECIFY METHOD")))</f>
        <v>Slate pencil urchin</v>
      </c>
      <c r="S209" s="33">
        <f t="shared" ref="S209:S275" si="400">SUM(T209:AV209)</f>
        <v>2</v>
      </c>
      <c r="T209" s="2">
        <v>2</v>
      </c>
    </row>
    <row r="210" spans="2:31">
      <c r="B210" s="2" t="str">
        <f t="shared" ref="B210:D212" si="401">IF(ISERROR(B209),IF(ISERROR(B207),IF(ISERROR(B206),"BLANK",B206),B207),B209)</f>
        <v>LH</v>
      </c>
      <c r="C210" s="2" t="str">
        <f t="shared" si="401"/>
        <v>BLANK</v>
      </c>
      <c r="D210" s="2" t="str">
        <f t="shared" si="401"/>
        <v>BC1</v>
      </c>
      <c r="E210" s="7" t="str">
        <f>IF(ISERROR(VLOOKUP($D210,SITES!$A:$E,2,FALSE)),"",VLOOKUP($D210,SITES!$A:$E,2,FALSE))</f>
        <v>Broward County 1</v>
      </c>
      <c r="F210" s="4">
        <f>IF(ISERROR(VLOOKUP($D210,SITES!$A:$E,3,FALSE)),"",VLOOKUP($D210,SITES!$A:$E,3,FALSE))</f>
        <v>26.147866666666665</v>
      </c>
      <c r="G210" s="31">
        <f>IF(ISERROR(VLOOKUP($D210,SITES!$A:$E,4,FALSE)),"",VLOOKUP($D210,SITES!$A:$E,4,FALSE))</f>
        <v>-80.095966666666669</v>
      </c>
      <c r="H210" s="50">
        <f t="shared" ref="H210:N210" si="402">IF(ISERROR(H209),IF(ISERROR(H207),IF(ISERROR(H206),"BLANK",H206),H207),H209)</f>
        <v>45388</v>
      </c>
      <c r="I210" s="2">
        <f t="shared" si="402"/>
        <v>12</v>
      </c>
      <c r="J210" s="2" t="str">
        <f t="shared" si="402"/>
        <v>N</v>
      </c>
      <c r="K210" s="6">
        <f t="shared" si="402"/>
        <v>0.54166666666666663</v>
      </c>
      <c r="L210" s="2" t="str">
        <f t="shared" si="402"/>
        <v>Angela</v>
      </c>
      <c r="M210" s="2">
        <f t="shared" si="402"/>
        <v>8.5</v>
      </c>
      <c r="N210" s="2">
        <f t="shared" si="402"/>
        <v>2</v>
      </c>
      <c r="O210" s="2">
        <v>2</v>
      </c>
      <c r="P210" s="2" t="s">
        <v>111</v>
      </c>
      <c r="Q210" s="7" t="str">
        <f>IF($N210=1,IF(ISERROR(VLOOKUP($P210,'M1'!$A:$C,Q$2,FALSE)),"NOT PRESENT",VLOOKUP($P210,'M1'!$A:$C,Q$2,FALSE)),IF($N210=2,IF(ISERROR(VLOOKUP(DATA!$P210,'M2'!$A:$C,Q$2,FALSE)),"NOT PRESENT",VLOOKUP(DATA!$P210,'M2'!$A:$C,Q$2,FALSE)),IF($N210=0,IF(ISERROR(VLOOKUP($P210,'M1'!$A:$C,Q$2,FALSE)),IF(ISERROR(VLOOKUP(DATA!$P210,'M2'!$A:$C,Q$2,FALSE)),"NOT PRESENT",VLOOKUP(DATA!$P210,'M2'!$A:$C,Q$2,FALSE)),VLOOKUP($P210,'M1'!$A:$C,Q$2,FALSE)),"SPECIFY METHOD")))</f>
        <v>Eucidaris tribuloides</v>
      </c>
      <c r="R210" s="7" t="str">
        <f>IF($N210=1,IF(ISERROR(VLOOKUP($P210,'M1'!$A:$C,R$2,FALSE)),"NOT PRESENT",VLOOKUP($P210,'M1'!$A:$C,R$2,FALSE)),IF($N210=2,IF(ISERROR(VLOOKUP(DATA!$P210,'M2'!$A:$C,R$2,FALSE)),"NOT PRESENT",VLOOKUP(DATA!$P210,'M2'!$A:$C,R$2,FALSE)),IF($N210=0,IF(ISERROR(VLOOKUP($P210,'M1'!$A:$C,R$2,FALSE)),IF(ISERROR(VLOOKUP(DATA!$P210,'M2'!$A:$C,R$2,FALSE)),"NOT PRESENT",VLOOKUP(DATA!$P210,'M2'!$A:$C,R$2,FALSE)),VLOOKUP($P210,'M1'!$A:$C,R$2,FALSE)),"SPECIFY METHOD")))</f>
        <v>Slate pencil urchin</v>
      </c>
      <c r="S210" s="33">
        <f t="shared" ref="S210" si="403">SUM(T210:AV210)</f>
        <v>2</v>
      </c>
      <c r="T210" s="2">
        <v>2</v>
      </c>
    </row>
    <row r="211" spans="2:31">
      <c r="B211" s="2" t="str">
        <f t="shared" ref="B211:D211" si="404">IF(ISERROR(B209),IF(ISERROR(B208),IF(ISERROR(B207),"BLANK",B207),B208),B209)</f>
        <v>LH</v>
      </c>
      <c r="C211" s="2" t="str">
        <f t="shared" si="404"/>
        <v>BLANK</v>
      </c>
      <c r="D211" s="2" t="str">
        <f t="shared" si="404"/>
        <v>BC1</v>
      </c>
      <c r="E211" s="7" t="str">
        <f>IF(ISERROR(VLOOKUP($D211,SITES!$A:$E,2,FALSE)),"",VLOOKUP($D211,SITES!$A:$E,2,FALSE))</f>
        <v>Broward County 1</v>
      </c>
      <c r="F211" s="4">
        <f>IF(ISERROR(VLOOKUP($D211,SITES!$A:$E,3,FALSE)),"",VLOOKUP($D211,SITES!$A:$E,3,FALSE))</f>
        <v>26.147866666666665</v>
      </c>
      <c r="G211" s="31">
        <f>IF(ISERROR(VLOOKUP($D211,SITES!$A:$E,4,FALSE)),"",VLOOKUP($D211,SITES!$A:$E,4,FALSE))</f>
        <v>-80.095966666666669</v>
      </c>
      <c r="H211" s="50">
        <f t="shared" ref="H211:N211" si="405">IF(ISERROR(H209),IF(ISERROR(H208),IF(ISERROR(H207),"BLANK",H207),H208),H209)</f>
        <v>45388</v>
      </c>
      <c r="I211" s="2">
        <f t="shared" si="405"/>
        <v>12</v>
      </c>
      <c r="J211" s="2" t="str">
        <f t="shared" si="405"/>
        <v>N</v>
      </c>
      <c r="K211" s="6">
        <f t="shared" si="405"/>
        <v>0.54166666666666663</v>
      </c>
      <c r="L211" s="2" t="str">
        <f t="shared" si="405"/>
        <v>Angela</v>
      </c>
      <c r="M211" s="2">
        <f t="shared" si="405"/>
        <v>8.5</v>
      </c>
      <c r="N211" s="2">
        <f t="shared" si="405"/>
        <v>2</v>
      </c>
      <c r="O211" s="2">
        <v>1</v>
      </c>
      <c r="P211" s="2" t="s">
        <v>110</v>
      </c>
      <c r="Q211" s="7" t="str">
        <f>IF($N211=1,IF(ISERROR(VLOOKUP($P211,'M1'!$A:$C,Q$2,FALSE)),"NOT PRESENT",VLOOKUP($P211,'M1'!$A:$C,Q$2,FALSE)),IF($N211=2,IF(ISERROR(VLOOKUP(DATA!$P211,'M2'!$A:$C,Q$2,FALSE)),"NOT PRESENT",VLOOKUP(DATA!$P211,'M2'!$A:$C,Q$2,FALSE)),IF($N211=0,IF(ISERROR(VLOOKUP($P211,'M1'!$A:$C,Q$2,FALSE)),IF(ISERROR(VLOOKUP(DATA!$P211,'M2'!$A:$C,Q$2,FALSE)),"NOT PRESENT",VLOOKUP(DATA!$P211,'M2'!$A:$C,Q$2,FALSE)),VLOOKUP($P211,'M1'!$A:$C,Q$2,FALSE)),"SPECIFY METHOD")))</f>
        <v>Ancylomenes pedersoni</v>
      </c>
      <c r="R211" s="7">
        <f>IF($N211=1,IF(ISERROR(VLOOKUP($P211,'M1'!$A:$C,R$2,FALSE)),"NOT PRESENT",VLOOKUP($P211,'M1'!$A:$C,R$2,FALSE)),IF($N211=2,IF(ISERROR(VLOOKUP(DATA!$P211,'M2'!$A:$C,R$2,FALSE)),"NOT PRESENT",VLOOKUP(DATA!$P211,'M2'!$A:$C,R$2,FALSE)),IF($N211=0,IF(ISERROR(VLOOKUP($P211,'M1'!$A:$C,R$2,FALSE)),IF(ISERROR(VLOOKUP(DATA!$P211,'M2'!$A:$C,R$2,FALSE)),"NOT PRESENT",VLOOKUP(DATA!$P211,'M2'!$A:$C,R$2,FALSE)),VLOOKUP($P211,'M1'!$A:$C,R$2,FALSE)),"SPECIFY METHOD")))</f>
        <v>0</v>
      </c>
      <c r="S211" s="33">
        <f t="shared" si="400"/>
        <v>2</v>
      </c>
      <c r="T211" s="2">
        <v>2</v>
      </c>
    </row>
    <row r="212" spans="2:31">
      <c r="B212" s="2" t="str">
        <f t="shared" si="401"/>
        <v>LH</v>
      </c>
      <c r="C212" s="2" t="str">
        <f t="shared" si="401"/>
        <v>BLANK</v>
      </c>
      <c r="D212" s="2" t="str">
        <f t="shared" si="401"/>
        <v>BC1</v>
      </c>
      <c r="E212" s="7" t="str">
        <f>IF(ISERROR(VLOOKUP($D212,SITES!$A:$E,2,FALSE)),"",VLOOKUP($D212,SITES!$A:$E,2,FALSE))</f>
        <v>Broward County 1</v>
      </c>
      <c r="F212" s="4">
        <f>IF(ISERROR(VLOOKUP($D212,SITES!$A:$E,3,FALSE)),"",VLOOKUP($D212,SITES!$A:$E,3,FALSE))</f>
        <v>26.147866666666665</v>
      </c>
      <c r="G212" s="31">
        <f>IF(ISERROR(VLOOKUP($D212,SITES!$A:$E,4,FALSE)),"",VLOOKUP($D212,SITES!$A:$E,4,FALSE))</f>
        <v>-80.095966666666669</v>
      </c>
      <c r="H212" s="50">
        <f t="shared" ref="H212:N212" si="406">IF(ISERROR(H211),IF(ISERROR(H209),IF(ISERROR(H208),"BLANK",H208),H209),H211)</f>
        <v>45388</v>
      </c>
      <c r="I212" s="2">
        <f t="shared" si="406"/>
        <v>12</v>
      </c>
      <c r="J212" s="2" t="str">
        <f t="shared" si="406"/>
        <v>N</v>
      </c>
      <c r="K212" s="6">
        <f t="shared" si="406"/>
        <v>0.54166666666666663</v>
      </c>
      <c r="L212" s="2" t="str">
        <f t="shared" si="406"/>
        <v>Angela</v>
      </c>
      <c r="M212" s="2">
        <f t="shared" si="406"/>
        <v>8.5</v>
      </c>
      <c r="N212" s="2">
        <f t="shared" si="406"/>
        <v>2</v>
      </c>
      <c r="O212" s="2">
        <v>1</v>
      </c>
      <c r="P212" s="2" t="s">
        <v>82</v>
      </c>
      <c r="Q212" s="7" t="str">
        <f>IF($N212=1,IF(ISERROR(VLOOKUP($P212,'M1'!$A:$C,Q$2,FALSE)),"NOT PRESENT",VLOOKUP($P212,'M1'!$A:$C,Q$2,FALSE)),IF($N212=2,IF(ISERROR(VLOOKUP(DATA!$P212,'M2'!$A:$C,Q$2,FALSE)),"NOT PRESENT",VLOOKUP(DATA!$P212,'M2'!$A:$C,Q$2,FALSE)),IF($N212=0,IF(ISERROR(VLOOKUP($P212,'M1'!$A:$C,Q$2,FALSE)),IF(ISERROR(VLOOKUP(DATA!$P212,'M2'!$A:$C,Q$2,FALSE)),"NOT PRESENT",VLOOKUP(DATA!$P212,'M2'!$A:$C,Q$2,FALSE)),VLOOKUP($P212,'M1'!$A:$C,Q$2,FALSE)),"SPECIFY METHOD")))</f>
        <v>Elacatinus oceanops</v>
      </c>
      <c r="R212" s="7" t="str">
        <f>IF($N212=1,IF(ISERROR(VLOOKUP($P212,'M1'!$A:$C,R$2,FALSE)),"NOT PRESENT",VLOOKUP($P212,'M1'!$A:$C,R$2,FALSE)),IF($N212=2,IF(ISERROR(VLOOKUP(DATA!$P212,'M2'!$A:$C,R$2,FALSE)),"NOT PRESENT",VLOOKUP(DATA!$P212,'M2'!$A:$C,R$2,FALSE)),IF($N212=0,IF(ISERROR(VLOOKUP($P212,'M1'!$A:$C,R$2,FALSE)),IF(ISERROR(VLOOKUP(DATA!$P212,'M2'!$A:$C,R$2,FALSE)),"NOT PRESENT",VLOOKUP(DATA!$P212,'M2'!$A:$C,R$2,FALSE)),VLOOKUP($P212,'M1'!$A:$C,R$2,FALSE)),"SPECIFY METHOD")))</f>
        <v>Neon goby</v>
      </c>
      <c r="S212" s="33">
        <f t="shared" si="400"/>
        <v>3</v>
      </c>
      <c r="T212" s="2">
        <v>0</v>
      </c>
      <c r="U212" s="2">
        <v>3</v>
      </c>
    </row>
    <row r="213" spans="2:31">
      <c r="B213" s="2" t="str">
        <f t="shared" ref="B213:D213" si="407">IF(ISERROR(B212),IF(ISERROR(B211),IF(ISERROR(B209),"BLANK",B209),B211),B212)</f>
        <v>LH</v>
      </c>
      <c r="C213" s="2" t="str">
        <f t="shared" si="407"/>
        <v>BLANK</v>
      </c>
      <c r="D213" s="2" t="str">
        <f t="shared" si="407"/>
        <v>BC1</v>
      </c>
      <c r="E213" s="7" t="str">
        <f>IF(ISERROR(VLOOKUP($D213,SITES!$A:$E,2,FALSE)),"",VLOOKUP($D213,SITES!$A:$E,2,FALSE))</f>
        <v>Broward County 1</v>
      </c>
      <c r="F213" s="4">
        <f>IF(ISERROR(VLOOKUP($D213,SITES!$A:$E,3,FALSE)),"",VLOOKUP($D213,SITES!$A:$E,3,FALSE))</f>
        <v>26.147866666666665</v>
      </c>
      <c r="G213" s="31">
        <f>IF(ISERROR(VLOOKUP($D213,SITES!$A:$E,4,FALSE)),"",VLOOKUP($D213,SITES!$A:$E,4,FALSE))</f>
        <v>-80.095966666666669</v>
      </c>
      <c r="H213" s="50">
        <f t="shared" ref="H213:N213" si="408">IF(ISERROR(H212),IF(ISERROR(H211),IF(ISERROR(H209),"BLANK",H209),H211),H212)</f>
        <v>45388</v>
      </c>
      <c r="I213" s="2">
        <f t="shared" si="408"/>
        <v>12</v>
      </c>
      <c r="J213" s="2" t="str">
        <f t="shared" si="408"/>
        <v>N</v>
      </c>
      <c r="K213" s="6">
        <f t="shared" si="408"/>
        <v>0.54166666666666663</v>
      </c>
      <c r="L213" s="2" t="str">
        <f t="shared" si="408"/>
        <v>Angela</v>
      </c>
      <c r="M213" s="2">
        <f t="shared" si="408"/>
        <v>8.5</v>
      </c>
      <c r="N213" s="2">
        <f t="shared" si="408"/>
        <v>2</v>
      </c>
      <c r="O213" s="2">
        <v>2</v>
      </c>
      <c r="P213" s="2" t="str">
        <f>IF(ISERROR(P212),IF(ISERROR(P211),IF(ISERROR(P209),"BLANK",P209),P211),P212)</f>
        <v>eoc</v>
      </c>
      <c r="Q213" s="7" t="str">
        <f>IF($N213=1,IF(ISERROR(VLOOKUP($P213,'M1'!$A:$C,Q$2,FALSE)),"NOT PRESENT",VLOOKUP($P213,'M1'!$A:$C,Q$2,FALSE)),IF($N213=2,IF(ISERROR(VLOOKUP(DATA!$P213,'M2'!$A:$C,Q$2,FALSE)),"NOT PRESENT",VLOOKUP(DATA!$P213,'M2'!$A:$C,Q$2,FALSE)),IF($N213=0,IF(ISERROR(VLOOKUP($P213,'M1'!$A:$C,Q$2,FALSE)),IF(ISERROR(VLOOKUP(DATA!$P213,'M2'!$A:$C,Q$2,FALSE)),"NOT PRESENT",VLOOKUP(DATA!$P213,'M2'!$A:$C,Q$2,FALSE)),VLOOKUP($P213,'M1'!$A:$C,Q$2,FALSE)),"SPECIFY METHOD")))</f>
        <v>Elacatinus oceanops</v>
      </c>
      <c r="R213" s="7" t="str">
        <f>IF($N213=1,IF(ISERROR(VLOOKUP($P213,'M1'!$A:$C,R$2,FALSE)),"NOT PRESENT",VLOOKUP($P213,'M1'!$A:$C,R$2,FALSE)),IF($N213=2,IF(ISERROR(VLOOKUP(DATA!$P213,'M2'!$A:$C,R$2,FALSE)),"NOT PRESENT",VLOOKUP(DATA!$P213,'M2'!$A:$C,R$2,FALSE)),IF($N213=0,IF(ISERROR(VLOOKUP($P213,'M1'!$A:$C,R$2,FALSE)),IF(ISERROR(VLOOKUP(DATA!$P213,'M2'!$A:$C,R$2,FALSE)),"NOT PRESENT",VLOOKUP(DATA!$P213,'M2'!$A:$C,R$2,FALSE)),VLOOKUP($P213,'M1'!$A:$C,R$2,FALSE)),"SPECIFY METHOD")))</f>
        <v>Neon goby</v>
      </c>
      <c r="S213" s="33">
        <f t="shared" si="400"/>
        <v>2</v>
      </c>
      <c r="T213" s="2">
        <v>0</v>
      </c>
      <c r="U213" s="2">
        <v>2</v>
      </c>
    </row>
    <row r="214" spans="2:31">
      <c r="B214" s="2" t="str">
        <f t="shared" ref="B214:D214" si="409">IF(ISERROR(B213),IF(ISERROR(B212),IF(ISERROR(B211),"BLANK",B211),B212),B213)</f>
        <v>LH</v>
      </c>
      <c r="C214" s="2" t="str">
        <f t="shared" si="409"/>
        <v>BLANK</v>
      </c>
      <c r="D214" s="2" t="str">
        <f t="shared" si="409"/>
        <v>BC1</v>
      </c>
      <c r="E214" s="7" t="str">
        <f>IF(ISERROR(VLOOKUP($D214,SITES!$A:$E,2,FALSE)),"",VLOOKUP($D214,SITES!$A:$E,2,FALSE))</f>
        <v>Broward County 1</v>
      </c>
      <c r="F214" s="4">
        <f>IF(ISERROR(VLOOKUP($D214,SITES!$A:$E,3,FALSE)),"",VLOOKUP($D214,SITES!$A:$E,3,FALSE))</f>
        <v>26.147866666666665</v>
      </c>
      <c r="G214" s="31">
        <f>IF(ISERROR(VLOOKUP($D214,SITES!$A:$E,4,FALSE)),"",VLOOKUP($D214,SITES!$A:$E,4,FALSE))</f>
        <v>-80.095966666666669</v>
      </c>
      <c r="H214" s="50">
        <f t="shared" ref="H214:N214" si="410">IF(ISERROR(H213),IF(ISERROR(H212),IF(ISERROR(H211),"BLANK",H211),H212),H213)</f>
        <v>45388</v>
      </c>
      <c r="I214" s="2">
        <f t="shared" si="410"/>
        <v>12</v>
      </c>
      <c r="J214" s="2" t="str">
        <f t="shared" si="410"/>
        <v>N</v>
      </c>
      <c r="K214" s="6">
        <f t="shared" si="410"/>
        <v>0.54166666666666663</v>
      </c>
      <c r="L214" s="2" t="str">
        <f t="shared" si="410"/>
        <v>Angela</v>
      </c>
      <c r="M214" s="2">
        <f t="shared" si="410"/>
        <v>8.5</v>
      </c>
      <c r="N214" s="2">
        <f t="shared" si="410"/>
        <v>2</v>
      </c>
      <c r="O214" s="2">
        <v>1</v>
      </c>
      <c r="P214" s="2" t="s">
        <v>116</v>
      </c>
      <c r="Q214" s="7" t="str">
        <f>IF($N214=1,IF(ISERROR(VLOOKUP($P214,'M1'!$A:$C,Q$2,FALSE)),"NOT PRESENT",VLOOKUP($P214,'M1'!$A:$C,Q$2,FALSE)),IF($N214=2,IF(ISERROR(VLOOKUP(DATA!$P214,'M2'!$A:$C,Q$2,FALSE)),"NOT PRESENT",VLOOKUP(DATA!$P214,'M2'!$A:$C,Q$2,FALSE)),IF($N214=0,IF(ISERROR(VLOOKUP($P214,'M1'!$A:$C,Q$2,FALSE)),IF(ISERROR(VLOOKUP(DATA!$P214,'M2'!$A:$C,Q$2,FALSE)),"NOT PRESENT",VLOOKUP(DATA!$P214,'M2'!$A:$C,Q$2,FALSE)),VLOOKUP($P214,'M1'!$A:$C,Q$2,FALSE)),"SPECIFY METHOD")))</f>
        <v>Pseudosquilla ciliata</v>
      </c>
      <c r="R214" s="7">
        <f>IF($N214=1,IF(ISERROR(VLOOKUP($P214,'M1'!$A:$C,R$2,FALSE)),"NOT PRESENT",VLOOKUP($P214,'M1'!$A:$C,R$2,FALSE)),IF($N214=2,IF(ISERROR(VLOOKUP(DATA!$P214,'M2'!$A:$C,R$2,FALSE)),"NOT PRESENT",VLOOKUP(DATA!$P214,'M2'!$A:$C,R$2,FALSE)),IF($N214=0,IF(ISERROR(VLOOKUP($P214,'M1'!$A:$C,R$2,FALSE)),IF(ISERROR(VLOOKUP(DATA!$P214,'M2'!$A:$C,R$2,FALSE)),"NOT PRESENT",VLOOKUP(DATA!$P214,'M2'!$A:$C,R$2,FALSE)),VLOOKUP($P214,'M1'!$A:$C,R$2,FALSE)),"SPECIFY METHOD")))</f>
        <v>0</v>
      </c>
      <c r="S214" s="33">
        <f t="shared" si="400"/>
        <v>1</v>
      </c>
      <c r="T214" s="2">
        <v>1</v>
      </c>
    </row>
    <row r="215" spans="2:31">
      <c r="B215" s="2" t="str">
        <f t="shared" ref="B215:D215" si="411">IF(ISERROR(B214),IF(ISERROR(B213),IF(ISERROR(B212),"BLANK",B212),B213),B214)</f>
        <v>LH</v>
      </c>
      <c r="C215" s="2" t="str">
        <f t="shared" si="411"/>
        <v>BLANK</v>
      </c>
      <c r="D215" s="2" t="str">
        <f t="shared" si="411"/>
        <v>BC1</v>
      </c>
      <c r="E215" s="7" t="str">
        <f>IF(ISERROR(VLOOKUP($D215,SITES!$A:$E,2,FALSE)),"",VLOOKUP($D215,SITES!$A:$E,2,FALSE))</f>
        <v>Broward County 1</v>
      </c>
      <c r="F215" s="4">
        <f>IF(ISERROR(VLOOKUP($D215,SITES!$A:$E,3,FALSE)),"",VLOOKUP($D215,SITES!$A:$E,3,FALSE))</f>
        <v>26.147866666666665</v>
      </c>
      <c r="G215" s="31">
        <f>IF(ISERROR(VLOOKUP($D215,SITES!$A:$E,4,FALSE)),"",VLOOKUP($D215,SITES!$A:$E,4,FALSE))</f>
        <v>-80.095966666666669</v>
      </c>
      <c r="H215" s="50">
        <f t="shared" ref="H215:N215" si="412">IF(ISERROR(H214),IF(ISERROR(H213),IF(ISERROR(H212),"BLANK",H212),H213),H214)</f>
        <v>45388</v>
      </c>
      <c r="I215" s="2">
        <f t="shared" si="412"/>
        <v>12</v>
      </c>
      <c r="J215" s="2" t="str">
        <f t="shared" si="412"/>
        <v>N</v>
      </c>
      <c r="K215" s="6">
        <f t="shared" si="412"/>
        <v>0.54166666666666663</v>
      </c>
      <c r="L215" s="2" t="str">
        <f t="shared" si="412"/>
        <v>Angela</v>
      </c>
      <c r="M215" s="2">
        <f t="shared" si="412"/>
        <v>8.5</v>
      </c>
      <c r="N215" s="2">
        <f t="shared" si="412"/>
        <v>2</v>
      </c>
      <c r="O215" s="2">
        <v>1</v>
      </c>
      <c r="P215" s="2" t="s">
        <v>72</v>
      </c>
      <c r="Q215" s="7" t="str">
        <f>IF($N215=1,IF(ISERROR(VLOOKUP($P215,'M1'!$A:$C,Q$2,FALSE)),"NOT PRESENT",VLOOKUP($P215,'M1'!$A:$C,Q$2,FALSE)),IF($N215=2,IF(ISERROR(VLOOKUP(DATA!$P215,'M2'!$A:$C,Q$2,FALSE)),"NOT PRESENT",VLOOKUP(DATA!$P215,'M2'!$A:$C,Q$2,FALSE)),IF($N215=0,IF(ISERROR(VLOOKUP($P215,'M1'!$A:$C,Q$2,FALSE)),IF(ISERROR(VLOOKUP(DATA!$P215,'M2'!$A:$C,Q$2,FALSE)),"NOT PRESENT",VLOOKUP(DATA!$P215,'M2'!$A:$C,Q$2,FALSE)),VLOOKUP($P215,'M1'!$A:$C,Q$2,FALSE)),"SPECIFY METHOD")))</f>
        <v>Coryphopterus dicrus</v>
      </c>
      <c r="R215" s="7" t="str">
        <f>IF($N215=1,IF(ISERROR(VLOOKUP($P215,'M1'!$A:$C,R$2,FALSE)),"NOT PRESENT",VLOOKUP($P215,'M1'!$A:$C,R$2,FALSE)),IF($N215=2,IF(ISERROR(VLOOKUP(DATA!$P215,'M2'!$A:$C,R$2,FALSE)),"NOT PRESENT",VLOOKUP(DATA!$P215,'M2'!$A:$C,R$2,FALSE)),IF($N215=0,IF(ISERROR(VLOOKUP($P215,'M1'!$A:$C,R$2,FALSE)),IF(ISERROR(VLOOKUP(DATA!$P215,'M2'!$A:$C,R$2,FALSE)),"NOT PRESENT",VLOOKUP(DATA!$P215,'M2'!$A:$C,R$2,FALSE)),VLOOKUP($P215,'M1'!$A:$C,R$2,FALSE)),"SPECIFY METHOD")))</f>
        <v>Colon goby</v>
      </c>
      <c r="S215" s="33">
        <f t="shared" si="400"/>
        <v>4</v>
      </c>
      <c r="T215" s="2">
        <v>0</v>
      </c>
      <c r="U215" s="2">
        <v>3</v>
      </c>
      <c r="V215" s="2">
        <v>1</v>
      </c>
    </row>
    <row r="216" spans="2:31">
      <c r="B216" s="2" t="str">
        <f t="shared" ref="B216:D216" si="413">IF(ISERROR(B215),IF(ISERROR(B214),IF(ISERROR(B213),"BLANK",B213),B214),B215)</f>
        <v>LH</v>
      </c>
      <c r="C216" s="2" t="str">
        <f t="shared" si="413"/>
        <v>BLANK</v>
      </c>
      <c r="D216" s="2" t="str">
        <f t="shared" si="413"/>
        <v>BC1</v>
      </c>
      <c r="E216" s="7" t="str">
        <f>IF(ISERROR(VLOOKUP($D216,SITES!$A:$E,2,FALSE)),"",VLOOKUP($D216,SITES!$A:$E,2,FALSE))</f>
        <v>Broward County 1</v>
      </c>
      <c r="F216" s="4">
        <f>IF(ISERROR(VLOOKUP($D216,SITES!$A:$E,3,FALSE)),"",VLOOKUP($D216,SITES!$A:$E,3,FALSE))</f>
        <v>26.147866666666665</v>
      </c>
      <c r="G216" s="31">
        <f>IF(ISERROR(VLOOKUP($D216,SITES!$A:$E,4,FALSE)),"",VLOOKUP($D216,SITES!$A:$E,4,FALSE))</f>
        <v>-80.095966666666669</v>
      </c>
      <c r="H216" s="50">
        <f t="shared" ref="H216:P216" si="414">IF(ISERROR(H215),IF(ISERROR(H214),IF(ISERROR(H213),"BLANK",H213),H214),H215)</f>
        <v>45388</v>
      </c>
      <c r="I216" s="2">
        <f t="shared" si="414"/>
        <v>12</v>
      </c>
      <c r="J216" s="2" t="str">
        <f t="shared" si="414"/>
        <v>N</v>
      </c>
      <c r="K216" s="6">
        <f t="shared" si="414"/>
        <v>0.54166666666666663</v>
      </c>
      <c r="L216" s="2" t="str">
        <f t="shared" si="414"/>
        <v>Angela</v>
      </c>
      <c r="M216" s="2">
        <f t="shared" si="414"/>
        <v>8.5</v>
      </c>
      <c r="N216" s="2">
        <f t="shared" si="414"/>
        <v>2</v>
      </c>
      <c r="O216" s="2">
        <v>2</v>
      </c>
      <c r="P216" s="2" t="str">
        <f t="shared" si="414"/>
        <v>cdi</v>
      </c>
      <c r="Q216" s="7" t="str">
        <f>IF($N216=1,IF(ISERROR(VLOOKUP($P216,'M1'!$A:$C,Q$2,FALSE)),"NOT PRESENT",VLOOKUP($P216,'M1'!$A:$C,Q$2,FALSE)),IF($N216=2,IF(ISERROR(VLOOKUP(DATA!$P216,'M2'!$A:$C,Q$2,FALSE)),"NOT PRESENT",VLOOKUP(DATA!$P216,'M2'!$A:$C,Q$2,FALSE)),IF($N216=0,IF(ISERROR(VLOOKUP($P216,'M1'!$A:$C,Q$2,FALSE)),IF(ISERROR(VLOOKUP(DATA!$P216,'M2'!$A:$C,Q$2,FALSE)),"NOT PRESENT",VLOOKUP(DATA!$P216,'M2'!$A:$C,Q$2,FALSE)),VLOOKUP($P216,'M1'!$A:$C,Q$2,FALSE)),"SPECIFY METHOD")))</f>
        <v>Coryphopterus dicrus</v>
      </c>
      <c r="R216" s="7" t="str">
        <f>IF($N216=1,IF(ISERROR(VLOOKUP($P216,'M1'!$A:$C,R$2,FALSE)),"NOT PRESENT",VLOOKUP($P216,'M1'!$A:$C,R$2,FALSE)),IF($N216=2,IF(ISERROR(VLOOKUP(DATA!$P216,'M2'!$A:$C,R$2,FALSE)),"NOT PRESENT",VLOOKUP(DATA!$P216,'M2'!$A:$C,R$2,FALSE)),IF($N216=0,IF(ISERROR(VLOOKUP($P216,'M1'!$A:$C,R$2,FALSE)),IF(ISERROR(VLOOKUP(DATA!$P216,'M2'!$A:$C,R$2,FALSE)),"NOT PRESENT",VLOOKUP(DATA!$P216,'M2'!$A:$C,R$2,FALSE)),VLOOKUP($P216,'M1'!$A:$C,R$2,FALSE)),"SPECIFY METHOD")))</f>
        <v>Colon goby</v>
      </c>
      <c r="S216" s="33">
        <f t="shared" si="400"/>
        <v>7</v>
      </c>
      <c r="T216" s="2">
        <v>0</v>
      </c>
      <c r="U216" s="2">
        <v>6</v>
      </c>
      <c r="V216" s="2">
        <v>1</v>
      </c>
    </row>
    <row r="217" spans="2:31">
      <c r="B217" s="2" t="str">
        <f t="shared" ref="B217:D217" si="415">IF(ISERROR(B216),IF(ISERROR(B215),IF(ISERROR(B214),"BLANK",B214),B215),B216)</f>
        <v>LH</v>
      </c>
      <c r="C217" s="2" t="str">
        <f t="shared" si="415"/>
        <v>BLANK</v>
      </c>
      <c r="D217" s="2" t="str">
        <f t="shared" si="415"/>
        <v>BC1</v>
      </c>
      <c r="E217" s="7" t="str">
        <f>IF(ISERROR(VLOOKUP($D217,SITES!$A:$E,2,FALSE)),"",VLOOKUP($D217,SITES!$A:$E,2,FALSE))</f>
        <v>Broward County 1</v>
      </c>
      <c r="F217" s="4">
        <f>IF(ISERROR(VLOOKUP($D217,SITES!$A:$E,3,FALSE)),"",VLOOKUP($D217,SITES!$A:$E,3,FALSE))</f>
        <v>26.147866666666665</v>
      </c>
      <c r="G217" s="31">
        <f>IF(ISERROR(VLOOKUP($D217,SITES!$A:$E,4,FALSE)),"",VLOOKUP($D217,SITES!$A:$E,4,FALSE))</f>
        <v>-80.095966666666669</v>
      </c>
      <c r="H217" s="50">
        <f t="shared" ref="H217:N217" si="416">IF(ISERROR(H216),IF(ISERROR(H215),IF(ISERROR(H214),"BLANK",H214),H215),H216)</f>
        <v>45388</v>
      </c>
      <c r="I217" s="2">
        <f t="shared" si="416"/>
        <v>12</v>
      </c>
      <c r="J217" s="2" t="str">
        <f t="shared" si="416"/>
        <v>N</v>
      </c>
      <c r="K217" s="6">
        <f t="shared" si="416"/>
        <v>0.54166666666666663</v>
      </c>
      <c r="L217" s="2" t="str">
        <f t="shared" si="416"/>
        <v>Angela</v>
      </c>
      <c r="M217" s="2">
        <f t="shared" si="416"/>
        <v>8.5</v>
      </c>
      <c r="N217" s="2">
        <f t="shared" si="416"/>
        <v>2</v>
      </c>
      <c r="O217" s="2">
        <v>1</v>
      </c>
      <c r="P217" s="2" t="s">
        <v>147</v>
      </c>
      <c r="Q217" s="7" t="str">
        <f>IF($N217=1,IF(ISERROR(VLOOKUP($P217,'M1'!$A:$C,Q$2,FALSE)),"NOT PRESENT",VLOOKUP($P217,'M1'!$A:$C,Q$2,FALSE)),IF($N217=2,IF(ISERROR(VLOOKUP(DATA!$P217,'M2'!$A:$C,Q$2,FALSE)),"NOT PRESENT",VLOOKUP(DATA!$P217,'M2'!$A:$C,Q$2,FALSE)),IF($N217=0,IF(ISERROR(VLOOKUP($P217,'M1'!$A:$C,Q$2,FALSE)),IF(ISERROR(VLOOKUP(DATA!$P217,'M2'!$A:$C,Q$2,FALSE)),"NOT PRESENT",VLOOKUP(DATA!$P217,'M2'!$A:$C,Q$2,FALSE)),VLOOKUP($P217,'M1'!$A:$C,Q$2,FALSE)),"SPECIFY METHOD")))</f>
        <v>Cyphoma gibbosum</v>
      </c>
      <c r="R217" s="7" t="str">
        <f>IF($N217=1,IF(ISERROR(VLOOKUP($P217,'M1'!$A:$C,R$2,FALSE)),"NOT PRESENT",VLOOKUP($P217,'M1'!$A:$C,R$2,FALSE)),IF($N217=2,IF(ISERROR(VLOOKUP(DATA!$P217,'M2'!$A:$C,R$2,FALSE)),"NOT PRESENT",VLOOKUP(DATA!$P217,'M2'!$A:$C,R$2,FALSE)),IF($N217=0,IF(ISERROR(VLOOKUP($P217,'M1'!$A:$C,R$2,FALSE)),IF(ISERROR(VLOOKUP(DATA!$P217,'M2'!$A:$C,R$2,FALSE)),"NOT PRESENT",VLOOKUP(DATA!$P217,'M2'!$A:$C,R$2,FALSE)),VLOOKUP($P217,'M1'!$A:$C,R$2,FALSE)),"SPECIFY METHOD")))</f>
        <v>Flamingo tounge snail</v>
      </c>
      <c r="S217" s="33">
        <f t="shared" si="400"/>
        <v>1</v>
      </c>
      <c r="T217" s="2">
        <v>0</v>
      </c>
      <c r="U217" s="2">
        <v>1</v>
      </c>
    </row>
    <row r="218" spans="2:31">
      <c r="B218" s="2" t="str">
        <f t="shared" ref="B218:D218" si="417">IF(ISERROR(B217),IF(ISERROR(B216),IF(ISERROR(B215),"BLANK",B215),B216),B217)</f>
        <v>LH</v>
      </c>
      <c r="C218" s="2" t="str">
        <f t="shared" si="417"/>
        <v>BLANK</v>
      </c>
      <c r="D218" s="2" t="str">
        <f t="shared" si="417"/>
        <v>BC1</v>
      </c>
      <c r="E218" s="7" t="str">
        <f>IF(ISERROR(VLOOKUP($D218,SITES!$A:$E,2,FALSE)),"",VLOOKUP($D218,SITES!$A:$E,2,FALSE))</f>
        <v>Broward County 1</v>
      </c>
      <c r="F218" s="4">
        <f>IF(ISERROR(VLOOKUP($D218,SITES!$A:$E,3,FALSE)),"",VLOOKUP($D218,SITES!$A:$E,3,FALSE))</f>
        <v>26.147866666666665</v>
      </c>
      <c r="G218" s="31">
        <f>IF(ISERROR(VLOOKUP($D218,SITES!$A:$E,4,FALSE)),"",VLOOKUP($D218,SITES!$A:$E,4,FALSE))</f>
        <v>-80.095966666666669</v>
      </c>
      <c r="H218" s="50">
        <f t="shared" ref="H218:N218" si="418">IF(ISERROR(H217),IF(ISERROR(H216),IF(ISERROR(H215),"BLANK",H215),H216),H217)</f>
        <v>45388</v>
      </c>
      <c r="I218" s="2">
        <f t="shared" si="418"/>
        <v>12</v>
      </c>
      <c r="J218" s="2" t="str">
        <f t="shared" si="418"/>
        <v>N</v>
      </c>
      <c r="K218" s="6">
        <f t="shared" si="418"/>
        <v>0.54166666666666663</v>
      </c>
      <c r="L218" s="2" t="str">
        <f t="shared" si="418"/>
        <v>Angela</v>
      </c>
      <c r="M218" s="2">
        <f t="shared" si="418"/>
        <v>8.5</v>
      </c>
      <c r="N218" s="2">
        <f t="shared" si="418"/>
        <v>2</v>
      </c>
      <c r="O218" s="2">
        <v>1</v>
      </c>
      <c r="P218" s="2" t="s">
        <v>71</v>
      </c>
      <c r="Q218" s="7" t="str">
        <f>IF($N218=1,IF(ISERROR(VLOOKUP($P218,'M1'!$A:$C,Q$2,FALSE)),"NOT PRESENT",VLOOKUP($P218,'M1'!$A:$C,Q$2,FALSE)),IF($N218=2,IF(ISERROR(VLOOKUP(DATA!$P218,'M2'!$A:$C,Q$2,FALSE)),"NOT PRESENT",VLOOKUP(DATA!$P218,'M2'!$A:$C,Q$2,FALSE)),IF($N218=0,IF(ISERROR(VLOOKUP($P218,'M1'!$A:$C,Q$2,FALSE)),IF(ISERROR(VLOOKUP(DATA!$P218,'M2'!$A:$C,Q$2,FALSE)),"NOT PRESENT",VLOOKUP(DATA!$P218,'M2'!$A:$C,Q$2,FALSE)),VLOOKUP($P218,'M1'!$A:$C,Q$2,FALSE)),"SPECIFY METHOD")))</f>
        <v>Acanthemblemaria aspera</v>
      </c>
      <c r="R218" s="7" t="str">
        <f>IF($N218=1,IF(ISERROR(VLOOKUP($P218,'M1'!$A:$C,R$2,FALSE)),"NOT PRESENT",VLOOKUP($P218,'M1'!$A:$C,R$2,FALSE)),IF($N218=2,IF(ISERROR(VLOOKUP(DATA!$P218,'M2'!$A:$C,R$2,FALSE)),"NOT PRESENT",VLOOKUP(DATA!$P218,'M2'!$A:$C,R$2,FALSE)),IF($N218=0,IF(ISERROR(VLOOKUP($P218,'M1'!$A:$C,R$2,FALSE)),IF(ISERROR(VLOOKUP(DATA!$P218,'M2'!$A:$C,R$2,FALSE)),"NOT PRESENT",VLOOKUP(DATA!$P218,'M2'!$A:$C,R$2,FALSE)),VLOOKUP($P218,'M1'!$A:$C,R$2,FALSE)),"SPECIFY METHOD")))</f>
        <v>Roughhead blenny</v>
      </c>
      <c r="S218" s="33">
        <f t="shared" si="400"/>
        <v>3</v>
      </c>
      <c r="T218" s="2">
        <v>0</v>
      </c>
      <c r="U218" s="2">
        <v>3</v>
      </c>
    </row>
    <row r="219" spans="2:31">
      <c r="B219" s="2" t="str">
        <f t="shared" ref="B219:D219" si="419">IF(ISERROR(B218),IF(ISERROR(B217),IF(ISERROR(B216),"BLANK",B216),B217),B218)</f>
        <v>LH</v>
      </c>
      <c r="C219" s="2" t="str">
        <f t="shared" si="419"/>
        <v>BLANK</v>
      </c>
      <c r="D219" s="2" t="str">
        <f t="shared" si="419"/>
        <v>BC1</v>
      </c>
      <c r="E219" s="7" t="str">
        <f>IF(ISERROR(VLOOKUP($D219,SITES!$A:$E,2,FALSE)),"",VLOOKUP($D219,SITES!$A:$E,2,FALSE))</f>
        <v>Broward County 1</v>
      </c>
      <c r="F219" s="4">
        <f>IF(ISERROR(VLOOKUP($D219,SITES!$A:$E,3,FALSE)),"",VLOOKUP($D219,SITES!$A:$E,3,FALSE))</f>
        <v>26.147866666666665</v>
      </c>
      <c r="G219" s="31">
        <f>IF(ISERROR(VLOOKUP($D219,SITES!$A:$E,4,FALSE)),"",VLOOKUP($D219,SITES!$A:$E,4,FALSE))</f>
        <v>-80.095966666666669</v>
      </c>
      <c r="H219" s="50">
        <f t="shared" ref="H219:P219" si="420">IF(ISERROR(H218),IF(ISERROR(H217),IF(ISERROR(H216),"BLANK",H216),H217),H218)</f>
        <v>45388</v>
      </c>
      <c r="I219" s="2">
        <f t="shared" si="420"/>
        <v>12</v>
      </c>
      <c r="J219" s="2" t="str">
        <f t="shared" si="420"/>
        <v>N</v>
      </c>
      <c r="K219" s="6">
        <f t="shared" si="420"/>
        <v>0.54166666666666663</v>
      </c>
      <c r="L219" s="2" t="str">
        <f t="shared" si="420"/>
        <v>Angela</v>
      </c>
      <c r="M219" s="2">
        <f t="shared" si="420"/>
        <v>8.5</v>
      </c>
      <c r="N219" s="2">
        <f t="shared" si="420"/>
        <v>2</v>
      </c>
      <c r="O219" s="2">
        <v>2</v>
      </c>
      <c r="P219" s="2" t="str">
        <f t="shared" si="420"/>
        <v>aas</v>
      </c>
      <c r="Q219" s="7" t="str">
        <f>IF($N219=1,IF(ISERROR(VLOOKUP($P219,'M1'!$A:$C,Q$2,FALSE)),"NOT PRESENT",VLOOKUP($P219,'M1'!$A:$C,Q$2,FALSE)),IF($N219=2,IF(ISERROR(VLOOKUP(DATA!$P219,'M2'!$A:$C,Q$2,FALSE)),"NOT PRESENT",VLOOKUP(DATA!$P219,'M2'!$A:$C,Q$2,FALSE)),IF($N219=0,IF(ISERROR(VLOOKUP($P219,'M1'!$A:$C,Q$2,FALSE)),IF(ISERROR(VLOOKUP(DATA!$P219,'M2'!$A:$C,Q$2,FALSE)),"NOT PRESENT",VLOOKUP(DATA!$P219,'M2'!$A:$C,Q$2,FALSE)),VLOOKUP($P219,'M1'!$A:$C,Q$2,FALSE)),"SPECIFY METHOD")))</f>
        <v>Acanthemblemaria aspera</v>
      </c>
      <c r="R219" s="7" t="str">
        <f>IF($N219=1,IF(ISERROR(VLOOKUP($P219,'M1'!$A:$C,R$2,FALSE)),"NOT PRESENT",VLOOKUP($P219,'M1'!$A:$C,R$2,FALSE)),IF($N219=2,IF(ISERROR(VLOOKUP(DATA!$P219,'M2'!$A:$C,R$2,FALSE)),"NOT PRESENT",VLOOKUP(DATA!$P219,'M2'!$A:$C,R$2,FALSE)),IF($N219=0,IF(ISERROR(VLOOKUP($P219,'M1'!$A:$C,R$2,FALSE)),IF(ISERROR(VLOOKUP(DATA!$P219,'M2'!$A:$C,R$2,FALSE)),"NOT PRESENT",VLOOKUP(DATA!$P219,'M2'!$A:$C,R$2,FALSE)),VLOOKUP($P219,'M1'!$A:$C,R$2,FALSE)),"SPECIFY METHOD")))</f>
        <v>Roughhead blenny</v>
      </c>
      <c r="S219" s="33">
        <f t="shared" si="400"/>
        <v>5</v>
      </c>
      <c r="T219" s="2">
        <v>0</v>
      </c>
      <c r="U219" s="2">
        <v>5</v>
      </c>
    </row>
    <row r="220" spans="2:31">
      <c r="B220" s="2" t="str">
        <f t="shared" ref="B220:D220" si="421">IF(ISERROR(B219),IF(ISERROR(B218),IF(ISERROR(B217),"BLANK",B217),B218),B219)</f>
        <v>LH</v>
      </c>
      <c r="C220" s="2" t="str">
        <f t="shared" si="421"/>
        <v>BLANK</v>
      </c>
      <c r="D220" s="2" t="str">
        <f t="shared" si="421"/>
        <v>BC1</v>
      </c>
      <c r="E220" s="7" t="str">
        <f>IF(ISERROR(VLOOKUP($D220,SITES!$A:$E,2,FALSE)),"",VLOOKUP($D220,SITES!$A:$E,2,FALSE))</f>
        <v>Broward County 1</v>
      </c>
      <c r="F220" s="4">
        <f>IF(ISERROR(VLOOKUP($D220,SITES!$A:$E,3,FALSE)),"",VLOOKUP($D220,SITES!$A:$E,3,FALSE))</f>
        <v>26.147866666666665</v>
      </c>
      <c r="G220" s="31">
        <f>IF(ISERROR(VLOOKUP($D220,SITES!$A:$E,4,FALSE)),"",VLOOKUP($D220,SITES!$A:$E,4,FALSE))</f>
        <v>-80.095966666666669</v>
      </c>
      <c r="H220" s="50">
        <f t="shared" ref="H220:N220" si="422">IF(ISERROR(H219),IF(ISERROR(H218),IF(ISERROR(H217),"BLANK",H217),H218),H219)</f>
        <v>45388</v>
      </c>
      <c r="I220" s="2">
        <f t="shared" si="422"/>
        <v>12</v>
      </c>
      <c r="J220" s="2" t="str">
        <f t="shared" si="422"/>
        <v>N</v>
      </c>
      <c r="K220" s="6">
        <f t="shared" si="422"/>
        <v>0.54166666666666663</v>
      </c>
      <c r="L220" s="2" t="str">
        <f t="shared" si="422"/>
        <v>Angela</v>
      </c>
      <c r="M220" s="2">
        <f t="shared" si="422"/>
        <v>8.5</v>
      </c>
      <c r="N220" s="2">
        <f t="shared" si="422"/>
        <v>2</v>
      </c>
      <c r="O220" s="2">
        <v>2</v>
      </c>
      <c r="P220" s="2" t="s">
        <v>148</v>
      </c>
      <c r="Q220" s="7" t="str">
        <f>IF($N220=1,IF(ISERROR(VLOOKUP($P220,'M1'!$A:$C,Q$2,FALSE)),"NOT PRESENT",VLOOKUP($P220,'M1'!$A:$C,Q$2,FALSE)),IF($N220=2,IF(ISERROR(VLOOKUP(DATA!$P220,'M2'!$A:$C,Q$2,FALSE)),"NOT PRESENT",VLOOKUP(DATA!$P220,'M2'!$A:$C,Q$2,FALSE)),IF($N220=0,IF(ISERROR(VLOOKUP($P220,'M1'!$A:$C,Q$2,FALSE)),IF(ISERROR(VLOOKUP(DATA!$P220,'M2'!$A:$C,Q$2,FALSE)),"NOT PRESENT",VLOOKUP(DATA!$P220,'M2'!$A:$C,Q$2,FALSE)),VLOOKUP($P220,'M1'!$A:$C,Q$2,FALSE)),"SPECIFY METHOD")))</f>
        <v>Lithopoma tectum</v>
      </c>
      <c r="R220" s="7" t="str">
        <f>IF($N220=1,IF(ISERROR(VLOOKUP($P220,'M1'!$A:$C,R$2,FALSE)),"NOT PRESENT",VLOOKUP($P220,'M1'!$A:$C,R$2,FALSE)),IF($N220=2,IF(ISERROR(VLOOKUP(DATA!$P220,'M2'!$A:$C,R$2,FALSE)),"NOT PRESENT",VLOOKUP(DATA!$P220,'M2'!$A:$C,R$2,FALSE)),IF($N220=0,IF(ISERROR(VLOOKUP($P220,'M1'!$A:$C,R$2,FALSE)),IF(ISERROR(VLOOKUP(DATA!$P220,'M2'!$A:$C,R$2,FALSE)),"NOT PRESENT",VLOOKUP(DATA!$P220,'M2'!$A:$C,R$2,FALSE)),VLOOKUP($P220,'M1'!$A:$C,R$2,FALSE)),"SPECIFY METHOD")))</f>
        <v>West indian starsnail</v>
      </c>
      <c r="S220" s="33">
        <f t="shared" si="400"/>
        <v>1</v>
      </c>
      <c r="T220" s="2">
        <v>1</v>
      </c>
    </row>
    <row r="221" spans="2:31">
      <c r="B221" s="2" t="str">
        <f t="shared" ref="B221:D221" si="423">IF(ISERROR(B220),IF(ISERROR(B219),IF(ISERROR(B218),"BLANK",B218),B219),B220)</f>
        <v>LH</v>
      </c>
      <c r="C221" s="2" t="str">
        <f t="shared" si="423"/>
        <v>BLANK</v>
      </c>
      <c r="D221" s="2" t="str">
        <f t="shared" si="423"/>
        <v>BC1</v>
      </c>
      <c r="E221" s="7" t="str">
        <f>IF(ISERROR(VLOOKUP($D221,SITES!$A:$E,2,FALSE)),"",VLOOKUP($D221,SITES!$A:$E,2,FALSE))</f>
        <v>Broward County 1</v>
      </c>
      <c r="F221" s="4">
        <f>IF(ISERROR(VLOOKUP($D221,SITES!$A:$E,3,FALSE)),"",VLOOKUP($D221,SITES!$A:$E,3,FALSE))</f>
        <v>26.147866666666665</v>
      </c>
      <c r="G221" s="31">
        <f>IF(ISERROR(VLOOKUP($D221,SITES!$A:$E,4,FALSE)),"",VLOOKUP($D221,SITES!$A:$E,4,FALSE))</f>
        <v>-80.095966666666669</v>
      </c>
      <c r="H221" s="50">
        <f t="shared" ref="H221:N221" si="424">IF(ISERROR(H220),IF(ISERROR(H219),IF(ISERROR(H218),"BLANK",H218),H219),H220)</f>
        <v>45388</v>
      </c>
      <c r="I221" s="2">
        <f t="shared" si="424"/>
        <v>12</v>
      </c>
      <c r="J221" s="2" t="str">
        <f t="shared" si="424"/>
        <v>N</v>
      </c>
      <c r="K221" s="6">
        <f t="shared" si="424"/>
        <v>0.54166666666666663</v>
      </c>
      <c r="L221" s="2" t="str">
        <f t="shared" si="424"/>
        <v>Angela</v>
      </c>
      <c r="M221" s="2">
        <f t="shared" si="424"/>
        <v>8.5</v>
      </c>
      <c r="N221" s="2">
        <f t="shared" si="424"/>
        <v>2</v>
      </c>
      <c r="O221" s="2">
        <v>1</v>
      </c>
      <c r="P221" s="2" t="s">
        <v>132</v>
      </c>
      <c r="Q221" s="7" t="str">
        <f>IF($N221=1,IF(ISERROR(VLOOKUP($P221,'M1'!$A:$C,Q$2,FALSE)),"NOT PRESENT",VLOOKUP($P221,'M1'!$A:$C,Q$2,FALSE)),IF($N221=2,IF(ISERROR(VLOOKUP(DATA!$P221,'M2'!$A:$C,Q$2,FALSE)),"NOT PRESENT",VLOOKUP(DATA!$P221,'M2'!$A:$C,Q$2,FALSE)),IF($N221=0,IF(ISERROR(VLOOKUP($P221,'M1'!$A:$C,Q$2,FALSE)),IF(ISERROR(VLOOKUP(DATA!$P221,'M2'!$A:$C,Q$2,FALSE)),"NOT PRESENT",VLOOKUP(DATA!$P221,'M2'!$A:$C,Q$2,FALSE)),VLOOKUP($P221,'M1'!$A:$C,Q$2,FALSE)),"SPECIFY METHOD")))</f>
        <v>Coryphopterus eidolon</v>
      </c>
      <c r="R221" s="7" t="str">
        <f>IF($N221=1,IF(ISERROR(VLOOKUP($P221,'M1'!$A:$C,R$2,FALSE)),"NOT PRESENT",VLOOKUP($P221,'M1'!$A:$C,R$2,FALSE)),IF($N221=2,IF(ISERROR(VLOOKUP(DATA!$P221,'M2'!$A:$C,R$2,FALSE)),"NOT PRESENT",VLOOKUP(DATA!$P221,'M2'!$A:$C,R$2,FALSE)),IF($N221=0,IF(ISERROR(VLOOKUP($P221,'M1'!$A:$C,R$2,FALSE)),IF(ISERROR(VLOOKUP(DATA!$P221,'M2'!$A:$C,R$2,FALSE)),"NOT PRESENT",VLOOKUP(DATA!$P221,'M2'!$A:$C,R$2,FALSE)),VLOOKUP($P221,'M1'!$A:$C,R$2,FALSE)),"SPECIFY METHOD")))</f>
        <v>Pallid goby</v>
      </c>
      <c r="S221" s="33">
        <f t="shared" si="400"/>
        <v>1</v>
      </c>
      <c r="T221" s="2">
        <v>0</v>
      </c>
      <c r="U221" s="2">
        <v>1</v>
      </c>
    </row>
    <row r="222" spans="2:31">
      <c r="B222" s="2" t="str">
        <f t="shared" ref="B222:D222" si="425">IF(ISERROR(B221),IF(ISERROR(B220),IF(ISERROR(B219),"BLANK",B219),B220),B221)</f>
        <v>LH</v>
      </c>
      <c r="C222" s="2" t="str">
        <f t="shared" si="425"/>
        <v>BLANK</v>
      </c>
      <c r="D222" s="2" t="str">
        <f t="shared" si="425"/>
        <v>BC1</v>
      </c>
      <c r="E222" s="7" t="str">
        <f>IF(ISERROR(VLOOKUP($D222,SITES!$A:$E,2,FALSE)),"",VLOOKUP($D222,SITES!$A:$E,2,FALSE))</f>
        <v>Broward County 1</v>
      </c>
      <c r="F222" s="4">
        <f>IF(ISERROR(VLOOKUP($D222,SITES!$A:$E,3,FALSE)),"",VLOOKUP($D222,SITES!$A:$E,3,FALSE))</f>
        <v>26.147866666666665</v>
      </c>
      <c r="G222" s="31">
        <f>IF(ISERROR(VLOOKUP($D222,SITES!$A:$E,4,FALSE)),"",VLOOKUP($D222,SITES!$A:$E,4,FALSE))</f>
        <v>-80.095966666666669</v>
      </c>
      <c r="H222" s="50">
        <f t="shared" ref="H222:P222" si="426">IF(ISERROR(H221),IF(ISERROR(H220),IF(ISERROR(H219),"BLANK",H219),H220),H221)</f>
        <v>45388</v>
      </c>
      <c r="I222" s="2">
        <f t="shared" si="426"/>
        <v>12</v>
      </c>
      <c r="J222" s="2" t="str">
        <f t="shared" si="426"/>
        <v>N</v>
      </c>
      <c r="K222" s="6">
        <f t="shared" si="426"/>
        <v>0.54166666666666663</v>
      </c>
      <c r="L222" s="2" t="str">
        <f t="shared" si="426"/>
        <v>Angela</v>
      </c>
      <c r="M222" s="2">
        <f t="shared" si="426"/>
        <v>8.5</v>
      </c>
      <c r="N222" s="2">
        <f t="shared" si="426"/>
        <v>2</v>
      </c>
      <c r="O222" s="2">
        <v>2</v>
      </c>
      <c r="P222" s="2" t="str">
        <f t="shared" si="426"/>
        <v>cei</v>
      </c>
      <c r="Q222" s="7" t="str">
        <f>IF($N222=1,IF(ISERROR(VLOOKUP($P222,'M1'!$A:$C,Q$2,FALSE)),"NOT PRESENT",VLOOKUP($P222,'M1'!$A:$C,Q$2,FALSE)),IF($N222=2,IF(ISERROR(VLOOKUP(DATA!$P222,'M2'!$A:$C,Q$2,FALSE)),"NOT PRESENT",VLOOKUP(DATA!$P222,'M2'!$A:$C,Q$2,FALSE)),IF($N222=0,IF(ISERROR(VLOOKUP($P222,'M1'!$A:$C,Q$2,FALSE)),IF(ISERROR(VLOOKUP(DATA!$P222,'M2'!$A:$C,Q$2,FALSE)),"NOT PRESENT",VLOOKUP(DATA!$P222,'M2'!$A:$C,Q$2,FALSE)),VLOOKUP($P222,'M1'!$A:$C,Q$2,FALSE)),"SPECIFY METHOD")))</f>
        <v>Coryphopterus eidolon</v>
      </c>
      <c r="R222" s="7" t="str">
        <f>IF($N222=1,IF(ISERROR(VLOOKUP($P222,'M1'!$A:$C,R$2,FALSE)),"NOT PRESENT",VLOOKUP($P222,'M1'!$A:$C,R$2,FALSE)),IF($N222=2,IF(ISERROR(VLOOKUP(DATA!$P222,'M2'!$A:$C,R$2,FALSE)),"NOT PRESENT",VLOOKUP(DATA!$P222,'M2'!$A:$C,R$2,FALSE)),IF($N222=0,IF(ISERROR(VLOOKUP($P222,'M1'!$A:$C,R$2,FALSE)),IF(ISERROR(VLOOKUP(DATA!$P222,'M2'!$A:$C,R$2,FALSE)),"NOT PRESENT",VLOOKUP(DATA!$P222,'M2'!$A:$C,R$2,FALSE)),VLOOKUP($P222,'M1'!$A:$C,R$2,FALSE)),"SPECIFY METHOD")))</f>
        <v>Pallid goby</v>
      </c>
      <c r="S222" s="33">
        <f t="shared" si="400"/>
        <v>1</v>
      </c>
      <c r="T222" s="2">
        <v>0</v>
      </c>
      <c r="U222" s="2">
        <v>1</v>
      </c>
    </row>
    <row r="223" spans="2:31">
      <c r="B223" s="2" t="str">
        <f t="shared" ref="B223:D223" si="427">IF(ISERROR(B222),IF(ISERROR(B221),IF(ISERROR(B220),"BLANK",B220),B221),B222)</f>
        <v>LH</v>
      </c>
      <c r="C223" s="2" t="str">
        <f t="shared" si="427"/>
        <v>BLANK</v>
      </c>
      <c r="D223" s="2" t="str">
        <f t="shared" si="427"/>
        <v>BC1</v>
      </c>
      <c r="E223" s="7" t="str">
        <f>IF(ISERROR(VLOOKUP($D223,SITES!$A:$E,2,FALSE)),"",VLOOKUP($D223,SITES!$A:$E,2,FALSE))</f>
        <v>Broward County 1</v>
      </c>
      <c r="F223" s="4">
        <f>IF(ISERROR(VLOOKUP($D223,SITES!$A:$E,3,FALSE)),"",VLOOKUP($D223,SITES!$A:$E,3,FALSE))</f>
        <v>26.147866666666665</v>
      </c>
      <c r="G223" s="31">
        <f>IF(ISERROR(VLOOKUP($D223,SITES!$A:$E,4,FALSE)),"",VLOOKUP($D223,SITES!$A:$E,4,FALSE))</f>
        <v>-80.095966666666669</v>
      </c>
      <c r="H223" s="50">
        <f t="shared" ref="H223:N223" si="428">IF(ISERROR(H222),IF(ISERROR(H221),IF(ISERROR(H220),"BLANK",H220),H221),H222)</f>
        <v>45388</v>
      </c>
      <c r="I223" s="2">
        <f t="shared" si="428"/>
        <v>12</v>
      </c>
      <c r="J223" s="2" t="str">
        <f t="shared" si="428"/>
        <v>N</v>
      </c>
      <c r="K223" s="6">
        <f t="shared" si="428"/>
        <v>0.54166666666666663</v>
      </c>
      <c r="L223" s="2" t="str">
        <f t="shared" si="428"/>
        <v>Angela</v>
      </c>
      <c r="M223" s="2">
        <f t="shared" si="428"/>
        <v>8.5</v>
      </c>
      <c r="N223" s="2">
        <f t="shared" si="428"/>
        <v>2</v>
      </c>
      <c r="O223" s="2">
        <v>2</v>
      </c>
      <c r="P223" s="2" t="s">
        <v>149</v>
      </c>
      <c r="Q223" s="7" t="str">
        <f>IF($N223=1,IF(ISERROR(VLOOKUP($P223,'M1'!$A:$C,Q$2,FALSE)),"NOT PRESENT",VLOOKUP($P223,'M1'!$A:$C,Q$2,FALSE)),IF($N223=2,IF(ISERROR(VLOOKUP(DATA!$P223,'M2'!$A:$C,Q$2,FALSE)),"NOT PRESENT",VLOOKUP(DATA!$P223,'M2'!$A:$C,Q$2,FALSE)),IF($N223=0,IF(ISERROR(VLOOKUP($P223,'M1'!$A:$C,Q$2,FALSE)),IF(ISERROR(VLOOKUP(DATA!$P223,'M2'!$A:$C,Q$2,FALSE)),"NOT PRESENT",VLOOKUP(DATA!$P223,'M2'!$A:$C,Q$2,FALSE)),VLOOKUP($P223,'M1'!$A:$C,Q$2,FALSE)),"SPECIFY METHOD")))</f>
        <v>Paguristes tortugae</v>
      </c>
      <c r="R223" s="7">
        <f>IF($N223=1,IF(ISERROR(VLOOKUP($P223,'M1'!$A:$C,R$2,FALSE)),"NOT PRESENT",VLOOKUP($P223,'M1'!$A:$C,R$2,FALSE)),IF($N223=2,IF(ISERROR(VLOOKUP(DATA!$P223,'M2'!$A:$C,R$2,FALSE)),"NOT PRESENT",VLOOKUP(DATA!$P223,'M2'!$A:$C,R$2,FALSE)),IF($N223=0,IF(ISERROR(VLOOKUP($P223,'M1'!$A:$C,R$2,FALSE)),IF(ISERROR(VLOOKUP(DATA!$P223,'M2'!$A:$C,R$2,FALSE)),"NOT PRESENT",VLOOKUP(DATA!$P223,'M2'!$A:$C,R$2,FALSE)),VLOOKUP($P223,'M1'!$A:$C,R$2,FALSE)),"SPECIFY METHOD")))</f>
        <v>0</v>
      </c>
      <c r="S223" s="33">
        <f t="shared" si="400"/>
        <v>1</v>
      </c>
      <c r="T223" s="2">
        <v>1</v>
      </c>
    </row>
    <row r="224" spans="2:31">
      <c r="B224" s="2" t="str">
        <f t="shared" ref="B224:D224" si="429">IF(ISERROR(B223),IF(ISERROR(B222),IF(ISERROR(B221),"BLANK",B221),B222),B223)</f>
        <v>LH</v>
      </c>
      <c r="C224" s="2" t="str">
        <f t="shared" si="429"/>
        <v>BLANK</v>
      </c>
      <c r="D224" s="2" t="str">
        <f t="shared" si="429"/>
        <v>BC1</v>
      </c>
      <c r="E224" s="7" t="str">
        <f>IF(ISERROR(VLOOKUP($D224,SITES!$A:$E,2,FALSE)),"",VLOOKUP($D224,SITES!$A:$E,2,FALSE))</f>
        <v>Broward County 1</v>
      </c>
      <c r="F224" s="4">
        <f>IF(ISERROR(VLOOKUP($D224,SITES!$A:$E,3,FALSE)),"",VLOOKUP($D224,SITES!$A:$E,3,FALSE))</f>
        <v>26.147866666666665</v>
      </c>
      <c r="G224" s="31">
        <f>IF(ISERROR(VLOOKUP($D224,SITES!$A:$E,4,FALSE)),"",VLOOKUP($D224,SITES!$A:$E,4,FALSE))</f>
        <v>-80.095966666666669</v>
      </c>
      <c r="H224" s="50">
        <f t="shared" ref="H224:N224" si="430">IF(ISERROR(H223),IF(ISERROR(H222),IF(ISERROR(H221),"BLANK",H221),H222),H223)</f>
        <v>45388</v>
      </c>
      <c r="I224" s="2">
        <f t="shared" si="430"/>
        <v>12</v>
      </c>
      <c r="J224" s="2" t="str">
        <f t="shared" si="430"/>
        <v>N</v>
      </c>
      <c r="K224" s="6">
        <f t="shared" si="430"/>
        <v>0.54166666666666663</v>
      </c>
      <c r="L224" s="2" t="str">
        <f t="shared" si="430"/>
        <v>Angela</v>
      </c>
      <c r="M224" s="2">
        <f t="shared" si="430"/>
        <v>8.5</v>
      </c>
      <c r="N224" s="2">
        <f t="shared" si="430"/>
        <v>2</v>
      </c>
      <c r="O224" s="2">
        <v>1</v>
      </c>
      <c r="P224" s="2" t="s">
        <v>150</v>
      </c>
      <c r="Q224" s="7" t="str">
        <f>IF($N224=1,IF(ISERROR(VLOOKUP($P224,'M1'!$A:$C,Q$2,FALSE)),"NOT PRESENT",VLOOKUP($P224,'M1'!$A:$C,Q$2,FALSE)),IF($N224=2,IF(ISERROR(VLOOKUP(DATA!$P224,'M2'!$A:$C,Q$2,FALSE)),"NOT PRESENT",VLOOKUP(DATA!$P224,'M2'!$A:$C,Q$2,FALSE)),IF($N224=0,IF(ISERROR(VLOOKUP($P224,'M1'!$A:$C,Q$2,FALSE)),IF(ISERROR(VLOOKUP(DATA!$P224,'M2'!$A:$C,Q$2,FALSE)),"NOT PRESENT",VLOOKUP(DATA!$P224,'M2'!$A:$C,Q$2,FALSE)),VLOOKUP($P224,'M1'!$A:$C,Q$2,FALSE)),"SPECIFY METHOD")))</f>
        <v>Gymnothorax miliaris</v>
      </c>
      <c r="R224" s="7" t="str">
        <f>IF($N224=1,IF(ISERROR(VLOOKUP($P224,'M1'!$A:$C,R$2,FALSE)),"NOT PRESENT",VLOOKUP($P224,'M1'!$A:$C,R$2,FALSE)),IF($N224=2,IF(ISERROR(VLOOKUP(DATA!$P224,'M2'!$A:$C,R$2,FALSE)),"NOT PRESENT",VLOOKUP(DATA!$P224,'M2'!$A:$C,R$2,FALSE)),IF($N224=0,IF(ISERROR(VLOOKUP($P224,'M1'!$A:$C,R$2,FALSE)),IF(ISERROR(VLOOKUP(DATA!$P224,'M2'!$A:$C,R$2,FALSE)),"NOT PRESENT",VLOOKUP(DATA!$P224,'M2'!$A:$C,R$2,FALSE)),VLOOKUP($P224,'M1'!$A:$C,R$2,FALSE)),"SPECIFY METHOD")))</f>
        <v>Goldentail moray</v>
      </c>
      <c r="S224" s="33">
        <f t="shared" si="400"/>
        <v>1</v>
      </c>
      <c r="T224" s="2">
        <v>0</v>
      </c>
      <c r="AE224" s="2">
        <v>1</v>
      </c>
    </row>
    <row r="225" spans="1:25">
      <c r="B225" s="2" t="str">
        <f t="shared" ref="B225:D226" si="431">IF(ISERROR(B224),IF(ISERROR(B223),IF(ISERROR(B222),"BLANK",B222),B223),B224)</f>
        <v>LH</v>
      </c>
      <c r="C225" s="2" t="str">
        <f t="shared" si="431"/>
        <v>BLANK</v>
      </c>
      <c r="D225" s="2" t="str">
        <f t="shared" si="431"/>
        <v>BC1</v>
      </c>
      <c r="E225" s="7" t="str">
        <f>IF(ISERROR(VLOOKUP($D225,SITES!$A:$E,2,FALSE)),"",VLOOKUP($D225,SITES!$A:$E,2,FALSE))</f>
        <v>Broward County 1</v>
      </c>
      <c r="F225" s="4">
        <f>IF(ISERROR(VLOOKUP($D225,SITES!$A:$E,3,FALSE)),"",VLOOKUP($D225,SITES!$A:$E,3,FALSE))</f>
        <v>26.147866666666665</v>
      </c>
      <c r="G225" s="31">
        <f>IF(ISERROR(VLOOKUP($D225,SITES!$A:$E,4,FALSE)),"",VLOOKUP($D225,SITES!$A:$E,4,FALSE))</f>
        <v>-80.095966666666669</v>
      </c>
      <c r="H225" s="50">
        <f t="shared" ref="H225:N226" si="432">IF(ISERROR(H224),IF(ISERROR(H223),IF(ISERROR(H222),"BLANK",H222),H223),H224)</f>
        <v>45388</v>
      </c>
      <c r="I225" s="2">
        <f t="shared" si="432"/>
        <v>12</v>
      </c>
      <c r="J225" s="2" t="str">
        <f t="shared" si="432"/>
        <v>N</v>
      </c>
      <c r="K225" s="6">
        <f t="shared" si="432"/>
        <v>0.54166666666666663</v>
      </c>
      <c r="L225" s="2" t="str">
        <f t="shared" si="432"/>
        <v>Angela</v>
      </c>
      <c r="M225" s="2">
        <f t="shared" si="432"/>
        <v>8.5</v>
      </c>
      <c r="N225" s="2">
        <f t="shared" si="432"/>
        <v>2</v>
      </c>
      <c r="O225" s="2">
        <v>2</v>
      </c>
      <c r="P225" s="2" t="s">
        <v>80</v>
      </c>
      <c r="Q225" s="7" t="str">
        <f>IF($N225=1,IF(ISERROR(VLOOKUP($P225,'M1'!$A:$C,Q$2,FALSE)),"NOT PRESENT",VLOOKUP($P225,'M1'!$A:$C,Q$2,FALSE)),IF($N225=2,IF(ISERROR(VLOOKUP(DATA!$P225,'M2'!$A:$C,Q$2,FALSE)),"NOT PRESENT",VLOOKUP(DATA!$P225,'M2'!$A:$C,Q$2,FALSE)),IF($N225=0,IF(ISERROR(VLOOKUP($P225,'M1'!$A:$C,Q$2,FALSE)),IF(ISERROR(VLOOKUP(DATA!$P225,'M2'!$A:$C,Q$2,FALSE)),"NOT PRESENT",VLOOKUP(DATA!$P225,'M2'!$A:$C,Q$2,FALSE)),VLOOKUP($P225,'M1'!$A:$C,Q$2,FALSE)),"SPECIFY METHOD")))</f>
        <v>Hypoplectrus spp.</v>
      </c>
      <c r="R225" s="7">
        <f>IF($N225=1,IF(ISERROR(VLOOKUP($P225,'M1'!$A:$C,R$2,FALSE)),"NOT PRESENT",VLOOKUP($P225,'M1'!$A:$C,R$2,FALSE)),IF($N225=2,IF(ISERROR(VLOOKUP(DATA!$P225,'M2'!$A:$C,R$2,FALSE)),"NOT PRESENT",VLOOKUP(DATA!$P225,'M2'!$A:$C,R$2,FALSE)),IF($N225=0,IF(ISERROR(VLOOKUP($P225,'M1'!$A:$C,R$2,FALSE)),IF(ISERROR(VLOOKUP(DATA!$P225,'M2'!$A:$C,R$2,FALSE)),"NOT PRESENT",VLOOKUP(DATA!$P225,'M2'!$A:$C,R$2,FALSE)),VLOOKUP($P225,'M1'!$A:$C,R$2,FALSE)),"SPECIFY METHOD")))</f>
        <v>0</v>
      </c>
      <c r="S225" s="33">
        <f t="shared" si="400"/>
        <v>1</v>
      </c>
      <c r="T225" s="2">
        <v>0</v>
      </c>
      <c r="U225" s="2">
        <v>1</v>
      </c>
    </row>
    <row r="226" spans="1:25">
      <c r="B226" s="2" t="str">
        <f t="shared" si="431"/>
        <v>LH</v>
      </c>
      <c r="C226" s="2" t="str">
        <f t="shared" si="431"/>
        <v>BLANK</v>
      </c>
      <c r="D226" s="2" t="str">
        <f t="shared" si="431"/>
        <v>BC1</v>
      </c>
      <c r="E226" s="7" t="str">
        <f>IF(ISERROR(VLOOKUP($D226,SITES!$A:$E,2,FALSE)),"",VLOOKUP($D226,SITES!$A:$E,2,FALSE))</f>
        <v>Broward County 1</v>
      </c>
      <c r="F226" s="4">
        <f>IF(ISERROR(VLOOKUP($D226,SITES!$A:$E,3,FALSE)),"",VLOOKUP($D226,SITES!$A:$E,3,FALSE))</f>
        <v>26.147866666666665</v>
      </c>
      <c r="G226" s="31">
        <f>IF(ISERROR(VLOOKUP($D226,SITES!$A:$E,4,FALSE)),"",VLOOKUP($D226,SITES!$A:$E,4,FALSE))</f>
        <v>-80.095966666666669</v>
      </c>
      <c r="H226" s="50">
        <f t="shared" si="432"/>
        <v>45388</v>
      </c>
      <c r="I226" s="2">
        <f t="shared" si="432"/>
        <v>12</v>
      </c>
      <c r="J226" s="2" t="str">
        <f t="shared" si="432"/>
        <v>N</v>
      </c>
      <c r="K226" s="6">
        <f t="shared" si="432"/>
        <v>0.54166666666666663</v>
      </c>
      <c r="L226" s="2" t="str">
        <f t="shared" si="432"/>
        <v>Angela</v>
      </c>
      <c r="M226" s="2">
        <f t="shared" si="432"/>
        <v>8.5</v>
      </c>
      <c r="N226" s="2">
        <f t="shared" si="432"/>
        <v>2</v>
      </c>
      <c r="O226" s="2">
        <v>2</v>
      </c>
      <c r="P226" s="2" t="s">
        <v>113</v>
      </c>
      <c r="Q226" s="7" t="str">
        <f>IF($N226=1,IF(ISERROR(VLOOKUP($P226,'M1'!$A:$C,Q$2,FALSE)),"NOT PRESENT",VLOOKUP($P226,'M1'!$A:$C,Q$2,FALSE)),IF($N226=2,IF(ISERROR(VLOOKUP(DATA!$P226,'M2'!$A:$C,Q$2,FALSE)),"NOT PRESENT",VLOOKUP(DATA!$P226,'M2'!$A:$C,Q$2,FALSE)),IF($N226=0,IF(ISERROR(VLOOKUP($P226,'M1'!$A:$C,Q$2,FALSE)),IF(ISERROR(VLOOKUP(DATA!$P226,'M2'!$A:$C,Q$2,FALSE)),"NOT PRESENT",VLOOKUP(DATA!$P226,'M2'!$A:$C,Q$2,FALSE)),VLOOKUP($P226,'M1'!$A:$C,Q$2,FALSE)),"SPECIFY METHOD")))</f>
        <v>Pareques acuminatus</v>
      </c>
      <c r="R226" s="7">
        <f>IF($N226=1,IF(ISERROR(VLOOKUP($P226,'M1'!$A:$C,R$2,FALSE)),"NOT PRESENT",VLOOKUP($P226,'M1'!$A:$C,R$2,FALSE)),IF($N226=2,IF(ISERROR(VLOOKUP(DATA!$P226,'M2'!$A:$C,R$2,FALSE)),"NOT PRESENT",VLOOKUP(DATA!$P226,'M2'!$A:$C,R$2,FALSE)),IF($N226=0,IF(ISERROR(VLOOKUP($P226,'M1'!$A:$C,R$2,FALSE)),IF(ISERROR(VLOOKUP(DATA!$P226,'M2'!$A:$C,R$2,FALSE)),"NOT PRESENT",VLOOKUP(DATA!$P226,'M2'!$A:$C,R$2,FALSE)),VLOOKUP($P226,'M1'!$A:$C,R$2,FALSE)),"SPECIFY METHOD")))</f>
        <v>0</v>
      </c>
      <c r="S226" s="33">
        <f t="shared" ref="S226" si="433">SUM(T226:AV226)</f>
        <v>4</v>
      </c>
      <c r="T226" s="2">
        <v>0</v>
      </c>
      <c r="Y226" s="2">
        <v>4</v>
      </c>
    </row>
    <row r="227" spans="1:25">
      <c r="B227" s="2" t="str">
        <f>IF(ISERROR(B226),IF(ISERROR(B225),IF(ISERROR(B224),"BLANK",B224),B225),B226)</f>
        <v>LH</v>
      </c>
      <c r="C227" s="2" t="str">
        <f>IF(ISERROR(C226),IF(ISERROR(C225),IF(ISERROR(C224),"BLANK",C224),C225),C226)</f>
        <v>BLANK</v>
      </c>
      <c r="D227" s="2" t="str">
        <f>IF(ISERROR(D226),IF(ISERROR(D225),IF(ISERROR(D224),"BLANK",D224),D225),D226)</f>
        <v>BC1</v>
      </c>
      <c r="E227" s="7" t="str">
        <f>IF(ISERROR(VLOOKUP($D227,SITES!$A:$E,2,FALSE)),"",VLOOKUP($D227,SITES!$A:$E,2,FALSE))</f>
        <v>Broward County 1</v>
      </c>
      <c r="F227" s="4">
        <f>IF(ISERROR(VLOOKUP($D227,SITES!$A:$E,3,FALSE)),"",VLOOKUP($D227,SITES!$A:$E,3,FALSE))</f>
        <v>26.147866666666665</v>
      </c>
      <c r="G227" s="31">
        <f>IF(ISERROR(VLOOKUP($D227,SITES!$A:$E,4,FALSE)),"",VLOOKUP($D227,SITES!$A:$E,4,FALSE))</f>
        <v>-80.095966666666669</v>
      </c>
      <c r="H227" s="50">
        <f t="shared" ref="H227:N227" si="434">IF(ISERROR(H226),IF(ISERROR(H225),IF(ISERROR(H224),"BLANK",H224),H225),H226)</f>
        <v>45388</v>
      </c>
      <c r="I227" s="2">
        <f t="shared" si="434"/>
        <v>12</v>
      </c>
      <c r="J227" s="2" t="str">
        <f t="shared" si="434"/>
        <v>N</v>
      </c>
      <c r="K227" s="6">
        <f t="shared" si="434"/>
        <v>0.54166666666666663</v>
      </c>
      <c r="L227" s="2" t="str">
        <f t="shared" si="434"/>
        <v>Angela</v>
      </c>
      <c r="M227" s="2">
        <f t="shared" si="434"/>
        <v>8.5</v>
      </c>
      <c r="N227" s="2">
        <f t="shared" si="434"/>
        <v>2</v>
      </c>
      <c r="O227" s="2">
        <v>2</v>
      </c>
      <c r="P227" s="2" t="s">
        <v>151</v>
      </c>
      <c r="Q227" s="7" t="str">
        <f>IF($N227=1,IF(ISERROR(VLOOKUP($P227,'M1'!$A:$C,Q$2,FALSE)),"NOT PRESENT",VLOOKUP($P227,'M1'!$A:$C,Q$2,FALSE)),IF($N227=2,IF(ISERROR(VLOOKUP(DATA!$P227,'M2'!$A:$C,Q$2,FALSE)),"NOT PRESENT",VLOOKUP(DATA!$P227,'M2'!$A:$C,Q$2,FALSE)),IF($N227=0,IF(ISERROR(VLOOKUP($P227,'M1'!$A:$C,Q$2,FALSE)),IF(ISERROR(VLOOKUP(DATA!$P227,'M2'!$A:$C,Q$2,FALSE)),"NOT PRESENT",VLOOKUP(DATA!$P227,'M2'!$A:$C,Q$2,FALSE)),VLOOKUP($P227,'M1'!$A:$C,Q$2,FALSE)),"SPECIFY METHOD")))</f>
        <v>Malacoctenus macropus</v>
      </c>
      <c r="R227" s="7" t="str">
        <f>IF($N227=1,IF(ISERROR(VLOOKUP($P227,'M1'!$A:$C,R$2,FALSE)),"NOT PRESENT",VLOOKUP($P227,'M1'!$A:$C,R$2,FALSE)),IF($N227=2,IF(ISERROR(VLOOKUP(DATA!$P227,'M2'!$A:$C,R$2,FALSE)),"NOT PRESENT",VLOOKUP(DATA!$P227,'M2'!$A:$C,R$2,FALSE)),IF($N227=0,IF(ISERROR(VLOOKUP($P227,'M1'!$A:$C,R$2,FALSE)),IF(ISERROR(VLOOKUP(DATA!$P227,'M2'!$A:$C,R$2,FALSE)),"NOT PRESENT",VLOOKUP(DATA!$P227,'M2'!$A:$C,R$2,FALSE)),VLOOKUP($P227,'M1'!$A:$C,R$2,FALSE)),"SPECIFY METHOD")))</f>
        <v>Rosy blenny</v>
      </c>
      <c r="S227" s="33">
        <f t="shared" ref="S227" si="435">SUM(T227:AV227)</f>
        <v>1</v>
      </c>
      <c r="T227" s="2">
        <v>0</v>
      </c>
      <c r="V227" s="2">
        <v>1</v>
      </c>
    </row>
    <row r="228" spans="1:25" s="53" customFormat="1">
      <c r="A228" s="54"/>
      <c r="B228" s="53" t="str">
        <f t="shared" ref="B228:D228" si="436">IF(ISERROR(B225),IF(ISERROR(B224),IF(ISERROR(B223),"BLANK",B223),B224),B225)</f>
        <v>LH</v>
      </c>
      <c r="C228" s="53" t="str">
        <f t="shared" si="436"/>
        <v>BLANK</v>
      </c>
      <c r="D228" s="53" t="str">
        <f t="shared" si="436"/>
        <v>BC1</v>
      </c>
      <c r="E228" s="52" t="str">
        <f>IF(ISERROR(VLOOKUP($D228,SITES!$A:$E,2,FALSE)),"",VLOOKUP($D228,SITES!$A:$E,2,FALSE))</f>
        <v>Broward County 1</v>
      </c>
      <c r="F228" s="54">
        <f>IF(ISERROR(VLOOKUP($D228,SITES!$A:$E,3,FALSE)),"",VLOOKUP($D228,SITES!$A:$E,3,FALSE))</f>
        <v>26.147866666666665</v>
      </c>
      <c r="G228" s="55">
        <f>IF(ISERROR(VLOOKUP($D228,SITES!$A:$E,4,FALSE)),"",VLOOKUP($D228,SITES!$A:$E,4,FALSE))</f>
        <v>-80.095966666666669</v>
      </c>
      <c r="H228" s="56">
        <f t="shared" ref="H228:O228" si="437">IF(ISERROR(H225),IF(ISERROR(H224),IF(ISERROR(H223),"BLANK",H223),H224),H225)</f>
        <v>45388</v>
      </c>
      <c r="I228" s="53">
        <f t="shared" si="437"/>
        <v>12</v>
      </c>
      <c r="J228" s="53" t="str">
        <f t="shared" si="437"/>
        <v>N</v>
      </c>
      <c r="K228" s="57">
        <f t="shared" si="437"/>
        <v>0.54166666666666663</v>
      </c>
      <c r="L228" s="53" t="str">
        <f t="shared" si="437"/>
        <v>Angela</v>
      </c>
      <c r="M228" s="53">
        <f t="shared" si="437"/>
        <v>8.5</v>
      </c>
      <c r="N228" s="53">
        <f t="shared" si="437"/>
        <v>2</v>
      </c>
      <c r="O228" s="53">
        <f t="shared" si="437"/>
        <v>2</v>
      </c>
      <c r="P228" s="53" t="s">
        <v>117</v>
      </c>
      <c r="Q228" s="52" t="str">
        <f>IF($N228=1,IF(ISERROR(VLOOKUP($P228,'M1'!$A:$C,Q$2,FALSE)),"NOT PRESENT",VLOOKUP($P228,'M1'!$A:$C,Q$2,FALSE)),IF($N228=2,IF(ISERROR(VLOOKUP(DATA!$P228,'M2'!$A:$C,Q$2,FALSE)),"NOT PRESENT",VLOOKUP(DATA!$P228,'M2'!$A:$C,Q$2,FALSE)),IF($N228=0,IF(ISERROR(VLOOKUP($P228,'M1'!$A:$C,Q$2,FALSE)),IF(ISERROR(VLOOKUP(DATA!$P228,'M2'!$A:$C,Q$2,FALSE)),"NOT PRESENT",VLOOKUP(DATA!$P228,'M2'!$A:$C,Q$2,FALSE)),VLOOKUP($P228,'M1'!$A:$C,Q$2,FALSE)),"SPECIFY METHOD")))</f>
        <v>Debris - Zero</v>
      </c>
      <c r="R228" s="52" t="str">
        <f>IF($N228=1,IF(ISERROR(VLOOKUP($P228,'M1'!$A:$C,R$2,FALSE)),"NOT PRESENT",VLOOKUP($P228,'M1'!$A:$C,R$2,FALSE)),IF($N228=2,IF(ISERROR(VLOOKUP(DATA!$P228,'M2'!$A:$C,R$2,FALSE)),"NOT PRESENT",VLOOKUP(DATA!$P228,'M2'!$A:$C,R$2,FALSE)),IF($N228=0,IF(ISERROR(VLOOKUP($P228,'M1'!$A:$C,R$2,FALSE)),IF(ISERROR(VLOOKUP(DATA!$P228,'M2'!$A:$C,R$2,FALSE)),"NOT PRESENT",VLOOKUP(DATA!$P228,'M2'!$A:$C,R$2,FALSE)),VLOOKUP($P228,'M1'!$A:$C,R$2,FALSE)),"SPECIFY METHOD")))</f>
        <v>No Debris found</v>
      </c>
      <c r="S228" s="58">
        <f t="shared" si="400"/>
        <v>0</v>
      </c>
      <c r="T228" s="53">
        <v>0</v>
      </c>
    </row>
    <row r="229" spans="1:25">
      <c r="B229" s="2" t="str">
        <f t="shared" ref="B229:C229" si="438">IF(ISERROR(B228),IF(ISERROR(B225),IF(ISERROR(B224),"BLANK",B224),B225),B228)</f>
        <v>LH</v>
      </c>
      <c r="C229" s="2" t="str">
        <f t="shared" si="438"/>
        <v>BLANK</v>
      </c>
      <c r="D229" s="2" t="s">
        <v>152</v>
      </c>
      <c r="E229" s="7" t="str">
        <f>IF(ISERROR(VLOOKUP($D229,SITES!$A:$E,2,FALSE)),"",VLOOKUP($D229,SITES!$A:$E,2,FALSE))</f>
        <v>Broward County 5</v>
      </c>
      <c r="F229" s="4">
        <f>IF(ISERROR(VLOOKUP($D229,SITES!$A:$E,3,FALSE)),"",VLOOKUP($D229,SITES!$A:$E,3,FALSE))</f>
        <v>26.301850000000002</v>
      </c>
      <c r="G229" s="31">
        <f>IF(ISERROR(VLOOKUP($D229,SITES!$A:$E,4,FALSE)),"",VLOOKUP($D229,SITES!$A:$E,4,FALSE))</f>
        <v>-80.06816666666667</v>
      </c>
      <c r="H229" s="50">
        <v>45418</v>
      </c>
      <c r="I229" s="2">
        <v>20</v>
      </c>
      <c r="J229" s="2" t="str">
        <f t="shared" ref="J229" si="439">IF(ISERROR(J228),IF(ISERROR(J225),IF(ISERROR(J224),"BLANK",J224),J225),J228)</f>
        <v>N</v>
      </c>
      <c r="K229" s="6">
        <v>0.375</v>
      </c>
      <c r="L229" s="2" t="s">
        <v>119</v>
      </c>
      <c r="M229" s="2">
        <v>11.9</v>
      </c>
      <c r="N229" s="2">
        <v>1</v>
      </c>
      <c r="O229" s="2">
        <v>1</v>
      </c>
      <c r="P229" s="2" t="s">
        <v>69</v>
      </c>
      <c r="Q229" s="7" t="str">
        <f>IF($N229=1,IF(ISERROR(VLOOKUP($P229,'M1'!$A:$C,Q$2,FALSE)),"NOT PRESENT",VLOOKUP($P229,'M1'!$A:$C,Q$2,FALSE)),IF($N229=2,IF(ISERROR(VLOOKUP(DATA!$P229,'M2'!$A:$C,Q$2,FALSE)),"NOT PRESENT",VLOOKUP(DATA!$P229,'M2'!$A:$C,Q$2,FALSE)),IF($N229=0,IF(ISERROR(VLOOKUP($P229,'M1'!$A:$C,Q$2,FALSE)),IF(ISERROR(VLOOKUP(DATA!$P229,'M2'!$A:$C,Q$2,FALSE)),"NOT PRESENT",VLOOKUP(DATA!$P229,'M2'!$A:$C,Q$2,FALSE)),VLOOKUP($P229,'M1'!$A:$C,Q$2,FALSE)),"SPECIFY METHOD")))</f>
        <v>Stegastes partitus</v>
      </c>
      <c r="R229" s="7" t="str">
        <f>IF($N229=1,IF(ISERROR(VLOOKUP($P229,'M1'!$A:$C,R$2,FALSE)),"NOT PRESENT",VLOOKUP($P229,'M1'!$A:$C,R$2,FALSE)),IF($N229=2,IF(ISERROR(VLOOKUP(DATA!$P229,'M2'!$A:$C,R$2,FALSE)),"NOT PRESENT",VLOOKUP(DATA!$P229,'M2'!$A:$C,R$2,FALSE)),IF($N229=0,IF(ISERROR(VLOOKUP($P229,'M1'!$A:$C,R$2,FALSE)),IF(ISERROR(VLOOKUP(DATA!$P229,'M2'!$A:$C,R$2,FALSE)),"NOT PRESENT",VLOOKUP(DATA!$P229,'M2'!$A:$C,R$2,FALSE)),VLOOKUP($P229,'M1'!$A:$C,R$2,FALSE)),"SPECIFY METHOD")))</f>
        <v>Bicolor damselfish</v>
      </c>
      <c r="S229" s="33">
        <f t="shared" si="400"/>
        <v>50</v>
      </c>
      <c r="T229" s="2">
        <v>0</v>
      </c>
      <c r="V229" s="2">
        <v>50</v>
      </c>
    </row>
    <row r="230" spans="1:25">
      <c r="B230" s="2" t="str">
        <f t="shared" ref="B230:D230" si="440">IF(ISERROR(B229),IF(ISERROR(B228),IF(ISERROR(B225),"BLANK",B225),B228),B229)</f>
        <v>LH</v>
      </c>
      <c r="C230" s="2" t="str">
        <f t="shared" si="440"/>
        <v>BLANK</v>
      </c>
      <c r="D230" s="2" t="str">
        <f t="shared" si="440"/>
        <v>BC5</v>
      </c>
      <c r="E230" s="7" t="str">
        <f>IF(ISERROR(VLOOKUP($D230,SITES!$A:$E,2,FALSE)),"",VLOOKUP($D230,SITES!$A:$E,2,FALSE))</f>
        <v>Broward County 5</v>
      </c>
      <c r="F230" s="4">
        <f>IF(ISERROR(VLOOKUP($D230,SITES!$A:$E,3,FALSE)),"",VLOOKUP($D230,SITES!$A:$E,3,FALSE))</f>
        <v>26.301850000000002</v>
      </c>
      <c r="G230" s="31">
        <f>IF(ISERROR(VLOOKUP($D230,SITES!$A:$E,4,FALSE)),"",VLOOKUP($D230,SITES!$A:$E,4,FALSE))</f>
        <v>-80.06816666666667</v>
      </c>
      <c r="H230" s="50">
        <f t="shared" ref="H230:P230" si="441">IF(ISERROR(H229),IF(ISERROR(H228),IF(ISERROR(H225),"BLANK",H225),H228),H229)</f>
        <v>45418</v>
      </c>
      <c r="I230" s="2">
        <f t="shared" si="441"/>
        <v>20</v>
      </c>
      <c r="J230" s="2" t="str">
        <f t="shared" si="441"/>
        <v>N</v>
      </c>
      <c r="K230" s="6">
        <f t="shared" si="441"/>
        <v>0.375</v>
      </c>
      <c r="L230" s="2" t="str">
        <f t="shared" si="441"/>
        <v>Mark</v>
      </c>
      <c r="M230" s="2">
        <f t="shared" si="441"/>
        <v>11.9</v>
      </c>
      <c r="N230" s="2">
        <f t="shared" si="441"/>
        <v>1</v>
      </c>
      <c r="O230" s="2">
        <v>2</v>
      </c>
      <c r="P230" s="2" t="str">
        <f t="shared" si="441"/>
        <v>spa</v>
      </c>
      <c r="Q230" s="7" t="str">
        <f>IF($N230=1,IF(ISERROR(VLOOKUP($P230,'M1'!$A:$C,Q$2,FALSE)),"NOT PRESENT",VLOOKUP($P230,'M1'!$A:$C,Q$2,FALSE)),IF($N230=2,IF(ISERROR(VLOOKUP(DATA!$P230,'M2'!$A:$C,Q$2,FALSE)),"NOT PRESENT",VLOOKUP(DATA!$P230,'M2'!$A:$C,Q$2,FALSE)),IF($N230=0,IF(ISERROR(VLOOKUP($P230,'M1'!$A:$C,Q$2,FALSE)),IF(ISERROR(VLOOKUP(DATA!$P230,'M2'!$A:$C,Q$2,FALSE)),"NOT PRESENT",VLOOKUP(DATA!$P230,'M2'!$A:$C,Q$2,FALSE)),VLOOKUP($P230,'M1'!$A:$C,Q$2,FALSE)),"SPECIFY METHOD")))</f>
        <v>Stegastes partitus</v>
      </c>
      <c r="R230" s="7" t="str">
        <f>IF($N230=1,IF(ISERROR(VLOOKUP($P230,'M1'!$A:$C,R$2,FALSE)),"NOT PRESENT",VLOOKUP($P230,'M1'!$A:$C,R$2,FALSE)),IF($N230=2,IF(ISERROR(VLOOKUP(DATA!$P230,'M2'!$A:$C,R$2,FALSE)),"NOT PRESENT",VLOOKUP(DATA!$P230,'M2'!$A:$C,R$2,FALSE)),IF($N230=0,IF(ISERROR(VLOOKUP($P230,'M1'!$A:$C,R$2,FALSE)),IF(ISERROR(VLOOKUP(DATA!$P230,'M2'!$A:$C,R$2,FALSE)),"NOT PRESENT",VLOOKUP(DATA!$P230,'M2'!$A:$C,R$2,FALSE)),VLOOKUP($P230,'M1'!$A:$C,R$2,FALSE)),"SPECIFY METHOD")))</f>
        <v>Bicolor damselfish</v>
      </c>
      <c r="S230" s="33">
        <f t="shared" si="400"/>
        <v>150</v>
      </c>
      <c r="T230" s="2">
        <v>0</v>
      </c>
      <c r="V230" s="2">
        <v>150</v>
      </c>
    </row>
    <row r="231" spans="1:25">
      <c r="B231" s="2" t="str">
        <f t="shared" ref="B231:D231" si="442">IF(ISERROR(B230),IF(ISERROR(B229),IF(ISERROR(B228),"BLANK",B228),B229),B230)</f>
        <v>LH</v>
      </c>
      <c r="C231" s="2" t="str">
        <f t="shared" si="442"/>
        <v>BLANK</v>
      </c>
      <c r="D231" s="2" t="str">
        <f t="shared" si="442"/>
        <v>BC5</v>
      </c>
      <c r="E231" s="7" t="str">
        <f>IF(ISERROR(VLOOKUP($D231,SITES!$A:$E,2,FALSE)),"",VLOOKUP($D231,SITES!$A:$E,2,FALSE))</f>
        <v>Broward County 5</v>
      </c>
      <c r="F231" s="4">
        <f>IF(ISERROR(VLOOKUP($D231,SITES!$A:$E,3,FALSE)),"",VLOOKUP($D231,SITES!$A:$E,3,FALSE))</f>
        <v>26.301850000000002</v>
      </c>
      <c r="G231" s="31">
        <f>IF(ISERROR(VLOOKUP($D231,SITES!$A:$E,4,FALSE)),"",VLOOKUP($D231,SITES!$A:$E,4,FALSE))</f>
        <v>-80.06816666666667</v>
      </c>
      <c r="H231" s="50">
        <f t="shared" ref="H231:N231" si="443">IF(ISERROR(H230),IF(ISERROR(H229),IF(ISERROR(H228),"BLANK",H228),H229),H230)</f>
        <v>45418</v>
      </c>
      <c r="I231" s="2">
        <f t="shared" si="443"/>
        <v>20</v>
      </c>
      <c r="J231" s="2" t="str">
        <f t="shared" si="443"/>
        <v>N</v>
      </c>
      <c r="K231" s="6">
        <f t="shared" si="443"/>
        <v>0.375</v>
      </c>
      <c r="L231" s="2" t="str">
        <f t="shared" si="443"/>
        <v>Mark</v>
      </c>
      <c r="M231" s="2">
        <f t="shared" si="443"/>
        <v>11.9</v>
      </c>
      <c r="N231" s="2">
        <f t="shared" si="443"/>
        <v>1</v>
      </c>
      <c r="O231" s="2">
        <v>1</v>
      </c>
      <c r="P231" s="2" t="s">
        <v>70</v>
      </c>
      <c r="Q231" s="7" t="str">
        <f>IF($N231=1,IF(ISERROR(VLOOKUP($P231,'M1'!$A:$C,Q$2,FALSE)),"NOT PRESENT",VLOOKUP($P231,'M1'!$A:$C,Q$2,FALSE)),IF($N231=2,IF(ISERROR(VLOOKUP(DATA!$P231,'M2'!$A:$C,Q$2,FALSE)),"NOT PRESENT",VLOOKUP(DATA!$P231,'M2'!$A:$C,Q$2,FALSE)),IF($N231=0,IF(ISERROR(VLOOKUP($P231,'M1'!$A:$C,Q$2,FALSE)),IF(ISERROR(VLOOKUP(DATA!$P231,'M2'!$A:$C,Q$2,FALSE)),"NOT PRESENT",VLOOKUP(DATA!$P231,'M2'!$A:$C,Q$2,FALSE)),VLOOKUP($P231,'M1'!$A:$C,Q$2,FALSE)),"SPECIFY METHOD")))</f>
        <v>Stegastes variabilis</v>
      </c>
      <c r="R231" s="7" t="str">
        <f>IF($N231=1,IF(ISERROR(VLOOKUP($P231,'M1'!$A:$C,R$2,FALSE)),"NOT PRESENT",VLOOKUP($P231,'M1'!$A:$C,R$2,FALSE)),IF($N231=2,IF(ISERROR(VLOOKUP(DATA!$P231,'M2'!$A:$C,R$2,FALSE)),"NOT PRESENT",VLOOKUP(DATA!$P231,'M2'!$A:$C,R$2,FALSE)),IF($N231=0,IF(ISERROR(VLOOKUP($P231,'M1'!$A:$C,R$2,FALSE)),IF(ISERROR(VLOOKUP(DATA!$P231,'M2'!$A:$C,R$2,FALSE)),"NOT PRESENT",VLOOKUP(DATA!$P231,'M2'!$A:$C,R$2,FALSE)),VLOOKUP($P231,'M1'!$A:$C,R$2,FALSE)),"SPECIFY METHOD")))</f>
        <v>Cocoa damselfish</v>
      </c>
      <c r="S231" s="33">
        <f t="shared" si="400"/>
        <v>4</v>
      </c>
      <c r="T231" s="2">
        <v>0</v>
      </c>
      <c r="V231" s="2">
        <v>2</v>
      </c>
      <c r="W231" s="2">
        <v>2</v>
      </c>
    </row>
    <row r="232" spans="1:25">
      <c r="B232" s="2" t="str">
        <f t="shared" ref="B232:D232" si="444">IF(ISERROR(B231),IF(ISERROR(B230),IF(ISERROR(B229),"BLANK",B229),B230),B231)</f>
        <v>LH</v>
      </c>
      <c r="C232" s="2" t="str">
        <f t="shared" si="444"/>
        <v>BLANK</v>
      </c>
      <c r="D232" s="2" t="str">
        <f t="shared" si="444"/>
        <v>BC5</v>
      </c>
      <c r="E232" s="7" t="str">
        <f>IF(ISERROR(VLOOKUP($D232,SITES!$A:$E,2,FALSE)),"",VLOOKUP($D232,SITES!$A:$E,2,FALSE))</f>
        <v>Broward County 5</v>
      </c>
      <c r="F232" s="4">
        <f>IF(ISERROR(VLOOKUP($D232,SITES!$A:$E,3,FALSE)),"",VLOOKUP($D232,SITES!$A:$E,3,FALSE))</f>
        <v>26.301850000000002</v>
      </c>
      <c r="G232" s="31">
        <f>IF(ISERROR(VLOOKUP($D232,SITES!$A:$E,4,FALSE)),"",VLOOKUP($D232,SITES!$A:$E,4,FALSE))</f>
        <v>-80.06816666666667</v>
      </c>
      <c r="H232" s="50">
        <f t="shared" ref="H232:P232" si="445">IF(ISERROR(H231),IF(ISERROR(H230),IF(ISERROR(H229),"BLANK",H229),H230),H231)</f>
        <v>45418</v>
      </c>
      <c r="I232" s="2">
        <f t="shared" si="445"/>
        <v>20</v>
      </c>
      <c r="J232" s="2" t="str">
        <f t="shared" si="445"/>
        <v>N</v>
      </c>
      <c r="K232" s="6">
        <f t="shared" si="445"/>
        <v>0.375</v>
      </c>
      <c r="L232" s="2" t="str">
        <f t="shared" si="445"/>
        <v>Mark</v>
      </c>
      <c r="M232" s="2">
        <f t="shared" si="445"/>
        <v>11.9</v>
      </c>
      <c r="N232" s="2">
        <f t="shared" si="445"/>
        <v>1</v>
      </c>
      <c r="O232" s="2">
        <v>2</v>
      </c>
      <c r="P232" s="2" t="str">
        <f t="shared" si="445"/>
        <v>sva</v>
      </c>
      <c r="Q232" s="7" t="str">
        <f>IF($N232=1,IF(ISERROR(VLOOKUP($P232,'M1'!$A:$C,Q$2,FALSE)),"NOT PRESENT",VLOOKUP($P232,'M1'!$A:$C,Q$2,FALSE)),IF($N232=2,IF(ISERROR(VLOOKUP(DATA!$P232,'M2'!$A:$C,Q$2,FALSE)),"NOT PRESENT",VLOOKUP(DATA!$P232,'M2'!$A:$C,Q$2,FALSE)),IF($N232=0,IF(ISERROR(VLOOKUP($P232,'M1'!$A:$C,Q$2,FALSE)),IF(ISERROR(VLOOKUP(DATA!$P232,'M2'!$A:$C,Q$2,FALSE)),"NOT PRESENT",VLOOKUP(DATA!$P232,'M2'!$A:$C,Q$2,FALSE)),VLOOKUP($P232,'M1'!$A:$C,Q$2,FALSE)),"SPECIFY METHOD")))</f>
        <v>Stegastes variabilis</v>
      </c>
      <c r="R232" s="7" t="str">
        <f>IF($N232=1,IF(ISERROR(VLOOKUP($P232,'M1'!$A:$C,R$2,FALSE)),"NOT PRESENT",VLOOKUP($P232,'M1'!$A:$C,R$2,FALSE)),IF($N232=2,IF(ISERROR(VLOOKUP(DATA!$P232,'M2'!$A:$C,R$2,FALSE)),"NOT PRESENT",VLOOKUP(DATA!$P232,'M2'!$A:$C,R$2,FALSE)),IF($N232=0,IF(ISERROR(VLOOKUP($P232,'M1'!$A:$C,R$2,FALSE)),IF(ISERROR(VLOOKUP(DATA!$P232,'M2'!$A:$C,R$2,FALSE)),"NOT PRESENT",VLOOKUP(DATA!$P232,'M2'!$A:$C,R$2,FALSE)),VLOOKUP($P232,'M1'!$A:$C,R$2,FALSE)),"SPECIFY METHOD")))</f>
        <v>Cocoa damselfish</v>
      </c>
      <c r="S232" s="33">
        <f t="shared" si="400"/>
        <v>2</v>
      </c>
      <c r="T232" s="2">
        <v>0</v>
      </c>
      <c r="V232" s="2">
        <v>2</v>
      </c>
    </row>
    <row r="233" spans="1:25">
      <c r="B233" s="2" t="str">
        <f t="shared" ref="B233:D233" si="446">IF(ISERROR(B232),IF(ISERROR(B231),IF(ISERROR(B230),"BLANK",B230),B231),B232)</f>
        <v>LH</v>
      </c>
      <c r="C233" s="2" t="str">
        <f t="shared" si="446"/>
        <v>BLANK</v>
      </c>
      <c r="D233" s="2" t="str">
        <f t="shared" si="446"/>
        <v>BC5</v>
      </c>
      <c r="E233" s="7" t="str">
        <f>IF(ISERROR(VLOOKUP($D233,SITES!$A:$E,2,FALSE)),"",VLOOKUP($D233,SITES!$A:$E,2,FALSE))</f>
        <v>Broward County 5</v>
      </c>
      <c r="F233" s="4">
        <f>IF(ISERROR(VLOOKUP($D233,SITES!$A:$E,3,FALSE)),"",VLOOKUP($D233,SITES!$A:$E,3,FALSE))</f>
        <v>26.301850000000002</v>
      </c>
      <c r="G233" s="31">
        <f>IF(ISERROR(VLOOKUP($D233,SITES!$A:$E,4,FALSE)),"",VLOOKUP($D233,SITES!$A:$E,4,FALSE))</f>
        <v>-80.06816666666667</v>
      </c>
      <c r="H233" s="50">
        <f t="shared" ref="H233:N233" si="447">IF(ISERROR(H232),IF(ISERROR(H231),IF(ISERROR(H230),"BLANK",H230),H231),H232)</f>
        <v>45418</v>
      </c>
      <c r="I233" s="2">
        <f t="shared" si="447"/>
        <v>20</v>
      </c>
      <c r="J233" s="2" t="str">
        <f t="shared" si="447"/>
        <v>N</v>
      </c>
      <c r="K233" s="6">
        <f t="shared" si="447"/>
        <v>0.375</v>
      </c>
      <c r="L233" s="2" t="str">
        <f t="shared" si="447"/>
        <v>Mark</v>
      </c>
      <c r="M233" s="2">
        <f t="shared" si="447"/>
        <v>11.9</v>
      </c>
      <c r="N233" s="2">
        <f t="shared" si="447"/>
        <v>1</v>
      </c>
      <c r="O233" s="2">
        <v>1</v>
      </c>
      <c r="P233" s="2" t="s">
        <v>68</v>
      </c>
      <c r="Q233" s="7" t="str">
        <f>IF($N233=1,IF(ISERROR(VLOOKUP($P233,'M1'!$A:$C,Q$2,FALSE)),"NOT PRESENT",VLOOKUP($P233,'M1'!$A:$C,Q$2,FALSE)),IF($N233=2,IF(ISERROR(VLOOKUP(DATA!$P233,'M2'!$A:$C,Q$2,FALSE)),"NOT PRESENT",VLOOKUP(DATA!$P233,'M2'!$A:$C,Q$2,FALSE)),IF($N233=0,IF(ISERROR(VLOOKUP($P233,'M1'!$A:$C,Q$2,FALSE)),IF(ISERROR(VLOOKUP(DATA!$P233,'M2'!$A:$C,Q$2,FALSE)),"NOT PRESENT",VLOOKUP(DATA!$P233,'M2'!$A:$C,Q$2,FALSE)),VLOOKUP($P233,'M1'!$A:$C,Q$2,FALSE)),"SPECIFY METHOD")))</f>
        <v>Stegastes diencaeus</v>
      </c>
      <c r="R233" s="7" t="str">
        <f>IF($N233=1,IF(ISERROR(VLOOKUP($P233,'M1'!$A:$C,R$2,FALSE)),"NOT PRESENT",VLOOKUP($P233,'M1'!$A:$C,R$2,FALSE)),IF($N233=2,IF(ISERROR(VLOOKUP(DATA!$P233,'M2'!$A:$C,R$2,FALSE)),"NOT PRESENT",VLOOKUP(DATA!$P233,'M2'!$A:$C,R$2,FALSE)),IF($N233=0,IF(ISERROR(VLOOKUP($P233,'M1'!$A:$C,R$2,FALSE)),IF(ISERROR(VLOOKUP(DATA!$P233,'M2'!$A:$C,R$2,FALSE)),"NOT PRESENT",VLOOKUP(DATA!$P233,'M2'!$A:$C,R$2,FALSE)),VLOOKUP($P233,'M1'!$A:$C,R$2,FALSE)),"SPECIFY METHOD")))</f>
        <v>Longfin damselfish</v>
      </c>
      <c r="S233" s="33">
        <f t="shared" si="400"/>
        <v>2</v>
      </c>
      <c r="T233" s="2">
        <v>0</v>
      </c>
      <c r="W233" s="2">
        <v>2</v>
      </c>
    </row>
    <row r="234" spans="1:25">
      <c r="B234" s="2" t="str">
        <f t="shared" ref="B234:D234" si="448">IF(ISERROR(B233),IF(ISERROR(B232),IF(ISERROR(B231),"BLANK",B231),B232),B233)</f>
        <v>LH</v>
      </c>
      <c r="C234" s="2" t="str">
        <f t="shared" si="448"/>
        <v>BLANK</v>
      </c>
      <c r="D234" s="2" t="str">
        <f t="shared" si="448"/>
        <v>BC5</v>
      </c>
      <c r="E234" s="7" t="str">
        <f>IF(ISERROR(VLOOKUP($D234,SITES!$A:$E,2,FALSE)),"",VLOOKUP($D234,SITES!$A:$E,2,FALSE))</f>
        <v>Broward County 5</v>
      </c>
      <c r="F234" s="4">
        <f>IF(ISERROR(VLOOKUP($D234,SITES!$A:$E,3,FALSE)),"",VLOOKUP($D234,SITES!$A:$E,3,FALSE))</f>
        <v>26.301850000000002</v>
      </c>
      <c r="G234" s="31">
        <f>IF(ISERROR(VLOOKUP($D234,SITES!$A:$E,4,FALSE)),"",VLOOKUP($D234,SITES!$A:$E,4,FALSE))</f>
        <v>-80.06816666666667</v>
      </c>
      <c r="H234" s="50">
        <f t="shared" ref="H234:P234" si="449">IF(ISERROR(H233),IF(ISERROR(H232),IF(ISERROR(H231),"BLANK",H231),H232),H233)</f>
        <v>45418</v>
      </c>
      <c r="I234" s="2">
        <f t="shared" si="449"/>
        <v>20</v>
      </c>
      <c r="J234" s="2" t="str">
        <f t="shared" si="449"/>
        <v>N</v>
      </c>
      <c r="K234" s="6">
        <f t="shared" si="449"/>
        <v>0.375</v>
      </c>
      <c r="L234" s="2" t="str">
        <f t="shared" si="449"/>
        <v>Mark</v>
      </c>
      <c r="M234" s="2">
        <f t="shared" si="449"/>
        <v>11.9</v>
      </c>
      <c r="N234" s="2">
        <f t="shared" si="449"/>
        <v>1</v>
      </c>
      <c r="O234" s="2">
        <v>2</v>
      </c>
      <c r="P234" s="2" t="str">
        <f t="shared" si="449"/>
        <v>sdi</v>
      </c>
      <c r="Q234" s="7" t="str">
        <f>IF($N234=1,IF(ISERROR(VLOOKUP($P234,'M1'!$A:$C,Q$2,FALSE)),"NOT PRESENT",VLOOKUP($P234,'M1'!$A:$C,Q$2,FALSE)),IF($N234=2,IF(ISERROR(VLOOKUP(DATA!$P234,'M2'!$A:$C,Q$2,FALSE)),"NOT PRESENT",VLOOKUP(DATA!$P234,'M2'!$A:$C,Q$2,FALSE)),IF($N234=0,IF(ISERROR(VLOOKUP($P234,'M1'!$A:$C,Q$2,FALSE)),IF(ISERROR(VLOOKUP(DATA!$P234,'M2'!$A:$C,Q$2,FALSE)),"NOT PRESENT",VLOOKUP(DATA!$P234,'M2'!$A:$C,Q$2,FALSE)),VLOOKUP($P234,'M1'!$A:$C,Q$2,FALSE)),"SPECIFY METHOD")))</f>
        <v>Stegastes diencaeus</v>
      </c>
      <c r="R234" s="7" t="str">
        <f>IF($N234=1,IF(ISERROR(VLOOKUP($P234,'M1'!$A:$C,R$2,FALSE)),"NOT PRESENT",VLOOKUP($P234,'M1'!$A:$C,R$2,FALSE)),IF($N234=2,IF(ISERROR(VLOOKUP(DATA!$P234,'M2'!$A:$C,R$2,FALSE)),"NOT PRESENT",VLOOKUP(DATA!$P234,'M2'!$A:$C,R$2,FALSE)),IF($N234=0,IF(ISERROR(VLOOKUP($P234,'M1'!$A:$C,R$2,FALSE)),IF(ISERROR(VLOOKUP(DATA!$P234,'M2'!$A:$C,R$2,FALSE)),"NOT PRESENT",VLOOKUP(DATA!$P234,'M2'!$A:$C,R$2,FALSE)),VLOOKUP($P234,'M1'!$A:$C,R$2,FALSE)),"SPECIFY METHOD")))</f>
        <v>Longfin damselfish</v>
      </c>
      <c r="S234" s="33">
        <f t="shared" si="400"/>
        <v>1</v>
      </c>
      <c r="T234" s="2">
        <v>0</v>
      </c>
      <c r="V234" s="2">
        <v>1</v>
      </c>
    </row>
    <row r="235" spans="1:25">
      <c r="B235" s="2" t="str">
        <f t="shared" ref="B235:D235" si="450">IF(ISERROR(B234),IF(ISERROR(B233),IF(ISERROR(B232),"BLANK",B232),B233),B234)</f>
        <v>LH</v>
      </c>
      <c r="C235" s="2" t="str">
        <f t="shared" si="450"/>
        <v>BLANK</v>
      </c>
      <c r="D235" s="2" t="str">
        <f t="shared" si="450"/>
        <v>BC5</v>
      </c>
      <c r="E235" s="7" t="str">
        <f>IF(ISERROR(VLOOKUP($D235,SITES!$A:$E,2,FALSE)),"",VLOOKUP($D235,SITES!$A:$E,2,FALSE))</f>
        <v>Broward County 5</v>
      </c>
      <c r="F235" s="4">
        <f>IF(ISERROR(VLOOKUP($D235,SITES!$A:$E,3,FALSE)),"",VLOOKUP($D235,SITES!$A:$E,3,FALSE))</f>
        <v>26.301850000000002</v>
      </c>
      <c r="G235" s="31">
        <f>IF(ISERROR(VLOOKUP($D235,SITES!$A:$E,4,FALSE)),"",VLOOKUP($D235,SITES!$A:$E,4,FALSE))</f>
        <v>-80.06816666666667</v>
      </c>
      <c r="H235" s="50">
        <f t="shared" ref="H235:N235" si="451">IF(ISERROR(H234),IF(ISERROR(H233),IF(ISERROR(H232),"BLANK",H232),H233),H234)</f>
        <v>45418</v>
      </c>
      <c r="I235" s="2">
        <f t="shared" si="451"/>
        <v>20</v>
      </c>
      <c r="J235" s="2" t="str">
        <f t="shared" si="451"/>
        <v>N</v>
      </c>
      <c r="K235" s="6">
        <f t="shared" si="451"/>
        <v>0.375</v>
      </c>
      <c r="L235" s="2" t="str">
        <f t="shared" si="451"/>
        <v>Mark</v>
      </c>
      <c r="M235" s="2">
        <f t="shared" si="451"/>
        <v>11.9</v>
      </c>
      <c r="N235" s="2">
        <f t="shared" si="451"/>
        <v>1</v>
      </c>
      <c r="O235" s="2">
        <v>2</v>
      </c>
      <c r="P235" s="2" t="s">
        <v>90</v>
      </c>
      <c r="Q235" s="7" t="str">
        <f>IF($N235=1,IF(ISERROR(VLOOKUP($P235,'M1'!$A:$C,Q$2,FALSE)),"NOT PRESENT",VLOOKUP($P235,'M1'!$A:$C,Q$2,FALSE)),IF($N235=2,IF(ISERROR(VLOOKUP(DATA!$P235,'M2'!$A:$C,Q$2,FALSE)),"NOT PRESENT",VLOOKUP(DATA!$P235,'M2'!$A:$C,Q$2,FALSE)),IF($N235=0,IF(ISERROR(VLOOKUP($P235,'M1'!$A:$C,Q$2,FALSE)),IF(ISERROR(VLOOKUP(DATA!$P235,'M2'!$A:$C,Q$2,FALSE)),"NOT PRESENT",VLOOKUP(DATA!$P235,'M2'!$A:$C,Q$2,FALSE)),VLOOKUP($P235,'M1'!$A:$C,Q$2,FALSE)),"SPECIFY METHOD")))</f>
        <v>Sparisoma atomarium</v>
      </c>
      <c r="R235" s="7">
        <f>IF($N235=1,IF(ISERROR(VLOOKUP($P235,'M1'!$A:$C,R$2,FALSE)),"NOT PRESENT",VLOOKUP($P235,'M1'!$A:$C,R$2,FALSE)),IF($N235=2,IF(ISERROR(VLOOKUP(DATA!$P235,'M2'!$A:$C,R$2,FALSE)),"NOT PRESENT",VLOOKUP(DATA!$P235,'M2'!$A:$C,R$2,FALSE)),IF($N235=0,IF(ISERROR(VLOOKUP($P235,'M1'!$A:$C,R$2,FALSE)),IF(ISERROR(VLOOKUP(DATA!$P235,'M2'!$A:$C,R$2,FALSE)),"NOT PRESENT",VLOOKUP(DATA!$P235,'M2'!$A:$C,R$2,FALSE)),VLOOKUP($P235,'M1'!$A:$C,R$2,FALSE)),"SPECIFY METHOD")))</f>
        <v>0</v>
      </c>
      <c r="S235" s="33">
        <f t="shared" si="400"/>
        <v>2</v>
      </c>
      <c r="T235" s="2">
        <v>0</v>
      </c>
      <c r="V235" s="2">
        <v>2</v>
      </c>
    </row>
    <row r="236" spans="1:25">
      <c r="B236" s="2" t="str">
        <f t="shared" ref="B236:D236" si="452">IF(ISERROR(B235),IF(ISERROR(B234),IF(ISERROR(B233),"BLANK",B233),B234),B235)</f>
        <v>LH</v>
      </c>
      <c r="C236" s="2" t="str">
        <f t="shared" si="452"/>
        <v>BLANK</v>
      </c>
      <c r="D236" s="2" t="str">
        <f t="shared" si="452"/>
        <v>BC5</v>
      </c>
      <c r="E236" s="7" t="str">
        <f>IF(ISERROR(VLOOKUP($D236,SITES!$A:$E,2,FALSE)),"",VLOOKUP($D236,SITES!$A:$E,2,FALSE))</f>
        <v>Broward County 5</v>
      </c>
      <c r="F236" s="4">
        <f>IF(ISERROR(VLOOKUP($D236,SITES!$A:$E,3,FALSE)),"",VLOOKUP($D236,SITES!$A:$E,3,FALSE))</f>
        <v>26.301850000000002</v>
      </c>
      <c r="G236" s="31">
        <f>IF(ISERROR(VLOOKUP($D236,SITES!$A:$E,4,FALSE)),"",VLOOKUP($D236,SITES!$A:$E,4,FALSE))</f>
        <v>-80.06816666666667</v>
      </c>
      <c r="H236" s="50">
        <f t="shared" ref="H236:N236" si="453">IF(ISERROR(H235),IF(ISERROR(H234),IF(ISERROR(H233),"BLANK",H233),H234),H235)</f>
        <v>45418</v>
      </c>
      <c r="I236" s="2">
        <f t="shared" si="453"/>
        <v>20</v>
      </c>
      <c r="J236" s="2" t="str">
        <f t="shared" si="453"/>
        <v>N</v>
      </c>
      <c r="K236" s="6">
        <f t="shared" si="453"/>
        <v>0.375</v>
      </c>
      <c r="L236" s="2" t="str">
        <f t="shared" si="453"/>
        <v>Mark</v>
      </c>
      <c r="M236" s="2">
        <f t="shared" si="453"/>
        <v>11.9</v>
      </c>
      <c r="N236" s="2">
        <f t="shared" si="453"/>
        <v>1</v>
      </c>
      <c r="O236" s="2">
        <v>1</v>
      </c>
      <c r="P236" s="2" t="s">
        <v>73</v>
      </c>
      <c r="Q236" s="7" t="str">
        <f>IF($N236=1,IF(ISERROR(VLOOKUP($P236,'M1'!$A:$C,Q$2,FALSE)),"NOT PRESENT",VLOOKUP($P236,'M1'!$A:$C,Q$2,FALSE)),IF($N236=2,IF(ISERROR(VLOOKUP(DATA!$P236,'M2'!$A:$C,Q$2,FALSE)),"NOT PRESENT",VLOOKUP(DATA!$P236,'M2'!$A:$C,Q$2,FALSE)),IF($N236=0,IF(ISERROR(VLOOKUP($P236,'M1'!$A:$C,Q$2,FALSE)),IF(ISERROR(VLOOKUP(DATA!$P236,'M2'!$A:$C,Q$2,FALSE)),"NOT PRESENT",VLOOKUP(DATA!$P236,'M2'!$A:$C,Q$2,FALSE)),VLOOKUP($P236,'M1'!$A:$C,Q$2,FALSE)),"SPECIFY METHOD")))</f>
        <v>Coryphopterus personatus</v>
      </c>
      <c r="R236" s="7" t="str">
        <f>IF($N236=1,IF(ISERROR(VLOOKUP($P236,'M1'!$A:$C,R$2,FALSE)),"NOT PRESENT",VLOOKUP($P236,'M1'!$A:$C,R$2,FALSE)),IF($N236=2,IF(ISERROR(VLOOKUP(DATA!$P236,'M2'!$A:$C,R$2,FALSE)),"NOT PRESENT",VLOOKUP(DATA!$P236,'M2'!$A:$C,R$2,FALSE)),IF($N236=0,IF(ISERROR(VLOOKUP($P236,'M1'!$A:$C,R$2,FALSE)),IF(ISERROR(VLOOKUP(DATA!$P236,'M2'!$A:$C,R$2,FALSE)),"NOT PRESENT",VLOOKUP(DATA!$P236,'M2'!$A:$C,R$2,FALSE)),VLOOKUP($P236,'M1'!$A:$C,R$2,FALSE)),"SPECIFY METHOD")))</f>
        <v>Masked goby</v>
      </c>
      <c r="S236" s="33">
        <f t="shared" si="400"/>
        <v>200</v>
      </c>
      <c r="T236" s="2">
        <v>0</v>
      </c>
      <c r="U236" s="2">
        <v>200</v>
      </c>
    </row>
    <row r="237" spans="1:25">
      <c r="B237" s="2" t="str">
        <f t="shared" ref="B237:D237" si="454">IF(ISERROR(B236),IF(ISERROR(B235),IF(ISERROR(B234),"BLANK",B234),B235),B236)</f>
        <v>LH</v>
      </c>
      <c r="C237" s="2" t="str">
        <f t="shared" si="454"/>
        <v>BLANK</v>
      </c>
      <c r="D237" s="2" t="str">
        <f t="shared" si="454"/>
        <v>BC5</v>
      </c>
      <c r="E237" s="7" t="str">
        <f>IF(ISERROR(VLOOKUP($D237,SITES!$A:$E,2,FALSE)),"",VLOOKUP($D237,SITES!$A:$E,2,FALSE))</f>
        <v>Broward County 5</v>
      </c>
      <c r="F237" s="4">
        <f>IF(ISERROR(VLOOKUP($D237,SITES!$A:$E,3,FALSE)),"",VLOOKUP($D237,SITES!$A:$E,3,FALSE))</f>
        <v>26.301850000000002</v>
      </c>
      <c r="G237" s="31">
        <f>IF(ISERROR(VLOOKUP($D237,SITES!$A:$E,4,FALSE)),"",VLOOKUP($D237,SITES!$A:$E,4,FALSE))</f>
        <v>-80.06816666666667</v>
      </c>
      <c r="H237" s="50">
        <f t="shared" ref="H237:P237" si="455">IF(ISERROR(H236),IF(ISERROR(H235),IF(ISERROR(H234),"BLANK",H234),H235),H236)</f>
        <v>45418</v>
      </c>
      <c r="I237" s="2">
        <f t="shared" si="455"/>
        <v>20</v>
      </c>
      <c r="J237" s="2" t="str">
        <f t="shared" si="455"/>
        <v>N</v>
      </c>
      <c r="K237" s="6">
        <f t="shared" si="455"/>
        <v>0.375</v>
      </c>
      <c r="L237" s="2" t="str">
        <f t="shared" si="455"/>
        <v>Mark</v>
      </c>
      <c r="M237" s="2">
        <f t="shared" si="455"/>
        <v>11.9</v>
      </c>
      <c r="N237" s="2">
        <f t="shared" si="455"/>
        <v>1</v>
      </c>
      <c r="O237" s="2">
        <v>2</v>
      </c>
      <c r="P237" s="2" t="str">
        <f t="shared" si="455"/>
        <v>cpe</v>
      </c>
      <c r="Q237" s="7" t="str">
        <f>IF($N237=1,IF(ISERROR(VLOOKUP($P237,'M1'!$A:$C,Q$2,FALSE)),"NOT PRESENT",VLOOKUP($P237,'M1'!$A:$C,Q$2,FALSE)),IF($N237=2,IF(ISERROR(VLOOKUP(DATA!$P237,'M2'!$A:$C,Q$2,FALSE)),"NOT PRESENT",VLOOKUP(DATA!$P237,'M2'!$A:$C,Q$2,FALSE)),IF($N237=0,IF(ISERROR(VLOOKUP($P237,'M1'!$A:$C,Q$2,FALSE)),IF(ISERROR(VLOOKUP(DATA!$P237,'M2'!$A:$C,Q$2,FALSE)),"NOT PRESENT",VLOOKUP(DATA!$P237,'M2'!$A:$C,Q$2,FALSE)),VLOOKUP($P237,'M1'!$A:$C,Q$2,FALSE)),"SPECIFY METHOD")))</f>
        <v>Coryphopterus personatus</v>
      </c>
      <c r="R237" s="7" t="str">
        <f>IF($N237=1,IF(ISERROR(VLOOKUP($P237,'M1'!$A:$C,R$2,FALSE)),"NOT PRESENT",VLOOKUP($P237,'M1'!$A:$C,R$2,FALSE)),IF($N237=2,IF(ISERROR(VLOOKUP(DATA!$P237,'M2'!$A:$C,R$2,FALSE)),"NOT PRESENT",VLOOKUP(DATA!$P237,'M2'!$A:$C,R$2,FALSE)),IF($N237=0,IF(ISERROR(VLOOKUP($P237,'M1'!$A:$C,R$2,FALSE)),IF(ISERROR(VLOOKUP(DATA!$P237,'M2'!$A:$C,R$2,FALSE)),"NOT PRESENT",VLOOKUP(DATA!$P237,'M2'!$A:$C,R$2,FALSE)),VLOOKUP($P237,'M1'!$A:$C,R$2,FALSE)),"SPECIFY METHOD")))</f>
        <v>Masked goby</v>
      </c>
      <c r="S237" s="33">
        <f t="shared" si="400"/>
        <v>10</v>
      </c>
      <c r="T237" s="2">
        <v>0</v>
      </c>
      <c r="U237" s="2">
        <v>10</v>
      </c>
    </row>
    <row r="238" spans="1:25">
      <c r="B238" s="2" t="str">
        <f t="shared" ref="B238:D238" si="456">IF(ISERROR(B237),IF(ISERROR(B236),IF(ISERROR(B235),"BLANK",B235),B236),B237)</f>
        <v>LH</v>
      </c>
      <c r="C238" s="2" t="str">
        <f t="shared" si="456"/>
        <v>BLANK</v>
      </c>
      <c r="D238" s="2" t="str">
        <f t="shared" si="456"/>
        <v>BC5</v>
      </c>
      <c r="E238" s="7" t="str">
        <f>IF(ISERROR(VLOOKUP($D238,SITES!$A:$E,2,FALSE)),"",VLOOKUP($D238,SITES!$A:$E,2,FALSE))</f>
        <v>Broward County 5</v>
      </c>
      <c r="F238" s="4">
        <f>IF(ISERROR(VLOOKUP($D238,SITES!$A:$E,3,FALSE)),"",VLOOKUP($D238,SITES!$A:$E,3,FALSE))</f>
        <v>26.301850000000002</v>
      </c>
      <c r="G238" s="31">
        <f>IF(ISERROR(VLOOKUP($D238,SITES!$A:$E,4,FALSE)),"",VLOOKUP($D238,SITES!$A:$E,4,FALSE))</f>
        <v>-80.06816666666667</v>
      </c>
      <c r="H238" s="50">
        <f t="shared" ref="H238:N238" si="457">IF(ISERROR(H237),IF(ISERROR(H236),IF(ISERROR(H235),"BLANK",H235),H236),H237)</f>
        <v>45418</v>
      </c>
      <c r="I238" s="2">
        <f t="shared" si="457"/>
        <v>20</v>
      </c>
      <c r="J238" s="2" t="str">
        <f t="shared" si="457"/>
        <v>N</v>
      </c>
      <c r="K238" s="6">
        <f t="shared" si="457"/>
        <v>0.375</v>
      </c>
      <c r="L238" s="2" t="str">
        <f t="shared" si="457"/>
        <v>Mark</v>
      </c>
      <c r="M238" s="2">
        <f t="shared" si="457"/>
        <v>11.9</v>
      </c>
      <c r="N238" s="2">
        <f t="shared" si="457"/>
        <v>1</v>
      </c>
      <c r="O238" s="2">
        <v>1</v>
      </c>
      <c r="P238" s="2" t="s">
        <v>75</v>
      </c>
      <c r="Q238" s="7" t="str">
        <f>IF($N238=1,IF(ISERROR(VLOOKUP($P238,'M1'!$A:$C,Q$2,FALSE)),"NOT PRESENT",VLOOKUP($P238,'M1'!$A:$C,Q$2,FALSE)),IF($N238=2,IF(ISERROR(VLOOKUP(DATA!$P238,'M2'!$A:$C,Q$2,FALSE)),"NOT PRESENT",VLOOKUP(DATA!$P238,'M2'!$A:$C,Q$2,FALSE)),IF($N238=0,IF(ISERROR(VLOOKUP($P238,'M1'!$A:$C,Q$2,FALSE)),IF(ISERROR(VLOOKUP(DATA!$P238,'M2'!$A:$C,Q$2,FALSE)),"NOT PRESENT",VLOOKUP(DATA!$P238,'M2'!$A:$C,Q$2,FALSE)),VLOOKUP($P238,'M1'!$A:$C,Q$2,FALSE)),"SPECIFY METHOD")))</f>
        <v>Thalassoma bifasciatum</v>
      </c>
      <c r="R238" s="7" t="str">
        <f>IF($N238=1,IF(ISERROR(VLOOKUP($P238,'M1'!$A:$C,R$2,FALSE)),"NOT PRESENT",VLOOKUP($P238,'M1'!$A:$C,R$2,FALSE)),IF($N238=2,IF(ISERROR(VLOOKUP(DATA!$P238,'M2'!$A:$C,R$2,FALSE)),"NOT PRESENT",VLOOKUP(DATA!$P238,'M2'!$A:$C,R$2,FALSE)),IF($N238=0,IF(ISERROR(VLOOKUP($P238,'M1'!$A:$C,R$2,FALSE)),IF(ISERROR(VLOOKUP(DATA!$P238,'M2'!$A:$C,R$2,FALSE)),"NOT PRESENT",VLOOKUP(DATA!$P238,'M2'!$A:$C,R$2,FALSE)),VLOOKUP($P238,'M1'!$A:$C,R$2,FALSE)),"SPECIFY METHOD")))</f>
        <v>Bluehead</v>
      </c>
      <c r="S238" s="33">
        <f t="shared" si="400"/>
        <v>320</v>
      </c>
      <c r="T238" s="2">
        <v>0</v>
      </c>
      <c r="U238" s="2">
        <v>20</v>
      </c>
      <c r="V238" s="2">
        <v>200</v>
      </c>
      <c r="W238" s="2">
        <v>100</v>
      </c>
    </row>
    <row r="239" spans="1:25">
      <c r="B239" s="2" t="str">
        <f t="shared" ref="B239:D239" si="458">IF(ISERROR(B238),IF(ISERROR(B237),IF(ISERROR(B236),"BLANK",B236),B237),B238)</f>
        <v>LH</v>
      </c>
      <c r="C239" s="2" t="str">
        <f t="shared" si="458"/>
        <v>BLANK</v>
      </c>
      <c r="D239" s="2" t="str">
        <f t="shared" si="458"/>
        <v>BC5</v>
      </c>
      <c r="E239" s="7" t="str">
        <f>IF(ISERROR(VLOOKUP($D239,SITES!$A:$E,2,FALSE)),"",VLOOKUP($D239,SITES!$A:$E,2,FALSE))</f>
        <v>Broward County 5</v>
      </c>
      <c r="F239" s="4">
        <f>IF(ISERROR(VLOOKUP($D239,SITES!$A:$E,3,FALSE)),"",VLOOKUP($D239,SITES!$A:$E,3,FALSE))</f>
        <v>26.301850000000002</v>
      </c>
      <c r="G239" s="31">
        <f>IF(ISERROR(VLOOKUP($D239,SITES!$A:$E,4,FALSE)),"",VLOOKUP($D239,SITES!$A:$E,4,FALSE))</f>
        <v>-80.06816666666667</v>
      </c>
      <c r="H239" s="50">
        <f t="shared" ref="H239:P239" si="459">IF(ISERROR(H238),IF(ISERROR(H237),IF(ISERROR(H236),"BLANK",H236),H237),H238)</f>
        <v>45418</v>
      </c>
      <c r="I239" s="2">
        <f t="shared" si="459"/>
        <v>20</v>
      </c>
      <c r="J239" s="2" t="str">
        <f t="shared" si="459"/>
        <v>N</v>
      </c>
      <c r="K239" s="6">
        <f t="shared" si="459"/>
        <v>0.375</v>
      </c>
      <c r="L239" s="2" t="str">
        <f t="shared" si="459"/>
        <v>Mark</v>
      </c>
      <c r="M239" s="2">
        <f t="shared" si="459"/>
        <v>11.9</v>
      </c>
      <c r="N239" s="2">
        <f t="shared" si="459"/>
        <v>1</v>
      </c>
      <c r="O239" s="2">
        <v>2</v>
      </c>
      <c r="P239" s="2" t="str">
        <f t="shared" si="459"/>
        <v>tbi</v>
      </c>
      <c r="Q239" s="7" t="str">
        <f>IF($N239=1,IF(ISERROR(VLOOKUP($P239,'M1'!$A:$C,Q$2,FALSE)),"NOT PRESENT",VLOOKUP($P239,'M1'!$A:$C,Q$2,FALSE)),IF($N239=2,IF(ISERROR(VLOOKUP(DATA!$P239,'M2'!$A:$C,Q$2,FALSE)),"NOT PRESENT",VLOOKUP(DATA!$P239,'M2'!$A:$C,Q$2,FALSE)),IF($N239=0,IF(ISERROR(VLOOKUP($P239,'M1'!$A:$C,Q$2,FALSE)),IF(ISERROR(VLOOKUP(DATA!$P239,'M2'!$A:$C,Q$2,FALSE)),"NOT PRESENT",VLOOKUP(DATA!$P239,'M2'!$A:$C,Q$2,FALSE)),VLOOKUP($P239,'M1'!$A:$C,Q$2,FALSE)),"SPECIFY METHOD")))</f>
        <v>Thalassoma bifasciatum</v>
      </c>
      <c r="R239" s="7" t="str">
        <f>IF($N239=1,IF(ISERROR(VLOOKUP($P239,'M1'!$A:$C,R$2,FALSE)),"NOT PRESENT",VLOOKUP($P239,'M1'!$A:$C,R$2,FALSE)),IF($N239=2,IF(ISERROR(VLOOKUP(DATA!$P239,'M2'!$A:$C,R$2,FALSE)),"NOT PRESENT",VLOOKUP(DATA!$P239,'M2'!$A:$C,R$2,FALSE)),IF($N239=0,IF(ISERROR(VLOOKUP($P239,'M1'!$A:$C,R$2,FALSE)),IF(ISERROR(VLOOKUP(DATA!$P239,'M2'!$A:$C,R$2,FALSE)),"NOT PRESENT",VLOOKUP(DATA!$P239,'M2'!$A:$C,R$2,FALSE)),VLOOKUP($P239,'M1'!$A:$C,R$2,FALSE)),"SPECIFY METHOD")))</f>
        <v>Bluehead</v>
      </c>
      <c r="S239" s="33">
        <f t="shared" si="400"/>
        <v>121</v>
      </c>
      <c r="T239" s="2">
        <v>0</v>
      </c>
      <c r="V239" s="2">
        <v>50</v>
      </c>
      <c r="W239" s="2">
        <v>70</v>
      </c>
      <c r="X239" s="2">
        <v>1</v>
      </c>
    </row>
    <row r="240" spans="1:25">
      <c r="B240" s="2" t="str">
        <f t="shared" ref="B240:D240" si="460">IF(ISERROR(B239),IF(ISERROR(B238),IF(ISERROR(B237),"BLANK",B237),B238),B239)</f>
        <v>LH</v>
      </c>
      <c r="C240" s="2" t="str">
        <f t="shared" si="460"/>
        <v>BLANK</v>
      </c>
      <c r="D240" s="2" t="str">
        <f t="shared" si="460"/>
        <v>BC5</v>
      </c>
      <c r="E240" s="7" t="str">
        <f>IF(ISERROR(VLOOKUP($D240,SITES!$A:$E,2,FALSE)),"",VLOOKUP($D240,SITES!$A:$E,2,FALSE))</f>
        <v>Broward County 5</v>
      </c>
      <c r="F240" s="4">
        <f>IF(ISERROR(VLOOKUP($D240,SITES!$A:$E,3,FALSE)),"",VLOOKUP($D240,SITES!$A:$E,3,FALSE))</f>
        <v>26.301850000000002</v>
      </c>
      <c r="G240" s="31">
        <f>IF(ISERROR(VLOOKUP($D240,SITES!$A:$E,4,FALSE)),"",VLOOKUP($D240,SITES!$A:$E,4,FALSE))</f>
        <v>-80.06816666666667</v>
      </c>
      <c r="H240" s="50">
        <f t="shared" ref="H240:N240" si="461">IF(ISERROR(H239),IF(ISERROR(H238),IF(ISERROR(H237),"BLANK",H237),H238),H239)</f>
        <v>45418</v>
      </c>
      <c r="I240" s="2">
        <f t="shared" si="461"/>
        <v>20</v>
      </c>
      <c r="J240" s="2" t="str">
        <f t="shared" si="461"/>
        <v>N</v>
      </c>
      <c r="K240" s="6">
        <f t="shared" si="461"/>
        <v>0.375</v>
      </c>
      <c r="L240" s="2" t="str">
        <f t="shared" si="461"/>
        <v>Mark</v>
      </c>
      <c r="M240" s="2">
        <f t="shared" si="461"/>
        <v>11.9</v>
      </c>
      <c r="N240" s="2">
        <f t="shared" si="461"/>
        <v>1</v>
      </c>
      <c r="O240" s="2">
        <v>1</v>
      </c>
      <c r="P240" s="2" t="s">
        <v>76</v>
      </c>
      <c r="Q240" s="7" t="str">
        <f>IF($N240=1,IF(ISERROR(VLOOKUP($P240,'M1'!$A:$C,Q$2,FALSE)),"NOT PRESENT",VLOOKUP($P240,'M1'!$A:$C,Q$2,FALSE)),IF($N240=2,IF(ISERROR(VLOOKUP(DATA!$P240,'M2'!$A:$C,Q$2,FALSE)),"NOT PRESENT",VLOOKUP(DATA!$P240,'M2'!$A:$C,Q$2,FALSE)),IF($N240=0,IF(ISERROR(VLOOKUP($P240,'M1'!$A:$C,Q$2,FALSE)),IF(ISERROR(VLOOKUP(DATA!$P240,'M2'!$A:$C,Q$2,FALSE)),"NOT PRESENT",VLOOKUP(DATA!$P240,'M2'!$A:$C,Q$2,FALSE)),VLOOKUP($P240,'M1'!$A:$C,Q$2,FALSE)),"SPECIFY METHOD")))</f>
        <v>Halichoeres garnoti</v>
      </c>
      <c r="R240" s="7" t="str">
        <f>IF($N240=1,IF(ISERROR(VLOOKUP($P240,'M1'!$A:$C,R$2,FALSE)),"NOT PRESENT",VLOOKUP($P240,'M1'!$A:$C,R$2,FALSE)),IF($N240=2,IF(ISERROR(VLOOKUP(DATA!$P240,'M2'!$A:$C,R$2,FALSE)),"NOT PRESENT",VLOOKUP(DATA!$P240,'M2'!$A:$C,R$2,FALSE)),IF($N240=0,IF(ISERROR(VLOOKUP($P240,'M1'!$A:$C,R$2,FALSE)),IF(ISERROR(VLOOKUP(DATA!$P240,'M2'!$A:$C,R$2,FALSE)),"NOT PRESENT",VLOOKUP(DATA!$P240,'M2'!$A:$C,R$2,FALSE)),VLOOKUP($P240,'M1'!$A:$C,R$2,FALSE)),"SPECIFY METHOD")))</f>
        <v>Yellowhead wrasse</v>
      </c>
      <c r="S240" s="33">
        <f t="shared" si="400"/>
        <v>5</v>
      </c>
      <c r="T240" s="2">
        <v>0</v>
      </c>
      <c r="V240" s="2">
        <v>2</v>
      </c>
      <c r="W240" s="2">
        <v>3</v>
      </c>
    </row>
    <row r="241" spans="2:28">
      <c r="B241" s="2" t="str">
        <f t="shared" ref="B241:D241" si="462">IF(ISERROR(B240),IF(ISERROR(B239),IF(ISERROR(B238),"BLANK",B238),B239),B240)</f>
        <v>LH</v>
      </c>
      <c r="C241" s="2" t="str">
        <f t="shared" si="462"/>
        <v>BLANK</v>
      </c>
      <c r="D241" s="2" t="str">
        <f t="shared" si="462"/>
        <v>BC5</v>
      </c>
      <c r="E241" s="7" t="str">
        <f>IF(ISERROR(VLOOKUP($D241,SITES!$A:$E,2,FALSE)),"",VLOOKUP($D241,SITES!$A:$E,2,FALSE))</f>
        <v>Broward County 5</v>
      </c>
      <c r="F241" s="4">
        <f>IF(ISERROR(VLOOKUP($D241,SITES!$A:$E,3,FALSE)),"",VLOOKUP($D241,SITES!$A:$E,3,FALSE))</f>
        <v>26.301850000000002</v>
      </c>
      <c r="G241" s="31">
        <f>IF(ISERROR(VLOOKUP($D241,SITES!$A:$E,4,FALSE)),"",VLOOKUP($D241,SITES!$A:$E,4,FALSE))</f>
        <v>-80.06816666666667</v>
      </c>
      <c r="H241" s="50">
        <f t="shared" ref="H241:P241" si="463">IF(ISERROR(H240),IF(ISERROR(H239),IF(ISERROR(H238),"BLANK",H238),H239),H240)</f>
        <v>45418</v>
      </c>
      <c r="I241" s="2">
        <f t="shared" si="463"/>
        <v>20</v>
      </c>
      <c r="J241" s="2" t="str">
        <f t="shared" si="463"/>
        <v>N</v>
      </c>
      <c r="K241" s="6">
        <f t="shared" si="463"/>
        <v>0.375</v>
      </c>
      <c r="L241" s="2" t="str">
        <f t="shared" si="463"/>
        <v>Mark</v>
      </c>
      <c r="M241" s="2">
        <f t="shared" si="463"/>
        <v>11.9</v>
      </c>
      <c r="N241" s="2">
        <f t="shared" si="463"/>
        <v>1</v>
      </c>
      <c r="O241" s="2">
        <v>2</v>
      </c>
      <c r="P241" s="2" t="str">
        <f t="shared" si="463"/>
        <v>hga</v>
      </c>
      <c r="Q241" s="7" t="str">
        <f>IF($N241=1,IF(ISERROR(VLOOKUP($P241,'M1'!$A:$C,Q$2,FALSE)),"NOT PRESENT",VLOOKUP($P241,'M1'!$A:$C,Q$2,FALSE)),IF($N241=2,IF(ISERROR(VLOOKUP(DATA!$P241,'M2'!$A:$C,Q$2,FALSE)),"NOT PRESENT",VLOOKUP(DATA!$P241,'M2'!$A:$C,Q$2,FALSE)),IF($N241=0,IF(ISERROR(VLOOKUP($P241,'M1'!$A:$C,Q$2,FALSE)),IF(ISERROR(VLOOKUP(DATA!$P241,'M2'!$A:$C,Q$2,FALSE)),"NOT PRESENT",VLOOKUP(DATA!$P241,'M2'!$A:$C,Q$2,FALSE)),VLOOKUP($P241,'M1'!$A:$C,Q$2,FALSE)),"SPECIFY METHOD")))</f>
        <v>Halichoeres garnoti</v>
      </c>
      <c r="R241" s="7" t="str">
        <f>IF($N241=1,IF(ISERROR(VLOOKUP($P241,'M1'!$A:$C,R$2,FALSE)),"NOT PRESENT",VLOOKUP($P241,'M1'!$A:$C,R$2,FALSE)),IF($N241=2,IF(ISERROR(VLOOKUP(DATA!$P241,'M2'!$A:$C,R$2,FALSE)),"NOT PRESENT",VLOOKUP(DATA!$P241,'M2'!$A:$C,R$2,FALSE)),IF($N241=0,IF(ISERROR(VLOOKUP($P241,'M1'!$A:$C,R$2,FALSE)),IF(ISERROR(VLOOKUP(DATA!$P241,'M2'!$A:$C,R$2,FALSE)),"NOT PRESENT",VLOOKUP(DATA!$P241,'M2'!$A:$C,R$2,FALSE)),VLOOKUP($P241,'M1'!$A:$C,R$2,FALSE)),"SPECIFY METHOD")))</f>
        <v>Yellowhead wrasse</v>
      </c>
      <c r="S241" s="33">
        <f t="shared" si="400"/>
        <v>4</v>
      </c>
      <c r="T241" s="2">
        <v>0</v>
      </c>
      <c r="V241" s="2">
        <v>1</v>
      </c>
      <c r="X241" s="2">
        <v>2</v>
      </c>
      <c r="Y241" s="2">
        <v>1</v>
      </c>
    </row>
    <row r="242" spans="2:28">
      <c r="B242" s="2" t="str">
        <f t="shared" ref="B242:D242" si="464">IF(ISERROR(B241),IF(ISERROR(B240),IF(ISERROR(B239),"BLANK",B239),B240),B241)</f>
        <v>LH</v>
      </c>
      <c r="C242" s="2" t="str">
        <f t="shared" si="464"/>
        <v>BLANK</v>
      </c>
      <c r="D242" s="2" t="str">
        <f t="shared" si="464"/>
        <v>BC5</v>
      </c>
      <c r="E242" s="7" t="str">
        <f>IF(ISERROR(VLOOKUP($D242,SITES!$A:$E,2,FALSE)),"",VLOOKUP($D242,SITES!$A:$E,2,FALSE))</f>
        <v>Broward County 5</v>
      </c>
      <c r="F242" s="4">
        <f>IF(ISERROR(VLOOKUP($D242,SITES!$A:$E,3,FALSE)),"",VLOOKUP($D242,SITES!$A:$E,3,FALSE))</f>
        <v>26.301850000000002</v>
      </c>
      <c r="G242" s="31">
        <f>IF(ISERROR(VLOOKUP($D242,SITES!$A:$E,4,FALSE)),"",VLOOKUP($D242,SITES!$A:$E,4,FALSE))</f>
        <v>-80.06816666666667</v>
      </c>
      <c r="H242" s="50">
        <f t="shared" ref="H242:N242" si="465">IF(ISERROR(H241),IF(ISERROR(H240),IF(ISERROR(H239),"BLANK",H239),H240),H241)</f>
        <v>45418</v>
      </c>
      <c r="I242" s="2">
        <f t="shared" si="465"/>
        <v>20</v>
      </c>
      <c r="J242" s="2" t="str">
        <f t="shared" si="465"/>
        <v>N</v>
      </c>
      <c r="K242" s="6">
        <f t="shared" si="465"/>
        <v>0.375</v>
      </c>
      <c r="L242" s="2" t="str">
        <f t="shared" si="465"/>
        <v>Mark</v>
      </c>
      <c r="M242" s="2">
        <f t="shared" si="465"/>
        <v>11.9</v>
      </c>
      <c r="N242" s="2">
        <f t="shared" si="465"/>
        <v>1</v>
      </c>
      <c r="O242" s="2">
        <v>1</v>
      </c>
      <c r="P242" s="2" t="s">
        <v>153</v>
      </c>
      <c r="Q242" s="7" t="str">
        <f>IF($N242=1,IF(ISERROR(VLOOKUP($P242,'M1'!$A:$C,Q$2,FALSE)),"NOT PRESENT",VLOOKUP($P242,'M1'!$A:$C,Q$2,FALSE)),IF($N242=2,IF(ISERROR(VLOOKUP(DATA!$P242,'M2'!$A:$C,Q$2,FALSE)),"NOT PRESENT",VLOOKUP(DATA!$P242,'M2'!$A:$C,Q$2,FALSE)),IF($N242=0,IF(ISERROR(VLOOKUP($P242,'M1'!$A:$C,Q$2,FALSE)),IF(ISERROR(VLOOKUP(DATA!$P242,'M2'!$A:$C,Q$2,FALSE)),"NOT PRESENT",VLOOKUP(DATA!$P242,'M2'!$A:$C,Q$2,FALSE)),VLOOKUP($P242,'M1'!$A:$C,Q$2,FALSE)),"SPECIFY METHOD")))</f>
        <v>Chaetodon capistratus</v>
      </c>
      <c r="R242" s="7" t="str">
        <f>IF($N242=1,IF(ISERROR(VLOOKUP($P242,'M1'!$A:$C,R$2,FALSE)),"NOT PRESENT",VLOOKUP($P242,'M1'!$A:$C,R$2,FALSE)),IF($N242=2,IF(ISERROR(VLOOKUP(DATA!$P242,'M2'!$A:$C,R$2,FALSE)),"NOT PRESENT",VLOOKUP(DATA!$P242,'M2'!$A:$C,R$2,FALSE)),IF($N242=0,IF(ISERROR(VLOOKUP($P242,'M1'!$A:$C,R$2,FALSE)),IF(ISERROR(VLOOKUP(DATA!$P242,'M2'!$A:$C,R$2,FALSE)),"NOT PRESENT",VLOOKUP(DATA!$P242,'M2'!$A:$C,R$2,FALSE)),VLOOKUP($P242,'M1'!$A:$C,R$2,FALSE)),"SPECIFY METHOD")))</f>
        <v>Butterbun</v>
      </c>
      <c r="S242" s="33">
        <f t="shared" si="400"/>
        <v>1</v>
      </c>
      <c r="T242" s="2">
        <v>0</v>
      </c>
      <c r="X242" s="2">
        <v>1</v>
      </c>
    </row>
    <row r="243" spans="2:28">
      <c r="B243" s="2" t="str">
        <f t="shared" ref="B243:D243" si="466">IF(ISERROR(B242),IF(ISERROR(B241),IF(ISERROR(B240),"BLANK",B240),B241),B242)</f>
        <v>LH</v>
      </c>
      <c r="C243" s="2" t="str">
        <f t="shared" si="466"/>
        <v>BLANK</v>
      </c>
      <c r="D243" s="2" t="str">
        <f t="shared" si="466"/>
        <v>BC5</v>
      </c>
      <c r="E243" s="7" t="str">
        <f>IF(ISERROR(VLOOKUP($D243,SITES!$A:$E,2,FALSE)),"",VLOOKUP($D243,SITES!$A:$E,2,FALSE))</f>
        <v>Broward County 5</v>
      </c>
      <c r="F243" s="4">
        <f>IF(ISERROR(VLOOKUP($D243,SITES!$A:$E,3,FALSE)),"",VLOOKUP($D243,SITES!$A:$E,3,FALSE))</f>
        <v>26.301850000000002</v>
      </c>
      <c r="G243" s="31">
        <f>IF(ISERROR(VLOOKUP($D243,SITES!$A:$E,4,FALSE)),"",VLOOKUP($D243,SITES!$A:$E,4,FALSE))</f>
        <v>-80.06816666666667</v>
      </c>
      <c r="H243" s="50">
        <f t="shared" ref="H243:P243" si="467">IF(ISERROR(H242),IF(ISERROR(H241),IF(ISERROR(H240),"BLANK",H240),H241),H242)</f>
        <v>45418</v>
      </c>
      <c r="I243" s="2">
        <f t="shared" si="467"/>
        <v>20</v>
      </c>
      <c r="J243" s="2" t="str">
        <f t="shared" si="467"/>
        <v>N</v>
      </c>
      <c r="K243" s="6">
        <f t="shared" si="467"/>
        <v>0.375</v>
      </c>
      <c r="L243" s="2" t="str">
        <f t="shared" si="467"/>
        <v>Mark</v>
      </c>
      <c r="M243" s="2">
        <f t="shared" si="467"/>
        <v>11.9</v>
      </c>
      <c r="N243" s="2">
        <f t="shared" si="467"/>
        <v>1</v>
      </c>
      <c r="O243" s="2">
        <v>2</v>
      </c>
      <c r="P243" s="2" t="str">
        <f t="shared" si="467"/>
        <v>cca</v>
      </c>
      <c r="Q243" s="7" t="str">
        <f>IF($N243=1,IF(ISERROR(VLOOKUP($P243,'M1'!$A:$C,Q$2,FALSE)),"NOT PRESENT",VLOOKUP($P243,'M1'!$A:$C,Q$2,FALSE)),IF($N243=2,IF(ISERROR(VLOOKUP(DATA!$P243,'M2'!$A:$C,Q$2,FALSE)),"NOT PRESENT",VLOOKUP(DATA!$P243,'M2'!$A:$C,Q$2,FALSE)),IF($N243=0,IF(ISERROR(VLOOKUP($P243,'M1'!$A:$C,Q$2,FALSE)),IF(ISERROR(VLOOKUP(DATA!$P243,'M2'!$A:$C,Q$2,FALSE)),"NOT PRESENT",VLOOKUP(DATA!$P243,'M2'!$A:$C,Q$2,FALSE)),VLOOKUP($P243,'M1'!$A:$C,Q$2,FALSE)),"SPECIFY METHOD")))</f>
        <v>Chaetodon capistratus</v>
      </c>
      <c r="R243" s="7" t="str">
        <f>IF($N243=1,IF(ISERROR(VLOOKUP($P243,'M1'!$A:$C,R$2,FALSE)),"NOT PRESENT",VLOOKUP($P243,'M1'!$A:$C,R$2,FALSE)),IF($N243=2,IF(ISERROR(VLOOKUP(DATA!$P243,'M2'!$A:$C,R$2,FALSE)),"NOT PRESENT",VLOOKUP(DATA!$P243,'M2'!$A:$C,R$2,FALSE)),IF($N243=0,IF(ISERROR(VLOOKUP($P243,'M1'!$A:$C,R$2,FALSE)),IF(ISERROR(VLOOKUP(DATA!$P243,'M2'!$A:$C,R$2,FALSE)),"NOT PRESENT",VLOOKUP(DATA!$P243,'M2'!$A:$C,R$2,FALSE)),VLOOKUP($P243,'M1'!$A:$C,R$2,FALSE)),"SPECIFY METHOD")))</f>
        <v>Butterbun</v>
      </c>
      <c r="S243" s="33">
        <f t="shared" si="400"/>
        <v>1</v>
      </c>
      <c r="T243" s="2">
        <v>0</v>
      </c>
      <c r="X243" s="2">
        <v>1</v>
      </c>
    </row>
    <row r="244" spans="2:28">
      <c r="B244" s="2" t="str">
        <f t="shared" ref="B244:D244" si="468">IF(ISERROR(B243),IF(ISERROR(B242),IF(ISERROR(B241),"BLANK",B241),B242),B243)</f>
        <v>LH</v>
      </c>
      <c r="C244" s="2" t="str">
        <f t="shared" si="468"/>
        <v>BLANK</v>
      </c>
      <c r="D244" s="2" t="str">
        <f t="shared" si="468"/>
        <v>BC5</v>
      </c>
      <c r="E244" s="7" t="str">
        <f>IF(ISERROR(VLOOKUP($D244,SITES!$A:$E,2,FALSE)),"",VLOOKUP($D244,SITES!$A:$E,2,FALSE))</f>
        <v>Broward County 5</v>
      </c>
      <c r="F244" s="4">
        <f>IF(ISERROR(VLOOKUP($D244,SITES!$A:$E,3,FALSE)),"",VLOOKUP($D244,SITES!$A:$E,3,FALSE))</f>
        <v>26.301850000000002</v>
      </c>
      <c r="G244" s="31">
        <f>IF(ISERROR(VLOOKUP($D244,SITES!$A:$E,4,FALSE)),"",VLOOKUP($D244,SITES!$A:$E,4,FALSE))</f>
        <v>-80.06816666666667</v>
      </c>
      <c r="H244" s="50">
        <f t="shared" ref="H244:N244" si="469">IF(ISERROR(H243),IF(ISERROR(H242),IF(ISERROR(H241),"BLANK",H241),H242),H243)</f>
        <v>45418</v>
      </c>
      <c r="I244" s="2">
        <f t="shared" si="469"/>
        <v>20</v>
      </c>
      <c r="J244" s="2" t="str">
        <f t="shared" si="469"/>
        <v>N</v>
      </c>
      <c r="K244" s="6">
        <f t="shared" si="469"/>
        <v>0.375</v>
      </c>
      <c r="L244" s="2" t="str">
        <f t="shared" si="469"/>
        <v>Mark</v>
      </c>
      <c r="M244" s="2">
        <f t="shared" si="469"/>
        <v>11.9</v>
      </c>
      <c r="N244" s="2">
        <f t="shared" si="469"/>
        <v>1</v>
      </c>
      <c r="O244" s="2">
        <v>1</v>
      </c>
      <c r="P244" s="2" t="s">
        <v>82</v>
      </c>
      <c r="Q244" s="7" t="str">
        <f>IF($N244=1,IF(ISERROR(VLOOKUP($P244,'M1'!$A:$C,Q$2,FALSE)),"NOT PRESENT",VLOOKUP($P244,'M1'!$A:$C,Q$2,FALSE)),IF($N244=2,IF(ISERROR(VLOOKUP(DATA!$P244,'M2'!$A:$C,Q$2,FALSE)),"NOT PRESENT",VLOOKUP(DATA!$P244,'M2'!$A:$C,Q$2,FALSE)),IF($N244=0,IF(ISERROR(VLOOKUP($P244,'M1'!$A:$C,Q$2,FALSE)),IF(ISERROR(VLOOKUP(DATA!$P244,'M2'!$A:$C,Q$2,FALSE)),"NOT PRESENT",VLOOKUP(DATA!$P244,'M2'!$A:$C,Q$2,FALSE)),VLOOKUP($P244,'M1'!$A:$C,Q$2,FALSE)),"SPECIFY METHOD")))</f>
        <v>Elacatinus oceanops</v>
      </c>
      <c r="R244" s="7" t="str">
        <f>IF($N244=1,IF(ISERROR(VLOOKUP($P244,'M1'!$A:$C,R$2,FALSE)),"NOT PRESENT",VLOOKUP($P244,'M1'!$A:$C,R$2,FALSE)),IF($N244=2,IF(ISERROR(VLOOKUP(DATA!$P244,'M2'!$A:$C,R$2,FALSE)),"NOT PRESENT",VLOOKUP(DATA!$P244,'M2'!$A:$C,R$2,FALSE)),IF($N244=0,IF(ISERROR(VLOOKUP($P244,'M1'!$A:$C,R$2,FALSE)),IF(ISERROR(VLOOKUP(DATA!$P244,'M2'!$A:$C,R$2,FALSE)),"NOT PRESENT",VLOOKUP(DATA!$P244,'M2'!$A:$C,R$2,FALSE)),VLOOKUP($P244,'M1'!$A:$C,R$2,FALSE)),"SPECIFY METHOD")))</f>
        <v>Neon goby</v>
      </c>
      <c r="S244" s="33">
        <f t="shared" si="400"/>
        <v>4</v>
      </c>
      <c r="T244" s="2">
        <v>0</v>
      </c>
      <c r="U244" s="2">
        <v>1</v>
      </c>
      <c r="V244" s="2">
        <v>3</v>
      </c>
    </row>
    <row r="245" spans="2:28">
      <c r="B245" s="2" t="str">
        <f t="shared" ref="B245:D245" si="470">IF(ISERROR(B244),IF(ISERROR(B243),IF(ISERROR(B242),"BLANK",B242),B243),B244)</f>
        <v>LH</v>
      </c>
      <c r="C245" s="2" t="str">
        <f t="shared" si="470"/>
        <v>BLANK</v>
      </c>
      <c r="D245" s="2" t="str">
        <f t="shared" si="470"/>
        <v>BC5</v>
      </c>
      <c r="E245" s="7" t="str">
        <f>IF(ISERROR(VLOOKUP($D245,SITES!$A:$E,2,FALSE)),"",VLOOKUP($D245,SITES!$A:$E,2,FALSE))</f>
        <v>Broward County 5</v>
      </c>
      <c r="F245" s="4">
        <f>IF(ISERROR(VLOOKUP($D245,SITES!$A:$E,3,FALSE)),"",VLOOKUP($D245,SITES!$A:$E,3,FALSE))</f>
        <v>26.301850000000002</v>
      </c>
      <c r="G245" s="31">
        <f>IF(ISERROR(VLOOKUP($D245,SITES!$A:$E,4,FALSE)),"",VLOOKUP($D245,SITES!$A:$E,4,FALSE))</f>
        <v>-80.06816666666667</v>
      </c>
      <c r="H245" s="50">
        <f t="shared" ref="H245:N245" si="471">IF(ISERROR(H244),IF(ISERROR(H243),IF(ISERROR(H242),"BLANK",H242),H243),H244)</f>
        <v>45418</v>
      </c>
      <c r="I245" s="2">
        <f t="shared" si="471"/>
        <v>20</v>
      </c>
      <c r="J245" s="2" t="str">
        <f t="shared" si="471"/>
        <v>N</v>
      </c>
      <c r="K245" s="6">
        <f t="shared" si="471"/>
        <v>0.375</v>
      </c>
      <c r="L245" s="2" t="str">
        <f t="shared" si="471"/>
        <v>Mark</v>
      </c>
      <c r="M245" s="2">
        <f t="shared" si="471"/>
        <v>11.9</v>
      </c>
      <c r="N245" s="2">
        <f t="shared" si="471"/>
        <v>1</v>
      </c>
      <c r="O245" s="2">
        <v>1</v>
      </c>
      <c r="P245" s="2" t="s">
        <v>77</v>
      </c>
      <c r="Q245" s="7" t="str">
        <f>IF($N245=1,IF(ISERROR(VLOOKUP($P245,'M1'!$A:$C,Q$2,FALSE)),"NOT PRESENT",VLOOKUP($P245,'M1'!$A:$C,Q$2,FALSE)),IF($N245=2,IF(ISERROR(VLOOKUP(DATA!$P245,'M2'!$A:$C,Q$2,FALSE)),"NOT PRESENT",VLOOKUP(DATA!$P245,'M2'!$A:$C,Q$2,FALSE)),IF($N245=0,IF(ISERROR(VLOOKUP($P245,'M1'!$A:$C,Q$2,FALSE)),IF(ISERROR(VLOOKUP(DATA!$P245,'M2'!$A:$C,Q$2,FALSE)),"NOT PRESENT",VLOOKUP(DATA!$P245,'M2'!$A:$C,Q$2,FALSE)),VLOOKUP($P245,'M1'!$A:$C,Q$2,FALSE)),"SPECIFY METHOD")))</f>
        <v>Halichoeres maculipinna</v>
      </c>
      <c r="R245" s="7" t="str">
        <f>IF($N245=1,IF(ISERROR(VLOOKUP($P245,'M1'!$A:$C,R$2,FALSE)),"NOT PRESENT",VLOOKUP($P245,'M1'!$A:$C,R$2,FALSE)),IF($N245=2,IF(ISERROR(VLOOKUP(DATA!$P245,'M2'!$A:$C,R$2,FALSE)),"NOT PRESENT",VLOOKUP(DATA!$P245,'M2'!$A:$C,R$2,FALSE)),IF($N245=0,IF(ISERROR(VLOOKUP($P245,'M1'!$A:$C,R$2,FALSE)),IF(ISERROR(VLOOKUP(DATA!$P245,'M2'!$A:$C,R$2,FALSE)),"NOT PRESENT",VLOOKUP(DATA!$P245,'M2'!$A:$C,R$2,FALSE)),VLOOKUP($P245,'M1'!$A:$C,R$2,FALSE)),"SPECIFY METHOD")))</f>
        <v>Clown wrasse</v>
      </c>
      <c r="S245" s="33">
        <f t="shared" si="400"/>
        <v>3</v>
      </c>
      <c r="T245" s="2">
        <v>0</v>
      </c>
      <c r="U245" s="2">
        <v>1</v>
      </c>
      <c r="V245" s="2">
        <v>1</v>
      </c>
      <c r="X245" s="2">
        <v>1</v>
      </c>
    </row>
    <row r="246" spans="2:28">
      <c r="B246" s="2" t="str">
        <f t="shared" ref="B246:D246" si="472">IF(ISERROR(B245),IF(ISERROR(B244),IF(ISERROR(B243),"BLANK",B243),B244),B245)</f>
        <v>LH</v>
      </c>
      <c r="C246" s="2" t="str">
        <f t="shared" si="472"/>
        <v>BLANK</v>
      </c>
      <c r="D246" s="2" t="str">
        <f t="shared" si="472"/>
        <v>BC5</v>
      </c>
      <c r="E246" s="7" t="str">
        <f>IF(ISERROR(VLOOKUP($D246,SITES!$A:$E,2,FALSE)),"",VLOOKUP($D246,SITES!$A:$E,2,FALSE))</f>
        <v>Broward County 5</v>
      </c>
      <c r="F246" s="4">
        <f>IF(ISERROR(VLOOKUP($D246,SITES!$A:$E,3,FALSE)),"",VLOOKUP($D246,SITES!$A:$E,3,FALSE))</f>
        <v>26.301850000000002</v>
      </c>
      <c r="G246" s="31">
        <f>IF(ISERROR(VLOOKUP($D246,SITES!$A:$E,4,FALSE)),"",VLOOKUP($D246,SITES!$A:$E,4,FALSE))</f>
        <v>-80.06816666666667</v>
      </c>
      <c r="H246" s="50">
        <f t="shared" ref="H246:P246" si="473">IF(ISERROR(H245),IF(ISERROR(H244),IF(ISERROR(H243),"BLANK",H243),H244),H245)</f>
        <v>45418</v>
      </c>
      <c r="I246" s="2">
        <f t="shared" si="473"/>
        <v>20</v>
      </c>
      <c r="J246" s="2" t="str">
        <f t="shared" si="473"/>
        <v>N</v>
      </c>
      <c r="K246" s="6">
        <f t="shared" si="473"/>
        <v>0.375</v>
      </c>
      <c r="L246" s="2" t="str">
        <f t="shared" si="473"/>
        <v>Mark</v>
      </c>
      <c r="M246" s="2">
        <f t="shared" si="473"/>
        <v>11.9</v>
      </c>
      <c r="N246" s="2">
        <f t="shared" si="473"/>
        <v>1</v>
      </c>
      <c r="O246" s="2">
        <v>2</v>
      </c>
      <c r="P246" s="2" t="str">
        <f t="shared" si="473"/>
        <v>hma</v>
      </c>
      <c r="Q246" s="7" t="str">
        <f>IF($N246=1,IF(ISERROR(VLOOKUP($P246,'M1'!$A:$C,Q$2,FALSE)),"NOT PRESENT",VLOOKUP($P246,'M1'!$A:$C,Q$2,FALSE)),IF($N246=2,IF(ISERROR(VLOOKUP(DATA!$P246,'M2'!$A:$C,Q$2,FALSE)),"NOT PRESENT",VLOOKUP(DATA!$P246,'M2'!$A:$C,Q$2,FALSE)),IF($N246=0,IF(ISERROR(VLOOKUP($P246,'M1'!$A:$C,Q$2,FALSE)),IF(ISERROR(VLOOKUP(DATA!$P246,'M2'!$A:$C,Q$2,FALSE)),"NOT PRESENT",VLOOKUP(DATA!$P246,'M2'!$A:$C,Q$2,FALSE)),VLOOKUP($P246,'M1'!$A:$C,Q$2,FALSE)),"SPECIFY METHOD")))</f>
        <v>Halichoeres maculipinna</v>
      </c>
      <c r="R246" s="7" t="str">
        <f>IF($N246=1,IF(ISERROR(VLOOKUP($P246,'M1'!$A:$C,R$2,FALSE)),"NOT PRESENT",VLOOKUP($P246,'M1'!$A:$C,R$2,FALSE)),IF($N246=2,IF(ISERROR(VLOOKUP(DATA!$P246,'M2'!$A:$C,R$2,FALSE)),"NOT PRESENT",VLOOKUP(DATA!$P246,'M2'!$A:$C,R$2,FALSE)),IF($N246=0,IF(ISERROR(VLOOKUP($P246,'M1'!$A:$C,R$2,FALSE)),IF(ISERROR(VLOOKUP(DATA!$P246,'M2'!$A:$C,R$2,FALSE)),"NOT PRESENT",VLOOKUP(DATA!$P246,'M2'!$A:$C,R$2,FALSE)),VLOOKUP($P246,'M1'!$A:$C,R$2,FALSE)),"SPECIFY METHOD")))</f>
        <v>Clown wrasse</v>
      </c>
      <c r="S246" s="33">
        <f t="shared" si="400"/>
        <v>9</v>
      </c>
      <c r="T246" s="2">
        <v>0</v>
      </c>
      <c r="U246" s="2">
        <v>4</v>
      </c>
      <c r="V246" s="2">
        <v>1</v>
      </c>
      <c r="X246" s="2">
        <v>2</v>
      </c>
      <c r="Y246" s="2">
        <v>2</v>
      </c>
    </row>
    <row r="247" spans="2:28">
      <c r="B247" s="2" t="str">
        <f t="shared" ref="B247:D247" si="474">IF(ISERROR(B246),IF(ISERROR(B245),IF(ISERROR(B244),"BLANK",B244),B245),B246)</f>
        <v>LH</v>
      </c>
      <c r="C247" s="2" t="str">
        <f t="shared" si="474"/>
        <v>BLANK</v>
      </c>
      <c r="D247" s="2" t="str">
        <f t="shared" si="474"/>
        <v>BC5</v>
      </c>
      <c r="E247" s="7" t="str">
        <f>IF(ISERROR(VLOOKUP($D247,SITES!$A:$E,2,FALSE)),"",VLOOKUP($D247,SITES!$A:$E,2,FALSE))</f>
        <v>Broward County 5</v>
      </c>
      <c r="F247" s="4">
        <f>IF(ISERROR(VLOOKUP($D247,SITES!$A:$E,3,FALSE)),"",VLOOKUP($D247,SITES!$A:$E,3,FALSE))</f>
        <v>26.301850000000002</v>
      </c>
      <c r="G247" s="31">
        <f>IF(ISERROR(VLOOKUP($D247,SITES!$A:$E,4,FALSE)),"",VLOOKUP($D247,SITES!$A:$E,4,FALSE))</f>
        <v>-80.06816666666667</v>
      </c>
      <c r="H247" s="50">
        <f t="shared" ref="H247:N247" si="475">IF(ISERROR(H246),IF(ISERROR(H245),IF(ISERROR(H244),"BLANK",H244),H245),H246)</f>
        <v>45418</v>
      </c>
      <c r="I247" s="2">
        <f t="shared" si="475"/>
        <v>20</v>
      </c>
      <c r="J247" s="2" t="str">
        <f t="shared" si="475"/>
        <v>N</v>
      </c>
      <c r="K247" s="6">
        <f t="shared" si="475"/>
        <v>0.375</v>
      </c>
      <c r="L247" s="2" t="str">
        <f t="shared" si="475"/>
        <v>Mark</v>
      </c>
      <c r="M247" s="2">
        <f t="shared" si="475"/>
        <v>11.9</v>
      </c>
      <c r="N247" s="2">
        <f t="shared" si="475"/>
        <v>1</v>
      </c>
      <c r="O247" s="2">
        <v>1</v>
      </c>
      <c r="P247" s="2" t="s">
        <v>124</v>
      </c>
      <c r="Q247" s="7" t="str">
        <f>IF($N247=1,IF(ISERROR(VLOOKUP($P247,'M1'!$A:$C,Q$2,FALSE)),"NOT PRESENT",VLOOKUP($P247,'M1'!$A:$C,Q$2,FALSE)),IF($N247=2,IF(ISERROR(VLOOKUP(DATA!$P247,'M2'!$A:$C,Q$2,FALSE)),"NOT PRESENT",VLOOKUP(DATA!$P247,'M2'!$A:$C,Q$2,FALSE)),IF($N247=0,IF(ISERROR(VLOOKUP($P247,'M1'!$A:$C,Q$2,FALSE)),IF(ISERROR(VLOOKUP(DATA!$P247,'M2'!$A:$C,Q$2,FALSE)),"NOT PRESENT",VLOOKUP(DATA!$P247,'M2'!$A:$C,Q$2,FALSE)),VLOOKUP($P247,'M1'!$A:$C,Q$2,FALSE)),"SPECIFY METHOD")))</f>
        <v>Cryptotomus roseus</v>
      </c>
      <c r="R247" s="7">
        <f>IF($N247=1,IF(ISERROR(VLOOKUP($P247,'M1'!$A:$C,R$2,FALSE)),"NOT PRESENT",VLOOKUP($P247,'M1'!$A:$C,R$2,FALSE)),IF($N247=2,IF(ISERROR(VLOOKUP(DATA!$P247,'M2'!$A:$C,R$2,FALSE)),"NOT PRESENT",VLOOKUP(DATA!$P247,'M2'!$A:$C,R$2,FALSE)),IF($N247=0,IF(ISERROR(VLOOKUP($P247,'M1'!$A:$C,R$2,FALSE)),IF(ISERROR(VLOOKUP(DATA!$P247,'M2'!$A:$C,R$2,FALSE)),"NOT PRESENT",VLOOKUP(DATA!$P247,'M2'!$A:$C,R$2,FALSE)),VLOOKUP($P247,'M1'!$A:$C,R$2,FALSE)),"SPECIFY METHOD")))</f>
        <v>0</v>
      </c>
      <c r="S247" s="33">
        <f t="shared" si="400"/>
        <v>1</v>
      </c>
      <c r="T247" s="2">
        <v>0</v>
      </c>
      <c r="V247" s="2">
        <v>1</v>
      </c>
    </row>
    <row r="248" spans="2:28">
      <c r="B248" s="2" t="str">
        <f t="shared" ref="B248:D248" si="476">IF(ISERROR(B247),IF(ISERROR(B246),IF(ISERROR(B245),"BLANK",B245),B246),B247)</f>
        <v>LH</v>
      </c>
      <c r="C248" s="2" t="str">
        <f t="shared" si="476"/>
        <v>BLANK</v>
      </c>
      <c r="D248" s="2" t="str">
        <f t="shared" si="476"/>
        <v>BC5</v>
      </c>
      <c r="E248" s="7" t="str">
        <f>IF(ISERROR(VLOOKUP($D248,SITES!$A:$E,2,FALSE)),"",VLOOKUP($D248,SITES!$A:$E,2,FALSE))</f>
        <v>Broward County 5</v>
      </c>
      <c r="F248" s="4">
        <f>IF(ISERROR(VLOOKUP($D248,SITES!$A:$E,3,FALSE)),"",VLOOKUP($D248,SITES!$A:$E,3,FALSE))</f>
        <v>26.301850000000002</v>
      </c>
      <c r="G248" s="31">
        <f>IF(ISERROR(VLOOKUP($D248,SITES!$A:$E,4,FALSE)),"",VLOOKUP($D248,SITES!$A:$E,4,FALSE))</f>
        <v>-80.06816666666667</v>
      </c>
      <c r="H248" s="50">
        <f t="shared" ref="H248:N248" si="477">IF(ISERROR(H247),IF(ISERROR(H246),IF(ISERROR(H245),"BLANK",H245),H246),H247)</f>
        <v>45418</v>
      </c>
      <c r="I248" s="2">
        <f t="shared" si="477"/>
        <v>20</v>
      </c>
      <c r="J248" s="2" t="str">
        <f t="shared" si="477"/>
        <v>N</v>
      </c>
      <c r="K248" s="6">
        <f t="shared" si="477"/>
        <v>0.375</v>
      </c>
      <c r="L248" s="2" t="str">
        <f t="shared" si="477"/>
        <v>Mark</v>
      </c>
      <c r="M248" s="2">
        <f t="shared" si="477"/>
        <v>11.9</v>
      </c>
      <c r="N248" s="2">
        <f t="shared" si="477"/>
        <v>1</v>
      </c>
      <c r="O248" s="2">
        <v>1</v>
      </c>
      <c r="P248" s="2" t="s">
        <v>120</v>
      </c>
      <c r="Q248" s="7" t="str">
        <f>IF($N248=1,IF(ISERROR(VLOOKUP($P248,'M1'!$A:$C,Q$2,FALSE)),"NOT PRESENT",VLOOKUP($P248,'M1'!$A:$C,Q$2,FALSE)),IF($N248=2,IF(ISERROR(VLOOKUP(DATA!$P248,'M2'!$A:$C,Q$2,FALSE)),"NOT PRESENT",VLOOKUP(DATA!$P248,'M2'!$A:$C,Q$2,FALSE)),IF($N248=0,IF(ISERROR(VLOOKUP($P248,'M1'!$A:$C,Q$2,FALSE)),IF(ISERROR(VLOOKUP(DATA!$P248,'M2'!$A:$C,Q$2,FALSE)),"NOT PRESENT",VLOOKUP(DATA!$P248,'M2'!$A:$C,Q$2,FALSE)),VLOOKUP($P248,'M1'!$A:$C,Q$2,FALSE)),"SPECIFY METHOD")))</f>
        <v>Chaetodon ocellatus</v>
      </c>
      <c r="R248" s="7" t="str">
        <f>IF($N248=1,IF(ISERROR(VLOOKUP($P248,'M1'!$A:$C,R$2,FALSE)),"NOT PRESENT",VLOOKUP($P248,'M1'!$A:$C,R$2,FALSE)),IF($N248=2,IF(ISERROR(VLOOKUP(DATA!$P248,'M2'!$A:$C,R$2,FALSE)),"NOT PRESENT",VLOOKUP(DATA!$P248,'M2'!$A:$C,R$2,FALSE)),IF($N248=0,IF(ISERROR(VLOOKUP($P248,'M1'!$A:$C,R$2,FALSE)),IF(ISERROR(VLOOKUP(DATA!$P248,'M2'!$A:$C,R$2,FALSE)),"NOT PRESENT",VLOOKUP(DATA!$P248,'M2'!$A:$C,R$2,FALSE)),VLOOKUP($P248,'M1'!$A:$C,R$2,FALSE)),"SPECIFY METHOD")))</f>
        <v>Butterbun</v>
      </c>
      <c r="S248" s="33">
        <f t="shared" si="400"/>
        <v>2</v>
      </c>
      <c r="T248" s="2">
        <v>0</v>
      </c>
      <c r="Z248" s="2">
        <v>2</v>
      </c>
    </row>
    <row r="249" spans="2:28">
      <c r="B249" s="2" t="str">
        <f t="shared" ref="B249:D249" si="478">IF(ISERROR(B248),IF(ISERROR(B247),IF(ISERROR(B246),"BLANK",B246),B247),B248)</f>
        <v>LH</v>
      </c>
      <c r="C249" s="2" t="str">
        <f t="shared" si="478"/>
        <v>BLANK</v>
      </c>
      <c r="D249" s="2" t="str">
        <f t="shared" si="478"/>
        <v>BC5</v>
      </c>
      <c r="E249" s="7" t="str">
        <f>IF(ISERROR(VLOOKUP($D249,SITES!$A:$E,2,FALSE)),"",VLOOKUP($D249,SITES!$A:$E,2,FALSE))</f>
        <v>Broward County 5</v>
      </c>
      <c r="F249" s="4">
        <f>IF(ISERROR(VLOOKUP($D249,SITES!$A:$E,3,FALSE)),"",VLOOKUP($D249,SITES!$A:$E,3,FALSE))</f>
        <v>26.301850000000002</v>
      </c>
      <c r="G249" s="31">
        <f>IF(ISERROR(VLOOKUP($D249,SITES!$A:$E,4,FALSE)),"",VLOOKUP($D249,SITES!$A:$E,4,FALSE))</f>
        <v>-80.06816666666667</v>
      </c>
      <c r="H249" s="50">
        <f t="shared" ref="H249:N249" si="479">IF(ISERROR(H248),IF(ISERROR(H247),IF(ISERROR(H246),"BLANK",H246),H247),H248)</f>
        <v>45418</v>
      </c>
      <c r="I249" s="2">
        <f t="shared" si="479"/>
        <v>20</v>
      </c>
      <c r="J249" s="2" t="str">
        <f t="shared" si="479"/>
        <v>N</v>
      </c>
      <c r="K249" s="6">
        <f t="shared" si="479"/>
        <v>0.375</v>
      </c>
      <c r="L249" s="2" t="str">
        <f t="shared" si="479"/>
        <v>Mark</v>
      </c>
      <c r="M249" s="2">
        <f t="shared" si="479"/>
        <v>11.9</v>
      </c>
      <c r="N249" s="2">
        <f t="shared" si="479"/>
        <v>1</v>
      </c>
      <c r="O249" s="2">
        <v>1</v>
      </c>
      <c r="P249" s="2" t="s">
        <v>101</v>
      </c>
      <c r="Q249" s="7" t="str">
        <f>IF($N249=1,IF(ISERROR(VLOOKUP($P249,'M1'!$A:$C,Q$2,FALSE)),"NOT PRESENT",VLOOKUP($P249,'M1'!$A:$C,Q$2,FALSE)),IF($N249=2,IF(ISERROR(VLOOKUP(DATA!$P249,'M2'!$A:$C,Q$2,FALSE)),"NOT PRESENT",VLOOKUP(DATA!$P249,'M2'!$A:$C,Q$2,FALSE)),IF($N249=0,IF(ISERROR(VLOOKUP($P249,'M1'!$A:$C,Q$2,FALSE)),IF(ISERROR(VLOOKUP(DATA!$P249,'M2'!$A:$C,Q$2,FALSE)),"NOT PRESENT",VLOOKUP(DATA!$P249,'M2'!$A:$C,Q$2,FALSE)),VLOOKUP($P249,'M1'!$A:$C,Q$2,FALSE)),"SPECIFY METHOD")))</f>
        <v>Canthigaster rostrata</v>
      </c>
      <c r="R249" s="7" t="str">
        <f>IF($N249=1,IF(ISERROR(VLOOKUP($P249,'M1'!$A:$C,R$2,FALSE)),"NOT PRESENT",VLOOKUP($P249,'M1'!$A:$C,R$2,FALSE)),IF($N249=2,IF(ISERROR(VLOOKUP(DATA!$P249,'M2'!$A:$C,R$2,FALSE)),"NOT PRESENT",VLOOKUP(DATA!$P249,'M2'!$A:$C,R$2,FALSE)),IF($N249=0,IF(ISERROR(VLOOKUP($P249,'M1'!$A:$C,R$2,FALSE)),IF(ISERROR(VLOOKUP(DATA!$P249,'M2'!$A:$C,R$2,FALSE)),"NOT PRESENT",VLOOKUP(DATA!$P249,'M2'!$A:$C,R$2,FALSE)),VLOOKUP($P249,'M1'!$A:$C,R$2,FALSE)),"SPECIFY METHOD")))</f>
        <v>Caribbean sharpnose-puffer</v>
      </c>
      <c r="S249" s="33">
        <f t="shared" si="400"/>
        <v>1</v>
      </c>
      <c r="T249" s="2">
        <v>0</v>
      </c>
      <c r="V249" s="2">
        <v>1</v>
      </c>
    </row>
    <row r="250" spans="2:28">
      <c r="B250" s="2" t="str">
        <f t="shared" ref="B250:D250" si="480">IF(ISERROR(B249),IF(ISERROR(B248),IF(ISERROR(B247),"BLANK",B247),B248),B249)</f>
        <v>LH</v>
      </c>
      <c r="C250" s="2" t="str">
        <f t="shared" si="480"/>
        <v>BLANK</v>
      </c>
      <c r="D250" s="2" t="str">
        <f t="shared" si="480"/>
        <v>BC5</v>
      </c>
      <c r="E250" s="7" t="str">
        <f>IF(ISERROR(VLOOKUP($D250,SITES!$A:$E,2,FALSE)),"",VLOOKUP($D250,SITES!$A:$E,2,FALSE))</f>
        <v>Broward County 5</v>
      </c>
      <c r="F250" s="4">
        <f>IF(ISERROR(VLOOKUP($D250,SITES!$A:$E,3,FALSE)),"",VLOOKUP($D250,SITES!$A:$E,3,FALSE))</f>
        <v>26.301850000000002</v>
      </c>
      <c r="G250" s="31">
        <f>IF(ISERROR(VLOOKUP($D250,SITES!$A:$E,4,FALSE)),"",VLOOKUP($D250,SITES!$A:$E,4,FALSE))</f>
        <v>-80.06816666666667</v>
      </c>
      <c r="H250" s="50">
        <f t="shared" ref="H250:P250" si="481">IF(ISERROR(H249),IF(ISERROR(H248),IF(ISERROR(H247),"BLANK",H247),H248),H249)</f>
        <v>45418</v>
      </c>
      <c r="I250" s="2">
        <f t="shared" si="481"/>
        <v>20</v>
      </c>
      <c r="J250" s="2" t="str">
        <f t="shared" si="481"/>
        <v>N</v>
      </c>
      <c r="K250" s="6">
        <f t="shared" si="481"/>
        <v>0.375</v>
      </c>
      <c r="L250" s="2" t="str">
        <f t="shared" si="481"/>
        <v>Mark</v>
      </c>
      <c r="M250" s="2">
        <f t="shared" si="481"/>
        <v>11.9</v>
      </c>
      <c r="N250" s="2">
        <f t="shared" si="481"/>
        <v>1</v>
      </c>
      <c r="O250" s="2">
        <v>2</v>
      </c>
      <c r="P250" s="2" t="str">
        <f t="shared" si="481"/>
        <v>cro</v>
      </c>
      <c r="Q250" s="7" t="str">
        <f>IF($N250=1,IF(ISERROR(VLOOKUP($P250,'M1'!$A:$C,Q$2,FALSE)),"NOT PRESENT",VLOOKUP($P250,'M1'!$A:$C,Q$2,FALSE)),IF($N250=2,IF(ISERROR(VLOOKUP(DATA!$P250,'M2'!$A:$C,Q$2,FALSE)),"NOT PRESENT",VLOOKUP(DATA!$P250,'M2'!$A:$C,Q$2,FALSE)),IF($N250=0,IF(ISERROR(VLOOKUP($P250,'M1'!$A:$C,Q$2,FALSE)),IF(ISERROR(VLOOKUP(DATA!$P250,'M2'!$A:$C,Q$2,FALSE)),"NOT PRESENT",VLOOKUP(DATA!$P250,'M2'!$A:$C,Q$2,FALSE)),VLOOKUP($P250,'M1'!$A:$C,Q$2,FALSE)),"SPECIFY METHOD")))</f>
        <v>Canthigaster rostrata</v>
      </c>
      <c r="R250" s="7" t="str">
        <f>IF($N250=1,IF(ISERROR(VLOOKUP($P250,'M1'!$A:$C,R$2,FALSE)),"NOT PRESENT",VLOOKUP($P250,'M1'!$A:$C,R$2,FALSE)),IF($N250=2,IF(ISERROR(VLOOKUP(DATA!$P250,'M2'!$A:$C,R$2,FALSE)),"NOT PRESENT",VLOOKUP(DATA!$P250,'M2'!$A:$C,R$2,FALSE)),IF($N250=0,IF(ISERROR(VLOOKUP($P250,'M1'!$A:$C,R$2,FALSE)),IF(ISERROR(VLOOKUP(DATA!$P250,'M2'!$A:$C,R$2,FALSE)),"NOT PRESENT",VLOOKUP(DATA!$P250,'M2'!$A:$C,R$2,FALSE)),VLOOKUP($P250,'M1'!$A:$C,R$2,FALSE)),"SPECIFY METHOD")))</f>
        <v>Caribbean sharpnose-puffer</v>
      </c>
      <c r="S250" s="33">
        <f t="shared" si="400"/>
        <v>6</v>
      </c>
      <c r="T250" s="2">
        <v>0</v>
      </c>
      <c r="U250" s="2">
        <v>1</v>
      </c>
      <c r="V250" s="2">
        <v>5</v>
      </c>
    </row>
    <row r="251" spans="2:28">
      <c r="B251" s="2" t="str">
        <f t="shared" ref="B251:D251" si="482">IF(ISERROR(B250),IF(ISERROR(B249),IF(ISERROR(B248),"BLANK",B248),B249),B250)</f>
        <v>LH</v>
      </c>
      <c r="C251" s="2" t="str">
        <f t="shared" si="482"/>
        <v>BLANK</v>
      </c>
      <c r="D251" s="2" t="str">
        <f t="shared" si="482"/>
        <v>BC5</v>
      </c>
      <c r="E251" s="7" t="str">
        <f>IF(ISERROR(VLOOKUP($D251,SITES!$A:$E,2,FALSE)),"",VLOOKUP($D251,SITES!$A:$E,2,FALSE))</f>
        <v>Broward County 5</v>
      </c>
      <c r="F251" s="4">
        <f>IF(ISERROR(VLOOKUP($D251,SITES!$A:$E,3,FALSE)),"",VLOOKUP($D251,SITES!$A:$E,3,FALSE))</f>
        <v>26.301850000000002</v>
      </c>
      <c r="G251" s="31">
        <f>IF(ISERROR(VLOOKUP($D251,SITES!$A:$E,4,FALSE)),"",VLOOKUP($D251,SITES!$A:$E,4,FALSE))</f>
        <v>-80.06816666666667</v>
      </c>
      <c r="H251" s="50">
        <f t="shared" ref="H251:N251" si="483">IF(ISERROR(H250),IF(ISERROR(H249),IF(ISERROR(H248),"BLANK",H248),H249),H250)</f>
        <v>45418</v>
      </c>
      <c r="I251" s="2">
        <f t="shared" si="483"/>
        <v>20</v>
      </c>
      <c r="J251" s="2" t="str">
        <f t="shared" si="483"/>
        <v>N</v>
      </c>
      <c r="K251" s="6">
        <f t="shared" si="483"/>
        <v>0.375</v>
      </c>
      <c r="L251" s="2" t="str">
        <f t="shared" si="483"/>
        <v>Mark</v>
      </c>
      <c r="M251" s="2">
        <f t="shared" si="483"/>
        <v>11.9</v>
      </c>
      <c r="N251" s="2">
        <f t="shared" si="483"/>
        <v>1</v>
      </c>
      <c r="O251" s="2">
        <v>1</v>
      </c>
      <c r="P251" s="2" t="s">
        <v>71</v>
      </c>
      <c r="Q251" s="7" t="str">
        <f>IF($N251=1,IF(ISERROR(VLOOKUP($P251,'M1'!$A:$C,Q$2,FALSE)),"NOT PRESENT",VLOOKUP($P251,'M1'!$A:$C,Q$2,FALSE)),IF($N251=2,IF(ISERROR(VLOOKUP(DATA!$P251,'M2'!$A:$C,Q$2,FALSE)),"NOT PRESENT",VLOOKUP(DATA!$P251,'M2'!$A:$C,Q$2,FALSE)),IF($N251=0,IF(ISERROR(VLOOKUP($P251,'M1'!$A:$C,Q$2,FALSE)),IF(ISERROR(VLOOKUP(DATA!$P251,'M2'!$A:$C,Q$2,FALSE)),"NOT PRESENT",VLOOKUP(DATA!$P251,'M2'!$A:$C,Q$2,FALSE)),VLOOKUP($P251,'M1'!$A:$C,Q$2,FALSE)),"SPECIFY METHOD")))</f>
        <v>Acanthemblemaria aspera</v>
      </c>
      <c r="R251" s="7" t="str">
        <f>IF($N251=1,IF(ISERROR(VLOOKUP($P251,'M1'!$A:$C,R$2,FALSE)),"NOT PRESENT",VLOOKUP($P251,'M1'!$A:$C,R$2,FALSE)),IF($N251=2,IF(ISERROR(VLOOKUP(DATA!$P251,'M2'!$A:$C,R$2,FALSE)),"NOT PRESENT",VLOOKUP(DATA!$P251,'M2'!$A:$C,R$2,FALSE)),IF($N251=0,IF(ISERROR(VLOOKUP($P251,'M1'!$A:$C,R$2,FALSE)),IF(ISERROR(VLOOKUP(DATA!$P251,'M2'!$A:$C,R$2,FALSE)),"NOT PRESENT",VLOOKUP(DATA!$P251,'M2'!$A:$C,R$2,FALSE)),VLOOKUP($P251,'M1'!$A:$C,R$2,FALSE)),"SPECIFY METHOD")))</f>
        <v>Roughhead blenny</v>
      </c>
      <c r="S251" s="33">
        <f t="shared" si="400"/>
        <v>3</v>
      </c>
      <c r="T251" s="2">
        <v>0</v>
      </c>
      <c r="U251" s="2">
        <v>3</v>
      </c>
    </row>
    <row r="252" spans="2:28">
      <c r="B252" s="2" t="str">
        <f t="shared" ref="B252:D252" si="484">IF(ISERROR(B251),IF(ISERROR(B250),IF(ISERROR(B249),"BLANK",B249),B250),B251)</f>
        <v>LH</v>
      </c>
      <c r="C252" s="2" t="str">
        <f t="shared" si="484"/>
        <v>BLANK</v>
      </c>
      <c r="D252" s="2" t="str">
        <f t="shared" si="484"/>
        <v>BC5</v>
      </c>
      <c r="E252" s="7" t="str">
        <f>IF(ISERROR(VLOOKUP($D252,SITES!$A:$E,2,FALSE)),"",VLOOKUP($D252,SITES!$A:$E,2,FALSE))</f>
        <v>Broward County 5</v>
      </c>
      <c r="F252" s="4">
        <f>IF(ISERROR(VLOOKUP($D252,SITES!$A:$E,3,FALSE)),"",VLOOKUP($D252,SITES!$A:$E,3,FALSE))</f>
        <v>26.301850000000002</v>
      </c>
      <c r="G252" s="31">
        <f>IF(ISERROR(VLOOKUP($D252,SITES!$A:$E,4,FALSE)),"",VLOOKUP($D252,SITES!$A:$E,4,FALSE))</f>
        <v>-80.06816666666667</v>
      </c>
      <c r="H252" s="50">
        <f t="shared" ref="H252:N252" si="485">IF(ISERROR(H251),IF(ISERROR(H250),IF(ISERROR(H249),"BLANK",H249),H250),H251)</f>
        <v>45418</v>
      </c>
      <c r="I252" s="2">
        <f t="shared" si="485"/>
        <v>20</v>
      </c>
      <c r="J252" s="2" t="str">
        <f t="shared" si="485"/>
        <v>N</v>
      </c>
      <c r="K252" s="6">
        <f t="shared" si="485"/>
        <v>0.375</v>
      </c>
      <c r="L252" s="2" t="str">
        <f t="shared" si="485"/>
        <v>Mark</v>
      </c>
      <c r="M252" s="2">
        <f t="shared" si="485"/>
        <v>11.9</v>
      </c>
      <c r="N252" s="2">
        <f t="shared" si="485"/>
        <v>1</v>
      </c>
      <c r="O252" s="2">
        <v>1</v>
      </c>
      <c r="P252" s="2" t="s">
        <v>121</v>
      </c>
      <c r="Q252" s="7" t="str">
        <f>IF($N252=1,IF(ISERROR(VLOOKUP($P252,'M1'!$A:$C,Q$2,FALSE)),"NOT PRESENT",VLOOKUP($P252,'M1'!$A:$C,Q$2,FALSE)),IF($N252=2,IF(ISERROR(VLOOKUP(DATA!$P252,'M2'!$A:$C,Q$2,FALSE)),"NOT PRESENT",VLOOKUP(DATA!$P252,'M2'!$A:$C,Q$2,FALSE)),IF($N252=0,IF(ISERROR(VLOOKUP($P252,'M1'!$A:$C,Q$2,FALSE)),IF(ISERROR(VLOOKUP(DATA!$P252,'M2'!$A:$C,Q$2,FALSE)),"NOT PRESENT",VLOOKUP(DATA!$P252,'M2'!$A:$C,Q$2,FALSE)),VLOOKUP($P252,'M1'!$A:$C,Q$2,FALSE)),"SPECIFY METHOD")))</f>
        <v>Acanthurus coeruleus</v>
      </c>
      <c r="R252" s="7" t="str">
        <f>IF($N252=1,IF(ISERROR(VLOOKUP($P252,'M1'!$A:$C,R$2,FALSE)),"NOT PRESENT",VLOOKUP($P252,'M1'!$A:$C,R$2,FALSE)),IF($N252=2,IF(ISERROR(VLOOKUP(DATA!$P252,'M2'!$A:$C,R$2,FALSE)),"NOT PRESENT",VLOOKUP(DATA!$P252,'M2'!$A:$C,R$2,FALSE)),IF($N252=0,IF(ISERROR(VLOOKUP($P252,'M1'!$A:$C,R$2,FALSE)),IF(ISERROR(VLOOKUP(DATA!$P252,'M2'!$A:$C,R$2,FALSE)),"NOT PRESENT",VLOOKUP(DATA!$P252,'M2'!$A:$C,R$2,FALSE)),VLOOKUP($P252,'M1'!$A:$C,R$2,FALSE)),"SPECIFY METHOD")))</f>
        <v>Blue tang surgeonfish</v>
      </c>
      <c r="S252" s="33">
        <f t="shared" si="400"/>
        <v>2</v>
      </c>
      <c r="T252" s="2">
        <v>0</v>
      </c>
      <c r="AA252" s="2">
        <v>2</v>
      </c>
    </row>
    <row r="253" spans="2:28">
      <c r="B253" s="2" t="str">
        <f t="shared" ref="B253:D253" si="486">IF(ISERROR(B252),IF(ISERROR(B251),IF(ISERROR(B250),"BLANK",B250),B251),B252)</f>
        <v>LH</v>
      </c>
      <c r="C253" s="2" t="str">
        <f t="shared" si="486"/>
        <v>BLANK</v>
      </c>
      <c r="D253" s="2" t="str">
        <f t="shared" si="486"/>
        <v>BC5</v>
      </c>
      <c r="E253" s="7" t="str">
        <f>IF(ISERROR(VLOOKUP($D253,SITES!$A:$E,2,FALSE)),"",VLOOKUP($D253,SITES!$A:$E,2,FALSE))</f>
        <v>Broward County 5</v>
      </c>
      <c r="F253" s="4">
        <f>IF(ISERROR(VLOOKUP($D253,SITES!$A:$E,3,FALSE)),"",VLOOKUP($D253,SITES!$A:$E,3,FALSE))</f>
        <v>26.301850000000002</v>
      </c>
      <c r="G253" s="31">
        <f>IF(ISERROR(VLOOKUP($D253,SITES!$A:$E,4,FALSE)),"",VLOOKUP($D253,SITES!$A:$E,4,FALSE))</f>
        <v>-80.06816666666667</v>
      </c>
      <c r="H253" s="50">
        <f t="shared" ref="H253:P253" si="487">IF(ISERROR(H252),IF(ISERROR(H251),IF(ISERROR(H250),"BLANK",H250),H251),H252)</f>
        <v>45418</v>
      </c>
      <c r="I253" s="2">
        <f t="shared" si="487"/>
        <v>20</v>
      </c>
      <c r="J253" s="2" t="str">
        <f t="shared" si="487"/>
        <v>N</v>
      </c>
      <c r="K253" s="6">
        <f t="shared" si="487"/>
        <v>0.375</v>
      </c>
      <c r="L253" s="2" t="str">
        <f t="shared" si="487"/>
        <v>Mark</v>
      </c>
      <c r="M253" s="2">
        <f t="shared" si="487"/>
        <v>11.9</v>
      </c>
      <c r="N253" s="2">
        <f t="shared" si="487"/>
        <v>1</v>
      </c>
      <c r="O253" s="2">
        <v>2</v>
      </c>
      <c r="P253" s="2" t="str">
        <f t="shared" si="487"/>
        <v>aco</v>
      </c>
      <c r="Q253" s="7" t="str">
        <f>IF($N253=1,IF(ISERROR(VLOOKUP($P253,'M1'!$A:$C,Q$2,FALSE)),"NOT PRESENT",VLOOKUP($P253,'M1'!$A:$C,Q$2,FALSE)),IF($N253=2,IF(ISERROR(VLOOKUP(DATA!$P253,'M2'!$A:$C,Q$2,FALSE)),"NOT PRESENT",VLOOKUP(DATA!$P253,'M2'!$A:$C,Q$2,FALSE)),IF($N253=0,IF(ISERROR(VLOOKUP($P253,'M1'!$A:$C,Q$2,FALSE)),IF(ISERROR(VLOOKUP(DATA!$P253,'M2'!$A:$C,Q$2,FALSE)),"NOT PRESENT",VLOOKUP(DATA!$P253,'M2'!$A:$C,Q$2,FALSE)),VLOOKUP($P253,'M1'!$A:$C,Q$2,FALSE)),"SPECIFY METHOD")))</f>
        <v>Acanthurus coeruleus</v>
      </c>
      <c r="R253" s="7" t="str">
        <f>IF($N253=1,IF(ISERROR(VLOOKUP($P253,'M1'!$A:$C,R$2,FALSE)),"NOT PRESENT",VLOOKUP($P253,'M1'!$A:$C,R$2,FALSE)),IF($N253=2,IF(ISERROR(VLOOKUP(DATA!$P253,'M2'!$A:$C,R$2,FALSE)),"NOT PRESENT",VLOOKUP(DATA!$P253,'M2'!$A:$C,R$2,FALSE)),IF($N253=0,IF(ISERROR(VLOOKUP($P253,'M1'!$A:$C,R$2,FALSE)),IF(ISERROR(VLOOKUP(DATA!$P253,'M2'!$A:$C,R$2,FALSE)),"NOT PRESENT",VLOOKUP(DATA!$P253,'M2'!$A:$C,R$2,FALSE)),VLOOKUP($P253,'M1'!$A:$C,R$2,FALSE)),"SPECIFY METHOD")))</f>
        <v>Blue tang surgeonfish</v>
      </c>
      <c r="S253" s="33">
        <f t="shared" si="400"/>
        <v>4</v>
      </c>
      <c r="T253" s="2">
        <v>0</v>
      </c>
      <c r="AA253" s="2">
        <v>4</v>
      </c>
    </row>
    <row r="254" spans="2:28">
      <c r="B254" s="2" t="str">
        <f t="shared" ref="B254:D254" si="488">IF(ISERROR(B253),IF(ISERROR(B252),IF(ISERROR(B251),"BLANK",B251),B252),B253)</f>
        <v>LH</v>
      </c>
      <c r="C254" s="2" t="str">
        <f t="shared" si="488"/>
        <v>BLANK</v>
      </c>
      <c r="D254" s="2" t="str">
        <f t="shared" si="488"/>
        <v>BC5</v>
      </c>
      <c r="E254" s="7" t="str">
        <f>IF(ISERROR(VLOOKUP($D254,SITES!$A:$E,2,FALSE)),"",VLOOKUP($D254,SITES!$A:$E,2,FALSE))</f>
        <v>Broward County 5</v>
      </c>
      <c r="F254" s="4">
        <f>IF(ISERROR(VLOOKUP($D254,SITES!$A:$E,3,FALSE)),"",VLOOKUP($D254,SITES!$A:$E,3,FALSE))</f>
        <v>26.301850000000002</v>
      </c>
      <c r="G254" s="31">
        <f>IF(ISERROR(VLOOKUP($D254,SITES!$A:$E,4,FALSE)),"",VLOOKUP($D254,SITES!$A:$E,4,FALSE))</f>
        <v>-80.06816666666667</v>
      </c>
      <c r="H254" s="50">
        <f t="shared" ref="H254:N254" si="489">IF(ISERROR(H253),IF(ISERROR(H252),IF(ISERROR(H251),"BLANK",H251),H252),H253)</f>
        <v>45418</v>
      </c>
      <c r="I254" s="2">
        <f t="shared" si="489"/>
        <v>20</v>
      </c>
      <c r="J254" s="2" t="str">
        <f t="shared" si="489"/>
        <v>N</v>
      </c>
      <c r="K254" s="6">
        <f t="shared" si="489"/>
        <v>0.375</v>
      </c>
      <c r="L254" s="2" t="str">
        <f t="shared" si="489"/>
        <v>Mark</v>
      </c>
      <c r="M254" s="2">
        <f t="shared" si="489"/>
        <v>11.9</v>
      </c>
      <c r="N254" s="2">
        <f t="shared" si="489"/>
        <v>1</v>
      </c>
      <c r="O254" s="2">
        <v>1</v>
      </c>
      <c r="P254" s="2" t="s">
        <v>154</v>
      </c>
      <c r="Q254" s="7" t="str">
        <f>IF($N254=1,IF(ISERROR(VLOOKUP($P254,'M1'!$A:$C,Q$2,FALSE)),"NOT PRESENT",VLOOKUP($P254,'M1'!$A:$C,Q$2,FALSE)),IF($N254=2,IF(ISERROR(VLOOKUP(DATA!$P254,'M2'!$A:$C,Q$2,FALSE)),"NOT PRESENT",VLOOKUP(DATA!$P254,'M2'!$A:$C,Q$2,FALSE)),IF($N254=0,IF(ISERROR(VLOOKUP($P254,'M1'!$A:$C,Q$2,FALSE)),IF(ISERROR(VLOOKUP(DATA!$P254,'M2'!$A:$C,Q$2,FALSE)),"NOT PRESENT",VLOOKUP(DATA!$P254,'M2'!$A:$C,Q$2,FALSE)),VLOOKUP($P254,'M1'!$A:$C,Q$2,FALSE)),"SPECIFY METHOD")))</f>
        <v>Holacanthus tricolor</v>
      </c>
      <c r="R254" s="7" t="str">
        <f>IF($N254=1,IF(ISERROR(VLOOKUP($P254,'M1'!$A:$C,R$2,FALSE)),"NOT PRESENT",VLOOKUP($P254,'M1'!$A:$C,R$2,FALSE)),IF($N254=2,IF(ISERROR(VLOOKUP(DATA!$P254,'M2'!$A:$C,R$2,FALSE)),"NOT PRESENT",VLOOKUP(DATA!$P254,'M2'!$A:$C,R$2,FALSE)),IF($N254=0,IF(ISERROR(VLOOKUP($P254,'M1'!$A:$C,R$2,FALSE)),IF(ISERROR(VLOOKUP(DATA!$P254,'M2'!$A:$C,R$2,FALSE)),"NOT PRESENT",VLOOKUP(DATA!$P254,'M2'!$A:$C,R$2,FALSE)),VLOOKUP($P254,'M1'!$A:$C,R$2,FALSE)),"SPECIFY METHOD")))</f>
        <v>Rock beauty</v>
      </c>
      <c r="S254" s="33">
        <f t="shared" si="400"/>
        <v>3</v>
      </c>
      <c r="T254" s="2">
        <v>0</v>
      </c>
      <c r="Z254" s="2">
        <v>2</v>
      </c>
      <c r="AB254" s="2">
        <v>1</v>
      </c>
    </row>
    <row r="255" spans="2:28">
      <c r="B255" s="2" t="str">
        <f t="shared" ref="B255:D255" si="490">IF(ISERROR(B254),IF(ISERROR(B253),IF(ISERROR(B252),"BLANK",B252),B253),B254)</f>
        <v>LH</v>
      </c>
      <c r="C255" s="2" t="str">
        <f t="shared" si="490"/>
        <v>BLANK</v>
      </c>
      <c r="D255" s="2" t="str">
        <f t="shared" si="490"/>
        <v>BC5</v>
      </c>
      <c r="E255" s="7" t="str">
        <f>IF(ISERROR(VLOOKUP($D255,SITES!$A:$E,2,FALSE)),"",VLOOKUP($D255,SITES!$A:$E,2,FALSE))</f>
        <v>Broward County 5</v>
      </c>
      <c r="F255" s="4">
        <f>IF(ISERROR(VLOOKUP($D255,SITES!$A:$E,3,FALSE)),"",VLOOKUP($D255,SITES!$A:$E,3,FALSE))</f>
        <v>26.301850000000002</v>
      </c>
      <c r="G255" s="31">
        <f>IF(ISERROR(VLOOKUP($D255,SITES!$A:$E,4,FALSE)),"",VLOOKUP($D255,SITES!$A:$E,4,FALSE))</f>
        <v>-80.06816666666667</v>
      </c>
      <c r="H255" s="50">
        <f t="shared" ref="H255:N255" si="491">IF(ISERROR(H254),IF(ISERROR(H253),IF(ISERROR(H252),"BLANK",H252),H253),H254)</f>
        <v>45418</v>
      </c>
      <c r="I255" s="2">
        <f t="shared" si="491"/>
        <v>20</v>
      </c>
      <c r="J255" s="2" t="str">
        <f t="shared" si="491"/>
        <v>N</v>
      </c>
      <c r="K255" s="6">
        <f t="shared" si="491"/>
        <v>0.375</v>
      </c>
      <c r="L255" s="2" t="str">
        <f t="shared" si="491"/>
        <v>Mark</v>
      </c>
      <c r="M255" s="2">
        <f t="shared" si="491"/>
        <v>11.9</v>
      </c>
      <c r="N255" s="2">
        <f t="shared" si="491"/>
        <v>1</v>
      </c>
      <c r="O255" s="2">
        <v>1</v>
      </c>
      <c r="P255" s="2" t="s">
        <v>83</v>
      </c>
      <c r="Q255" s="7" t="str">
        <f>IF($N255=1,IF(ISERROR(VLOOKUP($P255,'M1'!$A:$C,Q$2,FALSE)),"NOT PRESENT",VLOOKUP($P255,'M1'!$A:$C,Q$2,FALSE)),IF($N255=2,IF(ISERROR(VLOOKUP(DATA!$P255,'M2'!$A:$C,Q$2,FALSE)),"NOT PRESENT",VLOOKUP(DATA!$P255,'M2'!$A:$C,Q$2,FALSE)),IF($N255=0,IF(ISERROR(VLOOKUP($P255,'M1'!$A:$C,Q$2,FALSE)),IF(ISERROR(VLOOKUP(DATA!$P255,'M2'!$A:$C,Q$2,FALSE)),"NOT PRESENT",VLOOKUP(DATA!$P255,'M2'!$A:$C,Q$2,FALSE)),VLOOKUP($P255,'M1'!$A:$C,Q$2,FALSE)),"SPECIFY METHOD")))</f>
        <v>Acanthurus tractus</v>
      </c>
      <c r="R255" s="7">
        <f>IF($N255=1,IF(ISERROR(VLOOKUP($P255,'M1'!$A:$C,R$2,FALSE)),"NOT PRESENT",VLOOKUP($P255,'M1'!$A:$C,R$2,FALSE)),IF($N255=2,IF(ISERROR(VLOOKUP(DATA!$P255,'M2'!$A:$C,R$2,FALSE)),"NOT PRESENT",VLOOKUP(DATA!$P255,'M2'!$A:$C,R$2,FALSE)),IF($N255=0,IF(ISERROR(VLOOKUP($P255,'M1'!$A:$C,R$2,FALSE)),IF(ISERROR(VLOOKUP(DATA!$P255,'M2'!$A:$C,R$2,FALSE)),"NOT PRESENT",VLOOKUP(DATA!$P255,'M2'!$A:$C,R$2,FALSE)),VLOOKUP($P255,'M1'!$A:$C,R$2,FALSE)),"SPECIFY METHOD")))</f>
        <v>0</v>
      </c>
      <c r="S255" s="33">
        <f t="shared" si="400"/>
        <v>13</v>
      </c>
      <c r="T255" s="2">
        <v>0</v>
      </c>
      <c r="Z255" s="2">
        <v>8</v>
      </c>
      <c r="AA255" s="2">
        <v>5</v>
      </c>
    </row>
    <row r="256" spans="2:28">
      <c r="B256" s="2" t="str">
        <f t="shared" ref="B256:D256" si="492">IF(ISERROR(B255),IF(ISERROR(B254),IF(ISERROR(B253),"BLANK",B253),B254),B255)</f>
        <v>LH</v>
      </c>
      <c r="C256" s="2" t="str">
        <f t="shared" si="492"/>
        <v>BLANK</v>
      </c>
      <c r="D256" s="2" t="str">
        <f t="shared" si="492"/>
        <v>BC5</v>
      </c>
      <c r="E256" s="7" t="str">
        <f>IF(ISERROR(VLOOKUP($D256,SITES!$A:$E,2,FALSE)),"",VLOOKUP($D256,SITES!$A:$E,2,FALSE))</f>
        <v>Broward County 5</v>
      </c>
      <c r="F256" s="4">
        <f>IF(ISERROR(VLOOKUP($D256,SITES!$A:$E,3,FALSE)),"",VLOOKUP($D256,SITES!$A:$E,3,FALSE))</f>
        <v>26.301850000000002</v>
      </c>
      <c r="G256" s="31">
        <f>IF(ISERROR(VLOOKUP($D256,SITES!$A:$E,4,FALSE)),"",VLOOKUP($D256,SITES!$A:$E,4,FALSE))</f>
        <v>-80.06816666666667</v>
      </c>
      <c r="H256" s="50">
        <f t="shared" ref="H256:P256" si="493">IF(ISERROR(H255),IF(ISERROR(H254),IF(ISERROR(H253),"BLANK",H253),H254),H255)</f>
        <v>45418</v>
      </c>
      <c r="I256" s="2">
        <f t="shared" si="493"/>
        <v>20</v>
      </c>
      <c r="J256" s="2" t="str">
        <f t="shared" si="493"/>
        <v>N</v>
      </c>
      <c r="K256" s="6">
        <f t="shared" si="493"/>
        <v>0.375</v>
      </c>
      <c r="L256" s="2" t="str">
        <f t="shared" si="493"/>
        <v>Mark</v>
      </c>
      <c r="M256" s="2">
        <f t="shared" si="493"/>
        <v>11.9</v>
      </c>
      <c r="N256" s="2">
        <f t="shared" si="493"/>
        <v>1</v>
      </c>
      <c r="O256" s="2">
        <v>2</v>
      </c>
      <c r="P256" s="2" t="str">
        <f t="shared" si="493"/>
        <v>atr</v>
      </c>
      <c r="Q256" s="7" t="str">
        <f>IF($N256=1,IF(ISERROR(VLOOKUP($P256,'M1'!$A:$C,Q$2,FALSE)),"NOT PRESENT",VLOOKUP($P256,'M1'!$A:$C,Q$2,FALSE)),IF($N256=2,IF(ISERROR(VLOOKUP(DATA!$P256,'M2'!$A:$C,Q$2,FALSE)),"NOT PRESENT",VLOOKUP(DATA!$P256,'M2'!$A:$C,Q$2,FALSE)),IF($N256=0,IF(ISERROR(VLOOKUP($P256,'M1'!$A:$C,Q$2,FALSE)),IF(ISERROR(VLOOKUP(DATA!$P256,'M2'!$A:$C,Q$2,FALSE)),"NOT PRESENT",VLOOKUP(DATA!$P256,'M2'!$A:$C,Q$2,FALSE)),VLOOKUP($P256,'M1'!$A:$C,Q$2,FALSE)),"SPECIFY METHOD")))</f>
        <v>Acanthurus tractus</v>
      </c>
      <c r="R256" s="7">
        <f>IF($N256=1,IF(ISERROR(VLOOKUP($P256,'M1'!$A:$C,R$2,FALSE)),"NOT PRESENT",VLOOKUP($P256,'M1'!$A:$C,R$2,FALSE)),IF($N256=2,IF(ISERROR(VLOOKUP(DATA!$P256,'M2'!$A:$C,R$2,FALSE)),"NOT PRESENT",VLOOKUP(DATA!$P256,'M2'!$A:$C,R$2,FALSE)),IF($N256=0,IF(ISERROR(VLOOKUP($P256,'M1'!$A:$C,R$2,FALSE)),IF(ISERROR(VLOOKUP(DATA!$P256,'M2'!$A:$C,R$2,FALSE)),"NOT PRESENT",VLOOKUP(DATA!$P256,'M2'!$A:$C,R$2,FALSE)),VLOOKUP($P256,'M1'!$A:$C,R$2,FALSE)),"SPECIFY METHOD")))</f>
        <v>0</v>
      </c>
      <c r="S256" s="33">
        <f t="shared" si="400"/>
        <v>17</v>
      </c>
      <c r="T256" s="2">
        <v>0</v>
      </c>
      <c r="Y256" s="2">
        <v>3</v>
      </c>
      <c r="Z256" s="2">
        <v>9</v>
      </c>
      <c r="AA256" s="2">
        <v>5</v>
      </c>
    </row>
    <row r="257" spans="2:29">
      <c r="B257" s="2" t="str">
        <f t="shared" ref="B257:D257" si="494">IF(ISERROR(B256),IF(ISERROR(B255),IF(ISERROR(B254),"BLANK",B254),B255),B256)</f>
        <v>LH</v>
      </c>
      <c r="C257" s="2" t="str">
        <f t="shared" si="494"/>
        <v>BLANK</v>
      </c>
      <c r="D257" s="2" t="str">
        <f t="shared" si="494"/>
        <v>BC5</v>
      </c>
      <c r="E257" s="7" t="str">
        <f>IF(ISERROR(VLOOKUP($D257,SITES!$A:$E,2,FALSE)),"",VLOOKUP($D257,SITES!$A:$E,2,FALSE))</f>
        <v>Broward County 5</v>
      </c>
      <c r="F257" s="4">
        <f>IF(ISERROR(VLOOKUP($D257,SITES!$A:$E,3,FALSE)),"",VLOOKUP($D257,SITES!$A:$E,3,FALSE))</f>
        <v>26.301850000000002</v>
      </c>
      <c r="G257" s="31">
        <f>IF(ISERROR(VLOOKUP($D257,SITES!$A:$E,4,FALSE)),"",VLOOKUP($D257,SITES!$A:$E,4,FALSE))</f>
        <v>-80.06816666666667</v>
      </c>
      <c r="H257" s="50">
        <f t="shared" ref="H257:N257" si="495">IF(ISERROR(H256),IF(ISERROR(H255),IF(ISERROR(H254),"BLANK",H254),H255),H256)</f>
        <v>45418</v>
      </c>
      <c r="I257" s="2">
        <f t="shared" si="495"/>
        <v>20</v>
      </c>
      <c r="J257" s="2" t="str">
        <f t="shared" si="495"/>
        <v>N</v>
      </c>
      <c r="K257" s="6">
        <f t="shared" si="495"/>
        <v>0.375</v>
      </c>
      <c r="L257" s="2" t="str">
        <f t="shared" si="495"/>
        <v>Mark</v>
      </c>
      <c r="M257" s="2">
        <f t="shared" si="495"/>
        <v>11.9</v>
      </c>
      <c r="N257" s="2">
        <f t="shared" si="495"/>
        <v>1</v>
      </c>
      <c r="O257" s="2">
        <v>1</v>
      </c>
      <c r="P257" s="2" t="s">
        <v>87</v>
      </c>
      <c r="Q257" s="7" t="str">
        <f>IF($N257=1,IF(ISERROR(VLOOKUP($P257,'M1'!$A:$C,Q$2,FALSE)),"NOT PRESENT",VLOOKUP($P257,'M1'!$A:$C,Q$2,FALSE)),IF($N257=2,IF(ISERROR(VLOOKUP(DATA!$P257,'M2'!$A:$C,Q$2,FALSE)),"NOT PRESENT",VLOOKUP(DATA!$P257,'M2'!$A:$C,Q$2,FALSE)),IF($N257=0,IF(ISERROR(VLOOKUP($P257,'M1'!$A:$C,Q$2,FALSE)),IF(ISERROR(VLOOKUP(DATA!$P257,'M2'!$A:$C,Q$2,FALSE)),"NOT PRESENT",VLOOKUP(DATA!$P257,'M2'!$A:$C,Q$2,FALSE)),VLOOKUP($P257,'M1'!$A:$C,Q$2,FALSE)),"SPECIFY METHOD")))</f>
        <v>Sparisoma aurofrenatum</v>
      </c>
      <c r="R257" s="7" t="str">
        <f>IF($N257=1,IF(ISERROR(VLOOKUP($P257,'M1'!$A:$C,R$2,FALSE)),"NOT PRESENT",VLOOKUP($P257,'M1'!$A:$C,R$2,FALSE)),IF($N257=2,IF(ISERROR(VLOOKUP(DATA!$P257,'M2'!$A:$C,R$2,FALSE)),"NOT PRESENT",VLOOKUP(DATA!$P257,'M2'!$A:$C,R$2,FALSE)),IF($N257=0,IF(ISERROR(VLOOKUP($P257,'M1'!$A:$C,R$2,FALSE)),IF(ISERROR(VLOOKUP(DATA!$P257,'M2'!$A:$C,R$2,FALSE)),"NOT PRESENT",VLOOKUP(DATA!$P257,'M2'!$A:$C,R$2,FALSE)),VLOOKUP($P257,'M1'!$A:$C,R$2,FALSE)),"SPECIFY METHOD")))</f>
        <v>Redband parrotfish</v>
      </c>
      <c r="S257" s="33">
        <f t="shared" si="400"/>
        <v>18</v>
      </c>
      <c r="T257" s="2">
        <v>0</v>
      </c>
      <c r="V257" s="2">
        <v>5</v>
      </c>
      <c r="W257" s="2">
        <v>2</v>
      </c>
      <c r="X257" s="2">
        <v>1</v>
      </c>
      <c r="Z257" s="2">
        <v>1</v>
      </c>
      <c r="AA257" s="2">
        <v>4</v>
      </c>
      <c r="AB257" s="2">
        <v>5</v>
      </c>
    </row>
    <row r="258" spans="2:29">
      <c r="B258" s="2" t="str">
        <f t="shared" ref="B258:D258" si="496">IF(ISERROR(B257),IF(ISERROR(B256),IF(ISERROR(B255),"BLANK",B255),B256),B257)</f>
        <v>LH</v>
      </c>
      <c r="C258" s="2" t="str">
        <f t="shared" si="496"/>
        <v>BLANK</v>
      </c>
      <c r="D258" s="2" t="str">
        <f t="shared" si="496"/>
        <v>BC5</v>
      </c>
      <c r="E258" s="7" t="str">
        <f>IF(ISERROR(VLOOKUP($D258,SITES!$A:$E,2,FALSE)),"",VLOOKUP($D258,SITES!$A:$E,2,FALSE))</f>
        <v>Broward County 5</v>
      </c>
      <c r="F258" s="4">
        <f>IF(ISERROR(VLOOKUP($D258,SITES!$A:$E,3,FALSE)),"",VLOOKUP($D258,SITES!$A:$E,3,FALSE))</f>
        <v>26.301850000000002</v>
      </c>
      <c r="G258" s="31">
        <f>IF(ISERROR(VLOOKUP($D258,SITES!$A:$E,4,FALSE)),"",VLOOKUP($D258,SITES!$A:$E,4,FALSE))</f>
        <v>-80.06816666666667</v>
      </c>
      <c r="H258" s="50">
        <f t="shared" ref="H258:P258" si="497">IF(ISERROR(H257),IF(ISERROR(H256),IF(ISERROR(H255),"BLANK",H255),H256),H257)</f>
        <v>45418</v>
      </c>
      <c r="I258" s="2">
        <f t="shared" si="497"/>
        <v>20</v>
      </c>
      <c r="J258" s="2" t="str">
        <f t="shared" si="497"/>
        <v>N</v>
      </c>
      <c r="K258" s="6">
        <f t="shared" si="497"/>
        <v>0.375</v>
      </c>
      <c r="L258" s="2" t="str">
        <f t="shared" si="497"/>
        <v>Mark</v>
      </c>
      <c r="M258" s="2">
        <f t="shared" si="497"/>
        <v>11.9</v>
      </c>
      <c r="N258" s="2">
        <f t="shared" si="497"/>
        <v>1</v>
      </c>
      <c r="O258" s="2">
        <v>2</v>
      </c>
      <c r="P258" s="2" t="str">
        <f t="shared" si="497"/>
        <v>sau</v>
      </c>
      <c r="Q258" s="7" t="str">
        <f>IF($N258=1,IF(ISERROR(VLOOKUP($P258,'M1'!$A:$C,Q$2,FALSE)),"NOT PRESENT",VLOOKUP($P258,'M1'!$A:$C,Q$2,FALSE)),IF($N258=2,IF(ISERROR(VLOOKUP(DATA!$P258,'M2'!$A:$C,Q$2,FALSE)),"NOT PRESENT",VLOOKUP(DATA!$P258,'M2'!$A:$C,Q$2,FALSE)),IF($N258=0,IF(ISERROR(VLOOKUP($P258,'M1'!$A:$C,Q$2,FALSE)),IF(ISERROR(VLOOKUP(DATA!$P258,'M2'!$A:$C,Q$2,FALSE)),"NOT PRESENT",VLOOKUP(DATA!$P258,'M2'!$A:$C,Q$2,FALSE)),VLOOKUP($P258,'M1'!$A:$C,Q$2,FALSE)),"SPECIFY METHOD")))</f>
        <v>Sparisoma aurofrenatum</v>
      </c>
      <c r="R258" s="7" t="str">
        <f>IF($N258=1,IF(ISERROR(VLOOKUP($P258,'M1'!$A:$C,R$2,FALSE)),"NOT PRESENT",VLOOKUP($P258,'M1'!$A:$C,R$2,FALSE)),IF($N258=2,IF(ISERROR(VLOOKUP(DATA!$P258,'M2'!$A:$C,R$2,FALSE)),"NOT PRESENT",VLOOKUP(DATA!$P258,'M2'!$A:$C,R$2,FALSE)),IF($N258=0,IF(ISERROR(VLOOKUP($P258,'M1'!$A:$C,R$2,FALSE)),IF(ISERROR(VLOOKUP(DATA!$P258,'M2'!$A:$C,R$2,FALSE)),"NOT PRESENT",VLOOKUP(DATA!$P258,'M2'!$A:$C,R$2,FALSE)),VLOOKUP($P258,'M1'!$A:$C,R$2,FALSE)),"SPECIFY METHOD")))</f>
        <v>Redband parrotfish</v>
      </c>
      <c r="S258" s="33">
        <f t="shared" si="400"/>
        <v>14</v>
      </c>
      <c r="T258" s="2">
        <v>0</v>
      </c>
      <c r="U258" s="2">
        <v>3</v>
      </c>
      <c r="V258" s="2">
        <v>4</v>
      </c>
      <c r="W258" s="2">
        <v>1</v>
      </c>
      <c r="Y258" s="2">
        <v>3</v>
      </c>
      <c r="Z258" s="2">
        <v>3</v>
      </c>
    </row>
    <row r="259" spans="2:29">
      <c r="B259" s="2" t="str">
        <f t="shared" ref="B259:D259" si="498">IF(ISERROR(B258),IF(ISERROR(B257),IF(ISERROR(B256),"BLANK",B256),B257),B258)</f>
        <v>LH</v>
      </c>
      <c r="C259" s="2" t="str">
        <f t="shared" si="498"/>
        <v>BLANK</v>
      </c>
      <c r="D259" s="2" t="str">
        <f t="shared" si="498"/>
        <v>BC5</v>
      </c>
      <c r="E259" s="7" t="str">
        <f>IF(ISERROR(VLOOKUP($D259,SITES!$A:$E,2,FALSE)),"",VLOOKUP($D259,SITES!$A:$E,2,FALSE))</f>
        <v>Broward County 5</v>
      </c>
      <c r="F259" s="4">
        <f>IF(ISERROR(VLOOKUP($D259,SITES!$A:$E,3,FALSE)),"",VLOOKUP($D259,SITES!$A:$E,3,FALSE))</f>
        <v>26.301850000000002</v>
      </c>
      <c r="G259" s="31">
        <f>IF(ISERROR(VLOOKUP($D259,SITES!$A:$E,4,FALSE)),"",VLOOKUP($D259,SITES!$A:$E,4,FALSE))</f>
        <v>-80.06816666666667</v>
      </c>
      <c r="H259" s="50">
        <f t="shared" ref="H259:N259" si="499">IF(ISERROR(H258),IF(ISERROR(H257),IF(ISERROR(H256),"BLANK",H256),H257),H258)</f>
        <v>45418</v>
      </c>
      <c r="I259" s="2">
        <f t="shared" si="499"/>
        <v>20</v>
      </c>
      <c r="J259" s="2" t="str">
        <f t="shared" si="499"/>
        <v>N</v>
      </c>
      <c r="K259" s="6">
        <f t="shared" si="499"/>
        <v>0.375</v>
      </c>
      <c r="L259" s="2" t="str">
        <f t="shared" si="499"/>
        <v>Mark</v>
      </c>
      <c r="M259" s="2">
        <f t="shared" si="499"/>
        <v>11.9</v>
      </c>
      <c r="N259" s="2">
        <f t="shared" si="499"/>
        <v>1</v>
      </c>
      <c r="O259" s="2">
        <v>1</v>
      </c>
      <c r="P259" s="2" t="s">
        <v>86</v>
      </c>
      <c r="Q259" s="7" t="str">
        <f>IF($N259=1,IF(ISERROR(VLOOKUP($P259,'M1'!$A:$C,Q$2,FALSE)),"NOT PRESENT",VLOOKUP($P259,'M1'!$A:$C,Q$2,FALSE)),IF($N259=2,IF(ISERROR(VLOOKUP(DATA!$P259,'M2'!$A:$C,Q$2,FALSE)),"NOT PRESENT",VLOOKUP(DATA!$P259,'M2'!$A:$C,Q$2,FALSE)),IF($N259=0,IF(ISERROR(VLOOKUP($P259,'M1'!$A:$C,Q$2,FALSE)),IF(ISERROR(VLOOKUP(DATA!$P259,'M2'!$A:$C,Q$2,FALSE)),"NOT PRESENT",VLOOKUP(DATA!$P259,'M2'!$A:$C,Q$2,FALSE)),VLOOKUP($P259,'M1'!$A:$C,Q$2,FALSE)),"SPECIFY METHOD")))</f>
        <v>Scarus iseri</v>
      </c>
      <c r="R259" s="7" t="str">
        <f>IF($N259=1,IF(ISERROR(VLOOKUP($P259,'M1'!$A:$C,R$2,FALSE)),"NOT PRESENT",VLOOKUP($P259,'M1'!$A:$C,R$2,FALSE)),IF($N259=2,IF(ISERROR(VLOOKUP(DATA!$P259,'M2'!$A:$C,R$2,FALSE)),"NOT PRESENT",VLOOKUP(DATA!$P259,'M2'!$A:$C,R$2,FALSE)),IF($N259=0,IF(ISERROR(VLOOKUP($P259,'M1'!$A:$C,R$2,FALSE)),IF(ISERROR(VLOOKUP(DATA!$P259,'M2'!$A:$C,R$2,FALSE)),"NOT PRESENT",VLOOKUP(DATA!$P259,'M2'!$A:$C,R$2,FALSE)),VLOOKUP($P259,'M1'!$A:$C,R$2,FALSE)),"SPECIFY METHOD")))</f>
        <v>Striped parrotfish</v>
      </c>
      <c r="S259" s="33">
        <f t="shared" si="400"/>
        <v>4</v>
      </c>
      <c r="T259" s="2">
        <v>0</v>
      </c>
      <c r="W259" s="2">
        <v>1</v>
      </c>
      <c r="X259" s="2">
        <v>1</v>
      </c>
      <c r="AA259" s="2">
        <v>2</v>
      </c>
    </row>
    <row r="260" spans="2:29">
      <c r="B260" s="2" t="str">
        <f t="shared" ref="B260:D260" si="500">IF(ISERROR(B259),IF(ISERROR(B258),IF(ISERROR(B257),"BLANK",B257),B258),B259)</f>
        <v>LH</v>
      </c>
      <c r="C260" s="2" t="str">
        <f t="shared" si="500"/>
        <v>BLANK</v>
      </c>
      <c r="D260" s="2" t="str">
        <f t="shared" si="500"/>
        <v>BC5</v>
      </c>
      <c r="E260" s="7" t="str">
        <f>IF(ISERROR(VLOOKUP($D260,SITES!$A:$E,2,FALSE)),"",VLOOKUP($D260,SITES!$A:$E,2,FALSE))</f>
        <v>Broward County 5</v>
      </c>
      <c r="F260" s="4">
        <f>IF(ISERROR(VLOOKUP($D260,SITES!$A:$E,3,FALSE)),"",VLOOKUP($D260,SITES!$A:$E,3,FALSE))</f>
        <v>26.301850000000002</v>
      </c>
      <c r="G260" s="31">
        <f>IF(ISERROR(VLOOKUP($D260,SITES!$A:$E,4,FALSE)),"",VLOOKUP($D260,SITES!$A:$E,4,FALSE))</f>
        <v>-80.06816666666667</v>
      </c>
      <c r="H260" s="50">
        <f t="shared" ref="H260:N260" si="501">IF(ISERROR(H259),IF(ISERROR(H258),IF(ISERROR(H257),"BLANK",H257),H258),H259)</f>
        <v>45418</v>
      </c>
      <c r="I260" s="2">
        <f t="shared" si="501"/>
        <v>20</v>
      </c>
      <c r="J260" s="2" t="str">
        <f t="shared" si="501"/>
        <v>N</v>
      </c>
      <c r="K260" s="6">
        <f t="shared" si="501"/>
        <v>0.375</v>
      </c>
      <c r="L260" s="2" t="str">
        <f t="shared" si="501"/>
        <v>Mark</v>
      </c>
      <c r="M260" s="2">
        <f t="shared" si="501"/>
        <v>11.9</v>
      </c>
      <c r="N260" s="2">
        <f t="shared" si="501"/>
        <v>1</v>
      </c>
      <c r="O260" s="2">
        <v>1</v>
      </c>
      <c r="P260" s="2" t="s">
        <v>126</v>
      </c>
      <c r="Q260" s="7" t="str">
        <f>IF($N260=1,IF(ISERROR(VLOOKUP($P260,'M1'!$A:$C,Q$2,FALSE)),"NOT PRESENT",VLOOKUP($P260,'M1'!$A:$C,Q$2,FALSE)),IF($N260=2,IF(ISERROR(VLOOKUP(DATA!$P260,'M2'!$A:$C,Q$2,FALSE)),"NOT PRESENT",VLOOKUP(DATA!$P260,'M2'!$A:$C,Q$2,FALSE)),IF($N260=0,IF(ISERROR(VLOOKUP($P260,'M1'!$A:$C,Q$2,FALSE)),IF(ISERROR(VLOOKUP(DATA!$P260,'M2'!$A:$C,Q$2,FALSE)),"NOT PRESENT",VLOOKUP(DATA!$P260,'M2'!$A:$C,Q$2,FALSE)),VLOOKUP($P260,'M1'!$A:$C,Q$2,FALSE)),"SPECIFY METHOD")))</f>
        <v>Scarus taeniopterus</v>
      </c>
      <c r="R260" s="7" t="str">
        <f>IF($N260=1,IF(ISERROR(VLOOKUP($P260,'M1'!$A:$C,R$2,FALSE)),"NOT PRESENT",VLOOKUP($P260,'M1'!$A:$C,R$2,FALSE)),IF($N260=2,IF(ISERROR(VLOOKUP(DATA!$P260,'M2'!$A:$C,R$2,FALSE)),"NOT PRESENT",VLOOKUP(DATA!$P260,'M2'!$A:$C,R$2,FALSE)),IF($N260=0,IF(ISERROR(VLOOKUP($P260,'M1'!$A:$C,R$2,FALSE)),IF(ISERROR(VLOOKUP(DATA!$P260,'M2'!$A:$C,R$2,FALSE)),"NOT PRESENT",VLOOKUP(DATA!$P260,'M2'!$A:$C,R$2,FALSE)),VLOOKUP($P260,'M1'!$A:$C,R$2,FALSE)),"SPECIFY METHOD")))</f>
        <v>Princess parrotfish</v>
      </c>
      <c r="S260" s="33">
        <f t="shared" si="400"/>
        <v>3</v>
      </c>
      <c r="T260" s="2">
        <v>0</v>
      </c>
      <c r="V260" s="2">
        <v>1</v>
      </c>
      <c r="X260" s="2">
        <v>1</v>
      </c>
      <c r="AB260" s="2">
        <v>1</v>
      </c>
    </row>
    <row r="261" spans="2:29">
      <c r="B261" s="2" t="str">
        <f t="shared" ref="B261:D261" si="502">IF(ISERROR(B260),IF(ISERROR(B259),IF(ISERROR(B258),"BLANK",B258),B259),B260)</f>
        <v>LH</v>
      </c>
      <c r="C261" s="2" t="str">
        <f t="shared" si="502"/>
        <v>BLANK</v>
      </c>
      <c r="D261" s="2" t="str">
        <f t="shared" si="502"/>
        <v>BC5</v>
      </c>
      <c r="E261" s="7" t="str">
        <f>IF(ISERROR(VLOOKUP($D261,SITES!$A:$E,2,FALSE)),"",VLOOKUP($D261,SITES!$A:$E,2,FALSE))</f>
        <v>Broward County 5</v>
      </c>
      <c r="F261" s="4">
        <f>IF(ISERROR(VLOOKUP($D261,SITES!$A:$E,3,FALSE)),"",VLOOKUP($D261,SITES!$A:$E,3,FALSE))</f>
        <v>26.301850000000002</v>
      </c>
      <c r="G261" s="31">
        <f>IF(ISERROR(VLOOKUP($D261,SITES!$A:$E,4,FALSE)),"",VLOOKUP($D261,SITES!$A:$E,4,FALSE))</f>
        <v>-80.06816666666667</v>
      </c>
      <c r="H261" s="50">
        <f t="shared" ref="H261:P261" si="503">IF(ISERROR(H260),IF(ISERROR(H259),IF(ISERROR(H258),"BLANK",H258),H259),H260)</f>
        <v>45418</v>
      </c>
      <c r="I261" s="2">
        <f t="shared" si="503"/>
        <v>20</v>
      </c>
      <c r="J261" s="2" t="str">
        <f t="shared" si="503"/>
        <v>N</v>
      </c>
      <c r="K261" s="6">
        <f t="shared" si="503"/>
        <v>0.375</v>
      </c>
      <c r="L261" s="2" t="str">
        <f t="shared" si="503"/>
        <v>Mark</v>
      </c>
      <c r="M261" s="2">
        <f t="shared" si="503"/>
        <v>11.9</v>
      </c>
      <c r="N261" s="2">
        <f t="shared" si="503"/>
        <v>1</v>
      </c>
      <c r="O261" s="2">
        <v>2</v>
      </c>
      <c r="P261" s="2" t="str">
        <f t="shared" si="503"/>
        <v>sta</v>
      </c>
      <c r="Q261" s="7" t="str">
        <f>IF($N261=1,IF(ISERROR(VLOOKUP($P261,'M1'!$A:$C,Q$2,FALSE)),"NOT PRESENT",VLOOKUP($P261,'M1'!$A:$C,Q$2,FALSE)),IF($N261=2,IF(ISERROR(VLOOKUP(DATA!$P261,'M2'!$A:$C,Q$2,FALSE)),"NOT PRESENT",VLOOKUP(DATA!$P261,'M2'!$A:$C,Q$2,FALSE)),IF($N261=0,IF(ISERROR(VLOOKUP($P261,'M1'!$A:$C,Q$2,FALSE)),IF(ISERROR(VLOOKUP(DATA!$P261,'M2'!$A:$C,Q$2,FALSE)),"NOT PRESENT",VLOOKUP(DATA!$P261,'M2'!$A:$C,Q$2,FALSE)),VLOOKUP($P261,'M1'!$A:$C,Q$2,FALSE)),"SPECIFY METHOD")))</f>
        <v>Scarus taeniopterus</v>
      </c>
      <c r="R261" s="7" t="str">
        <f>IF($N261=1,IF(ISERROR(VLOOKUP($P261,'M1'!$A:$C,R$2,FALSE)),"NOT PRESENT",VLOOKUP($P261,'M1'!$A:$C,R$2,FALSE)),IF($N261=2,IF(ISERROR(VLOOKUP(DATA!$P261,'M2'!$A:$C,R$2,FALSE)),"NOT PRESENT",VLOOKUP(DATA!$P261,'M2'!$A:$C,R$2,FALSE)),IF($N261=0,IF(ISERROR(VLOOKUP($P261,'M1'!$A:$C,R$2,FALSE)),IF(ISERROR(VLOOKUP(DATA!$P261,'M2'!$A:$C,R$2,FALSE)),"NOT PRESENT",VLOOKUP(DATA!$P261,'M2'!$A:$C,R$2,FALSE)),VLOOKUP($P261,'M1'!$A:$C,R$2,FALSE)),"SPECIFY METHOD")))</f>
        <v>Princess parrotfish</v>
      </c>
      <c r="S261" s="33">
        <f t="shared" si="400"/>
        <v>2</v>
      </c>
      <c r="T261" s="2">
        <v>0</v>
      </c>
      <c r="U261" s="2">
        <v>1</v>
      </c>
      <c r="AB261" s="2">
        <v>1</v>
      </c>
    </row>
    <row r="262" spans="2:29">
      <c r="B262" s="2" t="str">
        <f t="shared" ref="B262:D262" si="504">IF(ISERROR(B261),IF(ISERROR(B260),IF(ISERROR(B259),"BLANK",B259),B260),B261)</f>
        <v>LH</v>
      </c>
      <c r="C262" s="2" t="str">
        <f t="shared" si="504"/>
        <v>BLANK</v>
      </c>
      <c r="D262" s="2" t="str">
        <f t="shared" si="504"/>
        <v>BC5</v>
      </c>
      <c r="E262" s="7" t="str">
        <f>IF(ISERROR(VLOOKUP($D262,SITES!$A:$E,2,FALSE)),"",VLOOKUP($D262,SITES!$A:$E,2,FALSE))</f>
        <v>Broward County 5</v>
      </c>
      <c r="F262" s="4">
        <f>IF(ISERROR(VLOOKUP($D262,SITES!$A:$E,3,FALSE)),"",VLOOKUP($D262,SITES!$A:$E,3,FALSE))</f>
        <v>26.301850000000002</v>
      </c>
      <c r="G262" s="31">
        <f>IF(ISERROR(VLOOKUP($D262,SITES!$A:$E,4,FALSE)),"",VLOOKUP($D262,SITES!$A:$E,4,FALSE))</f>
        <v>-80.06816666666667</v>
      </c>
      <c r="H262" s="50">
        <f t="shared" ref="H262:N262" si="505">IF(ISERROR(H261),IF(ISERROR(H260),IF(ISERROR(H259),"BLANK",H259),H260),H261)</f>
        <v>45418</v>
      </c>
      <c r="I262" s="2">
        <f t="shared" si="505"/>
        <v>20</v>
      </c>
      <c r="J262" s="2" t="str">
        <f t="shared" si="505"/>
        <v>N</v>
      </c>
      <c r="K262" s="6">
        <f t="shared" si="505"/>
        <v>0.375</v>
      </c>
      <c r="L262" s="2" t="str">
        <f t="shared" si="505"/>
        <v>Mark</v>
      </c>
      <c r="M262" s="2">
        <f t="shared" si="505"/>
        <v>11.9</v>
      </c>
      <c r="N262" s="2">
        <f t="shared" si="505"/>
        <v>1</v>
      </c>
      <c r="O262" s="2">
        <v>1</v>
      </c>
      <c r="P262" s="2" t="s">
        <v>88</v>
      </c>
      <c r="Q262" s="7" t="str">
        <f>IF($N262=1,IF(ISERROR(VLOOKUP($P262,'M1'!$A:$C,Q$2,FALSE)),"NOT PRESENT",VLOOKUP($P262,'M1'!$A:$C,Q$2,FALSE)),IF($N262=2,IF(ISERROR(VLOOKUP(DATA!$P262,'M2'!$A:$C,Q$2,FALSE)),"NOT PRESENT",VLOOKUP(DATA!$P262,'M2'!$A:$C,Q$2,FALSE)),IF($N262=0,IF(ISERROR(VLOOKUP($P262,'M1'!$A:$C,Q$2,FALSE)),IF(ISERROR(VLOOKUP(DATA!$P262,'M2'!$A:$C,Q$2,FALSE)),"NOT PRESENT",VLOOKUP(DATA!$P262,'M2'!$A:$C,Q$2,FALSE)),VLOOKUP($P262,'M1'!$A:$C,Q$2,FALSE)),"SPECIFY METHOD")))</f>
        <v>Haemulon flavolineatum</v>
      </c>
      <c r="R262" s="7" t="str">
        <f>IF($N262=1,IF(ISERROR(VLOOKUP($P262,'M1'!$A:$C,R$2,FALSE)),"NOT PRESENT",VLOOKUP($P262,'M1'!$A:$C,R$2,FALSE)),IF($N262=2,IF(ISERROR(VLOOKUP(DATA!$P262,'M2'!$A:$C,R$2,FALSE)),"NOT PRESENT",VLOOKUP(DATA!$P262,'M2'!$A:$C,R$2,FALSE)),IF($N262=0,IF(ISERROR(VLOOKUP($P262,'M1'!$A:$C,R$2,FALSE)),IF(ISERROR(VLOOKUP(DATA!$P262,'M2'!$A:$C,R$2,FALSE)),"NOT PRESENT",VLOOKUP(DATA!$P262,'M2'!$A:$C,R$2,FALSE)),VLOOKUP($P262,'M1'!$A:$C,R$2,FALSE)),"SPECIFY METHOD")))</f>
        <v>French grunt</v>
      </c>
      <c r="S262" s="33">
        <f t="shared" si="400"/>
        <v>2</v>
      </c>
      <c r="T262" s="2">
        <v>0</v>
      </c>
      <c r="AA262" s="2">
        <v>1</v>
      </c>
      <c r="AB262" s="2">
        <v>1</v>
      </c>
    </row>
    <row r="263" spans="2:29">
      <c r="B263" s="2" t="str">
        <f t="shared" ref="B263:D263" si="506">IF(ISERROR(B262),IF(ISERROR(B261),IF(ISERROR(B260),"BLANK",B260),B261),B262)</f>
        <v>LH</v>
      </c>
      <c r="C263" s="2" t="str">
        <f t="shared" si="506"/>
        <v>BLANK</v>
      </c>
      <c r="D263" s="2" t="str">
        <f t="shared" si="506"/>
        <v>BC5</v>
      </c>
      <c r="E263" s="7" t="str">
        <f>IF(ISERROR(VLOOKUP($D263,SITES!$A:$E,2,FALSE)),"",VLOOKUP($D263,SITES!$A:$E,2,FALSE))</f>
        <v>Broward County 5</v>
      </c>
      <c r="F263" s="4">
        <f>IF(ISERROR(VLOOKUP($D263,SITES!$A:$E,3,FALSE)),"",VLOOKUP($D263,SITES!$A:$E,3,FALSE))</f>
        <v>26.301850000000002</v>
      </c>
      <c r="G263" s="31">
        <f>IF(ISERROR(VLOOKUP($D263,SITES!$A:$E,4,FALSE)),"",VLOOKUP($D263,SITES!$A:$E,4,FALSE))</f>
        <v>-80.06816666666667</v>
      </c>
      <c r="H263" s="50">
        <f t="shared" ref="H263:N263" si="507">IF(ISERROR(H262),IF(ISERROR(H261),IF(ISERROR(H260),"BLANK",H260),H261),H262)</f>
        <v>45418</v>
      </c>
      <c r="I263" s="2">
        <f t="shared" si="507"/>
        <v>20</v>
      </c>
      <c r="J263" s="2" t="str">
        <f t="shared" si="507"/>
        <v>N</v>
      </c>
      <c r="K263" s="6">
        <f t="shared" si="507"/>
        <v>0.375</v>
      </c>
      <c r="L263" s="2" t="str">
        <f t="shared" si="507"/>
        <v>Mark</v>
      </c>
      <c r="M263" s="2">
        <f t="shared" si="507"/>
        <v>11.9</v>
      </c>
      <c r="N263" s="2">
        <f t="shared" si="507"/>
        <v>1</v>
      </c>
      <c r="O263" s="2">
        <v>1</v>
      </c>
      <c r="P263" s="2" t="s">
        <v>138</v>
      </c>
      <c r="Q263" s="7" t="str">
        <f>IF($N263=1,IF(ISERROR(VLOOKUP($P263,'M1'!$A:$C,Q$2,FALSE)),"NOT PRESENT",VLOOKUP($P263,'M1'!$A:$C,Q$2,FALSE)),IF($N263=2,IF(ISERROR(VLOOKUP(DATA!$P263,'M2'!$A:$C,Q$2,FALSE)),"NOT PRESENT",VLOOKUP(DATA!$P263,'M2'!$A:$C,Q$2,FALSE)),IF($N263=0,IF(ISERROR(VLOOKUP($P263,'M1'!$A:$C,Q$2,FALSE)),IF(ISERROR(VLOOKUP(DATA!$P263,'M2'!$A:$C,Q$2,FALSE)),"NOT PRESENT",VLOOKUP(DATA!$P263,'M2'!$A:$C,Q$2,FALSE)),VLOOKUP($P263,'M1'!$A:$C,Q$2,FALSE)),"SPECIFY METHOD")))</f>
        <v>Haemulon spp.</v>
      </c>
      <c r="R263" s="7">
        <f>IF($N263=1,IF(ISERROR(VLOOKUP($P263,'M1'!$A:$C,R$2,FALSE)),"NOT PRESENT",VLOOKUP($P263,'M1'!$A:$C,R$2,FALSE)),IF($N263=2,IF(ISERROR(VLOOKUP(DATA!$P263,'M2'!$A:$C,R$2,FALSE)),"NOT PRESENT",VLOOKUP(DATA!$P263,'M2'!$A:$C,R$2,FALSE)),IF($N263=0,IF(ISERROR(VLOOKUP($P263,'M1'!$A:$C,R$2,FALSE)),IF(ISERROR(VLOOKUP(DATA!$P263,'M2'!$A:$C,R$2,FALSE)),"NOT PRESENT",VLOOKUP(DATA!$P263,'M2'!$A:$C,R$2,FALSE)),VLOOKUP($P263,'M1'!$A:$C,R$2,FALSE)),"SPECIFY METHOD")))</f>
        <v>0</v>
      </c>
      <c r="S263" s="33">
        <f t="shared" si="400"/>
        <v>270</v>
      </c>
      <c r="T263" s="2">
        <v>0</v>
      </c>
      <c r="U263" s="2">
        <v>100</v>
      </c>
      <c r="V263" s="2">
        <v>100</v>
      </c>
      <c r="W263" s="2">
        <v>50</v>
      </c>
      <c r="X263" s="2">
        <v>20</v>
      </c>
    </row>
    <row r="264" spans="2:29">
      <c r="B264" s="2" t="str">
        <f t="shared" ref="B264:D264" si="508">IF(ISERROR(B263),IF(ISERROR(B262),IF(ISERROR(B261),"BLANK",B261),B262),B263)</f>
        <v>LH</v>
      </c>
      <c r="C264" s="2" t="str">
        <f t="shared" si="508"/>
        <v>BLANK</v>
      </c>
      <c r="D264" s="2" t="str">
        <f t="shared" si="508"/>
        <v>BC5</v>
      </c>
      <c r="E264" s="7" t="str">
        <f>IF(ISERROR(VLOOKUP($D264,SITES!$A:$E,2,FALSE)),"",VLOOKUP($D264,SITES!$A:$E,2,FALSE))</f>
        <v>Broward County 5</v>
      </c>
      <c r="F264" s="4">
        <f>IF(ISERROR(VLOOKUP($D264,SITES!$A:$E,3,FALSE)),"",VLOOKUP($D264,SITES!$A:$E,3,FALSE))</f>
        <v>26.301850000000002</v>
      </c>
      <c r="G264" s="31">
        <f>IF(ISERROR(VLOOKUP($D264,SITES!$A:$E,4,FALSE)),"",VLOOKUP($D264,SITES!$A:$E,4,FALSE))</f>
        <v>-80.06816666666667</v>
      </c>
      <c r="H264" s="50">
        <f t="shared" ref="H264:N264" si="509">IF(ISERROR(H263),IF(ISERROR(H262),IF(ISERROR(H261),"BLANK",H261),H262),H263)</f>
        <v>45418</v>
      </c>
      <c r="I264" s="2">
        <f t="shared" si="509"/>
        <v>20</v>
      </c>
      <c r="J264" s="2" t="str">
        <f t="shared" si="509"/>
        <v>N</v>
      </c>
      <c r="K264" s="6">
        <f t="shared" si="509"/>
        <v>0.375</v>
      </c>
      <c r="L264" s="2" t="str">
        <f t="shared" si="509"/>
        <v>Mark</v>
      </c>
      <c r="M264" s="2">
        <f t="shared" si="509"/>
        <v>11.9</v>
      </c>
      <c r="N264" s="2">
        <f t="shared" si="509"/>
        <v>1</v>
      </c>
      <c r="O264" s="2">
        <v>1</v>
      </c>
      <c r="P264" s="2" t="s">
        <v>104</v>
      </c>
      <c r="Q264" s="7" t="str">
        <f>IF($N264=1,IF(ISERROR(VLOOKUP($P264,'M1'!$A:$C,Q$2,FALSE)),"NOT PRESENT",VLOOKUP($P264,'M1'!$A:$C,Q$2,FALSE)),IF($N264=2,IF(ISERROR(VLOOKUP(DATA!$P264,'M2'!$A:$C,Q$2,FALSE)),"NOT PRESENT",VLOOKUP(DATA!$P264,'M2'!$A:$C,Q$2,FALSE)),IF($N264=0,IF(ISERROR(VLOOKUP($P264,'M1'!$A:$C,Q$2,FALSE)),IF(ISERROR(VLOOKUP(DATA!$P264,'M2'!$A:$C,Q$2,FALSE)),"NOT PRESENT",VLOOKUP(DATA!$P264,'M2'!$A:$C,Q$2,FALSE)),VLOOKUP($P264,'M1'!$A:$C,Q$2,FALSE)),"SPECIFY METHOD")))</f>
        <v>Cephalopholis cruentata</v>
      </c>
      <c r="R264" s="7" t="str">
        <f>IF($N264=1,IF(ISERROR(VLOOKUP($P264,'M1'!$A:$C,R$2,FALSE)),"NOT PRESENT",VLOOKUP($P264,'M1'!$A:$C,R$2,FALSE)),IF($N264=2,IF(ISERROR(VLOOKUP(DATA!$P264,'M2'!$A:$C,R$2,FALSE)),"NOT PRESENT",VLOOKUP(DATA!$P264,'M2'!$A:$C,R$2,FALSE)),IF($N264=0,IF(ISERROR(VLOOKUP($P264,'M1'!$A:$C,R$2,FALSE)),IF(ISERROR(VLOOKUP(DATA!$P264,'M2'!$A:$C,R$2,FALSE)),"NOT PRESENT",VLOOKUP(DATA!$P264,'M2'!$A:$C,R$2,FALSE)),VLOOKUP($P264,'M1'!$A:$C,R$2,FALSE)),"SPECIFY METHOD")))</f>
        <v>Graysby</v>
      </c>
      <c r="S264" s="33">
        <f t="shared" si="400"/>
        <v>1</v>
      </c>
      <c r="T264" s="2">
        <v>0</v>
      </c>
      <c r="AB264" s="2">
        <v>1</v>
      </c>
    </row>
    <row r="265" spans="2:29">
      <c r="B265" s="2" t="str">
        <f t="shared" ref="B265:D265" si="510">IF(ISERROR(B264),IF(ISERROR(B263),IF(ISERROR(B262),"BLANK",B262),B263),B264)</f>
        <v>LH</v>
      </c>
      <c r="C265" s="2" t="str">
        <f t="shared" si="510"/>
        <v>BLANK</v>
      </c>
      <c r="D265" s="2" t="str">
        <f t="shared" si="510"/>
        <v>BC5</v>
      </c>
      <c r="E265" s="7" t="str">
        <f>IF(ISERROR(VLOOKUP($D265,SITES!$A:$E,2,FALSE)),"",VLOOKUP($D265,SITES!$A:$E,2,FALSE))</f>
        <v>Broward County 5</v>
      </c>
      <c r="F265" s="4">
        <f>IF(ISERROR(VLOOKUP($D265,SITES!$A:$E,3,FALSE)),"",VLOOKUP($D265,SITES!$A:$E,3,FALSE))</f>
        <v>26.301850000000002</v>
      </c>
      <c r="G265" s="31">
        <f>IF(ISERROR(VLOOKUP($D265,SITES!$A:$E,4,FALSE)),"",VLOOKUP($D265,SITES!$A:$E,4,FALSE))</f>
        <v>-80.06816666666667</v>
      </c>
      <c r="H265" s="50">
        <f t="shared" ref="H265:N265" si="511">IF(ISERROR(H264),IF(ISERROR(H263),IF(ISERROR(H262),"BLANK",H262),H263),H264)</f>
        <v>45418</v>
      </c>
      <c r="I265" s="2">
        <f t="shared" si="511"/>
        <v>20</v>
      </c>
      <c r="J265" s="2" t="str">
        <f t="shared" si="511"/>
        <v>N</v>
      </c>
      <c r="K265" s="6">
        <f t="shared" si="511"/>
        <v>0.375</v>
      </c>
      <c r="L265" s="2" t="str">
        <f t="shared" si="511"/>
        <v>Mark</v>
      </c>
      <c r="M265" s="2">
        <f t="shared" si="511"/>
        <v>11.9</v>
      </c>
      <c r="N265" s="2">
        <f t="shared" si="511"/>
        <v>1</v>
      </c>
      <c r="O265" s="2">
        <v>1</v>
      </c>
      <c r="P265" s="2" t="s">
        <v>129</v>
      </c>
      <c r="Q265" s="7" t="str">
        <f>IF($N265=1,IF(ISERROR(VLOOKUP($P265,'M1'!$A:$C,Q$2,FALSE)),"NOT PRESENT",VLOOKUP($P265,'M1'!$A:$C,Q$2,FALSE)),IF($N265=2,IF(ISERROR(VLOOKUP(DATA!$P265,'M2'!$A:$C,Q$2,FALSE)),"NOT PRESENT",VLOOKUP(DATA!$P265,'M2'!$A:$C,Q$2,FALSE)),IF($N265=0,IF(ISERROR(VLOOKUP($P265,'M1'!$A:$C,Q$2,FALSE)),IF(ISERROR(VLOOKUP(DATA!$P265,'M2'!$A:$C,Q$2,FALSE)),"NOT PRESENT",VLOOKUP(DATA!$P265,'M2'!$A:$C,Q$2,FALSE)),VLOOKUP($P265,'M1'!$A:$C,Q$2,FALSE)),"SPECIFY METHOD")))</f>
        <v>Aluterus scriptus</v>
      </c>
      <c r="R265" s="7" t="str">
        <f>IF($N265=1,IF(ISERROR(VLOOKUP($P265,'M1'!$A:$C,R$2,FALSE)),"NOT PRESENT",VLOOKUP($P265,'M1'!$A:$C,R$2,FALSE)),IF($N265=2,IF(ISERROR(VLOOKUP(DATA!$P265,'M2'!$A:$C,R$2,FALSE)),"NOT PRESENT",VLOOKUP(DATA!$P265,'M2'!$A:$C,R$2,FALSE)),IF($N265=0,IF(ISERROR(VLOOKUP($P265,'M1'!$A:$C,R$2,FALSE)),IF(ISERROR(VLOOKUP(DATA!$P265,'M2'!$A:$C,R$2,FALSE)),"NOT PRESENT",VLOOKUP(DATA!$P265,'M2'!$A:$C,R$2,FALSE)),VLOOKUP($P265,'M1'!$A:$C,R$2,FALSE)),"SPECIFY METHOD")))</f>
        <v>Scribbled leatherjacket</v>
      </c>
      <c r="S265" s="33">
        <f t="shared" si="400"/>
        <v>1</v>
      </c>
      <c r="T265" s="2">
        <v>0</v>
      </c>
      <c r="AB265" s="2">
        <v>1</v>
      </c>
    </row>
    <row r="266" spans="2:29">
      <c r="B266" s="2" t="str">
        <f t="shared" ref="B266:D266" si="512">IF(ISERROR(B265),IF(ISERROR(B264),IF(ISERROR(B263),"BLANK",B263),B264),B265)</f>
        <v>LH</v>
      </c>
      <c r="C266" s="2" t="str">
        <f t="shared" si="512"/>
        <v>BLANK</v>
      </c>
      <c r="D266" s="2" t="str">
        <f t="shared" si="512"/>
        <v>BC5</v>
      </c>
      <c r="E266" s="7" t="str">
        <f>IF(ISERROR(VLOOKUP($D266,SITES!$A:$E,2,FALSE)),"",VLOOKUP($D266,SITES!$A:$E,2,FALSE))</f>
        <v>Broward County 5</v>
      </c>
      <c r="F266" s="4">
        <f>IF(ISERROR(VLOOKUP($D266,SITES!$A:$E,3,FALSE)),"",VLOOKUP($D266,SITES!$A:$E,3,FALSE))</f>
        <v>26.301850000000002</v>
      </c>
      <c r="G266" s="31">
        <f>IF(ISERROR(VLOOKUP($D266,SITES!$A:$E,4,FALSE)),"",VLOOKUP($D266,SITES!$A:$E,4,FALSE))</f>
        <v>-80.06816666666667</v>
      </c>
      <c r="H266" s="50">
        <f t="shared" ref="H266:N266" si="513">IF(ISERROR(H265),IF(ISERROR(H264),IF(ISERROR(H263),"BLANK",H263),H264),H265)</f>
        <v>45418</v>
      </c>
      <c r="I266" s="2">
        <f t="shared" si="513"/>
        <v>20</v>
      </c>
      <c r="J266" s="2" t="str">
        <f t="shared" si="513"/>
        <v>N</v>
      </c>
      <c r="K266" s="6">
        <f t="shared" si="513"/>
        <v>0.375</v>
      </c>
      <c r="L266" s="2" t="str">
        <f t="shared" si="513"/>
        <v>Mark</v>
      </c>
      <c r="M266" s="2">
        <f t="shared" si="513"/>
        <v>11.9</v>
      </c>
      <c r="N266" s="2">
        <f t="shared" si="513"/>
        <v>1</v>
      </c>
      <c r="O266" s="2">
        <v>1</v>
      </c>
      <c r="P266" s="2" t="s">
        <v>155</v>
      </c>
      <c r="Q266" s="7" t="str">
        <f>IF($N266=1,IF(ISERROR(VLOOKUP($P266,'M1'!$A:$C,Q$2,FALSE)),"NOT PRESENT",VLOOKUP($P266,'M1'!$A:$C,Q$2,FALSE)),IF($N266=2,IF(ISERROR(VLOOKUP(DATA!$P266,'M2'!$A:$C,Q$2,FALSE)),"NOT PRESENT",VLOOKUP(DATA!$P266,'M2'!$A:$C,Q$2,FALSE)),IF($N266=0,IF(ISERROR(VLOOKUP($P266,'M1'!$A:$C,Q$2,FALSE)),IF(ISERROR(VLOOKUP(DATA!$P266,'M2'!$A:$C,Q$2,FALSE)),"NOT PRESENT",VLOOKUP(DATA!$P266,'M2'!$A:$C,Q$2,FALSE)),VLOOKUP($P266,'M1'!$A:$C,Q$2,FALSE)),"SPECIFY METHOD")))</f>
        <v>Pseudupeneus maculatus</v>
      </c>
      <c r="R266" s="7" t="str">
        <f>IF($N266=1,IF(ISERROR(VLOOKUP($P266,'M1'!$A:$C,R$2,FALSE)),"NOT PRESENT",VLOOKUP($P266,'M1'!$A:$C,R$2,FALSE)),IF($N266=2,IF(ISERROR(VLOOKUP(DATA!$P266,'M2'!$A:$C,R$2,FALSE)),"NOT PRESENT",VLOOKUP(DATA!$P266,'M2'!$A:$C,R$2,FALSE)),IF($N266=0,IF(ISERROR(VLOOKUP($P266,'M1'!$A:$C,R$2,FALSE)),IF(ISERROR(VLOOKUP(DATA!$P266,'M2'!$A:$C,R$2,FALSE)),"NOT PRESENT",VLOOKUP(DATA!$P266,'M2'!$A:$C,R$2,FALSE)),VLOOKUP($P266,'M1'!$A:$C,R$2,FALSE)),"SPECIFY METHOD")))</f>
        <v>Spotted goatfish</v>
      </c>
      <c r="S266" s="33">
        <f t="shared" si="400"/>
        <v>1</v>
      </c>
      <c r="T266" s="2">
        <v>0</v>
      </c>
      <c r="AB266" s="2">
        <v>1</v>
      </c>
    </row>
    <row r="267" spans="2:29">
      <c r="B267" s="2" t="str">
        <f t="shared" ref="B267:D267" si="514">IF(ISERROR(B266),IF(ISERROR(B265),IF(ISERROR(B264),"BLANK",B264),B265),B266)</f>
        <v>LH</v>
      </c>
      <c r="C267" s="2" t="str">
        <f t="shared" si="514"/>
        <v>BLANK</v>
      </c>
      <c r="D267" s="2" t="str">
        <f t="shared" si="514"/>
        <v>BC5</v>
      </c>
      <c r="E267" s="7" t="str">
        <f>IF(ISERROR(VLOOKUP($D267,SITES!$A:$E,2,FALSE)),"",VLOOKUP($D267,SITES!$A:$E,2,FALSE))</f>
        <v>Broward County 5</v>
      </c>
      <c r="F267" s="4">
        <f>IF(ISERROR(VLOOKUP($D267,SITES!$A:$E,3,FALSE)),"",VLOOKUP($D267,SITES!$A:$E,3,FALSE))</f>
        <v>26.301850000000002</v>
      </c>
      <c r="G267" s="31">
        <f>IF(ISERROR(VLOOKUP($D267,SITES!$A:$E,4,FALSE)),"",VLOOKUP($D267,SITES!$A:$E,4,FALSE))</f>
        <v>-80.06816666666667</v>
      </c>
      <c r="H267" s="50">
        <f t="shared" ref="H267:N267" si="515">IF(ISERROR(H266),IF(ISERROR(H265),IF(ISERROR(H264),"BLANK",H264),H265),H266)</f>
        <v>45418</v>
      </c>
      <c r="I267" s="2">
        <f t="shared" si="515"/>
        <v>20</v>
      </c>
      <c r="J267" s="2" t="str">
        <f t="shared" si="515"/>
        <v>N</v>
      </c>
      <c r="K267" s="6">
        <f t="shared" si="515"/>
        <v>0.375</v>
      </c>
      <c r="L267" s="2" t="str">
        <f t="shared" si="515"/>
        <v>Mark</v>
      </c>
      <c r="M267" s="2">
        <f t="shared" si="515"/>
        <v>11.9</v>
      </c>
      <c r="N267" s="2">
        <f t="shared" si="515"/>
        <v>1</v>
      </c>
      <c r="O267" s="2">
        <v>1</v>
      </c>
      <c r="P267" s="2" t="s">
        <v>91</v>
      </c>
      <c r="Q267" s="7" t="str">
        <f>IF($N267=1,IF(ISERROR(VLOOKUP($P267,'M1'!$A:$C,Q$2,FALSE)),"NOT PRESENT",VLOOKUP($P267,'M1'!$A:$C,Q$2,FALSE)),IF($N267=2,IF(ISERROR(VLOOKUP(DATA!$P267,'M2'!$A:$C,Q$2,FALSE)),"NOT PRESENT",VLOOKUP(DATA!$P267,'M2'!$A:$C,Q$2,FALSE)),IF($N267=0,IF(ISERROR(VLOOKUP($P267,'M1'!$A:$C,Q$2,FALSE)),IF(ISERROR(VLOOKUP(DATA!$P267,'M2'!$A:$C,Q$2,FALSE)),"NOT PRESENT",VLOOKUP(DATA!$P267,'M2'!$A:$C,Q$2,FALSE)),VLOOKUP($P267,'M1'!$A:$C,Q$2,FALSE)),"SPECIFY METHOD")))</f>
        <v>Haemulon plumierii</v>
      </c>
      <c r="R267" s="7">
        <f>IF($N267=1,IF(ISERROR(VLOOKUP($P267,'M1'!$A:$C,R$2,FALSE)),"NOT PRESENT",VLOOKUP($P267,'M1'!$A:$C,R$2,FALSE)),IF($N267=2,IF(ISERROR(VLOOKUP(DATA!$P267,'M2'!$A:$C,R$2,FALSE)),"NOT PRESENT",VLOOKUP(DATA!$P267,'M2'!$A:$C,R$2,FALSE)),IF($N267=0,IF(ISERROR(VLOOKUP($P267,'M1'!$A:$C,R$2,FALSE)),IF(ISERROR(VLOOKUP(DATA!$P267,'M2'!$A:$C,R$2,FALSE)),"NOT PRESENT",VLOOKUP(DATA!$P267,'M2'!$A:$C,R$2,FALSE)),VLOOKUP($P267,'M1'!$A:$C,R$2,FALSE)),"SPECIFY METHOD")))</f>
        <v>0</v>
      </c>
      <c r="S267" s="33">
        <f t="shared" si="400"/>
        <v>1</v>
      </c>
      <c r="T267" s="2">
        <v>0</v>
      </c>
      <c r="AB267" s="2">
        <v>1</v>
      </c>
    </row>
    <row r="268" spans="2:29">
      <c r="B268" s="2" t="str">
        <f t="shared" ref="B268:D268" si="516">IF(ISERROR(B267),IF(ISERROR(B266),IF(ISERROR(B265),"BLANK",B265),B266),B267)</f>
        <v>LH</v>
      </c>
      <c r="C268" s="2" t="str">
        <f t="shared" si="516"/>
        <v>BLANK</v>
      </c>
      <c r="D268" s="2" t="str">
        <f t="shared" si="516"/>
        <v>BC5</v>
      </c>
      <c r="E268" s="7" t="str">
        <f>IF(ISERROR(VLOOKUP($D268,SITES!$A:$E,2,FALSE)),"",VLOOKUP($D268,SITES!$A:$E,2,FALSE))</f>
        <v>Broward County 5</v>
      </c>
      <c r="F268" s="4">
        <f>IF(ISERROR(VLOOKUP($D268,SITES!$A:$E,3,FALSE)),"",VLOOKUP($D268,SITES!$A:$E,3,FALSE))</f>
        <v>26.301850000000002</v>
      </c>
      <c r="G268" s="31">
        <f>IF(ISERROR(VLOOKUP($D268,SITES!$A:$E,4,FALSE)),"",VLOOKUP($D268,SITES!$A:$E,4,FALSE))</f>
        <v>-80.06816666666667</v>
      </c>
      <c r="H268" s="50">
        <f t="shared" ref="H268:P268" si="517">IF(ISERROR(H267),IF(ISERROR(H266),IF(ISERROR(H265),"BLANK",H265),H266),H267)</f>
        <v>45418</v>
      </c>
      <c r="I268" s="2">
        <f t="shared" si="517"/>
        <v>20</v>
      </c>
      <c r="J268" s="2" t="str">
        <f t="shared" si="517"/>
        <v>N</v>
      </c>
      <c r="K268" s="6">
        <f t="shared" si="517"/>
        <v>0.375</v>
      </c>
      <c r="L268" s="2" t="str">
        <f t="shared" si="517"/>
        <v>Mark</v>
      </c>
      <c r="M268" s="2">
        <f t="shared" si="517"/>
        <v>11.9</v>
      </c>
      <c r="N268" s="2">
        <f t="shared" si="517"/>
        <v>1</v>
      </c>
      <c r="O268" s="2">
        <v>2</v>
      </c>
      <c r="P268" s="2" t="str">
        <f t="shared" si="517"/>
        <v>hpl</v>
      </c>
      <c r="Q268" s="7" t="str">
        <f>IF($N268=1,IF(ISERROR(VLOOKUP($P268,'M1'!$A:$C,Q$2,FALSE)),"NOT PRESENT",VLOOKUP($P268,'M1'!$A:$C,Q$2,FALSE)),IF($N268=2,IF(ISERROR(VLOOKUP(DATA!$P268,'M2'!$A:$C,Q$2,FALSE)),"NOT PRESENT",VLOOKUP(DATA!$P268,'M2'!$A:$C,Q$2,FALSE)),IF($N268=0,IF(ISERROR(VLOOKUP($P268,'M1'!$A:$C,Q$2,FALSE)),IF(ISERROR(VLOOKUP(DATA!$P268,'M2'!$A:$C,Q$2,FALSE)),"NOT PRESENT",VLOOKUP(DATA!$P268,'M2'!$A:$C,Q$2,FALSE)),VLOOKUP($P268,'M1'!$A:$C,Q$2,FALSE)),"SPECIFY METHOD")))</f>
        <v>Haemulon plumierii</v>
      </c>
      <c r="R268" s="7">
        <f>IF($N268=1,IF(ISERROR(VLOOKUP($P268,'M1'!$A:$C,R$2,FALSE)),"NOT PRESENT",VLOOKUP($P268,'M1'!$A:$C,R$2,FALSE)),IF($N268=2,IF(ISERROR(VLOOKUP(DATA!$P268,'M2'!$A:$C,R$2,FALSE)),"NOT PRESENT",VLOOKUP(DATA!$P268,'M2'!$A:$C,R$2,FALSE)),IF($N268=0,IF(ISERROR(VLOOKUP($P268,'M1'!$A:$C,R$2,FALSE)),IF(ISERROR(VLOOKUP(DATA!$P268,'M2'!$A:$C,R$2,FALSE)),"NOT PRESENT",VLOOKUP(DATA!$P268,'M2'!$A:$C,R$2,FALSE)),VLOOKUP($P268,'M1'!$A:$C,R$2,FALSE)),"SPECIFY METHOD")))</f>
        <v>0</v>
      </c>
      <c r="S268" s="33">
        <f t="shared" si="400"/>
        <v>1</v>
      </c>
      <c r="T268" s="2">
        <v>0</v>
      </c>
      <c r="AB268" s="2">
        <v>1</v>
      </c>
    </row>
    <row r="269" spans="2:29">
      <c r="B269" s="2" t="str">
        <f t="shared" ref="B269:D269" si="518">IF(ISERROR(B268),IF(ISERROR(B267),IF(ISERROR(B266),"BLANK",B266),B267),B268)</f>
        <v>LH</v>
      </c>
      <c r="C269" s="2" t="str">
        <f t="shared" si="518"/>
        <v>BLANK</v>
      </c>
      <c r="D269" s="2" t="str">
        <f t="shared" si="518"/>
        <v>BC5</v>
      </c>
      <c r="E269" s="7" t="str">
        <f>IF(ISERROR(VLOOKUP($D269,SITES!$A:$E,2,FALSE)),"",VLOOKUP($D269,SITES!$A:$E,2,FALSE))</f>
        <v>Broward County 5</v>
      </c>
      <c r="F269" s="4">
        <f>IF(ISERROR(VLOOKUP($D269,SITES!$A:$E,3,FALSE)),"",VLOOKUP($D269,SITES!$A:$E,3,FALSE))</f>
        <v>26.301850000000002</v>
      </c>
      <c r="G269" s="31">
        <f>IF(ISERROR(VLOOKUP($D269,SITES!$A:$E,4,FALSE)),"",VLOOKUP($D269,SITES!$A:$E,4,FALSE))</f>
        <v>-80.06816666666667</v>
      </c>
      <c r="H269" s="50">
        <f t="shared" ref="H269:N269" si="519">IF(ISERROR(H268),IF(ISERROR(H267),IF(ISERROR(H266),"BLANK",H266),H267),H268)</f>
        <v>45418</v>
      </c>
      <c r="I269" s="2">
        <f t="shared" si="519"/>
        <v>20</v>
      </c>
      <c r="J269" s="2" t="str">
        <f t="shared" si="519"/>
        <v>N</v>
      </c>
      <c r="K269" s="6">
        <f t="shared" si="519"/>
        <v>0.375</v>
      </c>
      <c r="L269" s="2" t="str">
        <f t="shared" si="519"/>
        <v>Mark</v>
      </c>
      <c r="M269" s="2">
        <f t="shared" si="519"/>
        <v>11.9</v>
      </c>
      <c r="N269" s="2">
        <f t="shared" si="519"/>
        <v>1</v>
      </c>
      <c r="O269" s="2">
        <v>1</v>
      </c>
      <c r="P269" s="2" t="s">
        <v>103</v>
      </c>
      <c r="Q269" s="7" t="str">
        <f>IF($N269=1,IF(ISERROR(VLOOKUP($P269,'M1'!$A:$C,Q$2,FALSE)),"NOT PRESENT",VLOOKUP($P269,'M1'!$A:$C,Q$2,FALSE)),IF($N269=2,IF(ISERROR(VLOOKUP(DATA!$P269,'M2'!$A:$C,Q$2,FALSE)),"NOT PRESENT",VLOOKUP(DATA!$P269,'M2'!$A:$C,Q$2,FALSE)),IF($N269=0,IF(ISERROR(VLOOKUP($P269,'M1'!$A:$C,Q$2,FALSE)),IF(ISERROR(VLOOKUP(DATA!$P269,'M2'!$A:$C,Q$2,FALSE)),"NOT PRESENT",VLOOKUP(DATA!$P269,'M2'!$A:$C,Q$2,FALSE)),VLOOKUP($P269,'M1'!$A:$C,Q$2,FALSE)),"SPECIFY METHOD")))</f>
        <v>Diodon holocanthus</v>
      </c>
      <c r="R269" s="7" t="str">
        <f>IF($N269=1,IF(ISERROR(VLOOKUP($P269,'M1'!$A:$C,R$2,FALSE)),"NOT PRESENT",VLOOKUP($P269,'M1'!$A:$C,R$2,FALSE)),IF($N269=2,IF(ISERROR(VLOOKUP(DATA!$P269,'M2'!$A:$C,R$2,FALSE)),"NOT PRESENT",VLOOKUP(DATA!$P269,'M2'!$A:$C,R$2,FALSE)),IF($N269=0,IF(ISERROR(VLOOKUP($P269,'M1'!$A:$C,R$2,FALSE)),IF(ISERROR(VLOOKUP(DATA!$P269,'M2'!$A:$C,R$2,FALSE)),"NOT PRESENT",VLOOKUP(DATA!$P269,'M2'!$A:$C,R$2,FALSE)),VLOOKUP($P269,'M1'!$A:$C,R$2,FALSE)),"SPECIFY METHOD")))</f>
        <v>Fine-spotted porcupinefish</v>
      </c>
      <c r="S269" s="33">
        <f t="shared" si="400"/>
        <v>1</v>
      </c>
      <c r="T269" s="2">
        <v>0</v>
      </c>
      <c r="Z269" s="2">
        <v>1</v>
      </c>
    </row>
    <row r="270" spans="2:29">
      <c r="B270" s="2" t="str">
        <f t="shared" ref="B270:D270" si="520">IF(ISERROR(B269),IF(ISERROR(B268),IF(ISERROR(B267),"BLANK",B267),B268),B269)</f>
        <v>LH</v>
      </c>
      <c r="C270" s="2" t="str">
        <f t="shared" si="520"/>
        <v>BLANK</v>
      </c>
      <c r="D270" s="2" t="str">
        <f t="shared" si="520"/>
        <v>BC5</v>
      </c>
      <c r="E270" s="7" t="str">
        <f>IF(ISERROR(VLOOKUP($D270,SITES!$A:$E,2,FALSE)),"",VLOOKUP($D270,SITES!$A:$E,2,FALSE))</f>
        <v>Broward County 5</v>
      </c>
      <c r="F270" s="4">
        <f>IF(ISERROR(VLOOKUP($D270,SITES!$A:$E,3,FALSE)),"",VLOOKUP($D270,SITES!$A:$E,3,FALSE))</f>
        <v>26.301850000000002</v>
      </c>
      <c r="G270" s="31">
        <f>IF(ISERROR(VLOOKUP($D270,SITES!$A:$E,4,FALSE)),"",VLOOKUP($D270,SITES!$A:$E,4,FALSE))</f>
        <v>-80.06816666666667</v>
      </c>
      <c r="H270" s="50">
        <f t="shared" ref="H270:N270" si="521">IF(ISERROR(H269),IF(ISERROR(H268),IF(ISERROR(H267),"BLANK",H267),H268),H269)</f>
        <v>45418</v>
      </c>
      <c r="I270" s="2">
        <f t="shared" si="521"/>
        <v>20</v>
      </c>
      <c r="J270" s="2" t="str">
        <f t="shared" si="521"/>
        <v>N</v>
      </c>
      <c r="K270" s="6">
        <f t="shared" si="521"/>
        <v>0.375</v>
      </c>
      <c r="L270" s="2" t="str">
        <f t="shared" si="521"/>
        <v>Mark</v>
      </c>
      <c r="M270" s="2">
        <f t="shared" si="521"/>
        <v>11.9</v>
      </c>
      <c r="N270" s="2">
        <f t="shared" si="521"/>
        <v>1</v>
      </c>
      <c r="O270" s="2">
        <v>1</v>
      </c>
      <c r="P270" s="2" t="s">
        <v>156</v>
      </c>
      <c r="Q270" s="7" t="str">
        <f>IF($N270=1,IF(ISERROR(VLOOKUP($P270,'M1'!$A:$C,Q$2,FALSE)),"NOT PRESENT",VLOOKUP($P270,'M1'!$A:$C,Q$2,FALSE)),IF($N270=2,IF(ISERROR(VLOOKUP(DATA!$P270,'M2'!$A:$C,Q$2,FALSE)),"NOT PRESENT",VLOOKUP(DATA!$P270,'M2'!$A:$C,Q$2,FALSE)),IF($N270=0,IF(ISERROR(VLOOKUP($P270,'M1'!$A:$C,Q$2,FALSE)),IF(ISERROR(VLOOKUP(DATA!$P270,'M2'!$A:$C,Q$2,FALSE)),"NOT PRESENT",VLOOKUP(DATA!$P270,'M2'!$A:$C,Q$2,FALSE)),VLOOKUP($P270,'M1'!$A:$C,Q$2,FALSE)),"SPECIFY METHOD")))</f>
        <v>Cantherhines pullus</v>
      </c>
      <c r="R270" s="7" t="str">
        <f>IF($N270=1,IF(ISERROR(VLOOKUP($P270,'M1'!$A:$C,R$2,FALSE)),"NOT PRESENT",VLOOKUP($P270,'M1'!$A:$C,R$2,FALSE)),IF($N270=2,IF(ISERROR(VLOOKUP(DATA!$P270,'M2'!$A:$C,R$2,FALSE)),"NOT PRESENT",VLOOKUP(DATA!$P270,'M2'!$A:$C,R$2,FALSE)),IF($N270=0,IF(ISERROR(VLOOKUP($P270,'M1'!$A:$C,R$2,FALSE)),IF(ISERROR(VLOOKUP(DATA!$P270,'M2'!$A:$C,R$2,FALSE)),"NOT PRESENT",VLOOKUP(DATA!$P270,'M2'!$A:$C,R$2,FALSE)),VLOOKUP($P270,'M1'!$A:$C,R$2,FALSE)),"SPECIFY METHOD")))</f>
        <v>Orangespotted filefish</v>
      </c>
      <c r="S270" s="33">
        <f t="shared" si="400"/>
        <v>1</v>
      </c>
      <c r="T270" s="2">
        <v>0</v>
      </c>
      <c r="AA270" s="2">
        <v>1</v>
      </c>
    </row>
    <row r="271" spans="2:29">
      <c r="B271" s="2" t="str">
        <f t="shared" ref="B271:D271" si="522">IF(ISERROR(B270),IF(ISERROR(B269),IF(ISERROR(B268),"BLANK",B268),B269),B270)</f>
        <v>LH</v>
      </c>
      <c r="C271" s="2" t="str">
        <f t="shared" si="522"/>
        <v>BLANK</v>
      </c>
      <c r="D271" s="2" t="str">
        <f t="shared" si="522"/>
        <v>BC5</v>
      </c>
      <c r="E271" s="7" t="str">
        <f>IF(ISERROR(VLOOKUP($D271,SITES!$A:$E,2,FALSE)),"",VLOOKUP($D271,SITES!$A:$E,2,FALSE))</f>
        <v>Broward County 5</v>
      </c>
      <c r="F271" s="4">
        <f>IF(ISERROR(VLOOKUP($D271,SITES!$A:$E,3,FALSE)),"",VLOOKUP($D271,SITES!$A:$E,3,FALSE))</f>
        <v>26.301850000000002</v>
      </c>
      <c r="G271" s="31">
        <f>IF(ISERROR(VLOOKUP($D271,SITES!$A:$E,4,FALSE)),"",VLOOKUP($D271,SITES!$A:$E,4,FALSE))</f>
        <v>-80.06816666666667</v>
      </c>
      <c r="H271" s="50">
        <f t="shared" ref="H271:P271" si="523">IF(ISERROR(H270),IF(ISERROR(H269),IF(ISERROR(H268),"BLANK",H268),H269),H270)</f>
        <v>45418</v>
      </c>
      <c r="I271" s="2">
        <f t="shared" si="523"/>
        <v>20</v>
      </c>
      <c r="J271" s="2" t="str">
        <f t="shared" si="523"/>
        <v>N</v>
      </c>
      <c r="K271" s="6">
        <f t="shared" si="523"/>
        <v>0.375</v>
      </c>
      <c r="L271" s="2" t="str">
        <f t="shared" si="523"/>
        <v>Mark</v>
      </c>
      <c r="M271" s="2">
        <f t="shared" si="523"/>
        <v>11.9</v>
      </c>
      <c r="N271" s="2">
        <f t="shared" si="523"/>
        <v>1</v>
      </c>
      <c r="O271" s="2">
        <v>2</v>
      </c>
      <c r="P271" s="2" t="str">
        <f t="shared" si="523"/>
        <v>cpu</v>
      </c>
      <c r="Q271" s="7" t="str">
        <f>IF($N271=1,IF(ISERROR(VLOOKUP($P271,'M1'!$A:$C,Q$2,FALSE)),"NOT PRESENT",VLOOKUP($P271,'M1'!$A:$C,Q$2,FALSE)),IF($N271=2,IF(ISERROR(VLOOKUP(DATA!$P271,'M2'!$A:$C,Q$2,FALSE)),"NOT PRESENT",VLOOKUP(DATA!$P271,'M2'!$A:$C,Q$2,FALSE)),IF($N271=0,IF(ISERROR(VLOOKUP($P271,'M1'!$A:$C,Q$2,FALSE)),IF(ISERROR(VLOOKUP(DATA!$P271,'M2'!$A:$C,Q$2,FALSE)),"NOT PRESENT",VLOOKUP(DATA!$P271,'M2'!$A:$C,Q$2,FALSE)),VLOOKUP($P271,'M1'!$A:$C,Q$2,FALSE)),"SPECIFY METHOD")))</f>
        <v>Cantherhines pullus</v>
      </c>
      <c r="R271" s="7" t="str">
        <f>IF($N271=1,IF(ISERROR(VLOOKUP($P271,'M1'!$A:$C,R$2,FALSE)),"NOT PRESENT",VLOOKUP($P271,'M1'!$A:$C,R$2,FALSE)),IF($N271=2,IF(ISERROR(VLOOKUP(DATA!$P271,'M2'!$A:$C,R$2,FALSE)),"NOT PRESENT",VLOOKUP(DATA!$P271,'M2'!$A:$C,R$2,FALSE)),IF($N271=0,IF(ISERROR(VLOOKUP($P271,'M1'!$A:$C,R$2,FALSE)),IF(ISERROR(VLOOKUP(DATA!$P271,'M2'!$A:$C,R$2,FALSE)),"NOT PRESENT",VLOOKUP(DATA!$P271,'M2'!$A:$C,R$2,FALSE)),VLOOKUP($P271,'M1'!$A:$C,R$2,FALSE)),"SPECIFY METHOD")))</f>
        <v>Orangespotted filefish</v>
      </c>
      <c r="S271" s="33">
        <f t="shared" si="400"/>
        <v>1</v>
      </c>
      <c r="T271" s="2">
        <v>0</v>
      </c>
      <c r="X271" s="2">
        <v>1</v>
      </c>
    </row>
    <row r="272" spans="2:29">
      <c r="B272" s="2" t="str">
        <f t="shared" ref="B272:D272" si="524">IF(ISERROR(B271),IF(ISERROR(B270),IF(ISERROR(B269),"BLANK",B269),B270),B271)</f>
        <v>LH</v>
      </c>
      <c r="C272" s="2" t="str">
        <f t="shared" si="524"/>
        <v>BLANK</v>
      </c>
      <c r="D272" s="2" t="str">
        <f t="shared" si="524"/>
        <v>BC5</v>
      </c>
      <c r="E272" s="7" t="str">
        <f>IF(ISERROR(VLOOKUP($D272,SITES!$A:$E,2,FALSE)),"",VLOOKUP($D272,SITES!$A:$E,2,FALSE))</f>
        <v>Broward County 5</v>
      </c>
      <c r="F272" s="4">
        <f>IF(ISERROR(VLOOKUP($D272,SITES!$A:$E,3,FALSE)),"",VLOOKUP($D272,SITES!$A:$E,3,FALSE))</f>
        <v>26.301850000000002</v>
      </c>
      <c r="G272" s="31">
        <f>IF(ISERROR(VLOOKUP($D272,SITES!$A:$E,4,FALSE)),"",VLOOKUP($D272,SITES!$A:$E,4,FALSE))</f>
        <v>-80.06816666666667</v>
      </c>
      <c r="H272" s="50">
        <f t="shared" ref="H272:N272" si="525">IF(ISERROR(H271),IF(ISERROR(H270),IF(ISERROR(H269),"BLANK",H269),H270),H271)</f>
        <v>45418</v>
      </c>
      <c r="I272" s="2">
        <f t="shared" si="525"/>
        <v>20</v>
      </c>
      <c r="J272" s="2" t="str">
        <f t="shared" si="525"/>
        <v>N</v>
      </c>
      <c r="K272" s="6">
        <f t="shared" si="525"/>
        <v>0.375</v>
      </c>
      <c r="L272" s="2" t="str">
        <f t="shared" si="525"/>
        <v>Mark</v>
      </c>
      <c r="M272" s="2">
        <f t="shared" si="525"/>
        <v>11.9</v>
      </c>
      <c r="N272" s="2">
        <f t="shared" si="525"/>
        <v>1</v>
      </c>
      <c r="O272" s="2">
        <v>2</v>
      </c>
      <c r="P272" s="2" t="s">
        <v>93</v>
      </c>
      <c r="Q272" s="7" t="str">
        <f>IF($N272=1,IF(ISERROR(VLOOKUP($P272,'M1'!$A:$C,Q$2,FALSE)),"NOT PRESENT",VLOOKUP($P272,'M1'!$A:$C,Q$2,FALSE)),IF($N272=2,IF(ISERROR(VLOOKUP(DATA!$P272,'M2'!$A:$C,Q$2,FALSE)),"NOT PRESENT",VLOOKUP(DATA!$P272,'M2'!$A:$C,Q$2,FALSE)),IF($N272=0,IF(ISERROR(VLOOKUP($P272,'M1'!$A:$C,Q$2,FALSE)),IF(ISERROR(VLOOKUP(DATA!$P272,'M2'!$A:$C,Q$2,FALSE)),"NOT PRESENT",VLOOKUP(DATA!$P272,'M2'!$A:$C,Q$2,FALSE)),VLOOKUP($P272,'M1'!$A:$C,Q$2,FALSE)),"SPECIFY METHOD")))</f>
        <v>Anisotremus virginicus</v>
      </c>
      <c r="R272" s="7" t="str">
        <f>IF($N272=1,IF(ISERROR(VLOOKUP($P272,'M1'!$A:$C,R$2,FALSE)),"NOT PRESENT",VLOOKUP($P272,'M1'!$A:$C,R$2,FALSE)),IF($N272=2,IF(ISERROR(VLOOKUP(DATA!$P272,'M2'!$A:$C,R$2,FALSE)),"NOT PRESENT",VLOOKUP(DATA!$P272,'M2'!$A:$C,R$2,FALSE)),IF($N272=0,IF(ISERROR(VLOOKUP($P272,'M1'!$A:$C,R$2,FALSE)),IF(ISERROR(VLOOKUP(DATA!$P272,'M2'!$A:$C,R$2,FALSE)),"NOT PRESENT",VLOOKUP(DATA!$P272,'M2'!$A:$C,R$2,FALSE)),VLOOKUP($P272,'M1'!$A:$C,R$2,FALSE)),"SPECIFY METHOD")))</f>
        <v>Porkfish</v>
      </c>
      <c r="S272" s="33">
        <f t="shared" si="400"/>
        <v>1</v>
      </c>
      <c r="T272" s="2">
        <v>0</v>
      </c>
      <c r="AC272" s="2">
        <v>1</v>
      </c>
    </row>
    <row r="273" spans="2:30">
      <c r="B273" s="2" t="str">
        <f t="shared" ref="B273:D273" si="526">IF(ISERROR(B272),IF(ISERROR(B271),IF(ISERROR(B270),"BLANK",B270),B271),B272)</f>
        <v>LH</v>
      </c>
      <c r="C273" s="2" t="str">
        <f t="shared" si="526"/>
        <v>BLANK</v>
      </c>
      <c r="D273" s="2" t="str">
        <f t="shared" si="526"/>
        <v>BC5</v>
      </c>
      <c r="E273" s="7" t="str">
        <f>IF(ISERROR(VLOOKUP($D273,SITES!$A:$E,2,FALSE)),"",VLOOKUP($D273,SITES!$A:$E,2,FALSE))</f>
        <v>Broward County 5</v>
      </c>
      <c r="F273" s="4">
        <f>IF(ISERROR(VLOOKUP($D273,SITES!$A:$E,3,FALSE)),"",VLOOKUP($D273,SITES!$A:$E,3,FALSE))</f>
        <v>26.301850000000002</v>
      </c>
      <c r="G273" s="31">
        <f>IF(ISERROR(VLOOKUP($D273,SITES!$A:$E,4,FALSE)),"",VLOOKUP($D273,SITES!$A:$E,4,FALSE))</f>
        <v>-80.06816666666667</v>
      </c>
      <c r="H273" s="50">
        <f t="shared" ref="H273:N273" si="527">IF(ISERROR(H272),IF(ISERROR(H271),IF(ISERROR(H270),"BLANK",H270),H271),H272)</f>
        <v>45418</v>
      </c>
      <c r="I273" s="2">
        <f t="shared" si="527"/>
        <v>20</v>
      </c>
      <c r="J273" s="2" t="str">
        <f t="shared" si="527"/>
        <v>N</v>
      </c>
      <c r="K273" s="6">
        <f t="shared" si="527"/>
        <v>0.375</v>
      </c>
      <c r="L273" s="2" t="str">
        <f t="shared" si="527"/>
        <v>Mark</v>
      </c>
      <c r="M273" s="2">
        <f t="shared" si="527"/>
        <v>11.9</v>
      </c>
      <c r="N273" s="2">
        <f t="shared" si="527"/>
        <v>1</v>
      </c>
      <c r="O273" s="2">
        <v>2</v>
      </c>
      <c r="P273" s="2" t="s">
        <v>85</v>
      </c>
      <c r="Q273" s="7" t="str">
        <f>IF($N273=1,IF(ISERROR(VLOOKUP($P273,'M1'!$A:$C,Q$2,FALSE)),"NOT PRESENT",VLOOKUP($P273,'M1'!$A:$C,Q$2,FALSE)),IF($N273=2,IF(ISERROR(VLOOKUP(DATA!$P273,'M2'!$A:$C,Q$2,FALSE)),"NOT PRESENT",VLOOKUP(DATA!$P273,'M2'!$A:$C,Q$2,FALSE)),IF($N273=0,IF(ISERROR(VLOOKUP($P273,'M1'!$A:$C,Q$2,FALSE)),IF(ISERROR(VLOOKUP(DATA!$P273,'M2'!$A:$C,Q$2,FALSE)),"NOT PRESENT",VLOOKUP(DATA!$P273,'M2'!$A:$C,Q$2,FALSE)),VLOOKUP($P273,'M1'!$A:$C,Q$2,FALSE)),"SPECIFY METHOD")))</f>
        <v>Sparisoma viride</v>
      </c>
      <c r="R273" s="7" t="str">
        <f>IF($N273=1,IF(ISERROR(VLOOKUP($P273,'M1'!$A:$C,R$2,FALSE)),"NOT PRESENT",VLOOKUP($P273,'M1'!$A:$C,R$2,FALSE)),IF($N273=2,IF(ISERROR(VLOOKUP(DATA!$P273,'M2'!$A:$C,R$2,FALSE)),"NOT PRESENT",VLOOKUP(DATA!$P273,'M2'!$A:$C,R$2,FALSE)),IF($N273=0,IF(ISERROR(VLOOKUP($P273,'M1'!$A:$C,R$2,FALSE)),IF(ISERROR(VLOOKUP(DATA!$P273,'M2'!$A:$C,R$2,FALSE)),"NOT PRESENT",VLOOKUP(DATA!$P273,'M2'!$A:$C,R$2,FALSE)),VLOOKUP($P273,'M1'!$A:$C,R$2,FALSE)),"SPECIFY METHOD")))</f>
        <v>Stoplight parrotfish</v>
      </c>
      <c r="S273" s="33">
        <f t="shared" si="400"/>
        <v>2</v>
      </c>
      <c r="T273" s="2">
        <v>0</v>
      </c>
      <c r="V273" s="2">
        <v>1</v>
      </c>
      <c r="W273" s="2">
        <v>1</v>
      </c>
    </row>
    <row r="274" spans="2:30">
      <c r="B274" s="2" t="str">
        <f t="shared" ref="B274:D274" si="528">IF(ISERROR(B273),IF(ISERROR(B272),IF(ISERROR(B271),"BLANK",B271),B272),B273)</f>
        <v>LH</v>
      </c>
      <c r="C274" s="2" t="str">
        <f t="shared" si="528"/>
        <v>BLANK</v>
      </c>
      <c r="D274" s="2" t="str">
        <f t="shared" si="528"/>
        <v>BC5</v>
      </c>
      <c r="E274" s="7" t="str">
        <f>IF(ISERROR(VLOOKUP($D274,SITES!$A:$E,2,FALSE)),"",VLOOKUP($D274,SITES!$A:$E,2,FALSE))</f>
        <v>Broward County 5</v>
      </c>
      <c r="F274" s="4">
        <f>IF(ISERROR(VLOOKUP($D274,SITES!$A:$E,3,FALSE)),"",VLOOKUP($D274,SITES!$A:$E,3,FALSE))</f>
        <v>26.301850000000002</v>
      </c>
      <c r="G274" s="31">
        <f>IF(ISERROR(VLOOKUP($D274,SITES!$A:$E,4,FALSE)),"",VLOOKUP($D274,SITES!$A:$E,4,FALSE))</f>
        <v>-80.06816666666667</v>
      </c>
      <c r="H274" s="50">
        <f t="shared" ref="H274:N274" si="529">IF(ISERROR(H273),IF(ISERROR(H272),IF(ISERROR(H271),"BLANK",H271),H272),H273)</f>
        <v>45418</v>
      </c>
      <c r="I274" s="2">
        <f t="shared" si="529"/>
        <v>20</v>
      </c>
      <c r="J274" s="2" t="str">
        <f t="shared" si="529"/>
        <v>N</v>
      </c>
      <c r="K274" s="6">
        <f t="shared" si="529"/>
        <v>0.375</v>
      </c>
      <c r="L274" s="2" t="str">
        <f t="shared" si="529"/>
        <v>Mark</v>
      </c>
      <c r="M274" s="2">
        <f t="shared" si="529"/>
        <v>11.9</v>
      </c>
      <c r="N274" s="2">
        <f t="shared" si="529"/>
        <v>1</v>
      </c>
      <c r="O274" s="2">
        <v>2</v>
      </c>
      <c r="P274" s="2" t="s">
        <v>78</v>
      </c>
      <c r="Q274" s="7" t="str">
        <f>IF($N274=1,IF(ISERROR(VLOOKUP($P274,'M1'!$A:$C,Q$2,FALSE)),"NOT PRESENT",VLOOKUP($P274,'M1'!$A:$C,Q$2,FALSE)),IF($N274=2,IF(ISERROR(VLOOKUP(DATA!$P274,'M2'!$A:$C,Q$2,FALSE)),"NOT PRESENT",VLOOKUP(DATA!$P274,'M2'!$A:$C,Q$2,FALSE)),IF($N274=0,IF(ISERROR(VLOOKUP($P274,'M1'!$A:$C,Q$2,FALSE)),IF(ISERROR(VLOOKUP(DATA!$P274,'M2'!$A:$C,Q$2,FALSE)),"NOT PRESENT",VLOOKUP(DATA!$P274,'M2'!$A:$C,Q$2,FALSE)),VLOOKUP($P274,'M1'!$A:$C,Q$2,FALSE)),"SPECIFY METHOD")))</f>
        <v>Halichoeres bivittatus</v>
      </c>
      <c r="R274" s="7" t="str">
        <f>IF($N274=1,IF(ISERROR(VLOOKUP($P274,'M1'!$A:$C,R$2,FALSE)),"NOT PRESENT",VLOOKUP($P274,'M1'!$A:$C,R$2,FALSE)),IF($N274=2,IF(ISERROR(VLOOKUP(DATA!$P274,'M2'!$A:$C,R$2,FALSE)),"NOT PRESENT",VLOOKUP(DATA!$P274,'M2'!$A:$C,R$2,FALSE)),IF($N274=0,IF(ISERROR(VLOOKUP($P274,'M1'!$A:$C,R$2,FALSE)),IF(ISERROR(VLOOKUP(DATA!$P274,'M2'!$A:$C,R$2,FALSE)),"NOT PRESENT",VLOOKUP(DATA!$P274,'M2'!$A:$C,R$2,FALSE)),VLOOKUP($P274,'M1'!$A:$C,R$2,FALSE)),"SPECIFY METHOD")))</f>
        <v>Slippery dick</v>
      </c>
      <c r="S274" s="33">
        <f t="shared" si="400"/>
        <v>4</v>
      </c>
      <c r="T274" s="2">
        <v>0</v>
      </c>
      <c r="U274" s="2">
        <v>1</v>
      </c>
      <c r="V274" s="2">
        <v>3</v>
      </c>
    </row>
    <row r="275" spans="2:30">
      <c r="B275" s="2" t="str">
        <f t="shared" ref="B275:D275" si="530">IF(ISERROR(B274),IF(ISERROR(B273),IF(ISERROR(B272),"BLANK",B272),B273),B274)</f>
        <v>LH</v>
      </c>
      <c r="C275" s="2" t="str">
        <f t="shared" si="530"/>
        <v>BLANK</v>
      </c>
      <c r="D275" s="2" t="str">
        <f t="shared" si="530"/>
        <v>BC5</v>
      </c>
      <c r="E275" s="7" t="str">
        <f>IF(ISERROR(VLOOKUP($D275,SITES!$A:$E,2,FALSE)),"",VLOOKUP($D275,SITES!$A:$E,2,FALSE))</f>
        <v>Broward County 5</v>
      </c>
      <c r="F275" s="4">
        <f>IF(ISERROR(VLOOKUP($D275,SITES!$A:$E,3,FALSE)),"",VLOOKUP($D275,SITES!$A:$E,3,FALSE))</f>
        <v>26.301850000000002</v>
      </c>
      <c r="G275" s="31">
        <f>IF(ISERROR(VLOOKUP($D275,SITES!$A:$E,4,FALSE)),"",VLOOKUP($D275,SITES!$A:$E,4,FALSE))</f>
        <v>-80.06816666666667</v>
      </c>
      <c r="H275" s="50">
        <f t="shared" ref="H275:M275" si="531">IF(ISERROR(H274),IF(ISERROR(H273),IF(ISERROR(H272),"BLANK",H272),H273),H274)</f>
        <v>45418</v>
      </c>
      <c r="I275" s="2">
        <f t="shared" si="531"/>
        <v>20</v>
      </c>
      <c r="J275" s="2" t="str">
        <f t="shared" si="531"/>
        <v>N</v>
      </c>
      <c r="K275" s="6">
        <f t="shared" si="531"/>
        <v>0.375</v>
      </c>
      <c r="L275" s="2" t="str">
        <f t="shared" si="531"/>
        <v>Mark</v>
      </c>
      <c r="M275" s="2">
        <f t="shared" si="531"/>
        <v>11.9</v>
      </c>
      <c r="N275" s="2">
        <v>1</v>
      </c>
      <c r="O275" s="2">
        <v>2</v>
      </c>
      <c r="P275" s="2" t="s">
        <v>72</v>
      </c>
      <c r="Q275" s="7" t="str">
        <f>IF($N275=1,IF(ISERROR(VLOOKUP($P275,'M1'!$A:$C,Q$2,FALSE)),"NOT PRESENT",VLOOKUP($P275,'M1'!$A:$C,Q$2,FALSE)),IF($N275=2,IF(ISERROR(VLOOKUP(DATA!$P275,'M2'!$A:$C,Q$2,FALSE)),"NOT PRESENT",VLOOKUP(DATA!$P275,'M2'!$A:$C,Q$2,FALSE)),IF($N275=0,IF(ISERROR(VLOOKUP($P275,'M1'!$A:$C,Q$2,FALSE)),IF(ISERROR(VLOOKUP(DATA!$P275,'M2'!$A:$C,Q$2,FALSE)),"NOT PRESENT",VLOOKUP(DATA!$P275,'M2'!$A:$C,Q$2,FALSE)),VLOOKUP($P275,'M1'!$A:$C,Q$2,FALSE)),"SPECIFY METHOD")))</f>
        <v>Coryphopterus dicrus</v>
      </c>
      <c r="R275" s="7" t="str">
        <f>IF($N275=1,IF(ISERROR(VLOOKUP($P275,'M1'!$A:$C,R$2,FALSE)),"NOT PRESENT",VLOOKUP($P275,'M1'!$A:$C,R$2,FALSE)),IF($N275=2,IF(ISERROR(VLOOKUP(DATA!$P275,'M2'!$A:$C,R$2,FALSE)),"NOT PRESENT",VLOOKUP(DATA!$P275,'M2'!$A:$C,R$2,FALSE)),IF($N275=0,IF(ISERROR(VLOOKUP($P275,'M1'!$A:$C,R$2,FALSE)),IF(ISERROR(VLOOKUP(DATA!$P275,'M2'!$A:$C,R$2,FALSE)),"NOT PRESENT",VLOOKUP(DATA!$P275,'M2'!$A:$C,R$2,FALSE)),VLOOKUP($P275,'M1'!$A:$C,R$2,FALSE)),"SPECIFY METHOD")))</f>
        <v>Colon goby</v>
      </c>
      <c r="S275" s="33">
        <f t="shared" si="400"/>
        <v>5</v>
      </c>
      <c r="T275" s="2">
        <v>0</v>
      </c>
      <c r="U275" s="2">
        <v>4</v>
      </c>
      <c r="V275" s="2">
        <v>1</v>
      </c>
    </row>
    <row r="276" spans="2:30">
      <c r="B276" s="2" t="str">
        <f t="shared" ref="B276:D276" si="532">IF(ISERROR(B275),IF(ISERROR(B274),IF(ISERROR(B273),"BLANK",B273),B274),B275)</f>
        <v>LH</v>
      </c>
      <c r="C276" s="2" t="str">
        <f t="shared" si="532"/>
        <v>BLANK</v>
      </c>
      <c r="D276" s="2" t="str">
        <f t="shared" si="532"/>
        <v>BC5</v>
      </c>
      <c r="E276" s="7" t="str">
        <f>IF(ISERROR(VLOOKUP($D276,SITES!$A:$E,2,FALSE)),"",VLOOKUP($D276,SITES!$A:$E,2,FALSE))</f>
        <v>Broward County 5</v>
      </c>
      <c r="F276" s="4">
        <f>IF(ISERROR(VLOOKUP($D276,SITES!$A:$E,3,FALSE)),"",VLOOKUP($D276,SITES!$A:$E,3,FALSE))</f>
        <v>26.301850000000002</v>
      </c>
      <c r="G276" s="31">
        <f>IF(ISERROR(VLOOKUP($D276,SITES!$A:$E,4,FALSE)),"",VLOOKUP($D276,SITES!$A:$E,4,FALSE))</f>
        <v>-80.06816666666667</v>
      </c>
      <c r="H276" s="50">
        <f t="shared" ref="H276:N276" si="533">IF(ISERROR(H275),IF(ISERROR(H274),IF(ISERROR(H273),"BLANK",H273),H274),H275)</f>
        <v>45418</v>
      </c>
      <c r="I276" s="2">
        <f t="shared" si="533"/>
        <v>20</v>
      </c>
      <c r="J276" s="2" t="str">
        <f t="shared" si="533"/>
        <v>N</v>
      </c>
      <c r="K276" s="6">
        <f t="shared" si="533"/>
        <v>0.375</v>
      </c>
      <c r="L276" s="2" t="str">
        <f t="shared" si="533"/>
        <v>Mark</v>
      </c>
      <c r="M276" s="2">
        <f t="shared" si="533"/>
        <v>11.9</v>
      </c>
      <c r="N276" s="2">
        <f t="shared" si="533"/>
        <v>1</v>
      </c>
      <c r="O276" s="2">
        <v>2</v>
      </c>
      <c r="P276" s="2" t="s">
        <v>81</v>
      </c>
      <c r="Q276" s="7" t="str">
        <f>IF($N276=1,IF(ISERROR(VLOOKUP($P276,'M1'!$A:$C,Q$2,FALSE)),"NOT PRESENT",VLOOKUP($P276,'M1'!$A:$C,Q$2,FALSE)),IF($N276=2,IF(ISERROR(VLOOKUP(DATA!$P276,'M2'!$A:$C,Q$2,FALSE)),"NOT PRESENT",VLOOKUP(DATA!$P276,'M2'!$A:$C,Q$2,FALSE)),IF($N276=0,IF(ISERROR(VLOOKUP($P276,'M1'!$A:$C,Q$2,FALSE)),IF(ISERROR(VLOOKUP(DATA!$P276,'M2'!$A:$C,Q$2,FALSE)),"NOT PRESENT",VLOOKUP(DATA!$P276,'M2'!$A:$C,Q$2,FALSE)),VLOOKUP($P276,'M1'!$A:$C,Q$2,FALSE)),"SPECIFY METHOD")))</f>
        <v>Halichoeres radiatus</v>
      </c>
      <c r="R276" s="7" t="str">
        <f>IF($N276=1,IF(ISERROR(VLOOKUP($P276,'M1'!$A:$C,R$2,FALSE)),"NOT PRESENT",VLOOKUP($P276,'M1'!$A:$C,R$2,FALSE)),IF($N276=2,IF(ISERROR(VLOOKUP(DATA!$P276,'M2'!$A:$C,R$2,FALSE)),"NOT PRESENT",VLOOKUP(DATA!$P276,'M2'!$A:$C,R$2,FALSE)),IF($N276=0,IF(ISERROR(VLOOKUP($P276,'M1'!$A:$C,R$2,FALSE)),IF(ISERROR(VLOOKUP(DATA!$P276,'M2'!$A:$C,R$2,FALSE)),"NOT PRESENT",VLOOKUP(DATA!$P276,'M2'!$A:$C,R$2,FALSE)),VLOOKUP($P276,'M1'!$A:$C,R$2,FALSE)),"SPECIFY METHOD")))</f>
        <v>Puddingwife wrasse</v>
      </c>
      <c r="S276" s="33">
        <f t="shared" ref="S276:S340" si="534">SUM(T276:AV276)</f>
        <v>2</v>
      </c>
      <c r="T276" s="2">
        <v>0</v>
      </c>
      <c r="U276" s="2">
        <v>1</v>
      </c>
      <c r="V276" s="2">
        <v>1</v>
      </c>
    </row>
    <row r="277" spans="2:30">
      <c r="B277" s="2" t="str">
        <f t="shared" ref="B277:D277" si="535">IF(ISERROR(B276),IF(ISERROR(B275),IF(ISERROR(B274),"BLANK",B274),B275),B276)</f>
        <v>LH</v>
      </c>
      <c r="C277" s="2" t="str">
        <f t="shared" si="535"/>
        <v>BLANK</v>
      </c>
      <c r="D277" s="2" t="str">
        <f t="shared" si="535"/>
        <v>BC5</v>
      </c>
      <c r="E277" s="7" t="str">
        <f>IF(ISERROR(VLOOKUP($D277,SITES!$A:$E,2,FALSE)),"",VLOOKUP($D277,SITES!$A:$E,2,FALSE))</f>
        <v>Broward County 5</v>
      </c>
      <c r="F277" s="4">
        <f>IF(ISERROR(VLOOKUP($D277,SITES!$A:$E,3,FALSE)),"",VLOOKUP($D277,SITES!$A:$E,3,FALSE))</f>
        <v>26.301850000000002</v>
      </c>
      <c r="G277" s="31">
        <f>IF(ISERROR(VLOOKUP($D277,SITES!$A:$E,4,FALSE)),"",VLOOKUP($D277,SITES!$A:$E,4,FALSE))</f>
        <v>-80.06816666666667</v>
      </c>
      <c r="H277" s="50">
        <f t="shared" ref="H277:N277" si="536">IF(ISERROR(H276),IF(ISERROR(H275),IF(ISERROR(H274),"BLANK",H274),H275),H276)</f>
        <v>45418</v>
      </c>
      <c r="I277" s="2">
        <f t="shared" si="536"/>
        <v>20</v>
      </c>
      <c r="J277" s="2" t="str">
        <f t="shared" si="536"/>
        <v>N</v>
      </c>
      <c r="K277" s="6">
        <f t="shared" si="536"/>
        <v>0.375</v>
      </c>
      <c r="L277" s="2" t="str">
        <f t="shared" si="536"/>
        <v>Mark</v>
      </c>
      <c r="M277" s="2">
        <f t="shared" si="536"/>
        <v>11.9</v>
      </c>
      <c r="N277" s="2">
        <f t="shared" si="536"/>
        <v>1</v>
      </c>
      <c r="O277" s="2">
        <v>2</v>
      </c>
      <c r="P277" s="2" t="s">
        <v>107</v>
      </c>
      <c r="Q277" s="7" t="str">
        <f>IF($N277=1,IF(ISERROR(VLOOKUP($P277,'M1'!$A:$C,Q$2,FALSE)),"NOT PRESENT",VLOOKUP($P277,'M1'!$A:$C,Q$2,FALSE)),IF($N277=2,IF(ISERROR(VLOOKUP(DATA!$P277,'M2'!$A:$C,Q$2,FALSE)),"NOT PRESENT",VLOOKUP(DATA!$P277,'M2'!$A:$C,Q$2,FALSE)),IF($N277=0,IF(ISERROR(VLOOKUP($P277,'M1'!$A:$C,Q$2,FALSE)),IF(ISERROR(VLOOKUP(DATA!$P277,'M2'!$A:$C,Q$2,FALSE)),"NOT PRESENT",VLOOKUP(DATA!$P277,'M2'!$A:$C,Q$2,FALSE)),VLOOKUP($P277,'M1'!$A:$C,Q$2,FALSE)),"SPECIFY METHOD")))</f>
        <v>Coryphopterus glaucofraenum</v>
      </c>
      <c r="R277" s="7" t="str">
        <f>IF($N277=1,IF(ISERROR(VLOOKUP($P277,'M1'!$A:$C,R$2,FALSE)),"NOT PRESENT",VLOOKUP($P277,'M1'!$A:$C,R$2,FALSE)),IF($N277=2,IF(ISERROR(VLOOKUP(DATA!$P277,'M2'!$A:$C,R$2,FALSE)),"NOT PRESENT",VLOOKUP(DATA!$P277,'M2'!$A:$C,R$2,FALSE)),IF($N277=0,IF(ISERROR(VLOOKUP($P277,'M1'!$A:$C,R$2,FALSE)),IF(ISERROR(VLOOKUP(DATA!$P277,'M2'!$A:$C,R$2,FALSE)),"NOT PRESENT",VLOOKUP(DATA!$P277,'M2'!$A:$C,R$2,FALSE)),VLOOKUP($P277,'M1'!$A:$C,R$2,FALSE)),"SPECIFY METHOD")))</f>
        <v>Bridled goby</v>
      </c>
      <c r="S277" s="33">
        <f t="shared" si="534"/>
        <v>2</v>
      </c>
      <c r="T277" s="2">
        <v>0</v>
      </c>
      <c r="U277" s="2">
        <v>2</v>
      </c>
    </row>
    <row r="278" spans="2:30">
      <c r="B278" s="2" t="str">
        <f t="shared" ref="B278:D278" si="537">IF(ISERROR(B277),IF(ISERROR(B276),IF(ISERROR(B275),"BLANK",B275),B276),B277)</f>
        <v>LH</v>
      </c>
      <c r="C278" s="2" t="str">
        <f t="shared" si="537"/>
        <v>BLANK</v>
      </c>
      <c r="D278" s="2" t="str">
        <f t="shared" si="537"/>
        <v>BC5</v>
      </c>
      <c r="E278" s="7" t="str">
        <f>IF(ISERROR(VLOOKUP($D278,SITES!$A:$E,2,FALSE)),"",VLOOKUP($D278,SITES!$A:$E,2,FALSE))</f>
        <v>Broward County 5</v>
      </c>
      <c r="F278" s="4">
        <f>IF(ISERROR(VLOOKUP($D278,SITES!$A:$E,3,FALSE)),"",VLOOKUP($D278,SITES!$A:$E,3,FALSE))</f>
        <v>26.301850000000002</v>
      </c>
      <c r="G278" s="31">
        <f>IF(ISERROR(VLOOKUP($D278,SITES!$A:$E,4,FALSE)),"",VLOOKUP($D278,SITES!$A:$E,4,FALSE))</f>
        <v>-80.06816666666667</v>
      </c>
      <c r="H278" s="50">
        <f t="shared" ref="H278:N278" si="538">IF(ISERROR(H277),IF(ISERROR(H276),IF(ISERROR(H275),"BLANK",H275),H276),H277)</f>
        <v>45418</v>
      </c>
      <c r="I278" s="2">
        <f t="shared" si="538"/>
        <v>20</v>
      </c>
      <c r="J278" s="2" t="str">
        <f t="shared" si="538"/>
        <v>N</v>
      </c>
      <c r="K278" s="6">
        <f t="shared" si="538"/>
        <v>0.375</v>
      </c>
      <c r="L278" s="2" t="str">
        <f t="shared" si="538"/>
        <v>Mark</v>
      </c>
      <c r="M278" s="2">
        <f t="shared" si="538"/>
        <v>11.9</v>
      </c>
      <c r="N278" s="2">
        <f t="shared" si="538"/>
        <v>1</v>
      </c>
      <c r="O278" s="2">
        <v>2</v>
      </c>
      <c r="P278" s="2" t="s">
        <v>96</v>
      </c>
      <c r="Q278" s="7" t="str">
        <f>IF($N278=1,IF(ISERROR(VLOOKUP($P278,'M1'!$A:$C,Q$2,FALSE)),"NOT PRESENT",VLOOKUP($P278,'M1'!$A:$C,Q$2,FALSE)),IF($N278=2,IF(ISERROR(VLOOKUP(DATA!$P278,'M2'!$A:$C,Q$2,FALSE)),"NOT PRESENT",VLOOKUP(DATA!$P278,'M2'!$A:$C,Q$2,FALSE)),IF($N278=0,IF(ISERROR(VLOOKUP($P278,'M1'!$A:$C,Q$2,FALSE)),IF(ISERROR(VLOOKUP(DATA!$P278,'M2'!$A:$C,Q$2,FALSE)),"NOT PRESENT",VLOOKUP(DATA!$P278,'M2'!$A:$C,Q$2,FALSE)),VLOOKUP($P278,'M1'!$A:$C,Q$2,FALSE)),"SPECIFY METHOD")))</f>
        <v>Haemulon sciurus</v>
      </c>
      <c r="R278" s="7" t="str">
        <f>IF($N278=1,IF(ISERROR(VLOOKUP($P278,'M1'!$A:$C,R$2,FALSE)),"NOT PRESENT",VLOOKUP($P278,'M1'!$A:$C,R$2,FALSE)),IF($N278=2,IF(ISERROR(VLOOKUP(DATA!$P278,'M2'!$A:$C,R$2,FALSE)),"NOT PRESENT",VLOOKUP(DATA!$P278,'M2'!$A:$C,R$2,FALSE)),IF($N278=0,IF(ISERROR(VLOOKUP($P278,'M1'!$A:$C,R$2,FALSE)),IF(ISERROR(VLOOKUP(DATA!$P278,'M2'!$A:$C,R$2,FALSE)),"NOT PRESENT",VLOOKUP(DATA!$P278,'M2'!$A:$C,R$2,FALSE)),VLOOKUP($P278,'M1'!$A:$C,R$2,FALSE)),"SPECIFY METHOD")))</f>
        <v>Bluestriped grunt</v>
      </c>
      <c r="S278" s="33">
        <f t="shared" si="534"/>
        <v>1</v>
      </c>
      <c r="T278" s="2">
        <v>0</v>
      </c>
      <c r="AB278" s="2">
        <v>1</v>
      </c>
    </row>
    <row r="279" spans="2:30">
      <c r="B279" s="2" t="str">
        <f t="shared" ref="B279:D279" si="539">IF(ISERROR(B278),IF(ISERROR(B277),IF(ISERROR(B276),"BLANK",B276),B277),B278)</f>
        <v>LH</v>
      </c>
      <c r="C279" s="2" t="str">
        <f t="shared" si="539"/>
        <v>BLANK</v>
      </c>
      <c r="D279" s="2" t="str">
        <f t="shared" si="539"/>
        <v>BC5</v>
      </c>
      <c r="E279" s="7" t="str">
        <f>IF(ISERROR(VLOOKUP($D279,SITES!$A:$E,2,FALSE)),"",VLOOKUP($D279,SITES!$A:$E,2,FALSE))</f>
        <v>Broward County 5</v>
      </c>
      <c r="F279" s="4">
        <f>IF(ISERROR(VLOOKUP($D279,SITES!$A:$E,3,FALSE)),"",VLOOKUP($D279,SITES!$A:$E,3,FALSE))</f>
        <v>26.301850000000002</v>
      </c>
      <c r="G279" s="31">
        <f>IF(ISERROR(VLOOKUP($D279,SITES!$A:$E,4,FALSE)),"",VLOOKUP($D279,SITES!$A:$E,4,FALSE))</f>
        <v>-80.06816666666667</v>
      </c>
      <c r="H279" s="50">
        <f t="shared" ref="H279:N279" si="540">IF(ISERROR(H278),IF(ISERROR(H277),IF(ISERROR(H276),"BLANK",H276),H277),H278)</f>
        <v>45418</v>
      </c>
      <c r="I279" s="2">
        <f t="shared" si="540"/>
        <v>20</v>
      </c>
      <c r="J279" s="2" t="str">
        <f t="shared" si="540"/>
        <v>N</v>
      </c>
      <c r="K279" s="6">
        <f t="shared" si="540"/>
        <v>0.375</v>
      </c>
      <c r="L279" s="2" t="str">
        <f t="shared" si="540"/>
        <v>Mark</v>
      </c>
      <c r="M279" s="2">
        <f t="shared" si="540"/>
        <v>11.9</v>
      </c>
      <c r="N279" s="2">
        <f t="shared" si="540"/>
        <v>1</v>
      </c>
      <c r="O279" s="2">
        <v>2</v>
      </c>
      <c r="P279" s="2" t="s">
        <v>157</v>
      </c>
      <c r="Q279" s="7" t="str">
        <f>IF($N279=1,IF(ISERROR(VLOOKUP($P279,'M1'!$A:$C,Q$2,FALSE)),"NOT PRESENT",VLOOKUP($P279,'M1'!$A:$C,Q$2,FALSE)),IF($N279=2,IF(ISERROR(VLOOKUP(DATA!$P279,'M2'!$A:$C,Q$2,FALSE)),"NOT PRESENT",VLOOKUP(DATA!$P279,'M2'!$A:$C,Q$2,FALSE)),IF($N279=0,IF(ISERROR(VLOOKUP($P279,'M1'!$A:$C,Q$2,FALSE)),IF(ISERROR(VLOOKUP(DATA!$P279,'M2'!$A:$C,Q$2,FALSE)),"NOT PRESENT",VLOOKUP(DATA!$P279,'M2'!$A:$C,Q$2,FALSE)),VLOOKUP($P279,'M1'!$A:$C,Q$2,FALSE)),"SPECIFY METHOD")))</f>
        <v>Scarus vetula</v>
      </c>
      <c r="R279" s="7" t="str">
        <f>IF($N279=1,IF(ISERROR(VLOOKUP($P279,'M1'!$A:$C,R$2,FALSE)),"NOT PRESENT",VLOOKUP($P279,'M1'!$A:$C,R$2,FALSE)),IF($N279=2,IF(ISERROR(VLOOKUP(DATA!$P279,'M2'!$A:$C,R$2,FALSE)),"NOT PRESENT",VLOOKUP(DATA!$P279,'M2'!$A:$C,R$2,FALSE)),IF($N279=0,IF(ISERROR(VLOOKUP($P279,'M1'!$A:$C,R$2,FALSE)),IF(ISERROR(VLOOKUP(DATA!$P279,'M2'!$A:$C,R$2,FALSE)),"NOT PRESENT",VLOOKUP(DATA!$P279,'M2'!$A:$C,R$2,FALSE)),VLOOKUP($P279,'M1'!$A:$C,R$2,FALSE)),"SPECIFY METHOD")))</f>
        <v>Queen parrotfish</v>
      </c>
      <c r="S279" s="33">
        <f t="shared" si="534"/>
        <v>1</v>
      </c>
      <c r="T279" s="2">
        <v>0</v>
      </c>
      <c r="AD279" s="2">
        <v>1</v>
      </c>
    </row>
    <row r="280" spans="2:30">
      <c r="B280" s="2" t="str">
        <f t="shared" ref="B280:D280" si="541">IF(ISERROR(B279),IF(ISERROR(B278),IF(ISERROR(B277),"BLANK",B277),B278),B279)</f>
        <v>LH</v>
      </c>
      <c r="C280" s="2" t="str">
        <f t="shared" si="541"/>
        <v>BLANK</v>
      </c>
      <c r="D280" s="2" t="str">
        <f t="shared" si="541"/>
        <v>BC5</v>
      </c>
      <c r="E280" s="7" t="str">
        <f>IF(ISERROR(VLOOKUP($D280,SITES!$A:$E,2,FALSE)),"",VLOOKUP($D280,SITES!$A:$E,2,FALSE))</f>
        <v>Broward County 5</v>
      </c>
      <c r="F280" s="4">
        <f>IF(ISERROR(VLOOKUP($D280,SITES!$A:$E,3,FALSE)),"",VLOOKUP($D280,SITES!$A:$E,3,FALSE))</f>
        <v>26.301850000000002</v>
      </c>
      <c r="G280" s="31">
        <f>IF(ISERROR(VLOOKUP($D280,SITES!$A:$E,4,FALSE)),"",VLOOKUP($D280,SITES!$A:$E,4,FALSE))</f>
        <v>-80.06816666666667</v>
      </c>
      <c r="H280" s="50">
        <f t="shared" ref="H280:N280" si="542">IF(ISERROR(H279),IF(ISERROR(H278),IF(ISERROR(H277),"BLANK",H277),H278),H279)</f>
        <v>45418</v>
      </c>
      <c r="I280" s="2">
        <f t="shared" si="542"/>
        <v>20</v>
      </c>
      <c r="J280" s="2" t="str">
        <f t="shared" si="542"/>
        <v>N</v>
      </c>
      <c r="K280" s="6">
        <f t="shared" si="542"/>
        <v>0.375</v>
      </c>
      <c r="L280" s="2" t="str">
        <f t="shared" si="542"/>
        <v>Mark</v>
      </c>
      <c r="M280" s="2">
        <f t="shared" si="542"/>
        <v>11.9</v>
      </c>
      <c r="N280" s="2">
        <f t="shared" si="542"/>
        <v>1</v>
      </c>
      <c r="O280" s="2">
        <v>2</v>
      </c>
      <c r="P280" s="2" t="s">
        <v>158</v>
      </c>
      <c r="Q280" s="7" t="str">
        <f>IF($N280=1,IF(ISERROR(VLOOKUP($P280,'M1'!$A:$C,Q$2,FALSE)),"NOT PRESENT",VLOOKUP($P280,'M1'!$A:$C,Q$2,FALSE)),IF($N280=2,IF(ISERROR(VLOOKUP(DATA!$P280,'M2'!$A:$C,Q$2,FALSE)),"NOT PRESENT",VLOOKUP(DATA!$P280,'M2'!$A:$C,Q$2,FALSE)),IF($N280=0,IF(ISERROR(VLOOKUP($P280,'M1'!$A:$C,Q$2,FALSE)),IF(ISERROR(VLOOKUP(DATA!$P280,'M2'!$A:$C,Q$2,FALSE)),"NOT PRESENT",VLOOKUP(DATA!$P280,'M2'!$A:$C,Q$2,FALSE)),VLOOKUP($P280,'M1'!$A:$C,Q$2,FALSE)),"SPECIFY METHOD")))</f>
        <v>Halichoeres poeyi</v>
      </c>
      <c r="R280" s="7">
        <f>IF($N280=1,IF(ISERROR(VLOOKUP($P280,'M1'!$A:$C,R$2,FALSE)),"NOT PRESENT",VLOOKUP($P280,'M1'!$A:$C,R$2,FALSE)),IF($N280=2,IF(ISERROR(VLOOKUP(DATA!$P280,'M2'!$A:$C,R$2,FALSE)),"NOT PRESENT",VLOOKUP(DATA!$P280,'M2'!$A:$C,R$2,FALSE)),IF($N280=0,IF(ISERROR(VLOOKUP($P280,'M1'!$A:$C,R$2,FALSE)),IF(ISERROR(VLOOKUP(DATA!$P280,'M2'!$A:$C,R$2,FALSE)),"NOT PRESENT",VLOOKUP(DATA!$P280,'M2'!$A:$C,R$2,FALSE)),VLOOKUP($P280,'M1'!$A:$C,R$2,FALSE)),"SPECIFY METHOD")))</f>
        <v>0</v>
      </c>
      <c r="S280" s="33">
        <f t="shared" si="534"/>
        <v>1</v>
      </c>
      <c r="T280" s="2">
        <v>0</v>
      </c>
      <c r="W280" s="2">
        <v>1</v>
      </c>
    </row>
    <row r="281" spans="2:30">
      <c r="B281" s="2" t="str">
        <f t="shared" ref="B281:D281" si="543">IF(ISERROR(B280),IF(ISERROR(B279),IF(ISERROR(B278),"BLANK",B278),B279),B280)</f>
        <v>LH</v>
      </c>
      <c r="C281" s="2" t="str">
        <f t="shared" si="543"/>
        <v>BLANK</v>
      </c>
      <c r="D281" s="2" t="str">
        <f t="shared" si="543"/>
        <v>BC5</v>
      </c>
      <c r="E281" s="7" t="str">
        <f>IF(ISERROR(VLOOKUP($D281,SITES!$A:$E,2,FALSE)),"",VLOOKUP($D281,SITES!$A:$E,2,FALSE))</f>
        <v>Broward County 5</v>
      </c>
      <c r="F281" s="4">
        <f>IF(ISERROR(VLOOKUP($D281,SITES!$A:$E,3,FALSE)),"",VLOOKUP($D281,SITES!$A:$E,3,FALSE))</f>
        <v>26.301850000000002</v>
      </c>
      <c r="G281" s="31">
        <f>IF(ISERROR(VLOOKUP($D281,SITES!$A:$E,4,FALSE)),"",VLOOKUP($D281,SITES!$A:$E,4,FALSE))</f>
        <v>-80.06816666666667</v>
      </c>
      <c r="H281" s="50">
        <f t="shared" ref="H281:N281" si="544">IF(ISERROR(H280),IF(ISERROR(H279),IF(ISERROR(H278),"BLANK",H278),H279),H280)</f>
        <v>45418</v>
      </c>
      <c r="I281" s="2">
        <f t="shared" si="544"/>
        <v>20</v>
      </c>
      <c r="J281" s="2" t="str">
        <f t="shared" si="544"/>
        <v>N</v>
      </c>
      <c r="K281" s="6">
        <f t="shared" si="544"/>
        <v>0.375</v>
      </c>
      <c r="L281" s="2" t="str">
        <f t="shared" si="544"/>
        <v>Mark</v>
      </c>
      <c r="M281" s="2">
        <f t="shared" si="544"/>
        <v>11.9</v>
      </c>
      <c r="N281" s="2">
        <f t="shared" si="544"/>
        <v>1</v>
      </c>
      <c r="O281" s="2">
        <v>2</v>
      </c>
      <c r="P281" s="2" t="s">
        <v>105</v>
      </c>
      <c r="Q281" s="7" t="str">
        <f>IF($N281=1,IF(ISERROR(VLOOKUP($P281,'M1'!$A:$C,Q$2,FALSE)),"NOT PRESENT",VLOOKUP($P281,'M1'!$A:$C,Q$2,FALSE)),IF($N281=2,IF(ISERROR(VLOOKUP(DATA!$P281,'M2'!$A:$C,Q$2,FALSE)),"NOT PRESENT",VLOOKUP(DATA!$P281,'M2'!$A:$C,Q$2,FALSE)),IF($N281=0,IF(ISERROR(VLOOKUP($P281,'M1'!$A:$C,Q$2,FALSE)),IF(ISERROR(VLOOKUP(DATA!$P281,'M2'!$A:$C,Q$2,FALSE)),"NOT PRESENT",VLOOKUP(DATA!$P281,'M2'!$A:$C,Q$2,FALSE)),VLOOKUP($P281,'M1'!$A:$C,Q$2,FALSE)),"SPECIFY METHOD")))</f>
        <v>Gnatholepis thompsoni</v>
      </c>
      <c r="R281" s="7" t="str">
        <f>IF($N281=1,IF(ISERROR(VLOOKUP($P281,'M1'!$A:$C,R$2,FALSE)),"NOT PRESENT",VLOOKUP($P281,'M1'!$A:$C,R$2,FALSE)),IF($N281=2,IF(ISERROR(VLOOKUP(DATA!$P281,'M2'!$A:$C,R$2,FALSE)),"NOT PRESENT",VLOOKUP(DATA!$P281,'M2'!$A:$C,R$2,FALSE)),IF($N281=0,IF(ISERROR(VLOOKUP($P281,'M1'!$A:$C,R$2,FALSE)),IF(ISERROR(VLOOKUP(DATA!$P281,'M2'!$A:$C,R$2,FALSE)),"NOT PRESENT",VLOOKUP(DATA!$P281,'M2'!$A:$C,R$2,FALSE)),VLOOKUP($P281,'M1'!$A:$C,R$2,FALSE)),"SPECIFY METHOD")))</f>
        <v>Goldspot goby</v>
      </c>
      <c r="S281" s="33">
        <f t="shared" si="534"/>
        <v>2</v>
      </c>
      <c r="T281" s="2">
        <v>0</v>
      </c>
      <c r="V281" s="2">
        <v>2</v>
      </c>
    </row>
    <row r="282" spans="2:30">
      <c r="B282" s="2" t="str">
        <f t="shared" ref="B282:D282" si="545">IF(ISERROR(B281),IF(ISERROR(B280),IF(ISERROR(B279),"BLANK",B279),B280),B281)</f>
        <v>LH</v>
      </c>
      <c r="C282" s="2" t="str">
        <f t="shared" si="545"/>
        <v>BLANK</v>
      </c>
      <c r="D282" s="2" t="str">
        <f t="shared" si="545"/>
        <v>BC5</v>
      </c>
      <c r="E282" s="7" t="str">
        <f>IF(ISERROR(VLOOKUP($D282,SITES!$A:$E,2,FALSE)),"",VLOOKUP($D282,SITES!$A:$E,2,FALSE))</f>
        <v>Broward County 5</v>
      </c>
      <c r="F282" s="4">
        <f>IF(ISERROR(VLOOKUP($D282,SITES!$A:$E,3,FALSE)),"",VLOOKUP($D282,SITES!$A:$E,3,FALSE))</f>
        <v>26.301850000000002</v>
      </c>
      <c r="G282" s="31">
        <f>IF(ISERROR(VLOOKUP($D282,SITES!$A:$E,4,FALSE)),"",VLOOKUP($D282,SITES!$A:$E,4,FALSE))</f>
        <v>-80.06816666666667</v>
      </c>
      <c r="H282" s="50">
        <f t="shared" ref="H282:M282" si="546">IF(ISERROR(H281),IF(ISERROR(H280),IF(ISERROR(H279),"BLANK",H279),H280),H281)</f>
        <v>45418</v>
      </c>
      <c r="I282" s="2">
        <f t="shared" si="546"/>
        <v>20</v>
      </c>
      <c r="J282" s="2" t="str">
        <f t="shared" si="546"/>
        <v>N</v>
      </c>
      <c r="K282" s="6">
        <f t="shared" si="546"/>
        <v>0.375</v>
      </c>
      <c r="L282" s="2" t="str">
        <f t="shared" si="546"/>
        <v>Mark</v>
      </c>
      <c r="M282" s="2">
        <f t="shared" si="546"/>
        <v>11.9</v>
      </c>
      <c r="N282" s="2">
        <v>2</v>
      </c>
      <c r="O282" s="2">
        <v>1</v>
      </c>
      <c r="P282" s="2" t="s">
        <v>71</v>
      </c>
      <c r="Q282" s="7" t="str">
        <f>IF($N282=1,IF(ISERROR(VLOOKUP($P282,'M1'!$A:$C,Q$2,FALSE)),"NOT PRESENT",VLOOKUP($P282,'M1'!$A:$C,Q$2,FALSE)),IF($N282=2,IF(ISERROR(VLOOKUP(DATA!$P282,'M2'!$A:$C,Q$2,FALSE)),"NOT PRESENT",VLOOKUP(DATA!$P282,'M2'!$A:$C,Q$2,FALSE)),IF($N282=0,IF(ISERROR(VLOOKUP($P282,'M1'!$A:$C,Q$2,FALSE)),IF(ISERROR(VLOOKUP(DATA!$P282,'M2'!$A:$C,Q$2,FALSE)),"NOT PRESENT",VLOOKUP(DATA!$P282,'M2'!$A:$C,Q$2,FALSE)),VLOOKUP($P282,'M1'!$A:$C,Q$2,FALSE)),"SPECIFY METHOD")))</f>
        <v>Acanthemblemaria aspera</v>
      </c>
      <c r="R282" s="7" t="str">
        <f>IF($N282=1,IF(ISERROR(VLOOKUP($P282,'M1'!$A:$C,R$2,FALSE)),"NOT PRESENT",VLOOKUP($P282,'M1'!$A:$C,R$2,FALSE)),IF($N282=2,IF(ISERROR(VLOOKUP(DATA!$P282,'M2'!$A:$C,R$2,FALSE)),"NOT PRESENT",VLOOKUP(DATA!$P282,'M2'!$A:$C,R$2,FALSE)),IF($N282=0,IF(ISERROR(VLOOKUP($P282,'M1'!$A:$C,R$2,FALSE)),IF(ISERROR(VLOOKUP(DATA!$P282,'M2'!$A:$C,R$2,FALSE)),"NOT PRESENT",VLOOKUP(DATA!$P282,'M2'!$A:$C,R$2,FALSE)),VLOOKUP($P282,'M1'!$A:$C,R$2,FALSE)),"SPECIFY METHOD")))</f>
        <v>Roughhead blenny</v>
      </c>
      <c r="S282" s="33">
        <f t="shared" si="534"/>
        <v>4</v>
      </c>
      <c r="T282" s="2">
        <v>0</v>
      </c>
      <c r="U282" s="2">
        <v>4</v>
      </c>
    </row>
    <row r="283" spans="2:30">
      <c r="B283" s="2" t="str">
        <f t="shared" ref="B283:D283" si="547">IF(ISERROR(B282),IF(ISERROR(B281),IF(ISERROR(B280),"BLANK",B280),B281),B282)</f>
        <v>LH</v>
      </c>
      <c r="C283" s="2" t="str">
        <f t="shared" si="547"/>
        <v>BLANK</v>
      </c>
      <c r="D283" s="2" t="str">
        <f t="shared" si="547"/>
        <v>BC5</v>
      </c>
      <c r="E283" s="7" t="str">
        <f>IF(ISERROR(VLOOKUP($D283,SITES!$A:$E,2,FALSE)),"",VLOOKUP($D283,SITES!$A:$E,2,FALSE))</f>
        <v>Broward County 5</v>
      </c>
      <c r="F283" s="4">
        <f>IF(ISERROR(VLOOKUP($D283,SITES!$A:$E,3,FALSE)),"",VLOOKUP($D283,SITES!$A:$E,3,FALSE))</f>
        <v>26.301850000000002</v>
      </c>
      <c r="G283" s="31">
        <f>IF(ISERROR(VLOOKUP($D283,SITES!$A:$E,4,FALSE)),"",VLOOKUP($D283,SITES!$A:$E,4,FALSE))</f>
        <v>-80.06816666666667</v>
      </c>
      <c r="H283" s="50">
        <f t="shared" ref="H283:P283" si="548">IF(ISERROR(H282),IF(ISERROR(H281),IF(ISERROR(H280),"BLANK",H280),H281),H282)</f>
        <v>45418</v>
      </c>
      <c r="I283" s="2">
        <f t="shared" si="548"/>
        <v>20</v>
      </c>
      <c r="J283" s="2" t="str">
        <f t="shared" si="548"/>
        <v>N</v>
      </c>
      <c r="K283" s="6">
        <f t="shared" si="548"/>
        <v>0.375</v>
      </c>
      <c r="L283" s="2" t="str">
        <f t="shared" si="548"/>
        <v>Mark</v>
      </c>
      <c r="M283" s="2">
        <f t="shared" si="548"/>
        <v>11.9</v>
      </c>
      <c r="N283" s="2">
        <f t="shared" si="548"/>
        <v>2</v>
      </c>
      <c r="O283" s="2">
        <v>2</v>
      </c>
      <c r="P283" s="2" t="str">
        <f t="shared" si="548"/>
        <v>aas</v>
      </c>
      <c r="Q283" s="7" t="str">
        <f>IF($N283=1,IF(ISERROR(VLOOKUP($P283,'M1'!$A:$C,Q$2,FALSE)),"NOT PRESENT",VLOOKUP($P283,'M1'!$A:$C,Q$2,FALSE)),IF($N283=2,IF(ISERROR(VLOOKUP(DATA!$P283,'M2'!$A:$C,Q$2,FALSE)),"NOT PRESENT",VLOOKUP(DATA!$P283,'M2'!$A:$C,Q$2,FALSE)),IF($N283=0,IF(ISERROR(VLOOKUP($P283,'M1'!$A:$C,Q$2,FALSE)),IF(ISERROR(VLOOKUP(DATA!$P283,'M2'!$A:$C,Q$2,FALSE)),"NOT PRESENT",VLOOKUP(DATA!$P283,'M2'!$A:$C,Q$2,FALSE)),VLOOKUP($P283,'M1'!$A:$C,Q$2,FALSE)),"SPECIFY METHOD")))</f>
        <v>Acanthemblemaria aspera</v>
      </c>
      <c r="R283" s="7" t="str">
        <f>IF($N283=1,IF(ISERROR(VLOOKUP($P283,'M1'!$A:$C,R$2,FALSE)),"NOT PRESENT",VLOOKUP($P283,'M1'!$A:$C,R$2,FALSE)),IF($N283=2,IF(ISERROR(VLOOKUP(DATA!$P283,'M2'!$A:$C,R$2,FALSE)),"NOT PRESENT",VLOOKUP(DATA!$P283,'M2'!$A:$C,R$2,FALSE)),IF($N283=0,IF(ISERROR(VLOOKUP($P283,'M1'!$A:$C,R$2,FALSE)),IF(ISERROR(VLOOKUP(DATA!$P283,'M2'!$A:$C,R$2,FALSE)),"NOT PRESENT",VLOOKUP(DATA!$P283,'M2'!$A:$C,R$2,FALSE)),VLOOKUP($P283,'M1'!$A:$C,R$2,FALSE)),"SPECIFY METHOD")))</f>
        <v>Roughhead blenny</v>
      </c>
      <c r="S283" s="33">
        <f t="shared" si="534"/>
        <v>11</v>
      </c>
      <c r="T283" s="2">
        <v>0</v>
      </c>
      <c r="U283" s="2">
        <v>11</v>
      </c>
    </row>
    <row r="284" spans="2:30">
      <c r="B284" s="2" t="str">
        <f t="shared" ref="B284:D284" si="549">IF(ISERROR(B283),IF(ISERROR(B282),IF(ISERROR(B281),"BLANK",B281),B282),B283)</f>
        <v>LH</v>
      </c>
      <c r="C284" s="2" t="str">
        <f t="shared" si="549"/>
        <v>BLANK</v>
      </c>
      <c r="D284" s="2" t="str">
        <f t="shared" si="549"/>
        <v>BC5</v>
      </c>
      <c r="E284" s="7" t="str">
        <f>IF(ISERROR(VLOOKUP($D284,SITES!$A:$E,2,FALSE)),"",VLOOKUP($D284,SITES!$A:$E,2,FALSE))</f>
        <v>Broward County 5</v>
      </c>
      <c r="F284" s="4">
        <f>IF(ISERROR(VLOOKUP($D284,SITES!$A:$E,3,FALSE)),"",VLOOKUP($D284,SITES!$A:$E,3,FALSE))</f>
        <v>26.301850000000002</v>
      </c>
      <c r="G284" s="31">
        <f>IF(ISERROR(VLOOKUP($D284,SITES!$A:$E,4,FALSE)),"",VLOOKUP($D284,SITES!$A:$E,4,FALSE))</f>
        <v>-80.06816666666667</v>
      </c>
      <c r="H284" s="50">
        <f t="shared" ref="H284:N284" si="550">IF(ISERROR(H283),IF(ISERROR(H282),IF(ISERROR(H281),"BLANK",H281),H282),H283)</f>
        <v>45418</v>
      </c>
      <c r="I284" s="2">
        <f t="shared" si="550"/>
        <v>20</v>
      </c>
      <c r="J284" s="2" t="str">
        <f t="shared" si="550"/>
        <v>N</v>
      </c>
      <c r="K284" s="6">
        <f t="shared" si="550"/>
        <v>0.375</v>
      </c>
      <c r="L284" s="2" t="str">
        <f t="shared" si="550"/>
        <v>Mark</v>
      </c>
      <c r="M284" s="2">
        <f t="shared" si="550"/>
        <v>11.9</v>
      </c>
      <c r="N284" s="2">
        <f t="shared" si="550"/>
        <v>2</v>
      </c>
      <c r="O284" s="2">
        <v>1</v>
      </c>
      <c r="P284" s="2" t="s">
        <v>159</v>
      </c>
      <c r="Q284" s="7" t="str">
        <f>IF($N284=1,IF(ISERROR(VLOOKUP($P284,'M1'!$A:$C,Q$2,FALSE)),"NOT PRESENT",VLOOKUP($P284,'M1'!$A:$C,Q$2,FALSE)),IF($N284=2,IF(ISERROR(VLOOKUP(DATA!$P284,'M2'!$A:$C,Q$2,FALSE)),"NOT PRESENT",VLOOKUP(DATA!$P284,'M2'!$A:$C,Q$2,FALSE)),IF($N284=0,IF(ISERROR(VLOOKUP($P284,'M1'!$A:$C,Q$2,FALSE)),IF(ISERROR(VLOOKUP(DATA!$P284,'M2'!$A:$C,Q$2,FALSE)),"NOT PRESENT",VLOOKUP(DATA!$P284,'M2'!$A:$C,Q$2,FALSE)),VLOOKUP($P284,'M1'!$A:$C,Q$2,FALSE)),"SPECIFY METHOD")))</f>
        <v>Serranus baldwini</v>
      </c>
      <c r="R284" s="7" t="str">
        <f>IF($N284=1,IF(ISERROR(VLOOKUP($P284,'M1'!$A:$C,R$2,FALSE)),"NOT PRESENT",VLOOKUP($P284,'M1'!$A:$C,R$2,FALSE)),IF($N284=2,IF(ISERROR(VLOOKUP(DATA!$P284,'M2'!$A:$C,R$2,FALSE)),"NOT PRESENT",VLOOKUP(DATA!$P284,'M2'!$A:$C,R$2,FALSE)),IF($N284=0,IF(ISERROR(VLOOKUP($P284,'M1'!$A:$C,R$2,FALSE)),IF(ISERROR(VLOOKUP(DATA!$P284,'M2'!$A:$C,R$2,FALSE)),"NOT PRESENT",VLOOKUP(DATA!$P284,'M2'!$A:$C,R$2,FALSE)),VLOOKUP($P284,'M1'!$A:$C,R$2,FALSE)),"SPECIFY METHOD")))</f>
        <v>Lantern bass</v>
      </c>
      <c r="S284" s="33">
        <f t="shared" si="534"/>
        <v>2</v>
      </c>
      <c r="T284" s="2">
        <v>0</v>
      </c>
      <c r="V284" s="2">
        <v>2</v>
      </c>
    </row>
    <row r="285" spans="2:30">
      <c r="B285" s="2" t="str">
        <f t="shared" ref="B285:D285" si="551">IF(ISERROR(B284),IF(ISERROR(B283),IF(ISERROR(B282),"BLANK",B282),B283),B284)</f>
        <v>LH</v>
      </c>
      <c r="C285" s="2" t="str">
        <f t="shared" si="551"/>
        <v>BLANK</v>
      </c>
      <c r="D285" s="2" t="str">
        <f t="shared" si="551"/>
        <v>BC5</v>
      </c>
      <c r="E285" s="7" t="str">
        <f>IF(ISERROR(VLOOKUP($D285,SITES!$A:$E,2,FALSE)),"",VLOOKUP($D285,SITES!$A:$E,2,FALSE))</f>
        <v>Broward County 5</v>
      </c>
      <c r="F285" s="4">
        <f>IF(ISERROR(VLOOKUP($D285,SITES!$A:$E,3,FALSE)),"",VLOOKUP($D285,SITES!$A:$E,3,FALSE))</f>
        <v>26.301850000000002</v>
      </c>
      <c r="G285" s="31">
        <f>IF(ISERROR(VLOOKUP($D285,SITES!$A:$E,4,FALSE)),"",VLOOKUP($D285,SITES!$A:$E,4,FALSE))</f>
        <v>-80.06816666666667</v>
      </c>
      <c r="H285" s="50">
        <f t="shared" ref="H285:N285" si="552">IF(ISERROR(H284),IF(ISERROR(H283),IF(ISERROR(H282),"BLANK",H282),H283),H284)</f>
        <v>45418</v>
      </c>
      <c r="I285" s="2">
        <f t="shared" si="552"/>
        <v>20</v>
      </c>
      <c r="J285" s="2" t="str">
        <f t="shared" si="552"/>
        <v>N</v>
      </c>
      <c r="K285" s="6">
        <f t="shared" si="552"/>
        <v>0.375</v>
      </c>
      <c r="L285" s="2" t="str">
        <f t="shared" si="552"/>
        <v>Mark</v>
      </c>
      <c r="M285" s="2">
        <f t="shared" si="552"/>
        <v>11.9</v>
      </c>
      <c r="N285" s="2">
        <f t="shared" si="552"/>
        <v>2</v>
      </c>
      <c r="O285" s="2">
        <v>1</v>
      </c>
      <c r="P285" s="2" t="s">
        <v>106</v>
      </c>
      <c r="Q285" s="7" t="str">
        <f>IF($N285=1,IF(ISERROR(VLOOKUP($P285,'M1'!$A:$C,Q$2,FALSE)),"NOT PRESENT",VLOOKUP($P285,'M1'!$A:$C,Q$2,FALSE)),IF($N285=2,IF(ISERROR(VLOOKUP(DATA!$P285,'M2'!$A:$C,Q$2,FALSE)),"NOT PRESENT",VLOOKUP(DATA!$P285,'M2'!$A:$C,Q$2,FALSE)),IF($N285=0,IF(ISERROR(VLOOKUP($P285,'M1'!$A:$C,Q$2,FALSE)),IF(ISERROR(VLOOKUP(DATA!$P285,'M2'!$A:$C,Q$2,FALSE)),"NOT PRESENT",VLOOKUP(DATA!$P285,'M2'!$A:$C,Q$2,FALSE)),VLOOKUP($P285,'M1'!$A:$C,Q$2,FALSE)),"SPECIFY METHOD")))</f>
        <v>Serranus tigrinus</v>
      </c>
      <c r="R285" s="7" t="str">
        <f>IF($N285=1,IF(ISERROR(VLOOKUP($P285,'M1'!$A:$C,R$2,FALSE)),"NOT PRESENT",VLOOKUP($P285,'M1'!$A:$C,R$2,FALSE)),IF($N285=2,IF(ISERROR(VLOOKUP(DATA!$P285,'M2'!$A:$C,R$2,FALSE)),"NOT PRESENT",VLOOKUP(DATA!$P285,'M2'!$A:$C,R$2,FALSE)),IF($N285=0,IF(ISERROR(VLOOKUP($P285,'M1'!$A:$C,R$2,FALSE)),IF(ISERROR(VLOOKUP(DATA!$P285,'M2'!$A:$C,R$2,FALSE)),"NOT PRESENT",VLOOKUP(DATA!$P285,'M2'!$A:$C,R$2,FALSE)),VLOOKUP($P285,'M1'!$A:$C,R$2,FALSE)),"SPECIFY METHOD")))</f>
        <v>Harlequin bass</v>
      </c>
      <c r="S285" s="33">
        <f t="shared" si="534"/>
        <v>2</v>
      </c>
      <c r="T285" s="2">
        <v>0</v>
      </c>
      <c r="W285" s="2">
        <v>1</v>
      </c>
      <c r="X285" s="2">
        <v>1</v>
      </c>
    </row>
    <row r="286" spans="2:30">
      <c r="B286" s="2" t="str">
        <f t="shared" ref="B286:D286" si="553">IF(ISERROR(B285),IF(ISERROR(B284),IF(ISERROR(B283),"BLANK",B283),B284),B285)</f>
        <v>LH</v>
      </c>
      <c r="C286" s="2" t="str">
        <f t="shared" si="553"/>
        <v>BLANK</v>
      </c>
      <c r="D286" s="2" t="str">
        <f t="shared" si="553"/>
        <v>BC5</v>
      </c>
      <c r="E286" s="7" t="str">
        <f>IF(ISERROR(VLOOKUP($D286,SITES!$A:$E,2,FALSE)),"",VLOOKUP($D286,SITES!$A:$E,2,FALSE))</f>
        <v>Broward County 5</v>
      </c>
      <c r="F286" s="4">
        <f>IF(ISERROR(VLOOKUP($D286,SITES!$A:$E,3,FALSE)),"",VLOOKUP($D286,SITES!$A:$E,3,FALSE))</f>
        <v>26.301850000000002</v>
      </c>
      <c r="G286" s="31">
        <f>IF(ISERROR(VLOOKUP($D286,SITES!$A:$E,4,FALSE)),"",VLOOKUP($D286,SITES!$A:$E,4,FALSE))</f>
        <v>-80.06816666666667</v>
      </c>
      <c r="H286" s="50">
        <f t="shared" ref="H286:P286" si="554">IF(ISERROR(H285),IF(ISERROR(H284),IF(ISERROR(H283),"BLANK",H283),H284),H285)</f>
        <v>45418</v>
      </c>
      <c r="I286" s="2">
        <f t="shared" si="554"/>
        <v>20</v>
      </c>
      <c r="J286" s="2" t="str">
        <f t="shared" si="554"/>
        <v>N</v>
      </c>
      <c r="K286" s="6">
        <f t="shared" si="554"/>
        <v>0.375</v>
      </c>
      <c r="L286" s="2" t="str">
        <f t="shared" si="554"/>
        <v>Mark</v>
      </c>
      <c r="M286" s="2">
        <f t="shared" si="554"/>
        <v>11.9</v>
      </c>
      <c r="N286" s="2">
        <f t="shared" si="554"/>
        <v>2</v>
      </c>
      <c r="O286" s="2">
        <v>2</v>
      </c>
      <c r="P286" s="2" t="str">
        <f t="shared" si="554"/>
        <v>sti</v>
      </c>
      <c r="Q286" s="7" t="str">
        <f>IF($N286=1,IF(ISERROR(VLOOKUP($P286,'M1'!$A:$C,Q$2,FALSE)),"NOT PRESENT",VLOOKUP($P286,'M1'!$A:$C,Q$2,FALSE)),IF($N286=2,IF(ISERROR(VLOOKUP(DATA!$P286,'M2'!$A:$C,Q$2,FALSE)),"NOT PRESENT",VLOOKUP(DATA!$P286,'M2'!$A:$C,Q$2,FALSE)),IF($N286=0,IF(ISERROR(VLOOKUP($P286,'M1'!$A:$C,Q$2,FALSE)),IF(ISERROR(VLOOKUP(DATA!$P286,'M2'!$A:$C,Q$2,FALSE)),"NOT PRESENT",VLOOKUP(DATA!$P286,'M2'!$A:$C,Q$2,FALSE)),VLOOKUP($P286,'M1'!$A:$C,Q$2,FALSE)),"SPECIFY METHOD")))</f>
        <v>Serranus tigrinus</v>
      </c>
      <c r="R286" s="7" t="str">
        <f>IF($N286=1,IF(ISERROR(VLOOKUP($P286,'M1'!$A:$C,R$2,FALSE)),"NOT PRESENT",VLOOKUP($P286,'M1'!$A:$C,R$2,FALSE)),IF($N286=2,IF(ISERROR(VLOOKUP(DATA!$P286,'M2'!$A:$C,R$2,FALSE)),"NOT PRESENT",VLOOKUP(DATA!$P286,'M2'!$A:$C,R$2,FALSE)),IF($N286=0,IF(ISERROR(VLOOKUP($P286,'M1'!$A:$C,R$2,FALSE)),IF(ISERROR(VLOOKUP(DATA!$P286,'M2'!$A:$C,R$2,FALSE)),"NOT PRESENT",VLOOKUP(DATA!$P286,'M2'!$A:$C,R$2,FALSE)),VLOOKUP($P286,'M1'!$A:$C,R$2,FALSE)),"SPECIFY METHOD")))</f>
        <v>Harlequin bass</v>
      </c>
      <c r="S286" s="33">
        <f t="shared" si="534"/>
        <v>1</v>
      </c>
      <c r="T286" s="2">
        <v>0</v>
      </c>
      <c r="X286" s="2">
        <v>1</v>
      </c>
    </row>
    <row r="287" spans="2:30">
      <c r="B287" s="2" t="str">
        <f t="shared" ref="B287:D287" si="555">IF(ISERROR(B286),IF(ISERROR(B285),IF(ISERROR(B284),"BLANK",B284),B285),B286)</f>
        <v>LH</v>
      </c>
      <c r="C287" s="2" t="str">
        <f t="shared" si="555"/>
        <v>BLANK</v>
      </c>
      <c r="D287" s="2" t="str">
        <f t="shared" si="555"/>
        <v>BC5</v>
      </c>
      <c r="E287" s="7" t="str">
        <f>IF(ISERROR(VLOOKUP($D287,SITES!$A:$E,2,FALSE)),"",VLOOKUP($D287,SITES!$A:$E,2,FALSE))</f>
        <v>Broward County 5</v>
      </c>
      <c r="F287" s="4">
        <f>IF(ISERROR(VLOOKUP($D287,SITES!$A:$E,3,FALSE)),"",VLOOKUP($D287,SITES!$A:$E,3,FALSE))</f>
        <v>26.301850000000002</v>
      </c>
      <c r="G287" s="31">
        <f>IF(ISERROR(VLOOKUP($D287,SITES!$A:$E,4,FALSE)),"",VLOOKUP($D287,SITES!$A:$E,4,FALSE))</f>
        <v>-80.06816666666667</v>
      </c>
      <c r="H287" s="50">
        <f t="shared" ref="H287:N287" si="556">IF(ISERROR(H286),IF(ISERROR(H285),IF(ISERROR(H284),"BLANK",H284),H285),H286)</f>
        <v>45418</v>
      </c>
      <c r="I287" s="2">
        <f t="shared" si="556"/>
        <v>20</v>
      </c>
      <c r="J287" s="2" t="str">
        <f t="shared" si="556"/>
        <v>N</v>
      </c>
      <c r="K287" s="6">
        <f t="shared" si="556"/>
        <v>0.375</v>
      </c>
      <c r="L287" s="2" t="str">
        <f t="shared" si="556"/>
        <v>Mark</v>
      </c>
      <c r="M287" s="2">
        <f t="shared" si="556"/>
        <v>11.9</v>
      </c>
      <c r="N287" s="2">
        <f t="shared" si="556"/>
        <v>2</v>
      </c>
      <c r="O287" s="2">
        <v>1</v>
      </c>
      <c r="P287" s="2" t="s">
        <v>73</v>
      </c>
      <c r="Q287" s="7" t="str">
        <f>IF($N287=1,IF(ISERROR(VLOOKUP($P287,'M1'!$A:$C,Q$2,FALSE)),"NOT PRESENT",VLOOKUP($P287,'M1'!$A:$C,Q$2,FALSE)),IF($N287=2,IF(ISERROR(VLOOKUP(DATA!$P287,'M2'!$A:$C,Q$2,FALSE)),"NOT PRESENT",VLOOKUP(DATA!$P287,'M2'!$A:$C,Q$2,FALSE)),IF($N287=0,IF(ISERROR(VLOOKUP($P287,'M1'!$A:$C,Q$2,FALSE)),IF(ISERROR(VLOOKUP(DATA!$P287,'M2'!$A:$C,Q$2,FALSE)),"NOT PRESENT",VLOOKUP(DATA!$P287,'M2'!$A:$C,Q$2,FALSE)),VLOOKUP($P287,'M1'!$A:$C,Q$2,FALSE)),"SPECIFY METHOD")))</f>
        <v>Coryphopterus personatus</v>
      </c>
      <c r="R287" s="7" t="str">
        <f>IF($N287=1,IF(ISERROR(VLOOKUP($P287,'M1'!$A:$C,R$2,FALSE)),"NOT PRESENT",VLOOKUP($P287,'M1'!$A:$C,R$2,FALSE)),IF($N287=2,IF(ISERROR(VLOOKUP(DATA!$P287,'M2'!$A:$C,R$2,FALSE)),"NOT PRESENT",VLOOKUP(DATA!$P287,'M2'!$A:$C,R$2,FALSE)),IF($N287=0,IF(ISERROR(VLOOKUP($P287,'M1'!$A:$C,R$2,FALSE)),IF(ISERROR(VLOOKUP(DATA!$P287,'M2'!$A:$C,R$2,FALSE)),"NOT PRESENT",VLOOKUP(DATA!$P287,'M2'!$A:$C,R$2,FALSE)),VLOOKUP($P287,'M1'!$A:$C,R$2,FALSE)),"SPECIFY METHOD")))</f>
        <v>Masked goby</v>
      </c>
      <c r="S287" s="33">
        <f t="shared" si="534"/>
        <v>40</v>
      </c>
      <c r="T287" s="2">
        <v>0</v>
      </c>
      <c r="U287" s="2">
        <v>40</v>
      </c>
    </row>
    <row r="288" spans="2:30">
      <c r="B288" s="2" t="str">
        <f t="shared" ref="B288:D288" si="557">IF(ISERROR(B287),IF(ISERROR(B286),IF(ISERROR(B285),"BLANK",B285),B286),B287)</f>
        <v>LH</v>
      </c>
      <c r="C288" s="2" t="str">
        <f t="shared" si="557"/>
        <v>BLANK</v>
      </c>
      <c r="D288" s="2" t="str">
        <f t="shared" si="557"/>
        <v>BC5</v>
      </c>
      <c r="E288" s="7" t="str">
        <f>IF(ISERROR(VLOOKUP($D288,SITES!$A:$E,2,FALSE)),"",VLOOKUP($D288,SITES!$A:$E,2,FALSE))</f>
        <v>Broward County 5</v>
      </c>
      <c r="F288" s="4">
        <f>IF(ISERROR(VLOOKUP($D288,SITES!$A:$E,3,FALSE)),"",VLOOKUP($D288,SITES!$A:$E,3,FALSE))</f>
        <v>26.301850000000002</v>
      </c>
      <c r="G288" s="31">
        <f>IF(ISERROR(VLOOKUP($D288,SITES!$A:$E,4,FALSE)),"",VLOOKUP($D288,SITES!$A:$E,4,FALSE))</f>
        <v>-80.06816666666667</v>
      </c>
      <c r="H288" s="50">
        <f t="shared" ref="H288:P288" si="558">IF(ISERROR(H287),IF(ISERROR(H286),IF(ISERROR(H285),"BLANK",H285),H286),H287)</f>
        <v>45418</v>
      </c>
      <c r="I288" s="2">
        <f t="shared" si="558"/>
        <v>20</v>
      </c>
      <c r="J288" s="2" t="str">
        <f t="shared" si="558"/>
        <v>N</v>
      </c>
      <c r="K288" s="6">
        <f t="shared" si="558"/>
        <v>0.375</v>
      </c>
      <c r="L288" s="2" t="str">
        <f t="shared" si="558"/>
        <v>Mark</v>
      </c>
      <c r="M288" s="2">
        <f t="shared" si="558"/>
        <v>11.9</v>
      </c>
      <c r="N288" s="2">
        <f t="shared" si="558"/>
        <v>2</v>
      </c>
      <c r="O288" s="2">
        <v>2</v>
      </c>
      <c r="P288" s="2" t="str">
        <f t="shared" si="558"/>
        <v>cpe</v>
      </c>
      <c r="Q288" s="7" t="str">
        <f>IF($N288=1,IF(ISERROR(VLOOKUP($P288,'M1'!$A:$C,Q$2,FALSE)),"NOT PRESENT",VLOOKUP($P288,'M1'!$A:$C,Q$2,FALSE)),IF($N288=2,IF(ISERROR(VLOOKUP(DATA!$P288,'M2'!$A:$C,Q$2,FALSE)),"NOT PRESENT",VLOOKUP(DATA!$P288,'M2'!$A:$C,Q$2,FALSE)),IF($N288=0,IF(ISERROR(VLOOKUP($P288,'M1'!$A:$C,Q$2,FALSE)),IF(ISERROR(VLOOKUP(DATA!$P288,'M2'!$A:$C,Q$2,FALSE)),"NOT PRESENT",VLOOKUP(DATA!$P288,'M2'!$A:$C,Q$2,FALSE)),VLOOKUP($P288,'M1'!$A:$C,Q$2,FALSE)),"SPECIFY METHOD")))</f>
        <v>Coryphopterus personatus</v>
      </c>
      <c r="R288" s="7" t="str">
        <f>IF($N288=1,IF(ISERROR(VLOOKUP($P288,'M1'!$A:$C,R$2,FALSE)),"NOT PRESENT",VLOOKUP($P288,'M1'!$A:$C,R$2,FALSE)),IF($N288=2,IF(ISERROR(VLOOKUP(DATA!$P288,'M2'!$A:$C,R$2,FALSE)),"NOT PRESENT",VLOOKUP(DATA!$P288,'M2'!$A:$C,R$2,FALSE)),IF($N288=0,IF(ISERROR(VLOOKUP($P288,'M1'!$A:$C,R$2,FALSE)),IF(ISERROR(VLOOKUP(DATA!$P288,'M2'!$A:$C,R$2,FALSE)),"NOT PRESENT",VLOOKUP(DATA!$P288,'M2'!$A:$C,R$2,FALSE)),VLOOKUP($P288,'M1'!$A:$C,R$2,FALSE)),"SPECIFY METHOD")))</f>
        <v>Masked goby</v>
      </c>
      <c r="S288" s="33">
        <f t="shared" si="534"/>
        <v>30</v>
      </c>
      <c r="T288" s="2">
        <v>0</v>
      </c>
      <c r="U288" s="2">
        <v>30</v>
      </c>
    </row>
    <row r="289" spans="1:23">
      <c r="B289" s="2" t="str">
        <f t="shared" ref="B289:D289" si="559">IF(ISERROR(B288),IF(ISERROR(B287),IF(ISERROR(B286),"BLANK",B286),B287),B288)</f>
        <v>LH</v>
      </c>
      <c r="C289" s="2" t="str">
        <f t="shared" si="559"/>
        <v>BLANK</v>
      </c>
      <c r="D289" s="2" t="str">
        <f t="shared" si="559"/>
        <v>BC5</v>
      </c>
      <c r="E289" s="7" t="str">
        <f>IF(ISERROR(VLOOKUP($D289,SITES!$A:$E,2,FALSE)),"",VLOOKUP($D289,SITES!$A:$E,2,FALSE))</f>
        <v>Broward County 5</v>
      </c>
      <c r="F289" s="4">
        <f>IF(ISERROR(VLOOKUP($D289,SITES!$A:$E,3,FALSE)),"",VLOOKUP($D289,SITES!$A:$E,3,FALSE))</f>
        <v>26.301850000000002</v>
      </c>
      <c r="G289" s="31">
        <f>IF(ISERROR(VLOOKUP($D289,SITES!$A:$E,4,FALSE)),"",VLOOKUP($D289,SITES!$A:$E,4,FALSE))</f>
        <v>-80.06816666666667</v>
      </c>
      <c r="H289" s="50">
        <f t="shared" ref="H289:N289" si="560">IF(ISERROR(H288),IF(ISERROR(H287),IF(ISERROR(H286),"BLANK",H286),H287),H288)</f>
        <v>45418</v>
      </c>
      <c r="I289" s="2">
        <f t="shared" si="560"/>
        <v>20</v>
      </c>
      <c r="J289" s="2" t="str">
        <f t="shared" si="560"/>
        <v>N</v>
      </c>
      <c r="K289" s="6">
        <f t="shared" si="560"/>
        <v>0.375</v>
      </c>
      <c r="L289" s="2" t="str">
        <f t="shared" si="560"/>
        <v>Mark</v>
      </c>
      <c r="M289" s="2">
        <f t="shared" si="560"/>
        <v>11.9</v>
      </c>
      <c r="N289" s="2">
        <f t="shared" si="560"/>
        <v>2</v>
      </c>
      <c r="O289" s="2">
        <v>1</v>
      </c>
      <c r="P289" s="2" t="s">
        <v>72</v>
      </c>
      <c r="Q289" s="7" t="str">
        <f>IF($N289=1,IF(ISERROR(VLOOKUP($P289,'M1'!$A:$C,Q$2,FALSE)),"NOT PRESENT",VLOOKUP($P289,'M1'!$A:$C,Q$2,FALSE)),IF($N289=2,IF(ISERROR(VLOOKUP(DATA!$P289,'M2'!$A:$C,Q$2,FALSE)),"NOT PRESENT",VLOOKUP(DATA!$P289,'M2'!$A:$C,Q$2,FALSE)),IF($N289=0,IF(ISERROR(VLOOKUP($P289,'M1'!$A:$C,Q$2,FALSE)),IF(ISERROR(VLOOKUP(DATA!$P289,'M2'!$A:$C,Q$2,FALSE)),"NOT PRESENT",VLOOKUP(DATA!$P289,'M2'!$A:$C,Q$2,FALSE)),VLOOKUP($P289,'M1'!$A:$C,Q$2,FALSE)),"SPECIFY METHOD")))</f>
        <v>Coryphopterus dicrus</v>
      </c>
      <c r="R289" s="7" t="str">
        <f>IF($N289=1,IF(ISERROR(VLOOKUP($P289,'M1'!$A:$C,R$2,FALSE)),"NOT PRESENT",VLOOKUP($P289,'M1'!$A:$C,R$2,FALSE)),IF($N289=2,IF(ISERROR(VLOOKUP(DATA!$P289,'M2'!$A:$C,R$2,FALSE)),"NOT PRESENT",VLOOKUP(DATA!$P289,'M2'!$A:$C,R$2,FALSE)),IF($N289=0,IF(ISERROR(VLOOKUP($P289,'M1'!$A:$C,R$2,FALSE)),IF(ISERROR(VLOOKUP(DATA!$P289,'M2'!$A:$C,R$2,FALSE)),"NOT PRESENT",VLOOKUP(DATA!$P289,'M2'!$A:$C,R$2,FALSE)),VLOOKUP($P289,'M1'!$A:$C,R$2,FALSE)),"SPECIFY METHOD")))</f>
        <v>Colon goby</v>
      </c>
      <c r="S289" s="33">
        <f t="shared" si="534"/>
        <v>15</v>
      </c>
      <c r="T289" s="2">
        <v>0</v>
      </c>
      <c r="U289" s="2">
        <v>12</v>
      </c>
      <c r="V289" s="2">
        <v>3</v>
      </c>
    </row>
    <row r="290" spans="1:23">
      <c r="B290" s="2" t="str">
        <f t="shared" ref="B290:D290" si="561">IF(ISERROR(B289),IF(ISERROR(B288),IF(ISERROR(B287),"BLANK",B287),B288),B289)</f>
        <v>LH</v>
      </c>
      <c r="C290" s="2" t="str">
        <f t="shared" si="561"/>
        <v>BLANK</v>
      </c>
      <c r="D290" s="2" t="str">
        <f t="shared" si="561"/>
        <v>BC5</v>
      </c>
      <c r="E290" s="7" t="str">
        <f>IF(ISERROR(VLOOKUP($D290,SITES!$A:$E,2,FALSE)),"",VLOOKUP($D290,SITES!$A:$E,2,FALSE))</f>
        <v>Broward County 5</v>
      </c>
      <c r="F290" s="4">
        <f>IF(ISERROR(VLOOKUP($D290,SITES!$A:$E,3,FALSE)),"",VLOOKUP($D290,SITES!$A:$E,3,FALSE))</f>
        <v>26.301850000000002</v>
      </c>
      <c r="G290" s="31">
        <f>IF(ISERROR(VLOOKUP($D290,SITES!$A:$E,4,FALSE)),"",VLOOKUP($D290,SITES!$A:$E,4,FALSE))</f>
        <v>-80.06816666666667</v>
      </c>
      <c r="H290" s="50">
        <f t="shared" ref="H290:P290" si="562">IF(ISERROR(H289),IF(ISERROR(H288),IF(ISERROR(H287),"BLANK",H287),H288),H289)</f>
        <v>45418</v>
      </c>
      <c r="I290" s="2">
        <f t="shared" si="562"/>
        <v>20</v>
      </c>
      <c r="J290" s="2" t="str">
        <f t="shared" si="562"/>
        <v>N</v>
      </c>
      <c r="K290" s="6">
        <f t="shared" si="562"/>
        <v>0.375</v>
      </c>
      <c r="L290" s="2" t="str">
        <f t="shared" si="562"/>
        <v>Mark</v>
      </c>
      <c r="M290" s="2">
        <f t="shared" si="562"/>
        <v>11.9</v>
      </c>
      <c r="N290" s="2">
        <f t="shared" si="562"/>
        <v>2</v>
      </c>
      <c r="O290" s="2">
        <v>2</v>
      </c>
      <c r="P290" s="2" t="str">
        <f t="shared" si="562"/>
        <v>cdi</v>
      </c>
      <c r="Q290" s="7" t="str">
        <f>IF($N290=1,IF(ISERROR(VLOOKUP($P290,'M1'!$A:$C,Q$2,FALSE)),"NOT PRESENT",VLOOKUP($P290,'M1'!$A:$C,Q$2,FALSE)),IF($N290=2,IF(ISERROR(VLOOKUP(DATA!$P290,'M2'!$A:$C,Q$2,FALSE)),"NOT PRESENT",VLOOKUP(DATA!$P290,'M2'!$A:$C,Q$2,FALSE)),IF($N290=0,IF(ISERROR(VLOOKUP($P290,'M1'!$A:$C,Q$2,FALSE)),IF(ISERROR(VLOOKUP(DATA!$P290,'M2'!$A:$C,Q$2,FALSE)),"NOT PRESENT",VLOOKUP(DATA!$P290,'M2'!$A:$C,Q$2,FALSE)),VLOOKUP($P290,'M1'!$A:$C,Q$2,FALSE)),"SPECIFY METHOD")))</f>
        <v>Coryphopterus dicrus</v>
      </c>
      <c r="R290" s="7" t="str">
        <f>IF($N290=1,IF(ISERROR(VLOOKUP($P290,'M1'!$A:$C,R$2,FALSE)),"NOT PRESENT",VLOOKUP($P290,'M1'!$A:$C,R$2,FALSE)),IF($N290=2,IF(ISERROR(VLOOKUP(DATA!$P290,'M2'!$A:$C,R$2,FALSE)),"NOT PRESENT",VLOOKUP(DATA!$P290,'M2'!$A:$C,R$2,FALSE)),IF($N290=0,IF(ISERROR(VLOOKUP($P290,'M1'!$A:$C,R$2,FALSE)),IF(ISERROR(VLOOKUP(DATA!$P290,'M2'!$A:$C,R$2,FALSE)),"NOT PRESENT",VLOOKUP(DATA!$P290,'M2'!$A:$C,R$2,FALSE)),VLOOKUP($P290,'M1'!$A:$C,R$2,FALSE)),"SPECIFY METHOD")))</f>
        <v>Colon goby</v>
      </c>
      <c r="S290" s="33">
        <f t="shared" si="534"/>
        <v>18</v>
      </c>
      <c r="T290" s="2">
        <v>0</v>
      </c>
      <c r="U290" s="2">
        <v>14</v>
      </c>
      <c r="V290" s="2">
        <v>4</v>
      </c>
    </row>
    <row r="291" spans="1:23">
      <c r="B291" s="2" t="str">
        <f t="shared" ref="B291:D291" si="563">IF(ISERROR(B290),IF(ISERROR(B289),IF(ISERROR(B288),"BLANK",B288),B289),B290)</f>
        <v>LH</v>
      </c>
      <c r="C291" s="2" t="str">
        <f t="shared" si="563"/>
        <v>BLANK</v>
      </c>
      <c r="D291" s="2" t="str">
        <f t="shared" si="563"/>
        <v>BC5</v>
      </c>
      <c r="E291" s="7" t="str">
        <f>IF(ISERROR(VLOOKUP($D291,SITES!$A:$E,2,FALSE)),"",VLOOKUP($D291,SITES!$A:$E,2,FALSE))</f>
        <v>Broward County 5</v>
      </c>
      <c r="F291" s="4">
        <f>IF(ISERROR(VLOOKUP($D291,SITES!$A:$E,3,FALSE)),"",VLOOKUP($D291,SITES!$A:$E,3,FALSE))</f>
        <v>26.301850000000002</v>
      </c>
      <c r="G291" s="31">
        <f>IF(ISERROR(VLOOKUP($D291,SITES!$A:$E,4,FALSE)),"",VLOOKUP($D291,SITES!$A:$E,4,FALSE))</f>
        <v>-80.06816666666667</v>
      </c>
      <c r="H291" s="50">
        <f t="shared" ref="H291:N291" si="564">IF(ISERROR(H290),IF(ISERROR(H289),IF(ISERROR(H288),"BLANK",H288),H289),H290)</f>
        <v>45418</v>
      </c>
      <c r="I291" s="2">
        <f t="shared" si="564"/>
        <v>20</v>
      </c>
      <c r="J291" s="2" t="str">
        <f t="shared" si="564"/>
        <v>N</v>
      </c>
      <c r="K291" s="6">
        <f t="shared" si="564"/>
        <v>0.375</v>
      </c>
      <c r="L291" s="2" t="str">
        <f t="shared" si="564"/>
        <v>Mark</v>
      </c>
      <c r="M291" s="2">
        <f t="shared" si="564"/>
        <v>11.9</v>
      </c>
      <c r="N291" s="2">
        <f t="shared" si="564"/>
        <v>2</v>
      </c>
      <c r="O291" s="2">
        <v>1</v>
      </c>
      <c r="P291" s="2" t="s">
        <v>107</v>
      </c>
      <c r="Q291" s="7" t="str">
        <f>IF($N291=1,IF(ISERROR(VLOOKUP($P291,'M1'!$A:$C,Q$2,FALSE)),"NOT PRESENT",VLOOKUP($P291,'M1'!$A:$C,Q$2,FALSE)),IF($N291=2,IF(ISERROR(VLOOKUP(DATA!$P291,'M2'!$A:$C,Q$2,FALSE)),"NOT PRESENT",VLOOKUP(DATA!$P291,'M2'!$A:$C,Q$2,FALSE)),IF($N291=0,IF(ISERROR(VLOOKUP($P291,'M1'!$A:$C,Q$2,FALSE)),IF(ISERROR(VLOOKUP(DATA!$P291,'M2'!$A:$C,Q$2,FALSE)),"NOT PRESENT",VLOOKUP(DATA!$P291,'M2'!$A:$C,Q$2,FALSE)),VLOOKUP($P291,'M1'!$A:$C,Q$2,FALSE)),"SPECIFY METHOD")))</f>
        <v>Coryphopterus glaucofraenum</v>
      </c>
      <c r="R291" s="7" t="str">
        <f>IF($N291=1,IF(ISERROR(VLOOKUP($P291,'M1'!$A:$C,R$2,FALSE)),"NOT PRESENT",VLOOKUP($P291,'M1'!$A:$C,R$2,FALSE)),IF($N291=2,IF(ISERROR(VLOOKUP(DATA!$P291,'M2'!$A:$C,R$2,FALSE)),"NOT PRESENT",VLOOKUP(DATA!$P291,'M2'!$A:$C,R$2,FALSE)),IF($N291=0,IF(ISERROR(VLOOKUP($P291,'M1'!$A:$C,R$2,FALSE)),IF(ISERROR(VLOOKUP(DATA!$P291,'M2'!$A:$C,R$2,FALSE)),"NOT PRESENT",VLOOKUP(DATA!$P291,'M2'!$A:$C,R$2,FALSE)),VLOOKUP($P291,'M1'!$A:$C,R$2,FALSE)),"SPECIFY METHOD")))</f>
        <v>Bridled goby</v>
      </c>
      <c r="S291" s="33">
        <f t="shared" si="534"/>
        <v>9</v>
      </c>
      <c r="T291" s="2">
        <v>0</v>
      </c>
      <c r="U291" s="2">
        <v>6</v>
      </c>
      <c r="V291" s="2">
        <v>3</v>
      </c>
    </row>
    <row r="292" spans="1:23">
      <c r="B292" s="2" t="str">
        <f t="shared" ref="B292:D292" si="565">IF(ISERROR(B291),IF(ISERROR(B290),IF(ISERROR(B289),"BLANK",B289),B290),B291)</f>
        <v>LH</v>
      </c>
      <c r="C292" s="2" t="str">
        <f t="shared" si="565"/>
        <v>BLANK</v>
      </c>
      <c r="D292" s="2" t="str">
        <f t="shared" si="565"/>
        <v>BC5</v>
      </c>
      <c r="E292" s="7" t="str">
        <f>IF(ISERROR(VLOOKUP($D292,SITES!$A:$E,2,FALSE)),"",VLOOKUP($D292,SITES!$A:$E,2,FALSE))</f>
        <v>Broward County 5</v>
      </c>
      <c r="F292" s="4">
        <f>IF(ISERROR(VLOOKUP($D292,SITES!$A:$E,3,FALSE)),"",VLOOKUP($D292,SITES!$A:$E,3,FALSE))</f>
        <v>26.301850000000002</v>
      </c>
      <c r="G292" s="31">
        <f>IF(ISERROR(VLOOKUP($D292,SITES!$A:$E,4,FALSE)),"",VLOOKUP($D292,SITES!$A:$E,4,FALSE))</f>
        <v>-80.06816666666667</v>
      </c>
      <c r="H292" s="50">
        <f t="shared" ref="H292:P292" si="566">IF(ISERROR(H291),IF(ISERROR(H290),IF(ISERROR(H289),"BLANK",H289),H290),H291)</f>
        <v>45418</v>
      </c>
      <c r="I292" s="2">
        <f t="shared" si="566"/>
        <v>20</v>
      </c>
      <c r="J292" s="2" t="str">
        <f t="shared" si="566"/>
        <v>N</v>
      </c>
      <c r="K292" s="6">
        <f t="shared" si="566"/>
        <v>0.375</v>
      </c>
      <c r="L292" s="2" t="str">
        <f t="shared" si="566"/>
        <v>Mark</v>
      </c>
      <c r="M292" s="2">
        <f t="shared" si="566"/>
        <v>11.9</v>
      </c>
      <c r="N292" s="2">
        <f t="shared" si="566"/>
        <v>2</v>
      </c>
      <c r="O292" s="2">
        <v>2</v>
      </c>
      <c r="P292" s="2" t="str">
        <f t="shared" si="566"/>
        <v>cgl</v>
      </c>
      <c r="Q292" s="7" t="str">
        <f>IF($N292=1,IF(ISERROR(VLOOKUP($P292,'M1'!$A:$C,Q$2,FALSE)),"NOT PRESENT",VLOOKUP($P292,'M1'!$A:$C,Q$2,FALSE)),IF($N292=2,IF(ISERROR(VLOOKUP(DATA!$P292,'M2'!$A:$C,Q$2,FALSE)),"NOT PRESENT",VLOOKUP(DATA!$P292,'M2'!$A:$C,Q$2,FALSE)),IF($N292=0,IF(ISERROR(VLOOKUP($P292,'M1'!$A:$C,Q$2,FALSE)),IF(ISERROR(VLOOKUP(DATA!$P292,'M2'!$A:$C,Q$2,FALSE)),"NOT PRESENT",VLOOKUP(DATA!$P292,'M2'!$A:$C,Q$2,FALSE)),VLOOKUP($P292,'M1'!$A:$C,Q$2,FALSE)),"SPECIFY METHOD")))</f>
        <v>Coryphopterus glaucofraenum</v>
      </c>
      <c r="R292" s="7" t="str">
        <f>IF($N292=1,IF(ISERROR(VLOOKUP($P292,'M1'!$A:$C,R$2,FALSE)),"NOT PRESENT",VLOOKUP($P292,'M1'!$A:$C,R$2,FALSE)),IF($N292=2,IF(ISERROR(VLOOKUP(DATA!$P292,'M2'!$A:$C,R$2,FALSE)),"NOT PRESENT",VLOOKUP(DATA!$P292,'M2'!$A:$C,R$2,FALSE)),IF($N292=0,IF(ISERROR(VLOOKUP($P292,'M1'!$A:$C,R$2,FALSE)),IF(ISERROR(VLOOKUP(DATA!$P292,'M2'!$A:$C,R$2,FALSE)),"NOT PRESENT",VLOOKUP(DATA!$P292,'M2'!$A:$C,R$2,FALSE)),VLOOKUP($P292,'M1'!$A:$C,R$2,FALSE)),"SPECIFY METHOD")))</f>
        <v>Bridled goby</v>
      </c>
      <c r="S292" s="33">
        <f t="shared" si="534"/>
        <v>6</v>
      </c>
      <c r="T292" s="2">
        <v>0</v>
      </c>
      <c r="U292" s="2">
        <v>2</v>
      </c>
      <c r="V292" s="2">
        <v>4</v>
      </c>
    </row>
    <row r="293" spans="1:23">
      <c r="B293" s="2" t="str">
        <f t="shared" ref="B293:D293" si="567">IF(ISERROR(B292),IF(ISERROR(B291),IF(ISERROR(B290),"BLANK",B290),B291),B292)</f>
        <v>LH</v>
      </c>
      <c r="C293" s="2" t="str">
        <f t="shared" si="567"/>
        <v>BLANK</v>
      </c>
      <c r="D293" s="2" t="str">
        <f t="shared" si="567"/>
        <v>BC5</v>
      </c>
      <c r="E293" s="7" t="str">
        <f>IF(ISERROR(VLOOKUP($D293,SITES!$A:$E,2,FALSE)),"",VLOOKUP($D293,SITES!$A:$E,2,FALSE))</f>
        <v>Broward County 5</v>
      </c>
      <c r="F293" s="4">
        <f>IF(ISERROR(VLOOKUP($D293,SITES!$A:$E,3,FALSE)),"",VLOOKUP($D293,SITES!$A:$E,3,FALSE))</f>
        <v>26.301850000000002</v>
      </c>
      <c r="G293" s="31">
        <f>IF(ISERROR(VLOOKUP($D293,SITES!$A:$E,4,FALSE)),"",VLOOKUP($D293,SITES!$A:$E,4,FALSE))</f>
        <v>-80.06816666666667</v>
      </c>
      <c r="H293" s="50">
        <f t="shared" ref="H293:N293" si="568">IF(ISERROR(H292),IF(ISERROR(H291),IF(ISERROR(H290),"BLANK",H290),H291),H292)</f>
        <v>45418</v>
      </c>
      <c r="I293" s="2">
        <f t="shared" si="568"/>
        <v>20</v>
      </c>
      <c r="J293" s="2" t="str">
        <f t="shared" si="568"/>
        <v>N</v>
      </c>
      <c r="K293" s="6">
        <f t="shared" si="568"/>
        <v>0.375</v>
      </c>
      <c r="L293" s="2" t="str">
        <f t="shared" si="568"/>
        <v>Mark</v>
      </c>
      <c r="M293" s="2">
        <f t="shared" si="568"/>
        <v>11.9</v>
      </c>
      <c r="N293" s="2">
        <f t="shared" si="568"/>
        <v>2</v>
      </c>
      <c r="O293" s="2">
        <v>1</v>
      </c>
      <c r="P293" s="2" t="s">
        <v>143</v>
      </c>
      <c r="Q293" s="7" t="str">
        <f>IF($N293=1,IF(ISERROR(VLOOKUP($P293,'M1'!$A:$C,Q$2,FALSE)),"NOT PRESENT",VLOOKUP($P293,'M1'!$A:$C,Q$2,FALSE)),IF($N293=2,IF(ISERROR(VLOOKUP(DATA!$P293,'M2'!$A:$C,Q$2,FALSE)),"NOT PRESENT",VLOOKUP(DATA!$P293,'M2'!$A:$C,Q$2,FALSE)),IF($N293=0,IF(ISERROR(VLOOKUP($P293,'M1'!$A:$C,Q$2,FALSE)),IF(ISERROR(VLOOKUP(DATA!$P293,'M2'!$A:$C,Q$2,FALSE)),"NOT PRESENT",VLOOKUP(DATA!$P293,'M2'!$A:$C,Q$2,FALSE)),VLOOKUP($P293,'M1'!$A:$C,Q$2,FALSE)),"SPECIFY METHOD")))</f>
        <v>Emblemariopsis diaphana</v>
      </c>
      <c r="R293" s="7" t="str">
        <f>IF($N293=1,IF(ISERROR(VLOOKUP($P293,'M1'!$A:$C,R$2,FALSE)),"NOT PRESENT",VLOOKUP($P293,'M1'!$A:$C,R$2,FALSE)),IF($N293=2,IF(ISERROR(VLOOKUP(DATA!$P293,'M2'!$A:$C,R$2,FALSE)),"NOT PRESENT",VLOOKUP(DATA!$P293,'M2'!$A:$C,R$2,FALSE)),IF($N293=0,IF(ISERROR(VLOOKUP($P293,'M1'!$A:$C,R$2,FALSE)),IF(ISERROR(VLOOKUP(DATA!$P293,'M2'!$A:$C,R$2,FALSE)),"NOT PRESENT",VLOOKUP(DATA!$P293,'M2'!$A:$C,R$2,FALSE)),VLOOKUP($P293,'M1'!$A:$C,R$2,FALSE)),"SPECIFY METHOD")))</f>
        <v>Orange-sided goby</v>
      </c>
      <c r="S293" s="33">
        <f t="shared" si="534"/>
        <v>1</v>
      </c>
      <c r="T293" s="2">
        <v>0</v>
      </c>
      <c r="U293" s="2">
        <v>1</v>
      </c>
    </row>
    <row r="294" spans="1:23">
      <c r="B294" s="2" t="str">
        <f t="shared" ref="B294:D294" si="569">IF(ISERROR(B293),IF(ISERROR(B292),IF(ISERROR(B291),"BLANK",B291),B292),B293)</f>
        <v>LH</v>
      </c>
      <c r="C294" s="2" t="str">
        <f t="shared" si="569"/>
        <v>BLANK</v>
      </c>
      <c r="D294" s="2" t="str">
        <f t="shared" si="569"/>
        <v>BC5</v>
      </c>
      <c r="E294" s="7" t="str">
        <f>IF(ISERROR(VLOOKUP($D294,SITES!$A:$E,2,FALSE)),"",VLOOKUP($D294,SITES!$A:$E,2,FALSE))</f>
        <v>Broward County 5</v>
      </c>
      <c r="F294" s="4">
        <f>IF(ISERROR(VLOOKUP($D294,SITES!$A:$E,3,FALSE)),"",VLOOKUP($D294,SITES!$A:$E,3,FALSE))</f>
        <v>26.301850000000002</v>
      </c>
      <c r="G294" s="31">
        <f>IF(ISERROR(VLOOKUP($D294,SITES!$A:$E,4,FALSE)),"",VLOOKUP($D294,SITES!$A:$E,4,FALSE))</f>
        <v>-80.06816666666667</v>
      </c>
      <c r="H294" s="50">
        <f t="shared" ref="H294:N294" si="570">IF(ISERROR(H293),IF(ISERROR(H292),IF(ISERROR(H291),"BLANK",H291),H292),H293)</f>
        <v>45418</v>
      </c>
      <c r="I294" s="2">
        <f t="shared" si="570"/>
        <v>20</v>
      </c>
      <c r="J294" s="2" t="str">
        <f t="shared" si="570"/>
        <v>N</v>
      </c>
      <c r="K294" s="6">
        <f t="shared" si="570"/>
        <v>0.375</v>
      </c>
      <c r="L294" s="2" t="str">
        <f t="shared" si="570"/>
        <v>Mark</v>
      </c>
      <c r="M294" s="2">
        <f t="shared" si="570"/>
        <v>11.9</v>
      </c>
      <c r="N294" s="2">
        <f t="shared" si="570"/>
        <v>2</v>
      </c>
      <c r="O294" s="2">
        <v>1</v>
      </c>
      <c r="P294" s="2" t="s">
        <v>133</v>
      </c>
      <c r="Q294" s="7" t="str">
        <f>IF($N294=1,IF(ISERROR(VLOOKUP($P294,'M1'!$A:$C,Q$2,FALSE)),"NOT PRESENT",VLOOKUP($P294,'M1'!$A:$C,Q$2,FALSE)),IF($N294=2,IF(ISERROR(VLOOKUP(DATA!$P294,'M2'!$A:$C,Q$2,FALSE)),"NOT PRESENT",VLOOKUP(DATA!$P294,'M2'!$A:$C,Q$2,FALSE)),IF($N294=0,IF(ISERROR(VLOOKUP($P294,'M1'!$A:$C,Q$2,FALSE)),IF(ISERROR(VLOOKUP(DATA!$P294,'M2'!$A:$C,Q$2,FALSE)),"NOT PRESENT",VLOOKUP(DATA!$P294,'M2'!$A:$C,Q$2,FALSE)),VLOOKUP($P294,'M1'!$A:$C,Q$2,FALSE)),"SPECIFY METHOD")))</f>
        <v>Hermodice carunculata</v>
      </c>
      <c r="R294" s="7">
        <f>IF($N294=1,IF(ISERROR(VLOOKUP($P294,'M1'!$A:$C,R$2,FALSE)),"NOT PRESENT",VLOOKUP($P294,'M1'!$A:$C,R$2,FALSE)),IF($N294=2,IF(ISERROR(VLOOKUP(DATA!$P294,'M2'!$A:$C,R$2,FALSE)),"NOT PRESENT",VLOOKUP(DATA!$P294,'M2'!$A:$C,R$2,FALSE)),IF($N294=0,IF(ISERROR(VLOOKUP($P294,'M1'!$A:$C,R$2,FALSE)),IF(ISERROR(VLOOKUP(DATA!$P294,'M2'!$A:$C,R$2,FALSE)),"NOT PRESENT",VLOOKUP(DATA!$P294,'M2'!$A:$C,R$2,FALSE)),VLOOKUP($P294,'M1'!$A:$C,R$2,FALSE)),"SPECIFY METHOD")))</f>
        <v>0</v>
      </c>
      <c r="S294" s="33">
        <f t="shared" si="534"/>
        <v>1</v>
      </c>
      <c r="T294" s="2">
        <v>1</v>
      </c>
    </row>
    <row r="295" spans="1:23">
      <c r="B295" s="2" t="str">
        <f t="shared" ref="B295:D295" si="571">IF(ISERROR(B294),IF(ISERROR(B293),IF(ISERROR(B292),"BLANK",B292),B293),B294)</f>
        <v>LH</v>
      </c>
      <c r="C295" s="2" t="str">
        <f t="shared" si="571"/>
        <v>BLANK</v>
      </c>
      <c r="D295" s="2" t="str">
        <f t="shared" si="571"/>
        <v>BC5</v>
      </c>
      <c r="E295" s="7" t="str">
        <f>IF(ISERROR(VLOOKUP($D295,SITES!$A:$E,2,FALSE)),"",VLOOKUP($D295,SITES!$A:$E,2,FALSE))</f>
        <v>Broward County 5</v>
      </c>
      <c r="F295" s="4">
        <f>IF(ISERROR(VLOOKUP($D295,SITES!$A:$E,3,FALSE)),"",VLOOKUP($D295,SITES!$A:$E,3,FALSE))</f>
        <v>26.301850000000002</v>
      </c>
      <c r="G295" s="31">
        <f>IF(ISERROR(VLOOKUP($D295,SITES!$A:$E,4,FALSE)),"",VLOOKUP($D295,SITES!$A:$E,4,FALSE))</f>
        <v>-80.06816666666667</v>
      </c>
      <c r="H295" s="50">
        <f t="shared" ref="H295:N295" si="572">IF(ISERROR(H294),IF(ISERROR(H293),IF(ISERROR(H292),"BLANK",H292),H293),H294)</f>
        <v>45418</v>
      </c>
      <c r="I295" s="2">
        <f t="shared" si="572"/>
        <v>20</v>
      </c>
      <c r="J295" s="2" t="str">
        <f t="shared" si="572"/>
        <v>N</v>
      </c>
      <c r="K295" s="6">
        <f t="shared" si="572"/>
        <v>0.375</v>
      </c>
      <c r="L295" s="2" t="str">
        <f t="shared" si="572"/>
        <v>Mark</v>
      </c>
      <c r="M295" s="2">
        <f t="shared" si="572"/>
        <v>11.9</v>
      </c>
      <c r="N295" s="2">
        <f t="shared" si="572"/>
        <v>2</v>
      </c>
      <c r="O295" s="2">
        <v>2</v>
      </c>
      <c r="P295" s="2" t="s">
        <v>133</v>
      </c>
      <c r="Q295" s="7" t="str">
        <f>IF($N295=1,IF(ISERROR(VLOOKUP($P295,'M1'!$A:$C,Q$2,FALSE)),"NOT PRESENT",VLOOKUP($P295,'M1'!$A:$C,Q$2,FALSE)),IF($N295=2,IF(ISERROR(VLOOKUP(DATA!$P295,'M2'!$A:$C,Q$2,FALSE)),"NOT PRESENT",VLOOKUP(DATA!$P295,'M2'!$A:$C,Q$2,FALSE)),IF($N295=0,IF(ISERROR(VLOOKUP($P295,'M1'!$A:$C,Q$2,FALSE)),IF(ISERROR(VLOOKUP(DATA!$P295,'M2'!$A:$C,Q$2,FALSE)),"NOT PRESENT",VLOOKUP(DATA!$P295,'M2'!$A:$C,Q$2,FALSE)),VLOOKUP($P295,'M1'!$A:$C,Q$2,FALSE)),"SPECIFY METHOD")))</f>
        <v>Hermodice carunculata</v>
      </c>
      <c r="R295" s="7">
        <f>IF($N295=1,IF(ISERROR(VLOOKUP($P295,'M1'!$A:$C,R$2,FALSE)),"NOT PRESENT",VLOOKUP($P295,'M1'!$A:$C,R$2,FALSE)),IF($N295=2,IF(ISERROR(VLOOKUP(DATA!$P295,'M2'!$A:$C,R$2,FALSE)),"NOT PRESENT",VLOOKUP(DATA!$P295,'M2'!$A:$C,R$2,FALSE)),IF($N295=0,IF(ISERROR(VLOOKUP($P295,'M1'!$A:$C,R$2,FALSE)),IF(ISERROR(VLOOKUP(DATA!$P295,'M2'!$A:$C,R$2,FALSE)),"NOT PRESENT",VLOOKUP(DATA!$P295,'M2'!$A:$C,R$2,FALSE)),VLOOKUP($P295,'M1'!$A:$C,R$2,FALSE)),"SPECIFY METHOD")))</f>
        <v>0</v>
      </c>
      <c r="S295" s="33">
        <f t="shared" si="534"/>
        <v>1</v>
      </c>
      <c r="T295" s="2">
        <v>1</v>
      </c>
    </row>
    <row r="296" spans="1:23">
      <c r="B296" s="2" t="str">
        <f t="shared" ref="B296:D296" si="573">IF(ISERROR(B295),IF(ISERROR(B294),IF(ISERROR(B293),"BLANK",B293),B294),B295)</f>
        <v>LH</v>
      </c>
      <c r="C296" s="2" t="str">
        <f t="shared" si="573"/>
        <v>BLANK</v>
      </c>
      <c r="D296" s="2" t="str">
        <f t="shared" si="573"/>
        <v>BC5</v>
      </c>
      <c r="E296" s="7" t="str">
        <f>IF(ISERROR(VLOOKUP($D296,SITES!$A:$E,2,FALSE)),"",VLOOKUP($D296,SITES!$A:$E,2,FALSE))</f>
        <v>Broward County 5</v>
      </c>
      <c r="F296" s="4">
        <f>IF(ISERROR(VLOOKUP($D296,SITES!$A:$E,3,FALSE)),"",VLOOKUP($D296,SITES!$A:$E,3,FALSE))</f>
        <v>26.301850000000002</v>
      </c>
      <c r="G296" s="31">
        <f>IF(ISERROR(VLOOKUP($D296,SITES!$A:$E,4,FALSE)),"",VLOOKUP($D296,SITES!$A:$E,4,FALSE))</f>
        <v>-80.06816666666667</v>
      </c>
      <c r="H296" s="50">
        <f t="shared" ref="H296:N296" si="574">IF(ISERROR(H295),IF(ISERROR(H294),IF(ISERROR(H293),"BLANK",H293),H294),H295)</f>
        <v>45418</v>
      </c>
      <c r="I296" s="2">
        <f t="shared" si="574"/>
        <v>20</v>
      </c>
      <c r="J296" s="2" t="str">
        <f t="shared" si="574"/>
        <v>N</v>
      </c>
      <c r="K296" s="6">
        <f t="shared" si="574"/>
        <v>0.375</v>
      </c>
      <c r="L296" s="2" t="str">
        <f t="shared" si="574"/>
        <v>Mark</v>
      </c>
      <c r="M296" s="2">
        <f t="shared" si="574"/>
        <v>11.9</v>
      </c>
      <c r="N296" s="2">
        <f t="shared" si="574"/>
        <v>2</v>
      </c>
      <c r="O296" s="2">
        <v>2</v>
      </c>
      <c r="P296" s="2" t="s">
        <v>160</v>
      </c>
      <c r="Q296" s="7" t="str">
        <f>IF($N296=1,IF(ISERROR(VLOOKUP($P296,'M1'!$A:$C,Q$2,FALSE)),"NOT PRESENT",VLOOKUP($P296,'M1'!$A:$C,Q$2,FALSE)),IF($N296=2,IF(ISERROR(VLOOKUP(DATA!$P296,'M2'!$A:$C,Q$2,FALSE)),"NOT PRESENT",VLOOKUP(DATA!$P296,'M2'!$A:$C,Q$2,FALSE)),IF($N296=0,IF(ISERROR(VLOOKUP($P296,'M1'!$A:$C,Q$2,FALSE)),IF(ISERROR(VLOOKUP(DATA!$P296,'M2'!$A:$C,Q$2,FALSE)),"NOT PRESENT",VLOOKUP(DATA!$P296,'M2'!$A:$C,Q$2,FALSE)),VLOOKUP($P296,'M1'!$A:$C,Q$2,FALSE)),"SPECIFY METHOD")))</f>
        <v>Stenorhynchus seticornis</v>
      </c>
      <c r="R296" s="7" t="str">
        <f>IF($N296=1,IF(ISERROR(VLOOKUP($P296,'M1'!$A:$C,R$2,FALSE)),"NOT PRESENT",VLOOKUP($P296,'M1'!$A:$C,R$2,FALSE)),IF($N296=2,IF(ISERROR(VLOOKUP(DATA!$P296,'M2'!$A:$C,R$2,FALSE)),"NOT PRESENT",VLOOKUP(DATA!$P296,'M2'!$A:$C,R$2,FALSE)),IF($N296=0,IF(ISERROR(VLOOKUP($P296,'M1'!$A:$C,R$2,FALSE)),IF(ISERROR(VLOOKUP(DATA!$P296,'M2'!$A:$C,R$2,FALSE)),"NOT PRESENT",VLOOKUP(DATA!$P296,'M2'!$A:$C,R$2,FALSE)),VLOOKUP($P296,'M1'!$A:$C,R$2,FALSE)),"SPECIFY METHOD")))</f>
        <v>Yellowline arrow crab</v>
      </c>
      <c r="S296" s="33">
        <f t="shared" si="534"/>
        <v>1</v>
      </c>
      <c r="T296" s="2">
        <v>1</v>
      </c>
    </row>
    <row r="297" spans="1:23">
      <c r="B297" s="2" t="str">
        <f t="shared" ref="B297:D297" si="575">IF(ISERROR(B296),IF(ISERROR(B295),IF(ISERROR(B294),"BLANK",B294),B295),B296)</f>
        <v>LH</v>
      </c>
      <c r="C297" s="2" t="str">
        <f t="shared" si="575"/>
        <v>BLANK</v>
      </c>
      <c r="D297" s="2" t="str">
        <f t="shared" si="575"/>
        <v>BC5</v>
      </c>
      <c r="E297" s="7" t="str">
        <f>IF(ISERROR(VLOOKUP($D297,SITES!$A:$E,2,FALSE)),"",VLOOKUP($D297,SITES!$A:$E,2,FALSE))</f>
        <v>Broward County 5</v>
      </c>
      <c r="F297" s="4">
        <f>IF(ISERROR(VLOOKUP($D297,SITES!$A:$E,3,FALSE)),"",VLOOKUP($D297,SITES!$A:$E,3,FALSE))</f>
        <v>26.301850000000002</v>
      </c>
      <c r="G297" s="31">
        <f>IF(ISERROR(VLOOKUP($D297,SITES!$A:$E,4,FALSE)),"",VLOOKUP($D297,SITES!$A:$E,4,FALSE))</f>
        <v>-80.06816666666667</v>
      </c>
      <c r="H297" s="50">
        <f t="shared" ref="H297:N297" si="576">IF(ISERROR(H296),IF(ISERROR(H295),IF(ISERROR(H294),"BLANK",H294),H295),H296)</f>
        <v>45418</v>
      </c>
      <c r="I297" s="2">
        <f t="shared" si="576"/>
        <v>20</v>
      </c>
      <c r="J297" s="2" t="str">
        <f t="shared" si="576"/>
        <v>N</v>
      </c>
      <c r="K297" s="6">
        <f t="shared" si="576"/>
        <v>0.375</v>
      </c>
      <c r="L297" s="2" t="str">
        <f t="shared" si="576"/>
        <v>Mark</v>
      </c>
      <c r="M297" s="2">
        <f t="shared" si="576"/>
        <v>11.9</v>
      </c>
      <c r="N297" s="2">
        <f t="shared" si="576"/>
        <v>2</v>
      </c>
      <c r="O297" s="2">
        <v>2</v>
      </c>
      <c r="P297" s="2" t="s">
        <v>112</v>
      </c>
      <c r="Q297" s="7" t="str">
        <f>IF($N297=1,IF(ISERROR(VLOOKUP($P297,'M1'!$A:$C,Q$2,FALSE)),"NOT PRESENT",VLOOKUP($P297,'M1'!$A:$C,Q$2,FALSE)),IF($N297=2,IF(ISERROR(VLOOKUP(DATA!$P297,'M2'!$A:$C,Q$2,FALSE)),"NOT PRESENT",VLOOKUP(DATA!$P297,'M2'!$A:$C,Q$2,FALSE)),IF($N297=0,IF(ISERROR(VLOOKUP($P297,'M1'!$A:$C,Q$2,FALSE)),IF(ISERROR(VLOOKUP(DATA!$P297,'M2'!$A:$C,Q$2,FALSE)),"NOT PRESENT",VLOOKUP(DATA!$P297,'M2'!$A:$C,Q$2,FALSE)),VLOOKUP($P297,'M1'!$A:$C,Q$2,FALSE)),"SPECIFY METHOD")))</f>
        <v>Paguristes cadenati</v>
      </c>
      <c r="R297" s="7" t="str">
        <f>IF($N297=1,IF(ISERROR(VLOOKUP($P297,'M1'!$A:$C,R$2,FALSE)),"NOT PRESENT",VLOOKUP($P297,'M1'!$A:$C,R$2,FALSE)),IF($N297=2,IF(ISERROR(VLOOKUP(DATA!$P297,'M2'!$A:$C,R$2,FALSE)),"NOT PRESENT",VLOOKUP(DATA!$P297,'M2'!$A:$C,R$2,FALSE)),IF($N297=0,IF(ISERROR(VLOOKUP($P297,'M1'!$A:$C,R$2,FALSE)),IF(ISERROR(VLOOKUP(DATA!$P297,'M2'!$A:$C,R$2,FALSE)),"NOT PRESENT",VLOOKUP(DATA!$P297,'M2'!$A:$C,R$2,FALSE)),VLOOKUP($P297,'M1'!$A:$C,R$2,FALSE)),"SPECIFY METHOD")))</f>
        <v>Red reef hermit crab</v>
      </c>
      <c r="S297" s="33">
        <f t="shared" si="534"/>
        <v>2</v>
      </c>
      <c r="T297" s="2">
        <v>2</v>
      </c>
    </row>
    <row r="298" spans="1:23">
      <c r="B298" s="2" t="str">
        <f t="shared" ref="B298:D298" si="577">IF(ISERROR(B297),IF(ISERROR(B296),IF(ISERROR(B295),"BLANK",B295),B296),B297)</f>
        <v>LH</v>
      </c>
      <c r="C298" s="2" t="str">
        <f t="shared" si="577"/>
        <v>BLANK</v>
      </c>
      <c r="D298" s="2" t="str">
        <f t="shared" si="577"/>
        <v>BC5</v>
      </c>
      <c r="E298" s="7" t="str">
        <f>IF(ISERROR(VLOOKUP($D298,SITES!$A:$E,2,FALSE)),"",VLOOKUP($D298,SITES!$A:$E,2,FALSE))</f>
        <v>Broward County 5</v>
      </c>
      <c r="F298" s="4">
        <f>IF(ISERROR(VLOOKUP($D298,SITES!$A:$E,3,FALSE)),"",VLOOKUP($D298,SITES!$A:$E,3,FALSE))</f>
        <v>26.301850000000002</v>
      </c>
      <c r="G298" s="31">
        <f>IF(ISERROR(VLOOKUP($D298,SITES!$A:$E,4,FALSE)),"",VLOOKUP($D298,SITES!$A:$E,4,FALSE))</f>
        <v>-80.06816666666667</v>
      </c>
      <c r="H298" s="50">
        <f t="shared" ref="H298:N298" si="578">IF(ISERROR(H297),IF(ISERROR(H296),IF(ISERROR(H295),"BLANK",H295),H296),H297)</f>
        <v>45418</v>
      </c>
      <c r="I298" s="2">
        <f t="shared" si="578"/>
        <v>20</v>
      </c>
      <c r="J298" s="2" t="str">
        <f t="shared" si="578"/>
        <v>N</v>
      </c>
      <c r="K298" s="6">
        <f t="shared" si="578"/>
        <v>0.375</v>
      </c>
      <c r="L298" s="2" t="str">
        <f t="shared" si="578"/>
        <v>Mark</v>
      </c>
      <c r="M298" s="2">
        <f t="shared" si="578"/>
        <v>11.9</v>
      </c>
      <c r="N298" s="2">
        <f t="shared" si="578"/>
        <v>2</v>
      </c>
      <c r="O298" s="2">
        <v>2</v>
      </c>
      <c r="P298" s="2" t="s">
        <v>161</v>
      </c>
      <c r="Q298" s="7" t="str">
        <f>IF($N298=1,IF(ISERROR(VLOOKUP($P298,'M1'!$A:$C,Q$2,FALSE)),"NOT PRESENT",VLOOKUP($P298,'M1'!$A:$C,Q$2,FALSE)),IF($N298=2,IF(ISERROR(VLOOKUP(DATA!$P298,'M2'!$A:$C,Q$2,FALSE)),"NOT PRESENT",VLOOKUP(DATA!$P298,'M2'!$A:$C,Q$2,FALSE)),IF($N298=0,IF(ISERROR(VLOOKUP($P298,'M1'!$A:$C,Q$2,FALSE)),IF(ISERROR(VLOOKUP(DATA!$P298,'M2'!$A:$C,Q$2,FALSE)),"NOT PRESENT",VLOOKUP(DATA!$P298,'M2'!$A:$C,Q$2,FALSE)),VLOOKUP($P298,'M1'!$A:$C,Q$2,FALSE)),"SPECIFY METHOD")))</f>
        <v>Neogonodactylus curacaoensis</v>
      </c>
      <c r="R298" s="7">
        <f>IF($N298=1,IF(ISERROR(VLOOKUP($P298,'M1'!$A:$C,R$2,FALSE)),"NOT PRESENT",VLOOKUP($P298,'M1'!$A:$C,R$2,FALSE)),IF($N298=2,IF(ISERROR(VLOOKUP(DATA!$P298,'M2'!$A:$C,R$2,FALSE)),"NOT PRESENT",VLOOKUP(DATA!$P298,'M2'!$A:$C,R$2,FALSE)),IF($N298=0,IF(ISERROR(VLOOKUP($P298,'M1'!$A:$C,R$2,FALSE)),IF(ISERROR(VLOOKUP(DATA!$P298,'M2'!$A:$C,R$2,FALSE)),"NOT PRESENT",VLOOKUP(DATA!$P298,'M2'!$A:$C,R$2,FALSE)),VLOOKUP($P298,'M1'!$A:$C,R$2,FALSE)),"SPECIFY METHOD")))</f>
        <v>0</v>
      </c>
      <c r="S298" s="33">
        <f t="shared" si="534"/>
        <v>1</v>
      </c>
      <c r="T298" s="2">
        <v>1</v>
      </c>
    </row>
    <row r="299" spans="1:23">
      <c r="B299" s="2" t="str">
        <f t="shared" ref="B299:D299" si="579">IF(ISERROR(B298),IF(ISERROR(B297),IF(ISERROR(B296),"BLANK",B296),B297),B298)</f>
        <v>LH</v>
      </c>
      <c r="C299" s="2" t="str">
        <f t="shared" si="579"/>
        <v>BLANK</v>
      </c>
      <c r="D299" s="2" t="str">
        <f t="shared" si="579"/>
        <v>BC5</v>
      </c>
      <c r="E299" s="7" t="str">
        <f>IF(ISERROR(VLOOKUP($D299,SITES!$A:$E,2,FALSE)),"",VLOOKUP($D299,SITES!$A:$E,2,FALSE))</f>
        <v>Broward County 5</v>
      </c>
      <c r="F299" s="4">
        <f>IF(ISERROR(VLOOKUP($D299,SITES!$A:$E,3,FALSE)),"",VLOOKUP($D299,SITES!$A:$E,3,FALSE))</f>
        <v>26.301850000000002</v>
      </c>
      <c r="G299" s="31">
        <f>IF(ISERROR(VLOOKUP($D299,SITES!$A:$E,4,FALSE)),"",VLOOKUP($D299,SITES!$A:$E,4,FALSE))</f>
        <v>-80.06816666666667</v>
      </c>
      <c r="H299" s="50">
        <f t="shared" ref="H299:N299" si="580">IF(ISERROR(H298),IF(ISERROR(H297),IF(ISERROR(H296),"BLANK",H296),H297),H298)</f>
        <v>45418</v>
      </c>
      <c r="I299" s="2">
        <f t="shared" si="580"/>
        <v>20</v>
      </c>
      <c r="J299" s="2" t="str">
        <f t="shared" si="580"/>
        <v>N</v>
      </c>
      <c r="K299" s="6">
        <f t="shared" si="580"/>
        <v>0.375</v>
      </c>
      <c r="L299" s="2" t="str">
        <f t="shared" si="580"/>
        <v>Mark</v>
      </c>
      <c r="M299" s="2">
        <f t="shared" si="580"/>
        <v>11.9</v>
      </c>
      <c r="N299" s="2">
        <f t="shared" si="580"/>
        <v>2</v>
      </c>
      <c r="O299" s="2">
        <v>1</v>
      </c>
      <c r="P299" s="2" t="s">
        <v>134</v>
      </c>
      <c r="Q299" s="7" t="str">
        <f>IF($N299=1,IF(ISERROR(VLOOKUP($P299,'M1'!$A:$C,Q$2,FALSE)),"NOT PRESENT",VLOOKUP($P299,'M1'!$A:$C,Q$2,FALSE)),IF($N299=2,IF(ISERROR(VLOOKUP(DATA!$P299,'M2'!$A:$C,Q$2,FALSE)),"NOT PRESENT",VLOOKUP(DATA!$P299,'M2'!$A:$C,Q$2,FALSE)),IF($N299=0,IF(ISERROR(VLOOKUP($P299,'M1'!$A:$C,Q$2,FALSE)),IF(ISERROR(VLOOKUP(DATA!$P299,'M2'!$A:$C,Q$2,FALSE)),"NOT PRESENT",VLOOKUP(DATA!$P299,'M2'!$A:$C,Q$2,FALSE)),VLOOKUP($P299,'M1'!$A:$C,Q$2,FALSE)),"SPECIFY METHOD")))</f>
        <v>Opistognathus whitehursti</v>
      </c>
      <c r="R299" s="7">
        <f>IF($N299=1,IF(ISERROR(VLOOKUP($P299,'M1'!$A:$C,R$2,FALSE)),"NOT PRESENT",VLOOKUP($P299,'M1'!$A:$C,R$2,FALSE)),IF($N299=2,IF(ISERROR(VLOOKUP(DATA!$P299,'M2'!$A:$C,R$2,FALSE)),"NOT PRESENT",VLOOKUP(DATA!$P299,'M2'!$A:$C,R$2,FALSE)),IF($N299=0,IF(ISERROR(VLOOKUP($P299,'M1'!$A:$C,R$2,FALSE)),IF(ISERROR(VLOOKUP(DATA!$P299,'M2'!$A:$C,R$2,FALSE)),"NOT PRESENT",VLOOKUP(DATA!$P299,'M2'!$A:$C,R$2,FALSE)),VLOOKUP($P299,'M1'!$A:$C,R$2,FALSE)),"SPECIFY METHOD")))</f>
        <v>0</v>
      </c>
      <c r="S299" s="33">
        <f t="shared" si="534"/>
        <v>1</v>
      </c>
      <c r="T299" s="2">
        <v>0</v>
      </c>
      <c r="W299" s="2">
        <v>1</v>
      </c>
    </row>
    <row r="300" spans="1:23">
      <c r="B300" s="2" t="str">
        <f t="shared" ref="B300:D300" si="581">IF(ISERROR(B299),IF(ISERROR(B298),IF(ISERROR(B297),"BLANK",B297),B298),B299)</f>
        <v>LH</v>
      </c>
      <c r="C300" s="2" t="str">
        <f t="shared" si="581"/>
        <v>BLANK</v>
      </c>
      <c r="D300" s="2" t="str">
        <f t="shared" si="581"/>
        <v>BC5</v>
      </c>
      <c r="E300" s="7" t="str">
        <f>IF(ISERROR(VLOOKUP($D300,SITES!$A:$E,2,FALSE)),"",VLOOKUP($D300,SITES!$A:$E,2,FALSE))</f>
        <v>Broward County 5</v>
      </c>
      <c r="F300" s="4">
        <f>IF(ISERROR(VLOOKUP($D300,SITES!$A:$E,3,FALSE)),"",VLOOKUP($D300,SITES!$A:$E,3,FALSE))</f>
        <v>26.301850000000002</v>
      </c>
      <c r="G300" s="31">
        <f>IF(ISERROR(VLOOKUP($D300,SITES!$A:$E,4,FALSE)),"",VLOOKUP($D300,SITES!$A:$E,4,FALSE))</f>
        <v>-80.06816666666667</v>
      </c>
      <c r="H300" s="50">
        <f t="shared" ref="H300:N300" si="582">IF(ISERROR(H299),IF(ISERROR(H298),IF(ISERROR(H297),"BLANK",H297),H298),H299)</f>
        <v>45418</v>
      </c>
      <c r="I300" s="2">
        <f t="shared" si="582"/>
        <v>20</v>
      </c>
      <c r="J300" s="2" t="str">
        <f t="shared" si="582"/>
        <v>N</v>
      </c>
      <c r="K300" s="6">
        <f t="shared" si="582"/>
        <v>0.375</v>
      </c>
      <c r="L300" s="2" t="str">
        <f t="shared" si="582"/>
        <v>Mark</v>
      </c>
      <c r="M300" s="2">
        <f t="shared" si="582"/>
        <v>11.9</v>
      </c>
      <c r="N300" s="2">
        <f t="shared" si="582"/>
        <v>2</v>
      </c>
      <c r="O300" s="2">
        <v>2</v>
      </c>
      <c r="P300" s="2" t="s">
        <v>115</v>
      </c>
      <c r="Q300" s="7" t="str">
        <f>IF($N300=1,IF(ISERROR(VLOOKUP($P300,'M1'!$A:$C,Q$2,FALSE)),"NOT PRESENT",VLOOKUP($P300,'M1'!$A:$C,Q$2,FALSE)),IF($N300=2,IF(ISERROR(VLOOKUP(DATA!$P300,'M2'!$A:$C,Q$2,FALSE)),"NOT PRESENT",VLOOKUP(DATA!$P300,'M2'!$A:$C,Q$2,FALSE)),IF($N300=0,IF(ISERROR(VLOOKUP($P300,'M1'!$A:$C,Q$2,FALSE)),IF(ISERROR(VLOOKUP(DATA!$P300,'M2'!$A:$C,Q$2,FALSE)),"NOT PRESENT",VLOOKUP(DATA!$P300,'M2'!$A:$C,Q$2,FALSE)),VLOOKUP($P300,'M1'!$A:$C,Q$2,FALSE)),"SPECIFY METHOD")))</f>
        <v>Pagurus brevidactylus</v>
      </c>
      <c r="R300" s="7">
        <f>IF($N300=1,IF(ISERROR(VLOOKUP($P300,'M1'!$A:$C,R$2,FALSE)),"NOT PRESENT",VLOOKUP($P300,'M1'!$A:$C,R$2,FALSE)),IF($N300=2,IF(ISERROR(VLOOKUP(DATA!$P300,'M2'!$A:$C,R$2,FALSE)),"NOT PRESENT",VLOOKUP(DATA!$P300,'M2'!$A:$C,R$2,FALSE)),IF($N300=0,IF(ISERROR(VLOOKUP($P300,'M1'!$A:$C,R$2,FALSE)),IF(ISERROR(VLOOKUP(DATA!$P300,'M2'!$A:$C,R$2,FALSE)),"NOT PRESENT",VLOOKUP(DATA!$P300,'M2'!$A:$C,R$2,FALSE)),VLOOKUP($P300,'M1'!$A:$C,R$2,FALSE)),"SPECIFY METHOD")))</f>
        <v>0</v>
      </c>
      <c r="S300" s="33">
        <f t="shared" si="534"/>
        <v>8</v>
      </c>
      <c r="T300" s="2">
        <v>8</v>
      </c>
    </row>
    <row r="301" spans="1:23">
      <c r="B301" s="2" t="str">
        <f t="shared" ref="B301:D301" si="583">IF(ISERROR(B300),IF(ISERROR(B299),IF(ISERROR(B298),"BLANK",B298),B299),B300)</f>
        <v>LH</v>
      </c>
      <c r="C301" s="2" t="str">
        <f t="shared" si="583"/>
        <v>BLANK</v>
      </c>
      <c r="D301" s="2" t="str">
        <f t="shared" si="583"/>
        <v>BC5</v>
      </c>
      <c r="E301" s="7" t="str">
        <f>IF(ISERROR(VLOOKUP($D301,SITES!$A:$E,2,FALSE)),"",VLOOKUP($D301,SITES!$A:$E,2,FALSE))</f>
        <v>Broward County 5</v>
      </c>
      <c r="F301" s="4">
        <f>IF(ISERROR(VLOOKUP($D301,SITES!$A:$E,3,FALSE)),"",VLOOKUP($D301,SITES!$A:$E,3,FALSE))</f>
        <v>26.301850000000002</v>
      </c>
      <c r="G301" s="31">
        <f>IF(ISERROR(VLOOKUP($D301,SITES!$A:$E,4,FALSE)),"",VLOOKUP($D301,SITES!$A:$E,4,FALSE))</f>
        <v>-80.06816666666667</v>
      </c>
      <c r="H301" s="50">
        <f t="shared" ref="H301:N301" si="584">IF(ISERROR(H300),IF(ISERROR(H299),IF(ISERROR(H298),"BLANK",H298),H299),H300)</f>
        <v>45418</v>
      </c>
      <c r="I301" s="2">
        <f t="shared" si="584"/>
        <v>20</v>
      </c>
      <c r="J301" s="2" t="str">
        <f t="shared" si="584"/>
        <v>N</v>
      </c>
      <c r="K301" s="6">
        <f t="shared" si="584"/>
        <v>0.375</v>
      </c>
      <c r="L301" s="2" t="str">
        <f t="shared" si="584"/>
        <v>Mark</v>
      </c>
      <c r="M301" s="2">
        <f t="shared" si="584"/>
        <v>11.9</v>
      </c>
      <c r="N301" s="2">
        <f t="shared" si="584"/>
        <v>2</v>
      </c>
      <c r="O301" s="2">
        <v>2</v>
      </c>
      <c r="P301" s="2" t="s">
        <v>146</v>
      </c>
      <c r="Q301" s="7" t="str">
        <f>IF($N301=1,IF(ISERROR(VLOOKUP($P301,'M1'!$A:$C,Q$2,FALSE)),"NOT PRESENT",VLOOKUP($P301,'M1'!$A:$C,Q$2,FALSE)),IF($N301=2,IF(ISERROR(VLOOKUP(DATA!$P301,'M2'!$A:$C,Q$2,FALSE)),"NOT PRESENT",VLOOKUP(DATA!$P301,'M2'!$A:$C,Q$2,FALSE)),IF($N301=0,IF(ISERROR(VLOOKUP($P301,'M1'!$A:$C,Q$2,FALSE)),IF(ISERROR(VLOOKUP(DATA!$P301,'M2'!$A:$C,Q$2,FALSE)),"NOT PRESENT",VLOOKUP(DATA!$P301,'M2'!$A:$C,Q$2,FALSE)),VLOOKUP($P301,'M1'!$A:$C,Q$2,FALSE)),"SPECIFY METHOD")))</f>
        <v>Diadema antillarum</v>
      </c>
      <c r="R301" s="7" t="str">
        <f>IF($N301=1,IF(ISERROR(VLOOKUP($P301,'M1'!$A:$C,R$2,FALSE)),"NOT PRESENT",VLOOKUP($P301,'M1'!$A:$C,R$2,FALSE)),IF($N301=2,IF(ISERROR(VLOOKUP(DATA!$P301,'M2'!$A:$C,R$2,FALSE)),"NOT PRESENT",VLOOKUP(DATA!$P301,'M2'!$A:$C,R$2,FALSE)),IF($N301=0,IF(ISERROR(VLOOKUP($P301,'M1'!$A:$C,R$2,FALSE)),IF(ISERROR(VLOOKUP(DATA!$P301,'M2'!$A:$C,R$2,FALSE)),"NOT PRESENT",VLOOKUP(DATA!$P301,'M2'!$A:$C,R$2,FALSE)),VLOOKUP($P301,'M1'!$A:$C,R$2,FALSE)),"SPECIFY METHOD")))</f>
        <v>Lime urchin</v>
      </c>
      <c r="S301" s="33">
        <f t="shared" si="534"/>
        <v>1</v>
      </c>
      <c r="T301" s="2">
        <v>1</v>
      </c>
    </row>
    <row r="302" spans="1:23" s="53" customFormat="1">
      <c r="A302" s="54"/>
      <c r="B302" s="53" t="str">
        <f t="shared" ref="B302:D302" si="585">IF(ISERROR(B301),IF(ISERROR(B300),IF(ISERROR(B299),"BLANK",B299),B300),B301)</f>
        <v>LH</v>
      </c>
      <c r="C302" s="53" t="str">
        <f t="shared" si="585"/>
        <v>BLANK</v>
      </c>
      <c r="D302" s="53" t="str">
        <f t="shared" si="585"/>
        <v>BC5</v>
      </c>
      <c r="E302" s="52" t="str">
        <f>IF(ISERROR(VLOOKUP($D302,SITES!$A:$E,2,FALSE)),"",VLOOKUP($D302,SITES!$A:$E,2,FALSE))</f>
        <v>Broward County 5</v>
      </c>
      <c r="F302" s="54">
        <f>IF(ISERROR(VLOOKUP($D302,SITES!$A:$E,3,FALSE)),"",VLOOKUP($D302,SITES!$A:$E,3,FALSE))</f>
        <v>26.301850000000002</v>
      </c>
      <c r="G302" s="55">
        <f>IF(ISERROR(VLOOKUP($D302,SITES!$A:$E,4,FALSE)),"",VLOOKUP($D302,SITES!$A:$E,4,FALSE))</f>
        <v>-80.06816666666667</v>
      </c>
      <c r="H302" s="56">
        <f t="shared" ref="H302:O302" si="586">IF(ISERROR(H301),IF(ISERROR(H300),IF(ISERROR(H299),"BLANK",H299),H300),H301)</f>
        <v>45418</v>
      </c>
      <c r="I302" s="53">
        <f t="shared" si="586"/>
        <v>20</v>
      </c>
      <c r="J302" s="53" t="str">
        <f t="shared" si="586"/>
        <v>N</v>
      </c>
      <c r="K302" s="57">
        <f t="shared" si="586"/>
        <v>0.375</v>
      </c>
      <c r="L302" s="53" t="str">
        <f t="shared" si="586"/>
        <v>Mark</v>
      </c>
      <c r="M302" s="53">
        <f t="shared" si="586"/>
        <v>11.9</v>
      </c>
      <c r="N302" s="53">
        <f t="shared" si="586"/>
        <v>2</v>
      </c>
      <c r="O302" s="53">
        <f t="shared" si="586"/>
        <v>2</v>
      </c>
      <c r="P302" s="53" t="s">
        <v>117</v>
      </c>
      <c r="Q302" s="52" t="str">
        <f>IF($N302=1,IF(ISERROR(VLOOKUP($P302,'M1'!$A:$C,Q$2,FALSE)),"NOT PRESENT",VLOOKUP($P302,'M1'!$A:$C,Q$2,FALSE)),IF($N302=2,IF(ISERROR(VLOOKUP(DATA!$P302,'M2'!$A:$C,Q$2,FALSE)),"NOT PRESENT",VLOOKUP(DATA!$P302,'M2'!$A:$C,Q$2,FALSE)),IF($N302=0,IF(ISERROR(VLOOKUP($P302,'M1'!$A:$C,Q$2,FALSE)),IF(ISERROR(VLOOKUP(DATA!$P302,'M2'!$A:$C,Q$2,FALSE)),"NOT PRESENT",VLOOKUP(DATA!$P302,'M2'!$A:$C,Q$2,FALSE)),VLOOKUP($P302,'M1'!$A:$C,Q$2,FALSE)),"SPECIFY METHOD")))</f>
        <v>Debris - Zero</v>
      </c>
      <c r="R302" s="52" t="str">
        <f>IF($N302=1,IF(ISERROR(VLOOKUP($P302,'M1'!$A:$C,R$2,FALSE)),"NOT PRESENT",VLOOKUP($P302,'M1'!$A:$C,R$2,FALSE)),IF($N302=2,IF(ISERROR(VLOOKUP(DATA!$P302,'M2'!$A:$C,R$2,FALSE)),"NOT PRESENT",VLOOKUP(DATA!$P302,'M2'!$A:$C,R$2,FALSE)),IF($N302=0,IF(ISERROR(VLOOKUP($P302,'M1'!$A:$C,R$2,FALSE)),IF(ISERROR(VLOOKUP(DATA!$P302,'M2'!$A:$C,R$2,FALSE)),"NOT PRESENT",VLOOKUP(DATA!$P302,'M2'!$A:$C,R$2,FALSE)),VLOOKUP($P302,'M1'!$A:$C,R$2,FALSE)),"SPECIFY METHOD")))</f>
        <v>No Debris found</v>
      </c>
      <c r="S302" s="58">
        <f t="shared" si="534"/>
        <v>0</v>
      </c>
      <c r="T302" s="53">
        <v>0</v>
      </c>
    </row>
    <row r="303" spans="1:23">
      <c r="B303" s="2" t="str">
        <f t="shared" ref="B303:C303" si="587">IF(ISERROR(B302),IF(ISERROR(B301),IF(ISERROR(B300),"BLANK",B300),B301),B302)</f>
        <v>LH</v>
      </c>
      <c r="C303" s="2" t="str">
        <f t="shared" si="587"/>
        <v>BLANK</v>
      </c>
      <c r="D303" s="2" t="s">
        <v>162</v>
      </c>
      <c r="E303" s="7" t="str">
        <f>IF(ISERROR(VLOOKUP($D303,SITES!$A:$E,2,FALSE)),"",VLOOKUP($D303,SITES!$A:$E,2,FALSE))</f>
        <v>Sunrise Blvd, FL</v>
      </c>
      <c r="F303" s="4">
        <f>IF(ISERROR(VLOOKUP($D303,SITES!$A:$E,3,FALSE)),"",VLOOKUP($D303,SITES!$A:$E,3,FALSE))</f>
        <v>26.139429999999901</v>
      </c>
      <c r="G303" s="31">
        <f>IF(ISERROR(VLOOKUP($D303,SITES!$A:$E,4,FALSE)),"",VLOOKUP($D303,SITES!$A:$E,4,FALSE))</f>
        <v>-80.098559999999907</v>
      </c>
      <c r="H303" s="50">
        <f t="shared" ref="H303:J303" si="588">IF(ISERROR(H302),IF(ISERROR(H301),IF(ISERROR(H300),"BLANK",H300),H301),H302)</f>
        <v>45418</v>
      </c>
      <c r="I303" s="2">
        <v>10</v>
      </c>
      <c r="J303" s="2" t="str">
        <f t="shared" si="588"/>
        <v>N</v>
      </c>
      <c r="K303" s="6">
        <v>0.5</v>
      </c>
      <c r="L303" s="2" t="s">
        <v>64</v>
      </c>
      <c r="M303" s="2">
        <v>5.5</v>
      </c>
      <c r="N303" s="2">
        <v>1</v>
      </c>
      <c r="O303" s="2">
        <v>1</v>
      </c>
      <c r="P303" s="2" t="s">
        <v>137</v>
      </c>
      <c r="Q303" s="7" t="str">
        <f>IF($N303=1,IF(ISERROR(VLOOKUP($P303,'M1'!$A:$C,Q$2,FALSE)),"NOT PRESENT",VLOOKUP($P303,'M1'!$A:$C,Q$2,FALSE)),IF($N303=2,IF(ISERROR(VLOOKUP(DATA!$P303,'M2'!$A:$C,Q$2,FALSE)),"NOT PRESENT",VLOOKUP(DATA!$P303,'M2'!$A:$C,Q$2,FALSE)),IF($N303=0,IF(ISERROR(VLOOKUP($P303,'M1'!$A:$C,Q$2,FALSE)),IF(ISERROR(VLOOKUP(DATA!$P303,'M2'!$A:$C,Q$2,FALSE)),"NOT PRESENT",VLOOKUP(DATA!$P303,'M2'!$A:$C,Q$2,FALSE)),VLOOKUP($P303,'M1'!$A:$C,Q$2,FALSE)),"SPECIFY METHOD")))</f>
        <v>Stegastes leucostictus</v>
      </c>
      <c r="R303" s="7" t="str">
        <f>IF($N303=1,IF(ISERROR(VLOOKUP($P303,'M1'!$A:$C,R$2,FALSE)),"NOT PRESENT",VLOOKUP($P303,'M1'!$A:$C,R$2,FALSE)),IF($N303=2,IF(ISERROR(VLOOKUP(DATA!$P303,'M2'!$A:$C,R$2,FALSE)),"NOT PRESENT",VLOOKUP(DATA!$P303,'M2'!$A:$C,R$2,FALSE)),IF($N303=0,IF(ISERROR(VLOOKUP($P303,'M1'!$A:$C,R$2,FALSE)),IF(ISERROR(VLOOKUP(DATA!$P303,'M2'!$A:$C,R$2,FALSE)),"NOT PRESENT",VLOOKUP(DATA!$P303,'M2'!$A:$C,R$2,FALSE)),VLOOKUP($P303,'M1'!$A:$C,R$2,FALSE)),"SPECIFY METHOD")))</f>
        <v>Beaugregory</v>
      </c>
      <c r="S303" s="33">
        <f t="shared" si="534"/>
        <v>2</v>
      </c>
      <c r="T303" s="2">
        <v>0</v>
      </c>
      <c r="U303" s="2">
        <v>2</v>
      </c>
    </row>
    <row r="304" spans="1:23">
      <c r="B304" s="2" t="str">
        <f t="shared" ref="B304:D304" si="589">IF(ISERROR(B303),IF(ISERROR(B302),IF(ISERROR(B301),"BLANK",B301),B302),B303)</f>
        <v>LH</v>
      </c>
      <c r="C304" s="2" t="str">
        <f t="shared" si="589"/>
        <v>BLANK</v>
      </c>
      <c r="D304" s="2" t="str">
        <f t="shared" si="589"/>
        <v>USEC24</v>
      </c>
      <c r="E304" s="7" t="str">
        <f>IF(ISERROR(VLOOKUP($D304,SITES!$A:$E,2,FALSE)),"",VLOOKUP($D304,SITES!$A:$E,2,FALSE))</f>
        <v>Sunrise Blvd, FL</v>
      </c>
      <c r="F304" s="4">
        <f>IF(ISERROR(VLOOKUP($D304,SITES!$A:$E,3,FALSE)),"",VLOOKUP($D304,SITES!$A:$E,3,FALSE))</f>
        <v>26.139429999999901</v>
      </c>
      <c r="G304" s="31">
        <f>IF(ISERROR(VLOOKUP($D304,SITES!$A:$E,4,FALSE)),"",VLOOKUP($D304,SITES!$A:$E,4,FALSE))</f>
        <v>-80.098559999999907</v>
      </c>
      <c r="H304" s="50">
        <f t="shared" ref="H304:P304" si="590">IF(ISERROR(H303),IF(ISERROR(H302),IF(ISERROR(H301),"BLANK",H301),H302),H303)</f>
        <v>45418</v>
      </c>
      <c r="I304" s="2">
        <f t="shared" si="590"/>
        <v>10</v>
      </c>
      <c r="J304" s="2" t="str">
        <f t="shared" si="590"/>
        <v>N</v>
      </c>
      <c r="K304" s="6">
        <f t="shared" si="590"/>
        <v>0.5</v>
      </c>
      <c r="L304" s="2" t="str">
        <f t="shared" si="590"/>
        <v>LH</v>
      </c>
      <c r="M304" s="2">
        <f t="shared" si="590"/>
        <v>5.5</v>
      </c>
      <c r="N304" s="2">
        <f t="shared" si="590"/>
        <v>1</v>
      </c>
      <c r="O304" s="2">
        <v>2</v>
      </c>
      <c r="P304" s="2" t="str">
        <f t="shared" si="590"/>
        <v>sle</v>
      </c>
      <c r="Q304" s="7" t="str">
        <f>IF($N304=1,IF(ISERROR(VLOOKUP($P304,'M1'!$A:$C,Q$2,FALSE)),"NOT PRESENT",VLOOKUP($P304,'M1'!$A:$C,Q$2,FALSE)),IF($N304=2,IF(ISERROR(VLOOKUP(DATA!$P304,'M2'!$A:$C,Q$2,FALSE)),"NOT PRESENT",VLOOKUP(DATA!$P304,'M2'!$A:$C,Q$2,FALSE)),IF($N304=0,IF(ISERROR(VLOOKUP($P304,'M1'!$A:$C,Q$2,FALSE)),IF(ISERROR(VLOOKUP(DATA!$P304,'M2'!$A:$C,Q$2,FALSE)),"NOT PRESENT",VLOOKUP(DATA!$P304,'M2'!$A:$C,Q$2,FALSE)),VLOOKUP($P304,'M1'!$A:$C,Q$2,FALSE)),"SPECIFY METHOD")))</f>
        <v>Stegastes leucostictus</v>
      </c>
      <c r="R304" s="7" t="str">
        <f>IF($N304=1,IF(ISERROR(VLOOKUP($P304,'M1'!$A:$C,R$2,FALSE)),"NOT PRESENT",VLOOKUP($P304,'M1'!$A:$C,R$2,FALSE)),IF($N304=2,IF(ISERROR(VLOOKUP(DATA!$P304,'M2'!$A:$C,R$2,FALSE)),"NOT PRESENT",VLOOKUP(DATA!$P304,'M2'!$A:$C,R$2,FALSE)),IF($N304=0,IF(ISERROR(VLOOKUP($P304,'M1'!$A:$C,R$2,FALSE)),IF(ISERROR(VLOOKUP(DATA!$P304,'M2'!$A:$C,R$2,FALSE)),"NOT PRESENT",VLOOKUP(DATA!$P304,'M2'!$A:$C,R$2,FALSE)),VLOOKUP($P304,'M1'!$A:$C,R$2,FALSE)),"SPECIFY METHOD")))</f>
        <v>Beaugregory</v>
      </c>
      <c r="S304" s="33">
        <f t="shared" si="534"/>
        <v>3</v>
      </c>
      <c r="T304" s="2">
        <v>0</v>
      </c>
      <c r="U304" s="2">
        <v>2</v>
      </c>
      <c r="V304" s="2">
        <v>1</v>
      </c>
    </row>
    <row r="305" spans="2:26">
      <c r="B305" s="2" t="str">
        <f t="shared" ref="B305:D305" si="591">IF(ISERROR(B304),IF(ISERROR(B303),IF(ISERROR(B302),"BLANK",B302),B303),B304)</f>
        <v>LH</v>
      </c>
      <c r="C305" s="2" t="str">
        <f t="shared" si="591"/>
        <v>BLANK</v>
      </c>
      <c r="D305" s="2" t="str">
        <f t="shared" si="591"/>
        <v>USEC24</v>
      </c>
      <c r="E305" s="7" t="str">
        <f>IF(ISERROR(VLOOKUP($D305,SITES!$A:$E,2,FALSE)),"",VLOOKUP($D305,SITES!$A:$E,2,FALSE))</f>
        <v>Sunrise Blvd, FL</v>
      </c>
      <c r="F305" s="4">
        <f>IF(ISERROR(VLOOKUP($D305,SITES!$A:$E,3,FALSE)),"",VLOOKUP($D305,SITES!$A:$E,3,FALSE))</f>
        <v>26.139429999999901</v>
      </c>
      <c r="G305" s="31">
        <f>IF(ISERROR(VLOOKUP($D305,SITES!$A:$E,4,FALSE)),"",VLOOKUP($D305,SITES!$A:$E,4,FALSE))</f>
        <v>-80.098559999999907</v>
      </c>
      <c r="H305" s="50">
        <f t="shared" ref="H305:N305" si="592">IF(ISERROR(H304),IF(ISERROR(H303),IF(ISERROR(H302),"BLANK",H302),H303),H304)</f>
        <v>45418</v>
      </c>
      <c r="I305" s="2">
        <f t="shared" si="592"/>
        <v>10</v>
      </c>
      <c r="J305" s="2" t="str">
        <f t="shared" si="592"/>
        <v>N</v>
      </c>
      <c r="K305" s="6">
        <f t="shared" si="592"/>
        <v>0.5</v>
      </c>
      <c r="L305" s="2" t="str">
        <f t="shared" si="592"/>
        <v>LH</v>
      </c>
      <c r="M305" s="2">
        <f t="shared" si="592"/>
        <v>5.5</v>
      </c>
      <c r="N305" s="2">
        <f t="shared" si="592"/>
        <v>1</v>
      </c>
      <c r="O305" s="2">
        <v>2</v>
      </c>
      <c r="P305" s="2" t="s">
        <v>81</v>
      </c>
      <c r="Q305" s="7" t="str">
        <f>IF($N305=1,IF(ISERROR(VLOOKUP($P305,'M1'!$A:$C,Q$2,FALSE)),"NOT PRESENT",VLOOKUP($P305,'M1'!$A:$C,Q$2,FALSE)),IF($N305=2,IF(ISERROR(VLOOKUP(DATA!$P305,'M2'!$A:$C,Q$2,FALSE)),"NOT PRESENT",VLOOKUP(DATA!$P305,'M2'!$A:$C,Q$2,FALSE)),IF($N305=0,IF(ISERROR(VLOOKUP($P305,'M1'!$A:$C,Q$2,FALSE)),IF(ISERROR(VLOOKUP(DATA!$P305,'M2'!$A:$C,Q$2,FALSE)),"NOT PRESENT",VLOOKUP(DATA!$P305,'M2'!$A:$C,Q$2,FALSE)),VLOOKUP($P305,'M1'!$A:$C,Q$2,FALSE)),"SPECIFY METHOD")))</f>
        <v>Halichoeres radiatus</v>
      </c>
      <c r="R305" s="7" t="str">
        <f>IF($N305=1,IF(ISERROR(VLOOKUP($P305,'M1'!$A:$C,R$2,FALSE)),"NOT PRESENT",VLOOKUP($P305,'M1'!$A:$C,R$2,FALSE)),IF($N305=2,IF(ISERROR(VLOOKUP(DATA!$P305,'M2'!$A:$C,R$2,FALSE)),"NOT PRESENT",VLOOKUP(DATA!$P305,'M2'!$A:$C,R$2,FALSE)),IF($N305=0,IF(ISERROR(VLOOKUP($P305,'M1'!$A:$C,R$2,FALSE)),IF(ISERROR(VLOOKUP(DATA!$P305,'M2'!$A:$C,R$2,FALSE)),"NOT PRESENT",VLOOKUP(DATA!$P305,'M2'!$A:$C,R$2,FALSE)),VLOOKUP($P305,'M1'!$A:$C,R$2,FALSE)),"SPECIFY METHOD")))</f>
        <v>Puddingwife wrasse</v>
      </c>
      <c r="S305" s="33">
        <f t="shared" si="534"/>
        <v>1</v>
      </c>
      <c r="T305" s="2">
        <v>0</v>
      </c>
      <c r="U305" s="2">
        <v>1</v>
      </c>
    </row>
    <row r="306" spans="2:26">
      <c r="B306" s="2" t="str">
        <f t="shared" ref="B306:D306" si="593">IF(ISERROR(B305),IF(ISERROR(B304),IF(ISERROR(B303),"BLANK",B303),B304),B305)</f>
        <v>LH</v>
      </c>
      <c r="C306" s="2" t="str">
        <f t="shared" si="593"/>
        <v>BLANK</v>
      </c>
      <c r="D306" s="2" t="str">
        <f t="shared" si="593"/>
        <v>USEC24</v>
      </c>
      <c r="E306" s="7" t="str">
        <f>IF(ISERROR(VLOOKUP($D306,SITES!$A:$E,2,FALSE)),"",VLOOKUP($D306,SITES!$A:$E,2,FALSE))</f>
        <v>Sunrise Blvd, FL</v>
      </c>
      <c r="F306" s="4">
        <f>IF(ISERROR(VLOOKUP($D306,SITES!$A:$E,3,FALSE)),"",VLOOKUP($D306,SITES!$A:$E,3,FALSE))</f>
        <v>26.139429999999901</v>
      </c>
      <c r="G306" s="31">
        <f>IF(ISERROR(VLOOKUP($D306,SITES!$A:$E,4,FALSE)),"",VLOOKUP($D306,SITES!$A:$E,4,FALSE))</f>
        <v>-80.098559999999907</v>
      </c>
      <c r="H306" s="50">
        <f t="shared" ref="H306:N306" si="594">IF(ISERROR(H305),IF(ISERROR(H304),IF(ISERROR(H303),"BLANK",H303),H304),H305)</f>
        <v>45418</v>
      </c>
      <c r="I306" s="2">
        <f t="shared" si="594"/>
        <v>10</v>
      </c>
      <c r="J306" s="2" t="str">
        <f t="shared" si="594"/>
        <v>N</v>
      </c>
      <c r="K306" s="6">
        <f t="shared" si="594"/>
        <v>0.5</v>
      </c>
      <c r="L306" s="2" t="str">
        <f t="shared" si="594"/>
        <v>LH</v>
      </c>
      <c r="M306" s="2">
        <f t="shared" si="594"/>
        <v>5.5</v>
      </c>
      <c r="N306" s="2">
        <f t="shared" si="594"/>
        <v>1</v>
      </c>
      <c r="O306" s="2">
        <v>1</v>
      </c>
      <c r="P306" s="2" t="s">
        <v>107</v>
      </c>
      <c r="Q306" s="7" t="str">
        <f>IF($N306=1,IF(ISERROR(VLOOKUP($P306,'M1'!$A:$C,Q$2,FALSE)),"NOT PRESENT",VLOOKUP($P306,'M1'!$A:$C,Q$2,FALSE)),IF($N306=2,IF(ISERROR(VLOOKUP(DATA!$P306,'M2'!$A:$C,Q$2,FALSE)),"NOT PRESENT",VLOOKUP(DATA!$P306,'M2'!$A:$C,Q$2,FALSE)),IF($N306=0,IF(ISERROR(VLOOKUP($P306,'M1'!$A:$C,Q$2,FALSE)),IF(ISERROR(VLOOKUP(DATA!$P306,'M2'!$A:$C,Q$2,FALSE)),"NOT PRESENT",VLOOKUP(DATA!$P306,'M2'!$A:$C,Q$2,FALSE)),VLOOKUP($P306,'M1'!$A:$C,Q$2,FALSE)),"SPECIFY METHOD")))</f>
        <v>Coryphopterus glaucofraenum</v>
      </c>
      <c r="R306" s="7" t="str">
        <f>IF($N306=1,IF(ISERROR(VLOOKUP($P306,'M1'!$A:$C,R$2,FALSE)),"NOT PRESENT",VLOOKUP($P306,'M1'!$A:$C,R$2,FALSE)),IF($N306=2,IF(ISERROR(VLOOKUP(DATA!$P306,'M2'!$A:$C,R$2,FALSE)),"NOT PRESENT",VLOOKUP(DATA!$P306,'M2'!$A:$C,R$2,FALSE)),IF($N306=0,IF(ISERROR(VLOOKUP($P306,'M1'!$A:$C,R$2,FALSE)),IF(ISERROR(VLOOKUP(DATA!$P306,'M2'!$A:$C,R$2,FALSE)),"NOT PRESENT",VLOOKUP(DATA!$P306,'M2'!$A:$C,R$2,FALSE)),VLOOKUP($P306,'M1'!$A:$C,R$2,FALSE)),"SPECIFY METHOD")))</f>
        <v>Bridled goby</v>
      </c>
      <c r="S306" s="33">
        <f t="shared" si="534"/>
        <v>2</v>
      </c>
      <c r="T306" s="2">
        <v>0</v>
      </c>
      <c r="V306" s="2">
        <v>2</v>
      </c>
    </row>
    <row r="307" spans="2:26">
      <c r="B307" s="2" t="str">
        <f t="shared" ref="B307:D307" si="595">IF(ISERROR(B306),IF(ISERROR(B305),IF(ISERROR(B304),"BLANK",B304),B305),B306)</f>
        <v>LH</v>
      </c>
      <c r="C307" s="2" t="str">
        <f t="shared" si="595"/>
        <v>BLANK</v>
      </c>
      <c r="D307" s="2" t="str">
        <f t="shared" si="595"/>
        <v>USEC24</v>
      </c>
      <c r="E307" s="7" t="str">
        <f>IF(ISERROR(VLOOKUP($D307,SITES!$A:$E,2,FALSE)),"",VLOOKUP($D307,SITES!$A:$E,2,FALSE))</f>
        <v>Sunrise Blvd, FL</v>
      </c>
      <c r="F307" s="4">
        <f>IF(ISERROR(VLOOKUP($D307,SITES!$A:$E,3,FALSE)),"",VLOOKUP($D307,SITES!$A:$E,3,FALSE))</f>
        <v>26.139429999999901</v>
      </c>
      <c r="G307" s="31">
        <f>IF(ISERROR(VLOOKUP($D307,SITES!$A:$E,4,FALSE)),"",VLOOKUP($D307,SITES!$A:$E,4,FALSE))</f>
        <v>-80.098559999999907</v>
      </c>
      <c r="H307" s="50">
        <f t="shared" ref="H307:P307" si="596">IF(ISERROR(H306),IF(ISERROR(H305),IF(ISERROR(H304),"BLANK",H304),H305),H306)</f>
        <v>45418</v>
      </c>
      <c r="I307" s="2">
        <f t="shared" si="596"/>
        <v>10</v>
      </c>
      <c r="J307" s="2" t="str">
        <f t="shared" si="596"/>
        <v>N</v>
      </c>
      <c r="K307" s="6">
        <f t="shared" si="596"/>
        <v>0.5</v>
      </c>
      <c r="L307" s="2" t="str">
        <f t="shared" si="596"/>
        <v>LH</v>
      </c>
      <c r="M307" s="2">
        <f t="shared" si="596"/>
        <v>5.5</v>
      </c>
      <c r="N307" s="2">
        <f t="shared" si="596"/>
        <v>1</v>
      </c>
      <c r="O307" s="2">
        <v>2</v>
      </c>
      <c r="P307" s="2" t="str">
        <f t="shared" si="596"/>
        <v>cgl</v>
      </c>
      <c r="Q307" s="7" t="str">
        <f>IF($N307=1,IF(ISERROR(VLOOKUP($P307,'M1'!$A:$C,Q$2,FALSE)),"NOT PRESENT",VLOOKUP($P307,'M1'!$A:$C,Q$2,FALSE)),IF($N307=2,IF(ISERROR(VLOOKUP(DATA!$P307,'M2'!$A:$C,Q$2,FALSE)),"NOT PRESENT",VLOOKUP(DATA!$P307,'M2'!$A:$C,Q$2,FALSE)),IF($N307=0,IF(ISERROR(VLOOKUP($P307,'M1'!$A:$C,Q$2,FALSE)),IF(ISERROR(VLOOKUP(DATA!$P307,'M2'!$A:$C,Q$2,FALSE)),"NOT PRESENT",VLOOKUP(DATA!$P307,'M2'!$A:$C,Q$2,FALSE)),VLOOKUP($P307,'M1'!$A:$C,Q$2,FALSE)),"SPECIFY METHOD")))</f>
        <v>Coryphopterus glaucofraenum</v>
      </c>
      <c r="R307" s="7" t="str">
        <f>IF($N307=1,IF(ISERROR(VLOOKUP($P307,'M1'!$A:$C,R$2,FALSE)),"NOT PRESENT",VLOOKUP($P307,'M1'!$A:$C,R$2,FALSE)),IF($N307=2,IF(ISERROR(VLOOKUP(DATA!$P307,'M2'!$A:$C,R$2,FALSE)),"NOT PRESENT",VLOOKUP(DATA!$P307,'M2'!$A:$C,R$2,FALSE)),IF($N307=0,IF(ISERROR(VLOOKUP($P307,'M1'!$A:$C,R$2,FALSE)),IF(ISERROR(VLOOKUP(DATA!$P307,'M2'!$A:$C,R$2,FALSE)),"NOT PRESENT",VLOOKUP(DATA!$P307,'M2'!$A:$C,R$2,FALSE)),VLOOKUP($P307,'M1'!$A:$C,R$2,FALSE)),"SPECIFY METHOD")))</f>
        <v>Bridled goby</v>
      </c>
      <c r="S307" s="33">
        <f t="shared" si="534"/>
        <v>1</v>
      </c>
      <c r="T307" s="2">
        <v>0</v>
      </c>
      <c r="V307" s="2">
        <v>1</v>
      </c>
    </row>
    <row r="308" spans="2:26">
      <c r="B308" s="2" t="str">
        <f t="shared" ref="B308:D308" si="597">IF(ISERROR(B307),IF(ISERROR(B306),IF(ISERROR(B305),"BLANK",B305),B306),B307)</f>
        <v>LH</v>
      </c>
      <c r="C308" s="2" t="str">
        <f t="shared" si="597"/>
        <v>BLANK</v>
      </c>
      <c r="D308" s="2" t="str">
        <f t="shared" si="597"/>
        <v>USEC24</v>
      </c>
      <c r="E308" s="7" t="str">
        <f>IF(ISERROR(VLOOKUP($D308,SITES!$A:$E,2,FALSE)),"",VLOOKUP($D308,SITES!$A:$E,2,FALSE))</f>
        <v>Sunrise Blvd, FL</v>
      </c>
      <c r="F308" s="4">
        <f>IF(ISERROR(VLOOKUP($D308,SITES!$A:$E,3,FALSE)),"",VLOOKUP($D308,SITES!$A:$E,3,FALSE))</f>
        <v>26.139429999999901</v>
      </c>
      <c r="G308" s="31">
        <f>IF(ISERROR(VLOOKUP($D308,SITES!$A:$E,4,FALSE)),"",VLOOKUP($D308,SITES!$A:$E,4,FALSE))</f>
        <v>-80.098559999999907</v>
      </c>
      <c r="H308" s="50">
        <f t="shared" ref="H308:N308" si="598">IF(ISERROR(H307),IF(ISERROR(H306),IF(ISERROR(H305),"BLANK",H305),H306),H307)</f>
        <v>45418</v>
      </c>
      <c r="I308" s="2">
        <f t="shared" si="598"/>
        <v>10</v>
      </c>
      <c r="J308" s="2" t="str">
        <f t="shared" si="598"/>
        <v>N</v>
      </c>
      <c r="K308" s="6">
        <f t="shared" si="598"/>
        <v>0.5</v>
      </c>
      <c r="L308" s="2" t="str">
        <f t="shared" si="598"/>
        <v>LH</v>
      </c>
      <c r="M308" s="2">
        <f t="shared" si="598"/>
        <v>5.5</v>
      </c>
      <c r="N308" s="2">
        <f t="shared" si="598"/>
        <v>1</v>
      </c>
      <c r="O308" s="2">
        <v>1</v>
      </c>
      <c r="P308" s="2" t="s">
        <v>78</v>
      </c>
      <c r="Q308" s="7" t="str">
        <f>IF($N308=1,IF(ISERROR(VLOOKUP($P308,'M1'!$A:$C,Q$2,FALSE)),"NOT PRESENT",VLOOKUP($P308,'M1'!$A:$C,Q$2,FALSE)),IF($N308=2,IF(ISERROR(VLOOKUP(DATA!$P308,'M2'!$A:$C,Q$2,FALSE)),"NOT PRESENT",VLOOKUP(DATA!$P308,'M2'!$A:$C,Q$2,FALSE)),IF($N308=0,IF(ISERROR(VLOOKUP($P308,'M1'!$A:$C,Q$2,FALSE)),IF(ISERROR(VLOOKUP(DATA!$P308,'M2'!$A:$C,Q$2,FALSE)),"NOT PRESENT",VLOOKUP(DATA!$P308,'M2'!$A:$C,Q$2,FALSE)),VLOOKUP($P308,'M1'!$A:$C,Q$2,FALSE)),"SPECIFY METHOD")))</f>
        <v>Halichoeres bivittatus</v>
      </c>
      <c r="R308" s="7" t="str">
        <f>IF($N308=1,IF(ISERROR(VLOOKUP($P308,'M1'!$A:$C,R$2,FALSE)),"NOT PRESENT",VLOOKUP($P308,'M1'!$A:$C,R$2,FALSE)),IF($N308=2,IF(ISERROR(VLOOKUP(DATA!$P308,'M2'!$A:$C,R$2,FALSE)),"NOT PRESENT",VLOOKUP(DATA!$P308,'M2'!$A:$C,R$2,FALSE)),IF($N308=0,IF(ISERROR(VLOOKUP($P308,'M1'!$A:$C,R$2,FALSE)),IF(ISERROR(VLOOKUP(DATA!$P308,'M2'!$A:$C,R$2,FALSE)),"NOT PRESENT",VLOOKUP(DATA!$P308,'M2'!$A:$C,R$2,FALSE)),VLOOKUP($P308,'M1'!$A:$C,R$2,FALSE)),"SPECIFY METHOD")))</f>
        <v>Slippery dick</v>
      </c>
      <c r="S308" s="33">
        <f t="shared" si="534"/>
        <v>68</v>
      </c>
      <c r="T308" s="2">
        <v>0</v>
      </c>
      <c r="U308" s="2">
        <v>2</v>
      </c>
      <c r="V308" s="2">
        <v>40</v>
      </c>
      <c r="W308" s="2">
        <v>20</v>
      </c>
      <c r="X308" s="2">
        <v>2</v>
      </c>
      <c r="Y308" s="2">
        <v>2</v>
      </c>
      <c r="Z308" s="2">
        <v>2</v>
      </c>
    </row>
    <row r="309" spans="2:26">
      <c r="B309" s="2" t="str">
        <f t="shared" ref="B309:D309" si="599">IF(ISERROR(B308),IF(ISERROR(B307),IF(ISERROR(B306),"BLANK",B306),B307),B308)</f>
        <v>LH</v>
      </c>
      <c r="C309" s="2" t="str">
        <f t="shared" si="599"/>
        <v>BLANK</v>
      </c>
      <c r="D309" s="2" t="str">
        <f t="shared" si="599"/>
        <v>USEC24</v>
      </c>
      <c r="E309" s="7" t="str">
        <f>IF(ISERROR(VLOOKUP($D309,SITES!$A:$E,2,FALSE)),"",VLOOKUP($D309,SITES!$A:$E,2,FALSE))</f>
        <v>Sunrise Blvd, FL</v>
      </c>
      <c r="F309" s="4">
        <f>IF(ISERROR(VLOOKUP($D309,SITES!$A:$E,3,FALSE)),"",VLOOKUP($D309,SITES!$A:$E,3,FALSE))</f>
        <v>26.139429999999901</v>
      </c>
      <c r="G309" s="31">
        <f>IF(ISERROR(VLOOKUP($D309,SITES!$A:$E,4,FALSE)),"",VLOOKUP($D309,SITES!$A:$E,4,FALSE))</f>
        <v>-80.098559999999907</v>
      </c>
      <c r="H309" s="50">
        <f t="shared" ref="H309:P309" si="600">IF(ISERROR(H308),IF(ISERROR(H307),IF(ISERROR(H306),"BLANK",H306),H307),H308)</f>
        <v>45418</v>
      </c>
      <c r="I309" s="2">
        <f t="shared" si="600"/>
        <v>10</v>
      </c>
      <c r="J309" s="2" t="str">
        <f t="shared" si="600"/>
        <v>N</v>
      </c>
      <c r="K309" s="6">
        <f t="shared" si="600"/>
        <v>0.5</v>
      </c>
      <c r="L309" s="2" t="str">
        <f t="shared" si="600"/>
        <v>LH</v>
      </c>
      <c r="M309" s="2">
        <f t="shared" si="600"/>
        <v>5.5</v>
      </c>
      <c r="N309" s="2">
        <f t="shared" si="600"/>
        <v>1</v>
      </c>
      <c r="O309" s="2">
        <v>2</v>
      </c>
      <c r="P309" s="2" t="str">
        <f t="shared" si="600"/>
        <v>hbi</v>
      </c>
      <c r="Q309" s="7" t="str">
        <f>IF($N309=1,IF(ISERROR(VLOOKUP($P309,'M1'!$A:$C,Q$2,FALSE)),"NOT PRESENT",VLOOKUP($P309,'M1'!$A:$C,Q$2,FALSE)),IF($N309=2,IF(ISERROR(VLOOKUP(DATA!$P309,'M2'!$A:$C,Q$2,FALSE)),"NOT PRESENT",VLOOKUP(DATA!$P309,'M2'!$A:$C,Q$2,FALSE)),IF($N309=0,IF(ISERROR(VLOOKUP($P309,'M1'!$A:$C,Q$2,FALSE)),IF(ISERROR(VLOOKUP(DATA!$P309,'M2'!$A:$C,Q$2,FALSE)),"NOT PRESENT",VLOOKUP(DATA!$P309,'M2'!$A:$C,Q$2,FALSE)),VLOOKUP($P309,'M1'!$A:$C,Q$2,FALSE)),"SPECIFY METHOD")))</f>
        <v>Halichoeres bivittatus</v>
      </c>
      <c r="R309" s="7" t="str">
        <f>IF($N309=1,IF(ISERROR(VLOOKUP($P309,'M1'!$A:$C,R$2,FALSE)),"NOT PRESENT",VLOOKUP($P309,'M1'!$A:$C,R$2,FALSE)),IF($N309=2,IF(ISERROR(VLOOKUP(DATA!$P309,'M2'!$A:$C,R$2,FALSE)),"NOT PRESENT",VLOOKUP(DATA!$P309,'M2'!$A:$C,R$2,FALSE)),IF($N309=0,IF(ISERROR(VLOOKUP($P309,'M1'!$A:$C,R$2,FALSE)),IF(ISERROR(VLOOKUP(DATA!$P309,'M2'!$A:$C,R$2,FALSE)),"NOT PRESENT",VLOOKUP(DATA!$P309,'M2'!$A:$C,R$2,FALSE)),VLOOKUP($P309,'M1'!$A:$C,R$2,FALSE)),"SPECIFY METHOD")))</f>
        <v>Slippery dick</v>
      </c>
      <c r="S309" s="33">
        <f t="shared" si="534"/>
        <v>88</v>
      </c>
      <c r="T309" s="2">
        <v>0</v>
      </c>
      <c r="U309" s="2">
        <v>2</v>
      </c>
      <c r="V309" s="2">
        <v>50</v>
      </c>
      <c r="W309" s="2">
        <v>30</v>
      </c>
      <c r="X309" s="2">
        <v>2</v>
      </c>
      <c r="Y309" s="2">
        <v>4</v>
      </c>
    </row>
    <row r="310" spans="2:26">
      <c r="B310" s="2" t="str">
        <f t="shared" ref="B310:D310" si="601">IF(ISERROR(B309),IF(ISERROR(B308),IF(ISERROR(B307),"BLANK",B307),B308),B309)</f>
        <v>LH</v>
      </c>
      <c r="C310" s="2" t="str">
        <f t="shared" si="601"/>
        <v>BLANK</v>
      </c>
      <c r="D310" s="2" t="str">
        <f t="shared" si="601"/>
        <v>USEC24</v>
      </c>
      <c r="E310" s="7" t="str">
        <f>IF(ISERROR(VLOOKUP($D310,SITES!$A:$E,2,FALSE)),"",VLOOKUP($D310,SITES!$A:$E,2,FALSE))</f>
        <v>Sunrise Blvd, FL</v>
      </c>
      <c r="F310" s="4">
        <f>IF(ISERROR(VLOOKUP($D310,SITES!$A:$E,3,FALSE)),"",VLOOKUP($D310,SITES!$A:$E,3,FALSE))</f>
        <v>26.139429999999901</v>
      </c>
      <c r="G310" s="31">
        <f>IF(ISERROR(VLOOKUP($D310,SITES!$A:$E,4,FALSE)),"",VLOOKUP($D310,SITES!$A:$E,4,FALSE))</f>
        <v>-80.098559999999907</v>
      </c>
      <c r="H310" s="50">
        <f t="shared" ref="H310:N310" si="602">IF(ISERROR(H309),IF(ISERROR(H308),IF(ISERROR(H307),"BLANK",H307),H308),H309)</f>
        <v>45418</v>
      </c>
      <c r="I310" s="2">
        <f t="shared" si="602"/>
        <v>10</v>
      </c>
      <c r="J310" s="2" t="str">
        <f t="shared" si="602"/>
        <v>N</v>
      </c>
      <c r="K310" s="6">
        <f t="shared" si="602"/>
        <v>0.5</v>
      </c>
      <c r="L310" s="2" t="str">
        <f t="shared" si="602"/>
        <v>LH</v>
      </c>
      <c r="M310" s="2">
        <f t="shared" si="602"/>
        <v>5.5</v>
      </c>
      <c r="N310" s="2">
        <f t="shared" si="602"/>
        <v>1</v>
      </c>
      <c r="O310" s="2">
        <v>1</v>
      </c>
      <c r="P310" s="2" t="s">
        <v>139</v>
      </c>
      <c r="Q310" s="7" t="str">
        <f>IF($N310=1,IF(ISERROR(VLOOKUP($P310,'M1'!$A:$C,Q$2,FALSE)),"NOT PRESENT",VLOOKUP($P310,'M1'!$A:$C,Q$2,FALSE)),IF($N310=2,IF(ISERROR(VLOOKUP(DATA!$P310,'M2'!$A:$C,Q$2,FALSE)),"NOT PRESENT",VLOOKUP(DATA!$P310,'M2'!$A:$C,Q$2,FALSE)),IF($N310=0,IF(ISERROR(VLOOKUP($P310,'M1'!$A:$C,Q$2,FALSE)),IF(ISERROR(VLOOKUP(DATA!$P310,'M2'!$A:$C,Q$2,FALSE)),"NOT PRESENT",VLOOKUP(DATA!$P310,'M2'!$A:$C,Q$2,FALSE)),VLOOKUP($P310,'M1'!$A:$C,Q$2,FALSE)),"SPECIFY METHOD")))</f>
        <v>Sparisoma radians</v>
      </c>
      <c r="R310" s="7" t="str">
        <f>IF($N310=1,IF(ISERROR(VLOOKUP($P310,'M1'!$A:$C,R$2,FALSE)),"NOT PRESENT",VLOOKUP($P310,'M1'!$A:$C,R$2,FALSE)),IF($N310=2,IF(ISERROR(VLOOKUP(DATA!$P310,'M2'!$A:$C,R$2,FALSE)),"NOT PRESENT",VLOOKUP(DATA!$P310,'M2'!$A:$C,R$2,FALSE)),IF($N310=0,IF(ISERROR(VLOOKUP($P310,'M1'!$A:$C,R$2,FALSE)),IF(ISERROR(VLOOKUP(DATA!$P310,'M2'!$A:$C,R$2,FALSE)),"NOT PRESENT",VLOOKUP(DATA!$P310,'M2'!$A:$C,R$2,FALSE)),VLOOKUP($P310,'M1'!$A:$C,R$2,FALSE)),"SPECIFY METHOD")))</f>
        <v>Bucktooth parrotfish</v>
      </c>
      <c r="S310" s="33">
        <f t="shared" si="534"/>
        <v>4</v>
      </c>
      <c r="T310" s="2">
        <v>0</v>
      </c>
      <c r="U310" s="2">
        <v>1</v>
      </c>
      <c r="V310" s="2">
        <v>3</v>
      </c>
    </row>
    <row r="311" spans="2:26">
      <c r="B311" s="2" t="str">
        <f t="shared" ref="B311:D311" si="603">IF(ISERROR(B310),IF(ISERROR(B309),IF(ISERROR(B308),"BLANK",B308),B309),B310)</f>
        <v>LH</v>
      </c>
      <c r="C311" s="2" t="str">
        <f t="shared" si="603"/>
        <v>BLANK</v>
      </c>
      <c r="D311" s="2" t="str">
        <f t="shared" si="603"/>
        <v>USEC24</v>
      </c>
      <c r="E311" s="7" t="str">
        <f>IF(ISERROR(VLOOKUP($D311,SITES!$A:$E,2,FALSE)),"",VLOOKUP($D311,SITES!$A:$E,2,FALSE))</f>
        <v>Sunrise Blvd, FL</v>
      </c>
      <c r="F311" s="4">
        <f>IF(ISERROR(VLOOKUP($D311,SITES!$A:$E,3,FALSE)),"",VLOOKUP($D311,SITES!$A:$E,3,FALSE))</f>
        <v>26.139429999999901</v>
      </c>
      <c r="G311" s="31">
        <f>IF(ISERROR(VLOOKUP($D311,SITES!$A:$E,4,FALSE)),"",VLOOKUP($D311,SITES!$A:$E,4,FALSE))</f>
        <v>-80.098559999999907</v>
      </c>
      <c r="H311" s="50">
        <f t="shared" ref="H311:P311" si="604">IF(ISERROR(H310),IF(ISERROR(H309),IF(ISERROR(H308),"BLANK",H308),H309),H310)</f>
        <v>45418</v>
      </c>
      <c r="I311" s="2">
        <f t="shared" si="604"/>
        <v>10</v>
      </c>
      <c r="J311" s="2" t="str">
        <f t="shared" si="604"/>
        <v>N</v>
      </c>
      <c r="K311" s="6">
        <f t="shared" si="604"/>
        <v>0.5</v>
      </c>
      <c r="L311" s="2" t="str">
        <f t="shared" si="604"/>
        <v>LH</v>
      </c>
      <c r="M311" s="2">
        <f t="shared" si="604"/>
        <v>5.5</v>
      </c>
      <c r="N311" s="2">
        <f t="shared" si="604"/>
        <v>1</v>
      </c>
      <c r="O311" s="2">
        <v>2</v>
      </c>
      <c r="P311" s="2" t="str">
        <f t="shared" si="604"/>
        <v>sra</v>
      </c>
      <c r="Q311" s="7" t="str">
        <f>IF($N311=1,IF(ISERROR(VLOOKUP($P311,'M1'!$A:$C,Q$2,FALSE)),"NOT PRESENT",VLOOKUP($P311,'M1'!$A:$C,Q$2,FALSE)),IF($N311=2,IF(ISERROR(VLOOKUP(DATA!$P311,'M2'!$A:$C,Q$2,FALSE)),"NOT PRESENT",VLOOKUP(DATA!$P311,'M2'!$A:$C,Q$2,FALSE)),IF($N311=0,IF(ISERROR(VLOOKUP($P311,'M1'!$A:$C,Q$2,FALSE)),IF(ISERROR(VLOOKUP(DATA!$P311,'M2'!$A:$C,Q$2,FALSE)),"NOT PRESENT",VLOOKUP(DATA!$P311,'M2'!$A:$C,Q$2,FALSE)),VLOOKUP($P311,'M1'!$A:$C,Q$2,FALSE)),"SPECIFY METHOD")))</f>
        <v>Sparisoma radians</v>
      </c>
      <c r="R311" s="7" t="str">
        <f>IF($N311=1,IF(ISERROR(VLOOKUP($P311,'M1'!$A:$C,R$2,FALSE)),"NOT PRESENT",VLOOKUP($P311,'M1'!$A:$C,R$2,FALSE)),IF($N311=2,IF(ISERROR(VLOOKUP(DATA!$P311,'M2'!$A:$C,R$2,FALSE)),"NOT PRESENT",VLOOKUP(DATA!$P311,'M2'!$A:$C,R$2,FALSE)),IF($N311=0,IF(ISERROR(VLOOKUP($P311,'M1'!$A:$C,R$2,FALSE)),IF(ISERROR(VLOOKUP(DATA!$P311,'M2'!$A:$C,R$2,FALSE)),"NOT PRESENT",VLOOKUP(DATA!$P311,'M2'!$A:$C,R$2,FALSE)),VLOOKUP($P311,'M1'!$A:$C,R$2,FALSE)),"SPECIFY METHOD")))</f>
        <v>Bucktooth parrotfish</v>
      </c>
      <c r="S311" s="33">
        <f t="shared" si="534"/>
        <v>13</v>
      </c>
      <c r="T311" s="2">
        <v>0</v>
      </c>
      <c r="U311" s="2">
        <v>6</v>
      </c>
      <c r="V311" s="2">
        <v>5</v>
      </c>
      <c r="W311" s="2">
        <v>2</v>
      </c>
    </row>
    <row r="312" spans="2:26">
      <c r="B312" s="2" t="str">
        <f t="shared" ref="B312:D312" si="605">IF(ISERROR(B311),IF(ISERROR(B310),IF(ISERROR(B309),"BLANK",B309),B310),B311)</f>
        <v>LH</v>
      </c>
      <c r="C312" s="2" t="str">
        <f t="shared" si="605"/>
        <v>BLANK</v>
      </c>
      <c r="D312" s="2" t="str">
        <f t="shared" si="605"/>
        <v>USEC24</v>
      </c>
      <c r="E312" s="7" t="str">
        <f>IF(ISERROR(VLOOKUP($D312,SITES!$A:$E,2,FALSE)),"",VLOOKUP($D312,SITES!$A:$E,2,FALSE))</f>
        <v>Sunrise Blvd, FL</v>
      </c>
      <c r="F312" s="4">
        <f>IF(ISERROR(VLOOKUP($D312,SITES!$A:$E,3,FALSE)),"",VLOOKUP($D312,SITES!$A:$E,3,FALSE))</f>
        <v>26.139429999999901</v>
      </c>
      <c r="G312" s="31">
        <f>IF(ISERROR(VLOOKUP($D312,SITES!$A:$E,4,FALSE)),"",VLOOKUP($D312,SITES!$A:$E,4,FALSE))</f>
        <v>-80.098559999999907</v>
      </c>
      <c r="H312" s="50">
        <f t="shared" ref="H312:N312" si="606">IF(ISERROR(H311),IF(ISERROR(H310),IF(ISERROR(H309),"BLANK",H309),H310),H311)</f>
        <v>45418</v>
      </c>
      <c r="I312" s="2">
        <f t="shared" si="606"/>
        <v>10</v>
      </c>
      <c r="J312" s="2" t="str">
        <f t="shared" si="606"/>
        <v>N</v>
      </c>
      <c r="K312" s="6">
        <f t="shared" si="606"/>
        <v>0.5</v>
      </c>
      <c r="L312" s="2" t="str">
        <f t="shared" si="606"/>
        <v>LH</v>
      </c>
      <c r="M312" s="2">
        <f t="shared" si="606"/>
        <v>5.5</v>
      </c>
      <c r="N312" s="2">
        <f t="shared" si="606"/>
        <v>1</v>
      </c>
      <c r="O312" s="2">
        <v>1</v>
      </c>
      <c r="P312" s="2" t="s">
        <v>138</v>
      </c>
      <c r="Q312" s="7" t="str">
        <f>IF($N312=1,IF(ISERROR(VLOOKUP($P312,'M1'!$A:$C,Q$2,FALSE)),"NOT PRESENT",VLOOKUP($P312,'M1'!$A:$C,Q$2,FALSE)),IF($N312=2,IF(ISERROR(VLOOKUP(DATA!$P312,'M2'!$A:$C,Q$2,FALSE)),"NOT PRESENT",VLOOKUP(DATA!$P312,'M2'!$A:$C,Q$2,FALSE)),IF($N312=0,IF(ISERROR(VLOOKUP($P312,'M1'!$A:$C,Q$2,FALSE)),IF(ISERROR(VLOOKUP(DATA!$P312,'M2'!$A:$C,Q$2,FALSE)),"NOT PRESENT",VLOOKUP(DATA!$P312,'M2'!$A:$C,Q$2,FALSE)),VLOOKUP($P312,'M1'!$A:$C,Q$2,FALSE)),"SPECIFY METHOD")))</f>
        <v>Haemulon spp.</v>
      </c>
      <c r="R312" s="7">
        <f>IF($N312=1,IF(ISERROR(VLOOKUP($P312,'M1'!$A:$C,R$2,FALSE)),"NOT PRESENT",VLOOKUP($P312,'M1'!$A:$C,R$2,FALSE)),IF($N312=2,IF(ISERROR(VLOOKUP(DATA!$P312,'M2'!$A:$C,R$2,FALSE)),"NOT PRESENT",VLOOKUP(DATA!$P312,'M2'!$A:$C,R$2,FALSE)),IF($N312=0,IF(ISERROR(VLOOKUP($P312,'M1'!$A:$C,R$2,FALSE)),IF(ISERROR(VLOOKUP(DATA!$P312,'M2'!$A:$C,R$2,FALSE)),"NOT PRESENT",VLOOKUP(DATA!$P312,'M2'!$A:$C,R$2,FALSE)),VLOOKUP($P312,'M1'!$A:$C,R$2,FALSE)),"SPECIFY METHOD")))</f>
        <v>0</v>
      </c>
      <c r="S312" s="33">
        <f t="shared" si="534"/>
        <v>5</v>
      </c>
      <c r="T312" s="2">
        <v>0</v>
      </c>
      <c r="V312" s="2">
        <v>5</v>
      </c>
    </row>
    <row r="313" spans="2:26">
      <c r="B313" s="2" t="str">
        <f t="shared" ref="B313:D313" si="607">IF(ISERROR(B312),IF(ISERROR(B311),IF(ISERROR(B310),"BLANK",B310),B311),B312)</f>
        <v>LH</v>
      </c>
      <c r="C313" s="2" t="str">
        <f t="shared" si="607"/>
        <v>BLANK</v>
      </c>
      <c r="D313" s="2" t="str">
        <f t="shared" si="607"/>
        <v>USEC24</v>
      </c>
      <c r="E313" s="7" t="str">
        <f>IF(ISERROR(VLOOKUP($D313,SITES!$A:$E,2,FALSE)),"",VLOOKUP($D313,SITES!$A:$E,2,FALSE))</f>
        <v>Sunrise Blvd, FL</v>
      </c>
      <c r="F313" s="4">
        <f>IF(ISERROR(VLOOKUP($D313,SITES!$A:$E,3,FALSE)),"",VLOOKUP($D313,SITES!$A:$E,3,FALSE))</f>
        <v>26.139429999999901</v>
      </c>
      <c r="G313" s="31">
        <f>IF(ISERROR(VLOOKUP($D313,SITES!$A:$E,4,FALSE)),"",VLOOKUP($D313,SITES!$A:$E,4,FALSE))</f>
        <v>-80.098559999999907</v>
      </c>
      <c r="H313" s="50">
        <f t="shared" ref="H313:P313" si="608">IF(ISERROR(H312),IF(ISERROR(H311),IF(ISERROR(H310),"BLANK",H310),H311),H312)</f>
        <v>45418</v>
      </c>
      <c r="I313" s="2">
        <f t="shared" si="608"/>
        <v>10</v>
      </c>
      <c r="J313" s="2" t="str">
        <f t="shared" si="608"/>
        <v>N</v>
      </c>
      <c r="K313" s="6">
        <f t="shared" si="608"/>
        <v>0.5</v>
      </c>
      <c r="L313" s="2" t="str">
        <f t="shared" si="608"/>
        <v>LH</v>
      </c>
      <c r="M313" s="2">
        <f t="shared" si="608"/>
        <v>5.5</v>
      </c>
      <c r="N313" s="2">
        <f t="shared" si="608"/>
        <v>1</v>
      </c>
      <c r="O313" s="2">
        <v>2</v>
      </c>
      <c r="P313" s="2" t="str">
        <f t="shared" si="608"/>
        <v>haemulon</v>
      </c>
      <c r="Q313" s="7" t="str">
        <f>IF($N313=1,IF(ISERROR(VLOOKUP($P313,'M1'!$A:$C,Q$2,FALSE)),"NOT PRESENT",VLOOKUP($P313,'M1'!$A:$C,Q$2,FALSE)),IF($N313=2,IF(ISERROR(VLOOKUP(DATA!$P313,'M2'!$A:$C,Q$2,FALSE)),"NOT PRESENT",VLOOKUP(DATA!$P313,'M2'!$A:$C,Q$2,FALSE)),IF($N313=0,IF(ISERROR(VLOOKUP($P313,'M1'!$A:$C,Q$2,FALSE)),IF(ISERROR(VLOOKUP(DATA!$P313,'M2'!$A:$C,Q$2,FALSE)),"NOT PRESENT",VLOOKUP(DATA!$P313,'M2'!$A:$C,Q$2,FALSE)),VLOOKUP($P313,'M1'!$A:$C,Q$2,FALSE)),"SPECIFY METHOD")))</f>
        <v>Haemulon spp.</v>
      </c>
      <c r="R313" s="7">
        <f>IF($N313=1,IF(ISERROR(VLOOKUP($P313,'M1'!$A:$C,R$2,FALSE)),"NOT PRESENT",VLOOKUP($P313,'M1'!$A:$C,R$2,FALSE)),IF($N313=2,IF(ISERROR(VLOOKUP(DATA!$P313,'M2'!$A:$C,R$2,FALSE)),"NOT PRESENT",VLOOKUP(DATA!$P313,'M2'!$A:$C,R$2,FALSE)),IF($N313=0,IF(ISERROR(VLOOKUP($P313,'M1'!$A:$C,R$2,FALSE)),IF(ISERROR(VLOOKUP(DATA!$P313,'M2'!$A:$C,R$2,FALSE)),"NOT PRESENT",VLOOKUP(DATA!$P313,'M2'!$A:$C,R$2,FALSE)),VLOOKUP($P313,'M1'!$A:$C,R$2,FALSE)),"SPECIFY METHOD")))</f>
        <v>0</v>
      </c>
      <c r="S313" s="33">
        <f t="shared" si="534"/>
        <v>10</v>
      </c>
      <c r="T313" s="2">
        <v>0</v>
      </c>
      <c r="U313" s="2">
        <v>3</v>
      </c>
      <c r="V313" s="2">
        <v>7</v>
      </c>
    </row>
    <row r="314" spans="2:26">
      <c r="B314" s="2" t="str">
        <f t="shared" ref="B314:D314" si="609">IF(ISERROR(B313),IF(ISERROR(B312),IF(ISERROR(B311),"BLANK",B311),B312),B313)</f>
        <v>LH</v>
      </c>
      <c r="C314" s="2" t="str">
        <f t="shared" si="609"/>
        <v>BLANK</v>
      </c>
      <c r="D314" s="2" t="str">
        <f t="shared" si="609"/>
        <v>USEC24</v>
      </c>
      <c r="E314" s="7" t="str">
        <f>IF(ISERROR(VLOOKUP($D314,SITES!$A:$E,2,FALSE)),"",VLOOKUP($D314,SITES!$A:$E,2,FALSE))</f>
        <v>Sunrise Blvd, FL</v>
      </c>
      <c r="F314" s="4">
        <f>IF(ISERROR(VLOOKUP($D314,SITES!$A:$E,3,FALSE)),"",VLOOKUP($D314,SITES!$A:$E,3,FALSE))</f>
        <v>26.139429999999901</v>
      </c>
      <c r="G314" s="31">
        <f>IF(ISERROR(VLOOKUP($D314,SITES!$A:$E,4,FALSE)),"",VLOOKUP($D314,SITES!$A:$E,4,FALSE))</f>
        <v>-80.098559999999907</v>
      </c>
      <c r="H314" s="50">
        <f t="shared" ref="H314:N314" si="610">IF(ISERROR(H313),IF(ISERROR(H312),IF(ISERROR(H311),"BLANK",H311),H312),H313)</f>
        <v>45418</v>
      </c>
      <c r="I314" s="2">
        <f t="shared" si="610"/>
        <v>10</v>
      </c>
      <c r="J314" s="2" t="str">
        <f t="shared" si="610"/>
        <v>N</v>
      </c>
      <c r="K314" s="6">
        <f t="shared" si="610"/>
        <v>0.5</v>
      </c>
      <c r="L314" s="2" t="str">
        <f t="shared" si="610"/>
        <v>LH</v>
      </c>
      <c r="M314" s="2">
        <f t="shared" si="610"/>
        <v>5.5</v>
      </c>
      <c r="N314" s="2">
        <f t="shared" si="610"/>
        <v>1</v>
      </c>
      <c r="O314" s="2">
        <v>1</v>
      </c>
      <c r="P314" s="2" t="s">
        <v>76</v>
      </c>
      <c r="Q314" s="7" t="str">
        <f>IF($N314=1,IF(ISERROR(VLOOKUP($P314,'M1'!$A:$C,Q$2,FALSE)),"NOT PRESENT",VLOOKUP($P314,'M1'!$A:$C,Q$2,FALSE)),IF($N314=2,IF(ISERROR(VLOOKUP(DATA!$P314,'M2'!$A:$C,Q$2,FALSE)),"NOT PRESENT",VLOOKUP(DATA!$P314,'M2'!$A:$C,Q$2,FALSE)),IF($N314=0,IF(ISERROR(VLOOKUP($P314,'M1'!$A:$C,Q$2,FALSE)),IF(ISERROR(VLOOKUP(DATA!$P314,'M2'!$A:$C,Q$2,FALSE)),"NOT PRESENT",VLOOKUP(DATA!$P314,'M2'!$A:$C,Q$2,FALSE)),VLOOKUP($P314,'M1'!$A:$C,Q$2,FALSE)),"SPECIFY METHOD")))</f>
        <v>Halichoeres garnoti</v>
      </c>
      <c r="R314" s="7" t="str">
        <f>IF($N314=1,IF(ISERROR(VLOOKUP($P314,'M1'!$A:$C,R$2,FALSE)),"NOT PRESENT",VLOOKUP($P314,'M1'!$A:$C,R$2,FALSE)),IF($N314=2,IF(ISERROR(VLOOKUP(DATA!$P314,'M2'!$A:$C,R$2,FALSE)),"NOT PRESENT",VLOOKUP(DATA!$P314,'M2'!$A:$C,R$2,FALSE)),IF($N314=0,IF(ISERROR(VLOOKUP($P314,'M1'!$A:$C,R$2,FALSE)),IF(ISERROR(VLOOKUP(DATA!$P314,'M2'!$A:$C,R$2,FALSE)),"NOT PRESENT",VLOOKUP(DATA!$P314,'M2'!$A:$C,R$2,FALSE)),VLOOKUP($P314,'M1'!$A:$C,R$2,FALSE)),"SPECIFY METHOD")))</f>
        <v>Yellowhead wrasse</v>
      </c>
      <c r="S314" s="33">
        <f t="shared" si="534"/>
        <v>1</v>
      </c>
      <c r="T314" s="2">
        <v>0</v>
      </c>
      <c r="V314" s="2">
        <v>1</v>
      </c>
    </row>
    <row r="315" spans="2:26">
      <c r="B315" s="2" t="str">
        <f t="shared" ref="B315:D315" si="611">IF(ISERROR(B314),IF(ISERROR(B313),IF(ISERROR(B312),"BLANK",B312),B313),B314)</f>
        <v>LH</v>
      </c>
      <c r="C315" s="2" t="str">
        <f t="shared" si="611"/>
        <v>BLANK</v>
      </c>
      <c r="D315" s="2" t="str">
        <f t="shared" si="611"/>
        <v>USEC24</v>
      </c>
      <c r="E315" s="7" t="str">
        <f>IF(ISERROR(VLOOKUP($D315,SITES!$A:$E,2,FALSE)),"",VLOOKUP($D315,SITES!$A:$E,2,FALSE))</f>
        <v>Sunrise Blvd, FL</v>
      </c>
      <c r="F315" s="4">
        <f>IF(ISERROR(VLOOKUP($D315,SITES!$A:$E,3,FALSE)),"",VLOOKUP($D315,SITES!$A:$E,3,FALSE))</f>
        <v>26.139429999999901</v>
      </c>
      <c r="G315" s="31">
        <f>IF(ISERROR(VLOOKUP($D315,SITES!$A:$E,4,FALSE)),"",VLOOKUP($D315,SITES!$A:$E,4,FALSE))</f>
        <v>-80.098559999999907</v>
      </c>
      <c r="H315" s="50">
        <f t="shared" ref="H315:N315" si="612">IF(ISERROR(H314),IF(ISERROR(H313),IF(ISERROR(H312),"BLANK",H312),H313),H314)</f>
        <v>45418</v>
      </c>
      <c r="I315" s="2">
        <f t="shared" si="612"/>
        <v>10</v>
      </c>
      <c r="J315" s="2" t="str">
        <f t="shared" si="612"/>
        <v>N</v>
      </c>
      <c r="K315" s="6">
        <f t="shared" si="612"/>
        <v>0.5</v>
      </c>
      <c r="L315" s="2" t="str">
        <f t="shared" si="612"/>
        <v>LH</v>
      </c>
      <c r="M315" s="2">
        <f t="shared" si="612"/>
        <v>5.5</v>
      </c>
      <c r="N315" s="2">
        <f t="shared" si="612"/>
        <v>1</v>
      </c>
      <c r="O315" s="2">
        <v>1</v>
      </c>
      <c r="P315" s="2" t="s">
        <v>82</v>
      </c>
      <c r="Q315" s="7" t="str">
        <f>IF($N315=1,IF(ISERROR(VLOOKUP($P315,'M1'!$A:$C,Q$2,FALSE)),"NOT PRESENT",VLOOKUP($P315,'M1'!$A:$C,Q$2,FALSE)),IF($N315=2,IF(ISERROR(VLOOKUP(DATA!$P315,'M2'!$A:$C,Q$2,FALSE)),"NOT PRESENT",VLOOKUP(DATA!$P315,'M2'!$A:$C,Q$2,FALSE)),IF($N315=0,IF(ISERROR(VLOOKUP($P315,'M1'!$A:$C,Q$2,FALSE)),IF(ISERROR(VLOOKUP(DATA!$P315,'M2'!$A:$C,Q$2,FALSE)),"NOT PRESENT",VLOOKUP(DATA!$P315,'M2'!$A:$C,Q$2,FALSE)),VLOOKUP($P315,'M1'!$A:$C,Q$2,FALSE)),"SPECIFY METHOD")))</f>
        <v>Elacatinus oceanops</v>
      </c>
      <c r="R315" s="7" t="str">
        <f>IF($N315=1,IF(ISERROR(VLOOKUP($P315,'M1'!$A:$C,R$2,FALSE)),"NOT PRESENT",VLOOKUP($P315,'M1'!$A:$C,R$2,FALSE)),IF($N315=2,IF(ISERROR(VLOOKUP(DATA!$P315,'M2'!$A:$C,R$2,FALSE)),"NOT PRESENT",VLOOKUP(DATA!$P315,'M2'!$A:$C,R$2,FALSE)),IF($N315=0,IF(ISERROR(VLOOKUP($P315,'M1'!$A:$C,R$2,FALSE)),IF(ISERROR(VLOOKUP(DATA!$P315,'M2'!$A:$C,R$2,FALSE)),"NOT PRESENT",VLOOKUP(DATA!$P315,'M2'!$A:$C,R$2,FALSE)),VLOOKUP($P315,'M1'!$A:$C,R$2,FALSE)),"SPECIFY METHOD")))</f>
        <v>Neon goby</v>
      </c>
      <c r="S315" s="33">
        <f t="shared" si="534"/>
        <v>7</v>
      </c>
      <c r="T315" s="2">
        <v>0</v>
      </c>
      <c r="U315" s="2">
        <v>2</v>
      </c>
      <c r="V315" s="2">
        <v>4</v>
      </c>
      <c r="W315" s="2">
        <v>1</v>
      </c>
    </row>
    <row r="316" spans="2:26">
      <c r="B316" s="2" t="str">
        <f t="shared" ref="B316:D316" si="613">IF(ISERROR(B315),IF(ISERROR(B314),IF(ISERROR(B313),"BLANK",B313),B314),B315)</f>
        <v>LH</v>
      </c>
      <c r="C316" s="2" t="str">
        <f t="shared" si="613"/>
        <v>BLANK</v>
      </c>
      <c r="D316" s="2" t="str">
        <f t="shared" si="613"/>
        <v>USEC24</v>
      </c>
      <c r="E316" s="7" t="str">
        <f>IF(ISERROR(VLOOKUP($D316,SITES!$A:$E,2,FALSE)),"",VLOOKUP($D316,SITES!$A:$E,2,FALSE))</f>
        <v>Sunrise Blvd, FL</v>
      </c>
      <c r="F316" s="4">
        <f>IF(ISERROR(VLOOKUP($D316,SITES!$A:$E,3,FALSE)),"",VLOOKUP($D316,SITES!$A:$E,3,FALSE))</f>
        <v>26.139429999999901</v>
      </c>
      <c r="G316" s="31">
        <f>IF(ISERROR(VLOOKUP($D316,SITES!$A:$E,4,FALSE)),"",VLOOKUP($D316,SITES!$A:$E,4,FALSE))</f>
        <v>-80.098559999999907</v>
      </c>
      <c r="H316" s="50">
        <f t="shared" ref="H316:P316" si="614">IF(ISERROR(H315),IF(ISERROR(H314),IF(ISERROR(H313),"BLANK",H313),H314),H315)</f>
        <v>45418</v>
      </c>
      <c r="I316" s="2">
        <f t="shared" si="614"/>
        <v>10</v>
      </c>
      <c r="J316" s="2" t="str">
        <f t="shared" si="614"/>
        <v>N</v>
      </c>
      <c r="K316" s="6">
        <f t="shared" si="614"/>
        <v>0.5</v>
      </c>
      <c r="L316" s="2" t="str">
        <f t="shared" si="614"/>
        <v>LH</v>
      </c>
      <c r="M316" s="2">
        <f t="shared" si="614"/>
        <v>5.5</v>
      </c>
      <c r="N316" s="2">
        <f t="shared" si="614"/>
        <v>1</v>
      </c>
      <c r="O316" s="2">
        <v>2</v>
      </c>
      <c r="P316" s="2" t="str">
        <f t="shared" si="614"/>
        <v>eoc</v>
      </c>
      <c r="Q316" s="7" t="str">
        <f>IF($N316=1,IF(ISERROR(VLOOKUP($P316,'M1'!$A:$C,Q$2,FALSE)),"NOT PRESENT",VLOOKUP($P316,'M1'!$A:$C,Q$2,FALSE)),IF($N316=2,IF(ISERROR(VLOOKUP(DATA!$P316,'M2'!$A:$C,Q$2,FALSE)),"NOT PRESENT",VLOOKUP(DATA!$P316,'M2'!$A:$C,Q$2,FALSE)),IF($N316=0,IF(ISERROR(VLOOKUP($P316,'M1'!$A:$C,Q$2,FALSE)),IF(ISERROR(VLOOKUP(DATA!$P316,'M2'!$A:$C,Q$2,FALSE)),"NOT PRESENT",VLOOKUP(DATA!$P316,'M2'!$A:$C,Q$2,FALSE)),VLOOKUP($P316,'M1'!$A:$C,Q$2,FALSE)),"SPECIFY METHOD")))</f>
        <v>Elacatinus oceanops</v>
      </c>
      <c r="R316" s="7" t="str">
        <f>IF($N316=1,IF(ISERROR(VLOOKUP($P316,'M1'!$A:$C,R$2,FALSE)),"NOT PRESENT",VLOOKUP($P316,'M1'!$A:$C,R$2,FALSE)),IF($N316=2,IF(ISERROR(VLOOKUP(DATA!$P316,'M2'!$A:$C,R$2,FALSE)),"NOT PRESENT",VLOOKUP(DATA!$P316,'M2'!$A:$C,R$2,FALSE)),IF($N316=0,IF(ISERROR(VLOOKUP($P316,'M1'!$A:$C,R$2,FALSE)),IF(ISERROR(VLOOKUP(DATA!$P316,'M2'!$A:$C,R$2,FALSE)),"NOT PRESENT",VLOOKUP(DATA!$P316,'M2'!$A:$C,R$2,FALSE)),VLOOKUP($P316,'M1'!$A:$C,R$2,FALSE)),"SPECIFY METHOD")))</f>
        <v>Neon goby</v>
      </c>
      <c r="S316" s="33">
        <f t="shared" si="534"/>
        <v>4</v>
      </c>
      <c r="T316" s="2">
        <v>0</v>
      </c>
      <c r="U316" s="2">
        <v>2</v>
      </c>
      <c r="V316" s="2">
        <v>2</v>
      </c>
    </row>
    <row r="317" spans="2:26">
      <c r="B317" s="2" t="str">
        <f t="shared" ref="B317:D317" si="615">IF(ISERROR(B316),IF(ISERROR(B315),IF(ISERROR(B314),"BLANK",B314),B315),B316)</f>
        <v>LH</v>
      </c>
      <c r="C317" s="2" t="str">
        <f t="shared" si="615"/>
        <v>BLANK</v>
      </c>
      <c r="D317" s="2" t="str">
        <f t="shared" si="615"/>
        <v>USEC24</v>
      </c>
      <c r="E317" s="7" t="str">
        <f>IF(ISERROR(VLOOKUP($D317,SITES!$A:$E,2,FALSE)),"",VLOOKUP($D317,SITES!$A:$E,2,FALSE))</f>
        <v>Sunrise Blvd, FL</v>
      </c>
      <c r="F317" s="4">
        <f>IF(ISERROR(VLOOKUP($D317,SITES!$A:$E,3,FALSE)),"",VLOOKUP($D317,SITES!$A:$E,3,FALSE))</f>
        <v>26.139429999999901</v>
      </c>
      <c r="G317" s="31">
        <f>IF(ISERROR(VLOOKUP($D317,SITES!$A:$E,4,FALSE)),"",VLOOKUP($D317,SITES!$A:$E,4,FALSE))</f>
        <v>-80.098559999999907</v>
      </c>
      <c r="H317" s="50">
        <f t="shared" ref="H317:N317" si="616">IF(ISERROR(H316),IF(ISERROR(H315),IF(ISERROR(H314),"BLANK",H314),H315),H316)</f>
        <v>45418</v>
      </c>
      <c r="I317" s="2">
        <f t="shared" si="616"/>
        <v>10</v>
      </c>
      <c r="J317" s="2" t="str">
        <f t="shared" si="616"/>
        <v>N</v>
      </c>
      <c r="K317" s="6">
        <f t="shared" si="616"/>
        <v>0.5</v>
      </c>
      <c r="L317" s="2" t="str">
        <f t="shared" si="616"/>
        <v>LH</v>
      </c>
      <c r="M317" s="2">
        <f t="shared" si="616"/>
        <v>5.5</v>
      </c>
      <c r="N317" s="2">
        <f t="shared" si="616"/>
        <v>1</v>
      </c>
      <c r="O317" s="2">
        <v>1</v>
      </c>
      <c r="P317" s="2" t="s">
        <v>113</v>
      </c>
      <c r="Q317" s="7" t="str">
        <f>IF($N317=1,IF(ISERROR(VLOOKUP($P317,'M1'!$A:$C,Q$2,FALSE)),"NOT PRESENT",VLOOKUP($P317,'M1'!$A:$C,Q$2,FALSE)),IF($N317=2,IF(ISERROR(VLOOKUP(DATA!$P317,'M2'!$A:$C,Q$2,FALSE)),"NOT PRESENT",VLOOKUP(DATA!$P317,'M2'!$A:$C,Q$2,FALSE)),IF($N317=0,IF(ISERROR(VLOOKUP($P317,'M1'!$A:$C,Q$2,FALSE)),IF(ISERROR(VLOOKUP(DATA!$P317,'M2'!$A:$C,Q$2,FALSE)),"NOT PRESENT",VLOOKUP(DATA!$P317,'M2'!$A:$C,Q$2,FALSE)),VLOOKUP($P317,'M1'!$A:$C,Q$2,FALSE)),"SPECIFY METHOD")))</f>
        <v>Pareques acuminatus</v>
      </c>
      <c r="R317" s="7">
        <f>IF($N317=1,IF(ISERROR(VLOOKUP($P317,'M1'!$A:$C,R$2,FALSE)),"NOT PRESENT",VLOOKUP($P317,'M1'!$A:$C,R$2,FALSE)),IF($N317=2,IF(ISERROR(VLOOKUP(DATA!$P317,'M2'!$A:$C,R$2,FALSE)),"NOT PRESENT",VLOOKUP(DATA!$P317,'M2'!$A:$C,R$2,FALSE)),IF($N317=0,IF(ISERROR(VLOOKUP($P317,'M1'!$A:$C,R$2,FALSE)),IF(ISERROR(VLOOKUP(DATA!$P317,'M2'!$A:$C,R$2,FALSE)),"NOT PRESENT",VLOOKUP(DATA!$P317,'M2'!$A:$C,R$2,FALSE)),VLOOKUP($P317,'M1'!$A:$C,R$2,FALSE)),"SPECIFY METHOD")))</f>
        <v>0</v>
      </c>
      <c r="S317" s="33">
        <f t="shared" si="534"/>
        <v>3</v>
      </c>
      <c r="T317" s="2">
        <v>0</v>
      </c>
      <c r="V317" s="2">
        <v>3</v>
      </c>
    </row>
    <row r="318" spans="2:26">
      <c r="B318" s="2" t="str">
        <f t="shared" ref="B318:D318" si="617">IF(ISERROR(B317),IF(ISERROR(B316),IF(ISERROR(B315),"BLANK",B315),B316),B317)</f>
        <v>LH</v>
      </c>
      <c r="C318" s="2" t="str">
        <f t="shared" si="617"/>
        <v>BLANK</v>
      </c>
      <c r="D318" s="2" t="str">
        <f t="shared" si="617"/>
        <v>USEC24</v>
      </c>
      <c r="E318" s="7" t="str">
        <f>IF(ISERROR(VLOOKUP($D318,SITES!$A:$E,2,FALSE)),"",VLOOKUP($D318,SITES!$A:$E,2,FALSE))</f>
        <v>Sunrise Blvd, FL</v>
      </c>
      <c r="F318" s="4">
        <f>IF(ISERROR(VLOOKUP($D318,SITES!$A:$E,3,FALSE)),"",VLOOKUP($D318,SITES!$A:$E,3,FALSE))</f>
        <v>26.139429999999901</v>
      </c>
      <c r="G318" s="31">
        <f>IF(ISERROR(VLOOKUP($D318,SITES!$A:$E,4,FALSE)),"",VLOOKUP($D318,SITES!$A:$E,4,FALSE))</f>
        <v>-80.098559999999907</v>
      </c>
      <c r="H318" s="50">
        <f t="shared" ref="H318:P318" si="618">IF(ISERROR(H317),IF(ISERROR(H316),IF(ISERROR(H315),"BLANK",H315),H316),H317)</f>
        <v>45418</v>
      </c>
      <c r="I318" s="2">
        <f t="shared" si="618"/>
        <v>10</v>
      </c>
      <c r="J318" s="2" t="str">
        <f t="shared" si="618"/>
        <v>N</v>
      </c>
      <c r="K318" s="6">
        <f t="shared" si="618"/>
        <v>0.5</v>
      </c>
      <c r="L318" s="2" t="str">
        <f t="shared" si="618"/>
        <v>LH</v>
      </c>
      <c r="M318" s="2">
        <f t="shared" si="618"/>
        <v>5.5</v>
      </c>
      <c r="N318" s="2">
        <f t="shared" si="618"/>
        <v>1</v>
      </c>
      <c r="O318" s="2">
        <v>2</v>
      </c>
      <c r="P318" s="2" t="str">
        <f t="shared" si="618"/>
        <v>pac</v>
      </c>
      <c r="Q318" s="7" t="str">
        <f>IF($N318=1,IF(ISERROR(VLOOKUP($P318,'M1'!$A:$C,Q$2,FALSE)),"NOT PRESENT",VLOOKUP($P318,'M1'!$A:$C,Q$2,FALSE)),IF($N318=2,IF(ISERROR(VLOOKUP(DATA!$P318,'M2'!$A:$C,Q$2,FALSE)),"NOT PRESENT",VLOOKUP(DATA!$P318,'M2'!$A:$C,Q$2,FALSE)),IF($N318=0,IF(ISERROR(VLOOKUP($P318,'M1'!$A:$C,Q$2,FALSE)),IF(ISERROR(VLOOKUP(DATA!$P318,'M2'!$A:$C,Q$2,FALSE)),"NOT PRESENT",VLOOKUP(DATA!$P318,'M2'!$A:$C,Q$2,FALSE)),VLOOKUP($P318,'M1'!$A:$C,Q$2,FALSE)),"SPECIFY METHOD")))</f>
        <v>Pareques acuminatus</v>
      </c>
      <c r="R318" s="7">
        <f>IF($N318=1,IF(ISERROR(VLOOKUP($P318,'M1'!$A:$C,R$2,FALSE)),"NOT PRESENT",VLOOKUP($P318,'M1'!$A:$C,R$2,FALSE)),IF($N318=2,IF(ISERROR(VLOOKUP(DATA!$P318,'M2'!$A:$C,R$2,FALSE)),"NOT PRESENT",VLOOKUP(DATA!$P318,'M2'!$A:$C,R$2,FALSE)),IF($N318=0,IF(ISERROR(VLOOKUP($P318,'M1'!$A:$C,R$2,FALSE)),IF(ISERROR(VLOOKUP(DATA!$P318,'M2'!$A:$C,R$2,FALSE)),"NOT PRESENT",VLOOKUP(DATA!$P318,'M2'!$A:$C,R$2,FALSE)),VLOOKUP($P318,'M1'!$A:$C,R$2,FALSE)),"SPECIFY METHOD")))</f>
        <v>0</v>
      </c>
      <c r="S318" s="33">
        <f t="shared" si="534"/>
        <v>2</v>
      </c>
      <c r="T318" s="2">
        <v>0</v>
      </c>
      <c r="U318" s="2">
        <v>2</v>
      </c>
    </row>
    <row r="319" spans="2:26">
      <c r="B319" s="2" t="str">
        <f t="shared" ref="B319:D319" si="619">IF(ISERROR(B318),IF(ISERROR(B317),IF(ISERROR(B316),"BLANK",B316),B317),B318)</f>
        <v>LH</v>
      </c>
      <c r="C319" s="2" t="str">
        <f t="shared" si="619"/>
        <v>BLANK</v>
      </c>
      <c r="D319" s="2" t="str">
        <f t="shared" si="619"/>
        <v>USEC24</v>
      </c>
      <c r="E319" s="7" t="str">
        <f>IF(ISERROR(VLOOKUP($D319,SITES!$A:$E,2,FALSE)),"",VLOOKUP($D319,SITES!$A:$E,2,FALSE))</f>
        <v>Sunrise Blvd, FL</v>
      </c>
      <c r="F319" s="4">
        <f>IF(ISERROR(VLOOKUP($D319,SITES!$A:$E,3,FALSE)),"",VLOOKUP($D319,SITES!$A:$E,3,FALSE))</f>
        <v>26.139429999999901</v>
      </c>
      <c r="G319" s="31">
        <f>IF(ISERROR(VLOOKUP($D319,SITES!$A:$E,4,FALSE)),"",VLOOKUP($D319,SITES!$A:$E,4,FALSE))</f>
        <v>-80.098559999999907</v>
      </c>
      <c r="H319" s="50">
        <f t="shared" ref="H319:N319" si="620">IF(ISERROR(H318),IF(ISERROR(H317),IF(ISERROR(H316),"BLANK",H316),H317),H318)</f>
        <v>45418</v>
      </c>
      <c r="I319" s="2">
        <f t="shared" si="620"/>
        <v>10</v>
      </c>
      <c r="J319" s="2" t="str">
        <f t="shared" si="620"/>
        <v>N</v>
      </c>
      <c r="K319" s="6">
        <f t="shared" si="620"/>
        <v>0.5</v>
      </c>
      <c r="L319" s="2" t="str">
        <f t="shared" si="620"/>
        <v>LH</v>
      </c>
      <c r="M319" s="2">
        <f t="shared" si="620"/>
        <v>5.5</v>
      </c>
      <c r="N319" s="2">
        <f t="shared" si="620"/>
        <v>1</v>
      </c>
      <c r="O319" s="2">
        <v>1</v>
      </c>
      <c r="P319" s="2" t="s">
        <v>138</v>
      </c>
      <c r="Q319" s="7" t="str">
        <f>IF($N319=1,IF(ISERROR(VLOOKUP($P319,'M1'!$A:$C,Q$2,FALSE)),"NOT PRESENT",VLOOKUP($P319,'M1'!$A:$C,Q$2,FALSE)),IF($N319=2,IF(ISERROR(VLOOKUP(DATA!$P319,'M2'!$A:$C,Q$2,FALSE)),"NOT PRESENT",VLOOKUP(DATA!$P319,'M2'!$A:$C,Q$2,FALSE)),IF($N319=0,IF(ISERROR(VLOOKUP($P319,'M1'!$A:$C,Q$2,FALSE)),IF(ISERROR(VLOOKUP(DATA!$P319,'M2'!$A:$C,Q$2,FALSE)),"NOT PRESENT",VLOOKUP(DATA!$P319,'M2'!$A:$C,Q$2,FALSE)),VLOOKUP($P319,'M1'!$A:$C,Q$2,FALSE)),"SPECIFY METHOD")))</f>
        <v>Haemulon spp.</v>
      </c>
      <c r="R319" s="7">
        <f>IF($N319=1,IF(ISERROR(VLOOKUP($P319,'M1'!$A:$C,R$2,FALSE)),"NOT PRESENT",VLOOKUP($P319,'M1'!$A:$C,R$2,FALSE)),IF($N319=2,IF(ISERROR(VLOOKUP(DATA!$P319,'M2'!$A:$C,R$2,FALSE)),"NOT PRESENT",VLOOKUP(DATA!$P319,'M2'!$A:$C,R$2,FALSE)),IF($N319=0,IF(ISERROR(VLOOKUP($P319,'M1'!$A:$C,R$2,FALSE)),IF(ISERROR(VLOOKUP(DATA!$P319,'M2'!$A:$C,R$2,FALSE)),"NOT PRESENT",VLOOKUP(DATA!$P319,'M2'!$A:$C,R$2,FALSE)),VLOOKUP($P319,'M1'!$A:$C,R$2,FALSE)),"SPECIFY METHOD")))</f>
        <v>0</v>
      </c>
      <c r="S319" s="33">
        <f t="shared" si="534"/>
        <v>265</v>
      </c>
      <c r="T319" s="2">
        <v>0</v>
      </c>
      <c r="U319" s="2">
        <v>210</v>
      </c>
      <c r="V319" s="2">
        <v>55</v>
      </c>
    </row>
    <row r="320" spans="2:26">
      <c r="B320" s="2" t="str">
        <f t="shared" ref="B320:D320" si="621">IF(ISERROR(B319),IF(ISERROR(B318),IF(ISERROR(B317),"BLANK",B317),B318),B319)</f>
        <v>LH</v>
      </c>
      <c r="C320" s="2" t="str">
        <f t="shared" si="621"/>
        <v>BLANK</v>
      </c>
      <c r="D320" s="2" t="str">
        <f t="shared" si="621"/>
        <v>USEC24</v>
      </c>
      <c r="E320" s="7" t="str">
        <f>IF(ISERROR(VLOOKUP($D320,SITES!$A:$E,2,FALSE)),"",VLOOKUP($D320,SITES!$A:$E,2,FALSE))</f>
        <v>Sunrise Blvd, FL</v>
      </c>
      <c r="F320" s="4">
        <f>IF(ISERROR(VLOOKUP($D320,SITES!$A:$E,3,FALSE)),"",VLOOKUP($D320,SITES!$A:$E,3,FALSE))</f>
        <v>26.139429999999901</v>
      </c>
      <c r="G320" s="31">
        <f>IF(ISERROR(VLOOKUP($D320,SITES!$A:$E,4,FALSE)),"",VLOOKUP($D320,SITES!$A:$E,4,FALSE))</f>
        <v>-80.098559999999907</v>
      </c>
      <c r="H320" s="50">
        <f t="shared" ref="H320:P320" si="622">IF(ISERROR(H319),IF(ISERROR(H318),IF(ISERROR(H317),"BLANK",H317),H318),H319)</f>
        <v>45418</v>
      </c>
      <c r="I320" s="2">
        <f t="shared" si="622"/>
        <v>10</v>
      </c>
      <c r="J320" s="2" t="str">
        <f t="shared" si="622"/>
        <v>N</v>
      </c>
      <c r="K320" s="6">
        <f t="shared" si="622"/>
        <v>0.5</v>
      </c>
      <c r="L320" s="2" t="str">
        <f t="shared" si="622"/>
        <v>LH</v>
      </c>
      <c r="M320" s="2">
        <f t="shared" si="622"/>
        <v>5.5</v>
      </c>
      <c r="N320" s="2">
        <f t="shared" si="622"/>
        <v>1</v>
      </c>
      <c r="O320" s="2">
        <v>2</v>
      </c>
      <c r="P320" s="2" t="str">
        <f t="shared" si="622"/>
        <v>haemulon</v>
      </c>
      <c r="Q320" s="7" t="str">
        <f>IF($N320=1,IF(ISERROR(VLOOKUP($P320,'M1'!$A:$C,Q$2,FALSE)),"NOT PRESENT",VLOOKUP($P320,'M1'!$A:$C,Q$2,FALSE)),IF($N320=2,IF(ISERROR(VLOOKUP(DATA!$P320,'M2'!$A:$C,Q$2,FALSE)),"NOT PRESENT",VLOOKUP(DATA!$P320,'M2'!$A:$C,Q$2,FALSE)),IF($N320=0,IF(ISERROR(VLOOKUP($P320,'M1'!$A:$C,Q$2,FALSE)),IF(ISERROR(VLOOKUP(DATA!$P320,'M2'!$A:$C,Q$2,FALSE)),"NOT PRESENT",VLOOKUP(DATA!$P320,'M2'!$A:$C,Q$2,FALSE)),VLOOKUP($P320,'M1'!$A:$C,Q$2,FALSE)),"SPECIFY METHOD")))</f>
        <v>Haemulon spp.</v>
      </c>
      <c r="R320" s="7">
        <f>IF($N320=1,IF(ISERROR(VLOOKUP($P320,'M1'!$A:$C,R$2,FALSE)),"NOT PRESENT",VLOOKUP($P320,'M1'!$A:$C,R$2,FALSE)),IF($N320=2,IF(ISERROR(VLOOKUP(DATA!$P320,'M2'!$A:$C,R$2,FALSE)),"NOT PRESENT",VLOOKUP(DATA!$P320,'M2'!$A:$C,R$2,FALSE)),IF($N320=0,IF(ISERROR(VLOOKUP($P320,'M1'!$A:$C,R$2,FALSE)),IF(ISERROR(VLOOKUP(DATA!$P320,'M2'!$A:$C,R$2,FALSE)),"NOT PRESENT",VLOOKUP(DATA!$P320,'M2'!$A:$C,R$2,FALSE)),VLOOKUP($P320,'M1'!$A:$C,R$2,FALSE)),"SPECIFY METHOD")))</f>
        <v>0</v>
      </c>
      <c r="S320" s="33">
        <f t="shared" si="534"/>
        <v>400</v>
      </c>
      <c r="T320" s="2">
        <v>0</v>
      </c>
      <c r="U320" s="2">
        <v>300</v>
      </c>
      <c r="V320" s="2">
        <v>100</v>
      </c>
    </row>
    <row r="321" spans="2:28">
      <c r="B321" s="2" t="str">
        <f t="shared" ref="B321:D321" si="623">IF(ISERROR(B320),IF(ISERROR(B319),IF(ISERROR(B318),"BLANK",B318),B319),B320)</f>
        <v>LH</v>
      </c>
      <c r="C321" s="2" t="str">
        <f t="shared" si="623"/>
        <v>BLANK</v>
      </c>
      <c r="D321" s="2" t="str">
        <f t="shared" si="623"/>
        <v>USEC24</v>
      </c>
      <c r="E321" s="7" t="str">
        <f>IF(ISERROR(VLOOKUP($D321,SITES!$A:$E,2,FALSE)),"",VLOOKUP($D321,SITES!$A:$E,2,FALSE))</f>
        <v>Sunrise Blvd, FL</v>
      </c>
      <c r="F321" s="4">
        <f>IF(ISERROR(VLOOKUP($D321,SITES!$A:$E,3,FALSE)),"",VLOOKUP($D321,SITES!$A:$E,3,FALSE))</f>
        <v>26.139429999999901</v>
      </c>
      <c r="G321" s="31">
        <f>IF(ISERROR(VLOOKUP($D321,SITES!$A:$E,4,FALSE)),"",VLOOKUP($D321,SITES!$A:$E,4,FALSE))</f>
        <v>-80.098559999999907</v>
      </c>
      <c r="H321" s="50">
        <f t="shared" ref="H321:N321" si="624">IF(ISERROR(H320),IF(ISERROR(H319),IF(ISERROR(H318),"BLANK",H318),H319),H320)</f>
        <v>45418</v>
      </c>
      <c r="I321" s="2">
        <f t="shared" si="624"/>
        <v>10</v>
      </c>
      <c r="J321" s="2" t="str">
        <f t="shared" si="624"/>
        <v>N</v>
      </c>
      <c r="K321" s="6">
        <f t="shared" si="624"/>
        <v>0.5</v>
      </c>
      <c r="L321" s="2" t="str">
        <f t="shared" si="624"/>
        <v>LH</v>
      </c>
      <c r="M321" s="2">
        <f t="shared" si="624"/>
        <v>5.5</v>
      </c>
      <c r="N321" s="2">
        <f t="shared" si="624"/>
        <v>1</v>
      </c>
      <c r="O321" s="2">
        <v>1</v>
      </c>
      <c r="P321" s="2" t="s">
        <v>158</v>
      </c>
      <c r="Q321" s="7" t="str">
        <f>IF($N321=1,IF(ISERROR(VLOOKUP($P321,'M1'!$A:$C,Q$2,FALSE)),"NOT PRESENT",VLOOKUP($P321,'M1'!$A:$C,Q$2,FALSE)),IF($N321=2,IF(ISERROR(VLOOKUP(DATA!$P321,'M2'!$A:$C,Q$2,FALSE)),"NOT PRESENT",VLOOKUP(DATA!$P321,'M2'!$A:$C,Q$2,FALSE)),IF($N321=0,IF(ISERROR(VLOOKUP($P321,'M1'!$A:$C,Q$2,FALSE)),IF(ISERROR(VLOOKUP(DATA!$P321,'M2'!$A:$C,Q$2,FALSE)),"NOT PRESENT",VLOOKUP(DATA!$P321,'M2'!$A:$C,Q$2,FALSE)),VLOOKUP($P321,'M1'!$A:$C,Q$2,FALSE)),"SPECIFY METHOD")))</f>
        <v>Halichoeres poeyi</v>
      </c>
      <c r="R321" s="7">
        <f>IF($N321=1,IF(ISERROR(VLOOKUP($P321,'M1'!$A:$C,R$2,FALSE)),"NOT PRESENT",VLOOKUP($P321,'M1'!$A:$C,R$2,FALSE)),IF($N321=2,IF(ISERROR(VLOOKUP(DATA!$P321,'M2'!$A:$C,R$2,FALSE)),"NOT PRESENT",VLOOKUP(DATA!$P321,'M2'!$A:$C,R$2,FALSE)),IF($N321=0,IF(ISERROR(VLOOKUP($P321,'M1'!$A:$C,R$2,FALSE)),IF(ISERROR(VLOOKUP(DATA!$P321,'M2'!$A:$C,R$2,FALSE)),"NOT PRESENT",VLOOKUP(DATA!$P321,'M2'!$A:$C,R$2,FALSE)),VLOOKUP($P321,'M1'!$A:$C,R$2,FALSE)),"SPECIFY METHOD")))</f>
        <v>0</v>
      </c>
      <c r="S321" s="33">
        <f t="shared" si="534"/>
        <v>3</v>
      </c>
      <c r="T321" s="2">
        <v>0</v>
      </c>
      <c r="W321" s="2">
        <v>3</v>
      </c>
    </row>
    <row r="322" spans="2:28">
      <c r="B322" s="2" t="str">
        <f t="shared" ref="B322:D322" si="625">IF(ISERROR(B321),IF(ISERROR(B320),IF(ISERROR(B319),"BLANK",B319),B320),B321)</f>
        <v>LH</v>
      </c>
      <c r="C322" s="2" t="str">
        <f t="shared" si="625"/>
        <v>BLANK</v>
      </c>
      <c r="D322" s="2" t="str">
        <f t="shared" si="625"/>
        <v>USEC24</v>
      </c>
      <c r="E322" s="7" t="str">
        <f>IF(ISERROR(VLOOKUP($D322,SITES!$A:$E,2,FALSE)),"",VLOOKUP($D322,SITES!$A:$E,2,FALSE))</f>
        <v>Sunrise Blvd, FL</v>
      </c>
      <c r="F322" s="4">
        <f>IF(ISERROR(VLOOKUP($D322,SITES!$A:$E,3,FALSE)),"",VLOOKUP($D322,SITES!$A:$E,3,FALSE))</f>
        <v>26.139429999999901</v>
      </c>
      <c r="G322" s="31">
        <f>IF(ISERROR(VLOOKUP($D322,SITES!$A:$E,4,FALSE)),"",VLOOKUP($D322,SITES!$A:$E,4,FALSE))</f>
        <v>-80.098559999999907</v>
      </c>
      <c r="H322" s="50">
        <f t="shared" ref="H322:P322" si="626">IF(ISERROR(H321),IF(ISERROR(H320),IF(ISERROR(H319),"BLANK",H319),H320),H321)</f>
        <v>45418</v>
      </c>
      <c r="I322" s="2">
        <f t="shared" si="626"/>
        <v>10</v>
      </c>
      <c r="J322" s="2" t="str">
        <f t="shared" si="626"/>
        <v>N</v>
      </c>
      <c r="K322" s="6">
        <f t="shared" si="626"/>
        <v>0.5</v>
      </c>
      <c r="L322" s="2" t="str">
        <f t="shared" si="626"/>
        <v>LH</v>
      </c>
      <c r="M322" s="2">
        <f t="shared" si="626"/>
        <v>5.5</v>
      </c>
      <c r="N322" s="2">
        <f t="shared" si="626"/>
        <v>1</v>
      </c>
      <c r="O322" s="2">
        <v>2</v>
      </c>
      <c r="P322" s="2" t="str">
        <f t="shared" si="626"/>
        <v>hpo</v>
      </c>
      <c r="Q322" s="7" t="str">
        <f>IF($N322=1,IF(ISERROR(VLOOKUP($P322,'M1'!$A:$C,Q$2,FALSE)),"NOT PRESENT",VLOOKUP($P322,'M1'!$A:$C,Q$2,FALSE)),IF($N322=2,IF(ISERROR(VLOOKUP(DATA!$P322,'M2'!$A:$C,Q$2,FALSE)),"NOT PRESENT",VLOOKUP(DATA!$P322,'M2'!$A:$C,Q$2,FALSE)),IF($N322=0,IF(ISERROR(VLOOKUP($P322,'M1'!$A:$C,Q$2,FALSE)),IF(ISERROR(VLOOKUP(DATA!$P322,'M2'!$A:$C,Q$2,FALSE)),"NOT PRESENT",VLOOKUP(DATA!$P322,'M2'!$A:$C,Q$2,FALSE)),VLOOKUP($P322,'M1'!$A:$C,Q$2,FALSE)),"SPECIFY METHOD")))</f>
        <v>Halichoeres poeyi</v>
      </c>
      <c r="R322" s="7">
        <f>IF($N322=1,IF(ISERROR(VLOOKUP($P322,'M1'!$A:$C,R$2,FALSE)),"NOT PRESENT",VLOOKUP($P322,'M1'!$A:$C,R$2,FALSE)),IF($N322=2,IF(ISERROR(VLOOKUP(DATA!$P322,'M2'!$A:$C,R$2,FALSE)),"NOT PRESENT",VLOOKUP(DATA!$P322,'M2'!$A:$C,R$2,FALSE)),IF($N322=0,IF(ISERROR(VLOOKUP($P322,'M1'!$A:$C,R$2,FALSE)),IF(ISERROR(VLOOKUP(DATA!$P322,'M2'!$A:$C,R$2,FALSE)),"NOT PRESENT",VLOOKUP(DATA!$P322,'M2'!$A:$C,R$2,FALSE)),VLOOKUP($P322,'M1'!$A:$C,R$2,FALSE)),"SPECIFY METHOD")))</f>
        <v>0</v>
      </c>
      <c r="S322" s="33">
        <f t="shared" si="534"/>
        <v>5</v>
      </c>
      <c r="T322" s="2">
        <v>0</v>
      </c>
      <c r="V322" s="2">
        <v>1</v>
      </c>
      <c r="W322" s="2">
        <v>2</v>
      </c>
      <c r="X322" s="2">
        <v>1</v>
      </c>
      <c r="Z322" s="2">
        <v>1</v>
      </c>
    </row>
    <row r="323" spans="2:28">
      <c r="B323" s="2" t="str">
        <f t="shared" ref="B323:D323" si="627">IF(ISERROR(B322),IF(ISERROR(B321),IF(ISERROR(B320),"BLANK",B320),B321),B322)</f>
        <v>LH</v>
      </c>
      <c r="C323" s="2" t="str">
        <f t="shared" si="627"/>
        <v>BLANK</v>
      </c>
      <c r="D323" s="2" t="str">
        <f t="shared" si="627"/>
        <v>USEC24</v>
      </c>
      <c r="E323" s="7" t="str">
        <f>IF(ISERROR(VLOOKUP($D323,SITES!$A:$E,2,FALSE)),"",VLOOKUP($D323,SITES!$A:$E,2,FALSE))</f>
        <v>Sunrise Blvd, FL</v>
      </c>
      <c r="F323" s="4">
        <f>IF(ISERROR(VLOOKUP($D323,SITES!$A:$E,3,FALSE)),"",VLOOKUP($D323,SITES!$A:$E,3,FALSE))</f>
        <v>26.139429999999901</v>
      </c>
      <c r="G323" s="31">
        <f>IF(ISERROR(VLOOKUP($D323,SITES!$A:$E,4,FALSE)),"",VLOOKUP($D323,SITES!$A:$E,4,FALSE))</f>
        <v>-80.098559999999907</v>
      </c>
      <c r="H323" s="50">
        <f t="shared" ref="H323:N323" si="628">IF(ISERROR(H322),IF(ISERROR(H321),IF(ISERROR(H320),"BLANK",H320),H321),H322)</f>
        <v>45418</v>
      </c>
      <c r="I323" s="2">
        <f t="shared" si="628"/>
        <v>10</v>
      </c>
      <c r="J323" s="2" t="str">
        <f t="shared" si="628"/>
        <v>N</v>
      </c>
      <c r="K323" s="6">
        <f t="shared" si="628"/>
        <v>0.5</v>
      </c>
      <c r="L323" s="2" t="str">
        <f t="shared" si="628"/>
        <v>LH</v>
      </c>
      <c r="M323" s="2">
        <f t="shared" si="628"/>
        <v>5.5</v>
      </c>
      <c r="N323" s="2">
        <f t="shared" si="628"/>
        <v>1</v>
      </c>
      <c r="O323" s="2">
        <v>1</v>
      </c>
      <c r="P323" s="2" t="s">
        <v>101</v>
      </c>
      <c r="Q323" s="7" t="str">
        <f>IF($N323=1,IF(ISERROR(VLOOKUP($P323,'M1'!$A:$C,Q$2,FALSE)),"NOT PRESENT",VLOOKUP($P323,'M1'!$A:$C,Q$2,FALSE)),IF($N323=2,IF(ISERROR(VLOOKUP(DATA!$P323,'M2'!$A:$C,Q$2,FALSE)),"NOT PRESENT",VLOOKUP(DATA!$P323,'M2'!$A:$C,Q$2,FALSE)),IF($N323=0,IF(ISERROR(VLOOKUP($P323,'M1'!$A:$C,Q$2,FALSE)),IF(ISERROR(VLOOKUP(DATA!$P323,'M2'!$A:$C,Q$2,FALSE)),"NOT PRESENT",VLOOKUP(DATA!$P323,'M2'!$A:$C,Q$2,FALSE)),VLOOKUP($P323,'M1'!$A:$C,Q$2,FALSE)),"SPECIFY METHOD")))</f>
        <v>Canthigaster rostrata</v>
      </c>
      <c r="R323" s="7" t="str">
        <f>IF($N323=1,IF(ISERROR(VLOOKUP($P323,'M1'!$A:$C,R$2,FALSE)),"NOT PRESENT",VLOOKUP($P323,'M1'!$A:$C,R$2,FALSE)),IF($N323=2,IF(ISERROR(VLOOKUP(DATA!$P323,'M2'!$A:$C,R$2,FALSE)),"NOT PRESENT",VLOOKUP(DATA!$P323,'M2'!$A:$C,R$2,FALSE)),IF($N323=0,IF(ISERROR(VLOOKUP($P323,'M1'!$A:$C,R$2,FALSE)),IF(ISERROR(VLOOKUP(DATA!$P323,'M2'!$A:$C,R$2,FALSE)),"NOT PRESENT",VLOOKUP(DATA!$P323,'M2'!$A:$C,R$2,FALSE)),VLOOKUP($P323,'M1'!$A:$C,R$2,FALSE)),"SPECIFY METHOD")))</f>
        <v>Caribbean sharpnose-puffer</v>
      </c>
      <c r="S323" s="33">
        <f t="shared" si="534"/>
        <v>2</v>
      </c>
      <c r="T323" s="2">
        <v>0</v>
      </c>
      <c r="U323" s="2">
        <v>1</v>
      </c>
      <c r="W323" s="2">
        <v>1</v>
      </c>
    </row>
    <row r="324" spans="2:28">
      <c r="B324" s="2" t="str">
        <f t="shared" ref="B324:D324" si="629">IF(ISERROR(B323),IF(ISERROR(B322),IF(ISERROR(B321),"BLANK",B321),B322),B323)</f>
        <v>LH</v>
      </c>
      <c r="C324" s="2" t="str">
        <f t="shared" si="629"/>
        <v>BLANK</v>
      </c>
      <c r="D324" s="2" t="str">
        <f t="shared" si="629"/>
        <v>USEC24</v>
      </c>
      <c r="E324" s="7" t="str">
        <f>IF(ISERROR(VLOOKUP($D324,SITES!$A:$E,2,FALSE)),"",VLOOKUP($D324,SITES!$A:$E,2,FALSE))</f>
        <v>Sunrise Blvd, FL</v>
      </c>
      <c r="F324" s="4">
        <f>IF(ISERROR(VLOOKUP($D324,SITES!$A:$E,3,FALSE)),"",VLOOKUP($D324,SITES!$A:$E,3,FALSE))</f>
        <v>26.139429999999901</v>
      </c>
      <c r="G324" s="31">
        <f>IF(ISERROR(VLOOKUP($D324,SITES!$A:$E,4,FALSE)),"",VLOOKUP($D324,SITES!$A:$E,4,FALSE))</f>
        <v>-80.098559999999907</v>
      </c>
      <c r="H324" s="50">
        <f t="shared" ref="H324:P324" si="630">IF(ISERROR(H323),IF(ISERROR(H322),IF(ISERROR(H321),"BLANK",H321),H322),H323)</f>
        <v>45418</v>
      </c>
      <c r="I324" s="2">
        <f t="shared" si="630"/>
        <v>10</v>
      </c>
      <c r="J324" s="2" t="str">
        <f t="shared" si="630"/>
        <v>N</v>
      </c>
      <c r="K324" s="6">
        <f t="shared" si="630"/>
        <v>0.5</v>
      </c>
      <c r="L324" s="2" t="str">
        <f t="shared" si="630"/>
        <v>LH</v>
      </c>
      <c r="M324" s="2">
        <f t="shared" si="630"/>
        <v>5.5</v>
      </c>
      <c r="N324" s="2">
        <f t="shared" si="630"/>
        <v>1</v>
      </c>
      <c r="O324" s="2">
        <v>2</v>
      </c>
      <c r="P324" s="2" t="str">
        <f t="shared" si="630"/>
        <v>cro</v>
      </c>
      <c r="Q324" s="7" t="str">
        <f>IF($N324=1,IF(ISERROR(VLOOKUP($P324,'M1'!$A:$C,Q$2,FALSE)),"NOT PRESENT",VLOOKUP($P324,'M1'!$A:$C,Q$2,FALSE)),IF($N324=2,IF(ISERROR(VLOOKUP(DATA!$P324,'M2'!$A:$C,Q$2,FALSE)),"NOT PRESENT",VLOOKUP(DATA!$P324,'M2'!$A:$C,Q$2,FALSE)),IF($N324=0,IF(ISERROR(VLOOKUP($P324,'M1'!$A:$C,Q$2,FALSE)),IF(ISERROR(VLOOKUP(DATA!$P324,'M2'!$A:$C,Q$2,FALSE)),"NOT PRESENT",VLOOKUP(DATA!$P324,'M2'!$A:$C,Q$2,FALSE)),VLOOKUP($P324,'M1'!$A:$C,Q$2,FALSE)),"SPECIFY METHOD")))</f>
        <v>Canthigaster rostrata</v>
      </c>
      <c r="R324" s="7" t="str">
        <f>IF($N324=1,IF(ISERROR(VLOOKUP($P324,'M1'!$A:$C,R$2,FALSE)),"NOT PRESENT",VLOOKUP($P324,'M1'!$A:$C,R$2,FALSE)),IF($N324=2,IF(ISERROR(VLOOKUP(DATA!$P324,'M2'!$A:$C,R$2,FALSE)),"NOT PRESENT",VLOOKUP(DATA!$P324,'M2'!$A:$C,R$2,FALSE)),IF($N324=0,IF(ISERROR(VLOOKUP($P324,'M1'!$A:$C,R$2,FALSE)),IF(ISERROR(VLOOKUP(DATA!$P324,'M2'!$A:$C,R$2,FALSE)),"NOT PRESENT",VLOOKUP(DATA!$P324,'M2'!$A:$C,R$2,FALSE)),VLOOKUP($P324,'M1'!$A:$C,R$2,FALSE)),"SPECIFY METHOD")))</f>
        <v>Caribbean sharpnose-puffer</v>
      </c>
      <c r="S324" s="33">
        <f t="shared" si="534"/>
        <v>3</v>
      </c>
      <c r="T324" s="2">
        <v>0</v>
      </c>
      <c r="U324" s="2">
        <v>2</v>
      </c>
      <c r="V324" s="2">
        <v>1</v>
      </c>
    </row>
    <row r="325" spans="2:28">
      <c r="B325" s="2" t="str">
        <f t="shared" ref="B325:D326" si="631">IF(ISERROR(B324),IF(ISERROR(B323),IF(ISERROR(B322),"BLANK",B322),B323),B324)</f>
        <v>LH</v>
      </c>
      <c r="C325" s="2" t="str">
        <f t="shared" si="631"/>
        <v>BLANK</v>
      </c>
      <c r="D325" s="2" t="str">
        <f t="shared" si="631"/>
        <v>USEC24</v>
      </c>
      <c r="E325" s="7" t="str">
        <f>IF(ISERROR(VLOOKUP($D325,SITES!$A:$E,2,FALSE)),"",VLOOKUP($D325,SITES!$A:$E,2,FALSE))</f>
        <v>Sunrise Blvd, FL</v>
      </c>
      <c r="F325" s="4">
        <f>IF(ISERROR(VLOOKUP($D325,SITES!$A:$E,3,FALSE)),"",VLOOKUP($D325,SITES!$A:$E,3,FALSE))</f>
        <v>26.139429999999901</v>
      </c>
      <c r="G325" s="31">
        <f>IF(ISERROR(VLOOKUP($D325,SITES!$A:$E,4,FALSE)),"",VLOOKUP($D325,SITES!$A:$E,4,FALSE))</f>
        <v>-80.098559999999907</v>
      </c>
      <c r="H325" s="50">
        <f t="shared" ref="H325:N326" si="632">IF(ISERROR(H324),IF(ISERROR(H323),IF(ISERROR(H322),"BLANK",H322),H323),H324)</f>
        <v>45418</v>
      </c>
      <c r="I325" s="2">
        <f t="shared" si="632"/>
        <v>10</v>
      </c>
      <c r="J325" s="2" t="str">
        <f t="shared" si="632"/>
        <v>N</v>
      </c>
      <c r="K325" s="6">
        <f t="shared" si="632"/>
        <v>0.5</v>
      </c>
      <c r="L325" s="2" t="str">
        <f t="shared" si="632"/>
        <v>LH</v>
      </c>
      <c r="M325" s="2">
        <f t="shared" si="632"/>
        <v>5.5</v>
      </c>
      <c r="N325" s="2">
        <f t="shared" si="632"/>
        <v>1</v>
      </c>
      <c r="O325" s="2">
        <v>1</v>
      </c>
      <c r="P325" s="2" t="s">
        <v>163</v>
      </c>
      <c r="Q325" s="7" t="str">
        <f>IF($N325=1,IF(ISERROR(VLOOKUP($P325,'M1'!$A:$C,Q$2,FALSE)),"NOT PRESENT",VLOOKUP($P325,'M1'!$A:$C,Q$2,FALSE)),IF($N325=2,IF(ISERROR(VLOOKUP(DATA!$P325,'M2'!$A:$C,Q$2,FALSE)),"NOT PRESENT",VLOOKUP(DATA!$P325,'M2'!$A:$C,Q$2,FALSE)),IF($N325=0,IF(ISERROR(VLOOKUP($P325,'M1'!$A:$C,Q$2,FALSE)),IF(ISERROR(VLOOKUP(DATA!$P325,'M2'!$A:$C,Q$2,FALSE)),"NOT PRESENT",VLOOKUP(DATA!$P325,'M2'!$A:$C,Q$2,FALSE)),VLOOKUP($P325,'M1'!$A:$C,Q$2,FALSE)),"SPECIFY METHOD")))</f>
        <v>Acanthurus chirurgus</v>
      </c>
      <c r="R325" s="7" t="str">
        <f>IF($N325=1,IF(ISERROR(VLOOKUP($P325,'M1'!$A:$C,R$2,FALSE)),"NOT PRESENT",VLOOKUP($P325,'M1'!$A:$C,R$2,FALSE)),IF($N325=2,IF(ISERROR(VLOOKUP(DATA!$P325,'M2'!$A:$C,R$2,FALSE)),"NOT PRESENT",VLOOKUP(DATA!$P325,'M2'!$A:$C,R$2,FALSE)),IF($N325=0,IF(ISERROR(VLOOKUP($P325,'M1'!$A:$C,R$2,FALSE)),IF(ISERROR(VLOOKUP(DATA!$P325,'M2'!$A:$C,R$2,FALSE)),"NOT PRESENT",VLOOKUP(DATA!$P325,'M2'!$A:$C,R$2,FALSE)),VLOOKUP($P325,'M1'!$A:$C,R$2,FALSE)),"SPECIFY METHOD")))</f>
        <v>Doctorfish</v>
      </c>
      <c r="S325" s="33">
        <f t="shared" si="534"/>
        <v>3</v>
      </c>
      <c r="T325" s="2">
        <v>0</v>
      </c>
      <c r="W325" s="2">
        <v>2</v>
      </c>
      <c r="X325" s="2">
        <v>1</v>
      </c>
    </row>
    <row r="326" spans="2:28">
      <c r="B326" s="2" t="str">
        <f t="shared" si="631"/>
        <v>LH</v>
      </c>
      <c r="C326" s="2" t="str">
        <f t="shared" si="631"/>
        <v>BLANK</v>
      </c>
      <c r="D326" s="2" t="str">
        <f t="shared" si="631"/>
        <v>USEC24</v>
      </c>
      <c r="E326" s="7" t="str">
        <f>IF(ISERROR(VLOOKUP($D326,SITES!$A:$E,2,FALSE)),"",VLOOKUP($D326,SITES!$A:$E,2,FALSE))</f>
        <v>Sunrise Blvd, FL</v>
      </c>
      <c r="F326" s="4">
        <f>IF(ISERROR(VLOOKUP($D326,SITES!$A:$E,3,FALSE)),"",VLOOKUP($D326,SITES!$A:$E,3,FALSE))</f>
        <v>26.139429999999901</v>
      </c>
      <c r="G326" s="31">
        <f>IF(ISERROR(VLOOKUP($D326,SITES!$A:$E,4,FALSE)),"",VLOOKUP($D326,SITES!$A:$E,4,FALSE))</f>
        <v>-80.098559999999907</v>
      </c>
      <c r="H326" s="50">
        <f t="shared" si="632"/>
        <v>45418</v>
      </c>
      <c r="I326" s="2">
        <f t="shared" si="632"/>
        <v>10</v>
      </c>
      <c r="J326" s="2" t="str">
        <f t="shared" si="632"/>
        <v>N</v>
      </c>
      <c r="K326" s="6">
        <f t="shared" si="632"/>
        <v>0.5</v>
      </c>
      <c r="L326" s="2" t="str">
        <f t="shared" si="632"/>
        <v>LH</v>
      </c>
      <c r="M326" s="2">
        <f t="shared" si="632"/>
        <v>5.5</v>
      </c>
      <c r="N326" s="2">
        <f t="shared" si="632"/>
        <v>1</v>
      </c>
      <c r="O326" s="2">
        <v>2</v>
      </c>
      <c r="P326" s="2" t="s">
        <v>163</v>
      </c>
      <c r="Q326" s="7" t="str">
        <f>IF($N326=1,IF(ISERROR(VLOOKUP($P326,'M1'!$A:$C,Q$2,FALSE)),"NOT PRESENT",VLOOKUP($P326,'M1'!$A:$C,Q$2,FALSE)),IF($N326=2,IF(ISERROR(VLOOKUP(DATA!$P326,'M2'!$A:$C,Q$2,FALSE)),"NOT PRESENT",VLOOKUP(DATA!$P326,'M2'!$A:$C,Q$2,FALSE)),IF($N326=0,IF(ISERROR(VLOOKUP($P326,'M1'!$A:$C,Q$2,FALSE)),IF(ISERROR(VLOOKUP(DATA!$P326,'M2'!$A:$C,Q$2,FALSE)),"NOT PRESENT",VLOOKUP(DATA!$P326,'M2'!$A:$C,Q$2,FALSE)),VLOOKUP($P326,'M1'!$A:$C,Q$2,FALSE)),"SPECIFY METHOD")))</f>
        <v>Acanthurus chirurgus</v>
      </c>
      <c r="R326" s="7" t="str">
        <f>IF($N326=1,IF(ISERROR(VLOOKUP($P326,'M1'!$A:$C,R$2,FALSE)),"NOT PRESENT",VLOOKUP($P326,'M1'!$A:$C,R$2,FALSE)),IF($N326=2,IF(ISERROR(VLOOKUP(DATA!$P326,'M2'!$A:$C,R$2,FALSE)),"NOT PRESENT",VLOOKUP(DATA!$P326,'M2'!$A:$C,R$2,FALSE)),IF($N326=0,IF(ISERROR(VLOOKUP($P326,'M1'!$A:$C,R$2,FALSE)),IF(ISERROR(VLOOKUP(DATA!$P326,'M2'!$A:$C,R$2,FALSE)),"NOT PRESENT",VLOOKUP(DATA!$P326,'M2'!$A:$C,R$2,FALSE)),VLOOKUP($P326,'M1'!$A:$C,R$2,FALSE)),"SPECIFY METHOD")))</f>
        <v>Doctorfish</v>
      </c>
      <c r="S326" s="33">
        <f t="shared" ref="S326" si="633">SUM(T326:AV326)</f>
        <v>4</v>
      </c>
      <c r="T326" s="2">
        <v>0</v>
      </c>
      <c r="AA326" s="2">
        <v>3</v>
      </c>
      <c r="AB326" s="2">
        <v>1</v>
      </c>
    </row>
    <row r="327" spans="2:28">
      <c r="B327" s="2" t="str">
        <f t="shared" ref="B327:D327" si="634">IF(ISERROR(B325),IF(ISERROR(B324),IF(ISERROR(B323),"BLANK",B323),B324),B325)</f>
        <v>LH</v>
      </c>
      <c r="C327" s="2" t="str">
        <f t="shared" si="634"/>
        <v>BLANK</v>
      </c>
      <c r="D327" s="2" t="str">
        <f t="shared" si="634"/>
        <v>USEC24</v>
      </c>
      <c r="E327" s="7" t="str">
        <f>IF(ISERROR(VLOOKUP($D327,SITES!$A:$E,2,FALSE)),"",VLOOKUP($D327,SITES!$A:$E,2,FALSE))</f>
        <v>Sunrise Blvd, FL</v>
      </c>
      <c r="F327" s="4">
        <f>IF(ISERROR(VLOOKUP($D327,SITES!$A:$E,3,FALSE)),"",VLOOKUP($D327,SITES!$A:$E,3,FALSE))</f>
        <v>26.139429999999901</v>
      </c>
      <c r="G327" s="31">
        <f>IF(ISERROR(VLOOKUP($D327,SITES!$A:$E,4,FALSE)),"",VLOOKUP($D327,SITES!$A:$E,4,FALSE))</f>
        <v>-80.098559999999907</v>
      </c>
      <c r="H327" s="50">
        <f t="shared" ref="H327:N327" si="635">IF(ISERROR(H325),IF(ISERROR(H324),IF(ISERROR(H323),"BLANK",H323),H324),H325)</f>
        <v>45418</v>
      </c>
      <c r="I327" s="2">
        <f t="shared" si="635"/>
        <v>10</v>
      </c>
      <c r="J327" s="2" t="str">
        <f t="shared" si="635"/>
        <v>N</v>
      </c>
      <c r="K327" s="6">
        <f t="shared" si="635"/>
        <v>0.5</v>
      </c>
      <c r="L327" s="2" t="str">
        <f t="shared" si="635"/>
        <v>LH</v>
      </c>
      <c r="M327" s="2">
        <f t="shared" si="635"/>
        <v>5.5</v>
      </c>
      <c r="N327" s="2">
        <f t="shared" si="635"/>
        <v>1</v>
      </c>
      <c r="O327" s="2">
        <v>1</v>
      </c>
      <c r="P327" s="2" t="s">
        <v>103</v>
      </c>
      <c r="Q327" s="7" t="str">
        <f>IF($N327=1,IF(ISERROR(VLOOKUP($P327,'M1'!$A:$C,Q$2,FALSE)),"NOT PRESENT",VLOOKUP($P327,'M1'!$A:$C,Q$2,FALSE)),IF($N327=2,IF(ISERROR(VLOOKUP(DATA!$P327,'M2'!$A:$C,Q$2,FALSE)),"NOT PRESENT",VLOOKUP(DATA!$P327,'M2'!$A:$C,Q$2,FALSE)),IF($N327=0,IF(ISERROR(VLOOKUP($P327,'M1'!$A:$C,Q$2,FALSE)),IF(ISERROR(VLOOKUP(DATA!$P327,'M2'!$A:$C,Q$2,FALSE)),"NOT PRESENT",VLOOKUP(DATA!$P327,'M2'!$A:$C,Q$2,FALSE)),VLOOKUP($P327,'M1'!$A:$C,Q$2,FALSE)),"SPECIFY METHOD")))</f>
        <v>Diodon holocanthus</v>
      </c>
      <c r="R327" s="7" t="str">
        <f>IF($N327=1,IF(ISERROR(VLOOKUP($P327,'M1'!$A:$C,R$2,FALSE)),"NOT PRESENT",VLOOKUP($P327,'M1'!$A:$C,R$2,FALSE)),IF($N327=2,IF(ISERROR(VLOOKUP(DATA!$P327,'M2'!$A:$C,R$2,FALSE)),"NOT PRESENT",VLOOKUP(DATA!$P327,'M2'!$A:$C,R$2,FALSE)),IF($N327=0,IF(ISERROR(VLOOKUP($P327,'M1'!$A:$C,R$2,FALSE)),IF(ISERROR(VLOOKUP(DATA!$P327,'M2'!$A:$C,R$2,FALSE)),"NOT PRESENT",VLOOKUP(DATA!$P327,'M2'!$A:$C,R$2,FALSE)),VLOOKUP($P327,'M1'!$A:$C,R$2,FALSE)),"SPECIFY METHOD")))</f>
        <v>Fine-spotted porcupinefish</v>
      </c>
      <c r="S327" s="33">
        <f t="shared" si="534"/>
        <v>1</v>
      </c>
      <c r="T327" s="2">
        <v>0</v>
      </c>
      <c r="AA327" s="2">
        <v>1</v>
      </c>
    </row>
    <row r="328" spans="2:28">
      <c r="B328" s="2" t="str">
        <f t="shared" ref="B328:D328" si="636">IF(ISERROR(B327),IF(ISERROR(B325),IF(ISERROR(B324),"BLANK",B324),B325),B327)</f>
        <v>LH</v>
      </c>
      <c r="C328" s="2" t="str">
        <f t="shared" si="636"/>
        <v>BLANK</v>
      </c>
      <c r="D328" s="2" t="str">
        <f t="shared" si="636"/>
        <v>USEC24</v>
      </c>
      <c r="E328" s="7" t="str">
        <f>IF(ISERROR(VLOOKUP($D328,SITES!$A:$E,2,FALSE)),"",VLOOKUP($D328,SITES!$A:$E,2,FALSE))</f>
        <v>Sunrise Blvd, FL</v>
      </c>
      <c r="F328" s="4">
        <f>IF(ISERROR(VLOOKUP($D328,SITES!$A:$E,3,FALSE)),"",VLOOKUP($D328,SITES!$A:$E,3,FALSE))</f>
        <v>26.139429999999901</v>
      </c>
      <c r="G328" s="31">
        <f>IF(ISERROR(VLOOKUP($D328,SITES!$A:$E,4,FALSE)),"",VLOOKUP($D328,SITES!$A:$E,4,FALSE))</f>
        <v>-80.098559999999907</v>
      </c>
      <c r="H328" s="50">
        <f t="shared" ref="H328:N328" si="637">IF(ISERROR(H327),IF(ISERROR(H325),IF(ISERROR(H324),"BLANK",H324),H325),H327)</f>
        <v>45418</v>
      </c>
      <c r="I328" s="2">
        <f t="shared" si="637"/>
        <v>10</v>
      </c>
      <c r="J328" s="2" t="str">
        <f t="shared" si="637"/>
        <v>N</v>
      </c>
      <c r="K328" s="6">
        <f t="shared" si="637"/>
        <v>0.5</v>
      </c>
      <c r="L328" s="2" t="str">
        <f t="shared" si="637"/>
        <v>LH</v>
      </c>
      <c r="M328" s="2">
        <f t="shared" si="637"/>
        <v>5.5</v>
      </c>
      <c r="N328" s="2">
        <f t="shared" si="637"/>
        <v>1</v>
      </c>
      <c r="O328" s="2">
        <v>1</v>
      </c>
      <c r="P328" s="2" t="s">
        <v>134</v>
      </c>
      <c r="Q328" s="7" t="str">
        <f>IF($N328=1,IF(ISERROR(VLOOKUP($P328,'M1'!$A:$C,Q$2,FALSE)),"NOT PRESENT",VLOOKUP($P328,'M1'!$A:$C,Q$2,FALSE)),IF($N328=2,IF(ISERROR(VLOOKUP(DATA!$P328,'M2'!$A:$C,Q$2,FALSE)),"NOT PRESENT",VLOOKUP(DATA!$P328,'M2'!$A:$C,Q$2,FALSE)),IF($N328=0,IF(ISERROR(VLOOKUP($P328,'M1'!$A:$C,Q$2,FALSE)),IF(ISERROR(VLOOKUP(DATA!$P328,'M2'!$A:$C,Q$2,FALSE)),"NOT PRESENT",VLOOKUP(DATA!$P328,'M2'!$A:$C,Q$2,FALSE)),VLOOKUP($P328,'M1'!$A:$C,Q$2,FALSE)),"SPECIFY METHOD")))</f>
        <v>Opistognathus whitehursti</v>
      </c>
      <c r="R328" s="7" t="str">
        <f>IF($N328=1,IF(ISERROR(VLOOKUP($P328,'M1'!$A:$C,R$2,FALSE)),"NOT PRESENT",VLOOKUP($P328,'M1'!$A:$C,R$2,FALSE)),IF($N328=2,IF(ISERROR(VLOOKUP(DATA!$P328,'M2'!$A:$C,R$2,FALSE)),"NOT PRESENT",VLOOKUP(DATA!$P328,'M2'!$A:$C,R$2,FALSE)),IF($N328=0,IF(ISERROR(VLOOKUP($P328,'M1'!$A:$C,R$2,FALSE)),IF(ISERROR(VLOOKUP(DATA!$P328,'M2'!$A:$C,R$2,FALSE)),"NOT PRESENT",VLOOKUP(DATA!$P328,'M2'!$A:$C,R$2,FALSE)),VLOOKUP($P328,'M1'!$A:$C,R$2,FALSE)),"SPECIFY METHOD")))</f>
        <v>Dusky jawfish</v>
      </c>
      <c r="S328" s="33">
        <f t="shared" si="534"/>
        <v>1</v>
      </c>
      <c r="T328" s="2">
        <v>0</v>
      </c>
      <c r="V328" s="2">
        <v>1</v>
      </c>
    </row>
    <row r="329" spans="2:28">
      <c r="B329" s="2" t="str">
        <f t="shared" ref="B329:D329" si="638">IF(ISERROR(B328),IF(ISERROR(B327),IF(ISERROR(B325),"BLANK",B325),B327),B328)</f>
        <v>LH</v>
      </c>
      <c r="C329" s="2" t="str">
        <f t="shared" si="638"/>
        <v>BLANK</v>
      </c>
      <c r="D329" s="2" t="str">
        <f t="shared" si="638"/>
        <v>USEC24</v>
      </c>
      <c r="E329" s="7" t="str">
        <f>IF(ISERROR(VLOOKUP($D329,SITES!$A:$E,2,FALSE)),"",VLOOKUP($D329,SITES!$A:$E,2,FALSE))</f>
        <v>Sunrise Blvd, FL</v>
      </c>
      <c r="F329" s="4">
        <f>IF(ISERROR(VLOOKUP($D329,SITES!$A:$E,3,FALSE)),"",VLOOKUP($D329,SITES!$A:$E,3,FALSE))</f>
        <v>26.139429999999901</v>
      </c>
      <c r="G329" s="31">
        <f>IF(ISERROR(VLOOKUP($D329,SITES!$A:$E,4,FALSE)),"",VLOOKUP($D329,SITES!$A:$E,4,FALSE))</f>
        <v>-80.098559999999907</v>
      </c>
      <c r="H329" s="50">
        <f t="shared" ref="H329:N329" si="639">IF(ISERROR(H328),IF(ISERROR(H327),IF(ISERROR(H325),"BLANK",H325),H327),H328)</f>
        <v>45418</v>
      </c>
      <c r="I329" s="2">
        <f t="shared" si="639"/>
        <v>10</v>
      </c>
      <c r="J329" s="2" t="str">
        <f t="shared" si="639"/>
        <v>N</v>
      </c>
      <c r="K329" s="6">
        <f t="shared" si="639"/>
        <v>0.5</v>
      </c>
      <c r="L329" s="2" t="str">
        <f t="shared" si="639"/>
        <v>LH</v>
      </c>
      <c r="M329" s="2">
        <f t="shared" si="639"/>
        <v>5.5</v>
      </c>
      <c r="N329" s="2">
        <f t="shared" si="639"/>
        <v>1</v>
      </c>
      <c r="O329" s="2">
        <v>1</v>
      </c>
      <c r="P329" s="2" t="s">
        <v>83</v>
      </c>
      <c r="Q329" s="7" t="str">
        <f>IF($N329=1,IF(ISERROR(VLOOKUP($P329,'M1'!$A:$C,Q$2,FALSE)),"NOT PRESENT",VLOOKUP($P329,'M1'!$A:$C,Q$2,FALSE)),IF($N329=2,IF(ISERROR(VLOOKUP(DATA!$P329,'M2'!$A:$C,Q$2,FALSE)),"NOT PRESENT",VLOOKUP(DATA!$P329,'M2'!$A:$C,Q$2,FALSE)),IF($N329=0,IF(ISERROR(VLOOKUP($P329,'M1'!$A:$C,Q$2,FALSE)),IF(ISERROR(VLOOKUP(DATA!$P329,'M2'!$A:$C,Q$2,FALSE)),"NOT PRESENT",VLOOKUP(DATA!$P329,'M2'!$A:$C,Q$2,FALSE)),VLOOKUP($P329,'M1'!$A:$C,Q$2,FALSE)),"SPECIFY METHOD")))</f>
        <v>Acanthurus tractus</v>
      </c>
      <c r="R329" s="7">
        <f>IF($N329=1,IF(ISERROR(VLOOKUP($P329,'M1'!$A:$C,R$2,FALSE)),"NOT PRESENT",VLOOKUP($P329,'M1'!$A:$C,R$2,FALSE)),IF($N329=2,IF(ISERROR(VLOOKUP(DATA!$P329,'M2'!$A:$C,R$2,FALSE)),"NOT PRESENT",VLOOKUP(DATA!$P329,'M2'!$A:$C,R$2,FALSE)),IF($N329=0,IF(ISERROR(VLOOKUP($P329,'M1'!$A:$C,R$2,FALSE)),IF(ISERROR(VLOOKUP(DATA!$P329,'M2'!$A:$C,R$2,FALSE)),"NOT PRESENT",VLOOKUP(DATA!$P329,'M2'!$A:$C,R$2,FALSE)),VLOOKUP($P329,'M1'!$A:$C,R$2,FALSE)),"SPECIFY METHOD")))</f>
        <v>0</v>
      </c>
      <c r="S329" s="33">
        <f t="shared" si="534"/>
        <v>1</v>
      </c>
      <c r="T329" s="2">
        <v>0</v>
      </c>
      <c r="V329" s="2">
        <v>1</v>
      </c>
    </row>
    <row r="330" spans="2:28">
      <c r="B330" s="2" t="str">
        <f t="shared" ref="B330:D330" si="640">IF(ISERROR(B329),IF(ISERROR(B328),IF(ISERROR(B327),"BLANK",B327),B328),B329)</f>
        <v>LH</v>
      </c>
      <c r="C330" s="2" t="str">
        <f t="shared" si="640"/>
        <v>BLANK</v>
      </c>
      <c r="D330" s="2" t="str">
        <f t="shared" si="640"/>
        <v>USEC24</v>
      </c>
      <c r="E330" s="7" t="str">
        <f>IF(ISERROR(VLOOKUP($D330,SITES!$A:$E,2,FALSE)),"",VLOOKUP($D330,SITES!$A:$E,2,FALSE))</f>
        <v>Sunrise Blvd, FL</v>
      </c>
      <c r="F330" s="4">
        <f>IF(ISERROR(VLOOKUP($D330,SITES!$A:$E,3,FALSE)),"",VLOOKUP($D330,SITES!$A:$E,3,FALSE))</f>
        <v>26.139429999999901</v>
      </c>
      <c r="G330" s="31">
        <f>IF(ISERROR(VLOOKUP($D330,SITES!$A:$E,4,FALSE)),"",VLOOKUP($D330,SITES!$A:$E,4,FALSE))</f>
        <v>-80.098559999999907</v>
      </c>
      <c r="H330" s="50">
        <f t="shared" ref="H330:N330" si="641">IF(ISERROR(H329),IF(ISERROR(H328),IF(ISERROR(H327),"BLANK",H327),H328),H329)</f>
        <v>45418</v>
      </c>
      <c r="I330" s="2">
        <f t="shared" si="641"/>
        <v>10</v>
      </c>
      <c r="J330" s="2" t="str">
        <f t="shared" si="641"/>
        <v>N</v>
      </c>
      <c r="K330" s="6">
        <f t="shared" si="641"/>
        <v>0.5</v>
      </c>
      <c r="L330" s="2" t="str">
        <f t="shared" si="641"/>
        <v>LH</v>
      </c>
      <c r="M330" s="2">
        <f t="shared" si="641"/>
        <v>5.5</v>
      </c>
      <c r="N330" s="2">
        <f t="shared" si="641"/>
        <v>1</v>
      </c>
      <c r="O330" s="2">
        <v>1</v>
      </c>
      <c r="P330" s="2" t="s">
        <v>71</v>
      </c>
      <c r="Q330" s="7" t="str">
        <f>IF($N330=1,IF(ISERROR(VLOOKUP($P330,'M1'!$A:$C,Q$2,FALSE)),"NOT PRESENT",VLOOKUP($P330,'M1'!$A:$C,Q$2,FALSE)),IF($N330=2,IF(ISERROR(VLOOKUP(DATA!$P330,'M2'!$A:$C,Q$2,FALSE)),"NOT PRESENT",VLOOKUP(DATA!$P330,'M2'!$A:$C,Q$2,FALSE)),IF($N330=0,IF(ISERROR(VLOOKUP($P330,'M1'!$A:$C,Q$2,FALSE)),IF(ISERROR(VLOOKUP(DATA!$P330,'M2'!$A:$C,Q$2,FALSE)),"NOT PRESENT",VLOOKUP(DATA!$P330,'M2'!$A:$C,Q$2,FALSE)),VLOOKUP($P330,'M1'!$A:$C,Q$2,FALSE)),"SPECIFY METHOD")))</f>
        <v>Acanthemblemaria aspera</v>
      </c>
      <c r="R330" s="7" t="str">
        <f>IF($N330=1,IF(ISERROR(VLOOKUP($P330,'M1'!$A:$C,R$2,FALSE)),"NOT PRESENT",VLOOKUP($P330,'M1'!$A:$C,R$2,FALSE)),IF($N330=2,IF(ISERROR(VLOOKUP(DATA!$P330,'M2'!$A:$C,R$2,FALSE)),"NOT PRESENT",VLOOKUP(DATA!$P330,'M2'!$A:$C,R$2,FALSE)),IF($N330=0,IF(ISERROR(VLOOKUP($P330,'M1'!$A:$C,R$2,FALSE)),IF(ISERROR(VLOOKUP(DATA!$P330,'M2'!$A:$C,R$2,FALSE)),"NOT PRESENT",VLOOKUP(DATA!$P330,'M2'!$A:$C,R$2,FALSE)),VLOOKUP($P330,'M1'!$A:$C,R$2,FALSE)),"SPECIFY METHOD")))</f>
        <v>Roughhead blenny</v>
      </c>
      <c r="S330" s="33">
        <f t="shared" si="534"/>
        <v>1</v>
      </c>
      <c r="T330" s="2">
        <v>0</v>
      </c>
      <c r="U330" s="2">
        <v>1</v>
      </c>
    </row>
    <row r="331" spans="2:28">
      <c r="B331" s="2" t="str">
        <f t="shared" ref="B331:D331" si="642">IF(ISERROR(B330),IF(ISERROR(B329),IF(ISERROR(B328),"BLANK",B328),B329),B330)</f>
        <v>LH</v>
      </c>
      <c r="C331" s="2" t="str">
        <f t="shared" si="642"/>
        <v>BLANK</v>
      </c>
      <c r="D331" s="2" t="str">
        <f t="shared" si="642"/>
        <v>USEC24</v>
      </c>
      <c r="E331" s="7" t="str">
        <f>IF(ISERROR(VLOOKUP($D331,SITES!$A:$E,2,FALSE)),"",VLOOKUP($D331,SITES!$A:$E,2,FALSE))</f>
        <v>Sunrise Blvd, FL</v>
      </c>
      <c r="F331" s="4">
        <f>IF(ISERROR(VLOOKUP($D331,SITES!$A:$E,3,FALSE)),"",VLOOKUP($D331,SITES!$A:$E,3,FALSE))</f>
        <v>26.139429999999901</v>
      </c>
      <c r="G331" s="31">
        <f>IF(ISERROR(VLOOKUP($D331,SITES!$A:$E,4,FALSE)),"",VLOOKUP($D331,SITES!$A:$E,4,FALSE))</f>
        <v>-80.098559999999907</v>
      </c>
      <c r="H331" s="50">
        <f t="shared" ref="H331:P331" si="643">IF(ISERROR(H330),IF(ISERROR(H329),IF(ISERROR(H328),"BLANK",H328),H329),H330)</f>
        <v>45418</v>
      </c>
      <c r="I331" s="2">
        <f t="shared" si="643"/>
        <v>10</v>
      </c>
      <c r="J331" s="2" t="str">
        <f t="shared" si="643"/>
        <v>N</v>
      </c>
      <c r="K331" s="6">
        <f t="shared" si="643"/>
        <v>0.5</v>
      </c>
      <c r="L331" s="2" t="str">
        <f t="shared" si="643"/>
        <v>LH</v>
      </c>
      <c r="M331" s="2">
        <f t="shared" si="643"/>
        <v>5.5</v>
      </c>
      <c r="N331" s="2">
        <f t="shared" si="643"/>
        <v>1</v>
      </c>
      <c r="O331" s="2">
        <v>2</v>
      </c>
      <c r="P331" s="2" t="str">
        <f t="shared" si="643"/>
        <v>aas</v>
      </c>
      <c r="Q331" s="7" t="str">
        <f>IF($N331=1,IF(ISERROR(VLOOKUP($P331,'M1'!$A:$C,Q$2,FALSE)),"NOT PRESENT",VLOOKUP($P331,'M1'!$A:$C,Q$2,FALSE)),IF($N331=2,IF(ISERROR(VLOOKUP(DATA!$P331,'M2'!$A:$C,Q$2,FALSE)),"NOT PRESENT",VLOOKUP(DATA!$P331,'M2'!$A:$C,Q$2,FALSE)),IF($N331=0,IF(ISERROR(VLOOKUP($P331,'M1'!$A:$C,Q$2,FALSE)),IF(ISERROR(VLOOKUP(DATA!$P331,'M2'!$A:$C,Q$2,FALSE)),"NOT PRESENT",VLOOKUP(DATA!$P331,'M2'!$A:$C,Q$2,FALSE)),VLOOKUP($P331,'M1'!$A:$C,Q$2,FALSE)),"SPECIFY METHOD")))</f>
        <v>Acanthemblemaria aspera</v>
      </c>
      <c r="R331" s="7" t="str">
        <f>IF($N331=1,IF(ISERROR(VLOOKUP($P331,'M1'!$A:$C,R$2,FALSE)),"NOT PRESENT",VLOOKUP($P331,'M1'!$A:$C,R$2,FALSE)),IF($N331=2,IF(ISERROR(VLOOKUP(DATA!$P331,'M2'!$A:$C,R$2,FALSE)),"NOT PRESENT",VLOOKUP(DATA!$P331,'M2'!$A:$C,R$2,FALSE)),IF($N331=0,IF(ISERROR(VLOOKUP($P331,'M1'!$A:$C,R$2,FALSE)),IF(ISERROR(VLOOKUP(DATA!$P331,'M2'!$A:$C,R$2,FALSE)),"NOT PRESENT",VLOOKUP(DATA!$P331,'M2'!$A:$C,R$2,FALSE)),VLOOKUP($P331,'M1'!$A:$C,R$2,FALSE)),"SPECIFY METHOD")))</f>
        <v>Roughhead blenny</v>
      </c>
      <c r="S331" s="33">
        <f t="shared" si="534"/>
        <v>4</v>
      </c>
      <c r="T331" s="2">
        <v>0</v>
      </c>
      <c r="U331" s="2">
        <v>4</v>
      </c>
    </row>
    <row r="332" spans="2:28">
      <c r="B332" s="2" t="str">
        <f t="shared" ref="B332:D332" si="644">IF(ISERROR(B331),IF(ISERROR(B330),IF(ISERROR(B329),"BLANK",B329),B330),B331)</f>
        <v>LH</v>
      </c>
      <c r="C332" s="2" t="str">
        <f t="shared" si="644"/>
        <v>BLANK</v>
      </c>
      <c r="D332" s="2" t="str">
        <f t="shared" si="644"/>
        <v>USEC24</v>
      </c>
      <c r="E332" s="7" t="str">
        <f>IF(ISERROR(VLOOKUP($D332,SITES!$A:$E,2,FALSE)),"",VLOOKUP($D332,SITES!$A:$E,2,FALSE))</f>
        <v>Sunrise Blvd, FL</v>
      </c>
      <c r="F332" s="4">
        <f>IF(ISERROR(VLOOKUP($D332,SITES!$A:$E,3,FALSE)),"",VLOOKUP($D332,SITES!$A:$E,3,FALSE))</f>
        <v>26.139429999999901</v>
      </c>
      <c r="G332" s="31">
        <f>IF(ISERROR(VLOOKUP($D332,SITES!$A:$E,4,FALSE)),"",VLOOKUP($D332,SITES!$A:$E,4,FALSE))</f>
        <v>-80.098559999999907</v>
      </c>
      <c r="H332" s="50">
        <f t="shared" ref="H332:N332" si="645">IF(ISERROR(H331),IF(ISERROR(H330),IF(ISERROR(H329),"BLANK",H329),H330),H331)</f>
        <v>45418</v>
      </c>
      <c r="I332" s="2">
        <f t="shared" si="645"/>
        <v>10</v>
      </c>
      <c r="J332" s="2" t="str">
        <f t="shared" si="645"/>
        <v>N</v>
      </c>
      <c r="K332" s="6">
        <f t="shared" si="645"/>
        <v>0.5</v>
      </c>
      <c r="L332" s="2" t="str">
        <f t="shared" si="645"/>
        <v>LH</v>
      </c>
      <c r="M332" s="2">
        <f t="shared" si="645"/>
        <v>5.5</v>
      </c>
      <c r="N332" s="2">
        <f t="shared" si="645"/>
        <v>1</v>
      </c>
      <c r="O332" s="2">
        <v>1</v>
      </c>
      <c r="P332" s="2" t="s">
        <v>87</v>
      </c>
      <c r="Q332" s="7" t="str">
        <f>IF($N332=1,IF(ISERROR(VLOOKUP($P332,'M1'!$A:$C,Q$2,FALSE)),"NOT PRESENT",VLOOKUP($P332,'M1'!$A:$C,Q$2,FALSE)),IF($N332=2,IF(ISERROR(VLOOKUP(DATA!$P332,'M2'!$A:$C,Q$2,FALSE)),"NOT PRESENT",VLOOKUP(DATA!$P332,'M2'!$A:$C,Q$2,FALSE)),IF($N332=0,IF(ISERROR(VLOOKUP($P332,'M1'!$A:$C,Q$2,FALSE)),IF(ISERROR(VLOOKUP(DATA!$P332,'M2'!$A:$C,Q$2,FALSE)),"NOT PRESENT",VLOOKUP(DATA!$P332,'M2'!$A:$C,Q$2,FALSE)),VLOOKUP($P332,'M1'!$A:$C,Q$2,FALSE)),"SPECIFY METHOD")))</f>
        <v>Sparisoma aurofrenatum</v>
      </c>
      <c r="R332" s="7" t="str">
        <f>IF($N332=1,IF(ISERROR(VLOOKUP($P332,'M1'!$A:$C,R$2,FALSE)),"NOT PRESENT",VLOOKUP($P332,'M1'!$A:$C,R$2,FALSE)),IF($N332=2,IF(ISERROR(VLOOKUP(DATA!$P332,'M2'!$A:$C,R$2,FALSE)),"NOT PRESENT",VLOOKUP(DATA!$P332,'M2'!$A:$C,R$2,FALSE)),IF($N332=0,IF(ISERROR(VLOOKUP($P332,'M1'!$A:$C,R$2,FALSE)),IF(ISERROR(VLOOKUP(DATA!$P332,'M2'!$A:$C,R$2,FALSE)),"NOT PRESENT",VLOOKUP(DATA!$P332,'M2'!$A:$C,R$2,FALSE)),VLOOKUP($P332,'M1'!$A:$C,R$2,FALSE)),"SPECIFY METHOD")))</f>
        <v>Redband parrotfish</v>
      </c>
      <c r="S332" s="33">
        <f t="shared" si="534"/>
        <v>2</v>
      </c>
      <c r="T332" s="2">
        <v>0</v>
      </c>
      <c r="U332" s="2">
        <v>1</v>
      </c>
      <c r="V332" s="2">
        <v>1</v>
      </c>
    </row>
    <row r="333" spans="2:28">
      <c r="B333" s="2" t="str">
        <f t="shared" ref="B333:D333" si="646">IF(ISERROR(B332),IF(ISERROR(B331),IF(ISERROR(B330),"BLANK",B330),B331),B332)</f>
        <v>LH</v>
      </c>
      <c r="C333" s="2" t="str">
        <f t="shared" si="646"/>
        <v>BLANK</v>
      </c>
      <c r="D333" s="2" t="str">
        <f t="shared" si="646"/>
        <v>USEC24</v>
      </c>
      <c r="E333" s="7" t="str">
        <f>IF(ISERROR(VLOOKUP($D333,SITES!$A:$E,2,FALSE)),"",VLOOKUP($D333,SITES!$A:$E,2,FALSE))</f>
        <v>Sunrise Blvd, FL</v>
      </c>
      <c r="F333" s="4">
        <f>IF(ISERROR(VLOOKUP($D333,SITES!$A:$E,3,FALSE)),"",VLOOKUP($D333,SITES!$A:$E,3,FALSE))</f>
        <v>26.139429999999901</v>
      </c>
      <c r="G333" s="31">
        <f>IF(ISERROR(VLOOKUP($D333,SITES!$A:$E,4,FALSE)),"",VLOOKUP($D333,SITES!$A:$E,4,FALSE))</f>
        <v>-80.098559999999907</v>
      </c>
      <c r="H333" s="50">
        <f t="shared" ref="H333:P333" si="647">IF(ISERROR(H332),IF(ISERROR(H331),IF(ISERROR(H330),"BLANK",H330),H331),H332)</f>
        <v>45418</v>
      </c>
      <c r="I333" s="2">
        <f t="shared" si="647"/>
        <v>10</v>
      </c>
      <c r="J333" s="2" t="str">
        <f t="shared" si="647"/>
        <v>N</v>
      </c>
      <c r="K333" s="6">
        <f t="shared" si="647"/>
        <v>0.5</v>
      </c>
      <c r="L333" s="2" t="str">
        <f t="shared" si="647"/>
        <v>LH</v>
      </c>
      <c r="M333" s="2">
        <f t="shared" si="647"/>
        <v>5.5</v>
      </c>
      <c r="N333" s="2">
        <f t="shared" si="647"/>
        <v>1</v>
      </c>
      <c r="O333" s="2">
        <v>2</v>
      </c>
      <c r="P333" s="2" t="str">
        <f t="shared" si="647"/>
        <v>sau</v>
      </c>
      <c r="Q333" s="7" t="str">
        <f>IF($N333=1,IF(ISERROR(VLOOKUP($P333,'M1'!$A:$C,Q$2,FALSE)),"NOT PRESENT",VLOOKUP($P333,'M1'!$A:$C,Q$2,FALSE)),IF($N333=2,IF(ISERROR(VLOOKUP(DATA!$P333,'M2'!$A:$C,Q$2,FALSE)),"NOT PRESENT",VLOOKUP(DATA!$P333,'M2'!$A:$C,Q$2,FALSE)),IF($N333=0,IF(ISERROR(VLOOKUP($P333,'M1'!$A:$C,Q$2,FALSE)),IF(ISERROR(VLOOKUP(DATA!$P333,'M2'!$A:$C,Q$2,FALSE)),"NOT PRESENT",VLOOKUP(DATA!$P333,'M2'!$A:$C,Q$2,FALSE)),VLOOKUP($P333,'M1'!$A:$C,Q$2,FALSE)),"SPECIFY METHOD")))</f>
        <v>Sparisoma aurofrenatum</v>
      </c>
      <c r="R333" s="7" t="str">
        <f>IF($N333=1,IF(ISERROR(VLOOKUP($P333,'M1'!$A:$C,R$2,FALSE)),"NOT PRESENT",VLOOKUP($P333,'M1'!$A:$C,R$2,FALSE)),IF($N333=2,IF(ISERROR(VLOOKUP(DATA!$P333,'M2'!$A:$C,R$2,FALSE)),"NOT PRESENT",VLOOKUP(DATA!$P333,'M2'!$A:$C,R$2,FALSE)),IF($N333=0,IF(ISERROR(VLOOKUP($P333,'M1'!$A:$C,R$2,FALSE)),IF(ISERROR(VLOOKUP(DATA!$P333,'M2'!$A:$C,R$2,FALSE)),"NOT PRESENT",VLOOKUP(DATA!$P333,'M2'!$A:$C,R$2,FALSE)),VLOOKUP($P333,'M1'!$A:$C,R$2,FALSE)),"SPECIFY METHOD")))</f>
        <v>Redband parrotfish</v>
      </c>
      <c r="S333" s="33">
        <f t="shared" si="534"/>
        <v>2</v>
      </c>
      <c r="T333" s="2">
        <v>0</v>
      </c>
      <c r="V333" s="2">
        <v>2</v>
      </c>
    </row>
    <row r="334" spans="2:28">
      <c r="B334" s="2" t="str">
        <f t="shared" ref="B334:D334" si="648">IF(ISERROR(B333),IF(ISERROR(B332),IF(ISERROR(B331),"BLANK",B331),B332),B333)</f>
        <v>LH</v>
      </c>
      <c r="C334" s="2" t="str">
        <f t="shared" si="648"/>
        <v>BLANK</v>
      </c>
      <c r="D334" s="2" t="str">
        <f t="shared" si="648"/>
        <v>USEC24</v>
      </c>
      <c r="E334" s="7" t="str">
        <f>IF(ISERROR(VLOOKUP($D334,SITES!$A:$E,2,FALSE)),"",VLOOKUP($D334,SITES!$A:$E,2,FALSE))</f>
        <v>Sunrise Blvd, FL</v>
      </c>
      <c r="F334" s="4">
        <f>IF(ISERROR(VLOOKUP($D334,SITES!$A:$E,3,FALSE)),"",VLOOKUP($D334,SITES!$A:$E,3,FALSE))</f>
        <v>26.139429999999901</v>
      </c>
      <c r="G334" s="31">
        <f>IF(ISERROR(VLOOKUP($D334,SITES!$A:$E,4,FALSE)),"",VLOOKUP($D334,SITES!$A:$E,4,FALSE))</f>
        <v>-80.098559999999907</v>
      </c>
      <c r="H334" s="50">
        <f t="shared" ref="H334:N334" si="649">IF(ISERROR(H333),IF(ISERROR(H332),IF(ISERROR(H331),"BLANK",H331),H332),H333)</f>
        <v>45418</v>
      </c>
      <c r="I334" s="2">
        <f t="shared" si="649"/>
        <v>10</v>
      </c>
      <c r="J334" s="2" t="str">
        <f t="shared" si="649"/>
        <v>N</v>
      </c>
      <c r="K334" s="6">
        <f t="shared" si="649"/>
        <v>0.5</v>
      </c>
      <c r="L334" s="2" t="str">
        <f t="shared" si="649"/>
        <v>LH</v>
      </c>
      <c r="M334" s="2">
        <f t="shared" si="649"/>
        <v>5.5</v>
      </c>
      <c r="N334" s="2">
        <f t="shared" si="649"/>
        <v>1</v>
      </c>
      <c r="O334" s="2">
        <v>1</v>
      </c>
      <c r="P334" s="2" t="s">
        <v>96</v>
      </c>
      <c r="Q334" s="7" t="str">
        <f>IF($N334=1,IF(ISERROR(VLOOKUP($P334,'M1'!$A:$C,Q$2,FALSE)),"NOT PRESENT",VLOOKUP($P334,'M1'!$A:$C,Q$2,FALSE)),IF($N334=2,IF(ISERROR(VLOOKUP(DATA!$P334,'M2'!$A:$C,Q$2,FALSE)),"NOT PRESENT",VLOOKUP(DATA!$P334,'M2'!$A:$C,Q$2,FALSE)),IF($N334=0,IF(ISERROR(VLOOKUP($P334,'M1'!$A:$C,Q$2,FALSE)),IF(ISERROR(VLOOKUP(DATA!$P334,'M2'!$A:$C,Q$2,FALSE)),"NOT PRESENT",VLOOKUP(DATA!$P334,'M2'!$A:$C,Q$2,FALSE)),VLOOKUP($P334,'M1'!$A:$C,Q$2,FALSE)),"SPECIFY METHOD")))</f>
        <v>Haemulon sciurus</v>
      </c>
      <c r="R334" s="7" t="str">
        <f>IF($N334=1,IF(ISERROR(VLOOKUP($P334,'M1'!$A:$C,R$2,FALSE)),"NOT PRESENT",VLOOKUP($P334,'M1'!$A:$C,R$2,FALSE)),IF($N334=2,IF(ISERROR(VLOOKUP(DATA!$P334,'M2'!$A:$C,R$2,FALSE)),"NOT PRESENT",VLOOKUP(DATA!$P334,'M2'!$A:$C,R$2,FALSE)),IF($N334=0,IF(ISERROR(VLOOKUP($P334,'M1'!$A:$C,R$2,FALSE)),IF(ISERROR(VLOOKUP(DATA!$P334,'M2'!$A:$C,R$2,FALSE)),"NOT PRESENT",VLOOKUP(DATA!$P334,'M2'!$A:$C,R$2,FALSE)),VLOOKUP($P334,'M1'!$A:$C,R$2,FALSE)),"SPECIFY METHOD")))</f>
        <v>Bluestriped grunt</v>
      </c>
      <c r="S334" s="33">
        <f t="shared" si="534"/>
        <v>3</v>
      </c>
      <c r="T334" s="2">
        <v>0</v>
      </c>
      <c r="V334" s="2">
        <v>3</v>
      </c>
    </row>
    <row r="335" spans="2:28">
      <c r="B335" s="2" t="str">
        <f t="shared" ref="B335:D335" si="650">IF(ISERROR(B334),IF(ISERROR(B333),IF(ISERROR(B332),"BLANK",B332),B333),B334)</f>
        <v>LH</v>
      </c>
      <c r="C335" s="2" t="str">
        <f t="shared" si="650"/>
        <v>BLANK</v>
      </c>
      <c r="D335" s="2" t="str">
        <f t="shared" si="650"/>
        <v>USEC24</v>
      </c>
      <c r="E335" s="7" t="str">
        <f>IF(ISERROR(VLOOKUP($D335,SITES!$A:$E,2,FALSE)),"",VLOOKUP($D335,SITES!$A:$E,2,FALSE))</f>
        <v>Sunrise Blvd, FL</v>
      </c>
      <c r="F335" s="4">
        <f>IF(ISERROR(VLOOKUP($D335,SITES!$A:$E,3,FALSE)),"",VLOOKUP($D335,SITES!$A:$E,3,FALSE))</f>
        <v>26.139429999999901</v>
      </c>
      <c r="G335" s="31">
        <f>IF(ISERROR(VLOOKUP($D335,SITES!$A:$E,4,FALSE)),"",VLOOKUP($D335,SITES!$A:$E,4,FALSE))</f>
        <v>-80.098559999999907</v>
      </c>
      <c r="H335" s="50">
        <f t="shared" ref="H335:P335" si="651">IF(ISERROR(H334),IF(ISERROR(H333),IF(ISERROR(H332),"BLANK",H332),H333),H334)</f>
        <v>45418</v>
      </c>
      <c r="I335" s="2">
        <f t="shared" si="651"/>
        <v>10</v>
      </c>
      <c r="J335" s="2" t="str">
        <f t="shared" si="651"/>
        <v>N</v>
      </c>
      <c r="K335" s="6">
        <f t="shared" si="651"/>
        <v>0.5</v>
      </c>
      <c r="L335" s="2" t="str">
        <f t="shared" si="651"/>
        <v>LH</v>
      </c>
      <c r="M335" s="2">
        <f t="shared" si="651"/>
        <v>5.5</v>
      </c>
      <c r="N335" s="2">
        <f t="shared" si="651"/>
        <v>1</v>
      </c>
      <c r="O335" s="2">
        <v>2</v>
      </c>
      <c r="P335" s="2" t="str">
        <f t="shared" si="651"/>
        <v>hsc</v>
      </c>
      <c r="Q335" s="7" t="str">
        <f>IF($N335=1,IF(ISERROR(VLOOKUP($P335,'M1'!$A:$C,Q$2,FALSE)),"NOT PRESENT",VLOOKUP($P335,'M1'!$A:$C,Q$2,FALSE)),IF($N335=2,IF(ISERROR(VLOOKUP(DATA!$P335,'M2'!$A:$C,Q$2,FALSE)),"NOT PRESENT",VLOOKUP(DATA!$P335,'M2'!$A:$C,Q$2,FALSE)),IF($N335=0,IF(ISERROR(VLOOKUP($P335,'M1'!$A:$C,Q$2,FALSE)),IF(ISERROR(VLOOKUP(DATA!$P335,'M2'!$A:$C,Q$2,FALSE)),"NOT PRESENT",VLOOKUP(DATA!$P335,'M2'!$A:$C,Q$2,FALSE)),VLOOKUP($P335,'M1'!$A:$C,Q$2,FALSE)),"SPECIFY METHOD")))</f>
        <v>Haemulon sciurus</v>
      </c>
      <c r="R335" s="7" t="str">
        <f>IF($N335=1,IF(ISERROR(VLOOKUP($P335,'M1'!$A:$C,R$2,FALSE)),"NOT PRESENT",VLOOKUP($P335,'M1'!$A:$C,R$2,FALSE)),IF($N335=2,IF(ISERROR(VLOOKUP(DATA!$P335,'M2'!$A:$C,R$2,FALSE)),"NOT PRESENT",VLOOKUP(DATA!$P335,'M2'!$A:$C,R$2,FALSE)),IF($N335=0,IF(ISERROR(VLOOKUP($P335,'M1'!$A:$C,R$2,FALSE)),IF(ISERROR(VLOOKUP(DATA!$P335,'M2'!$A:$C,R$2,FALSE)),"NOT PRESENT",VLOOKUP(DATA!$P335,'M2'!$A:$C,R$2,FALSE)),VLOOKUP($P335,'M1'!$A:$C,R$2,FALSE)),"SPECIFY METHOD")))</f>
        <v>Bluestriped grunt</v>
      </c>
      <c r="S335" s="33">
        <f t="shared" si="534"/>
        <v>1</v>
      </c>
      <c r="T335" s="2">
        <v>0</v>
      </c>
      <c r="V335" s="2">
        <v>1</v>
      </c>
    </row>
    <row r="336" spans="2:28">
      <c r="B336" s="2" t="str">
        <f t="shared" ref="B336:D336" si="652">IF(ISERROR(B335),IF(ISERROR(B334),IF(ISERROR(B333),"BLANK",B333),B334),B335)</f>
        <v>LH</v>
      </c>
      <c r="C336" s="2" t="str">
        <f t="shared" si="652"/>
        <v>BLANK</v>
      </c>
      <c r="D336" s="2" t="str">
        <f t="shared" si="652"/>
        <v>USEC24</v>
      </c>
      <c r="E336" s="7" t="str">
        <f>IF(ISERROR(VLOOKUP($D336,SITES!$A:$E,2,FALSE)),"",VLOOKUP($D336,SITES!$A:$E,2,FALSE))</f>
        <v>Sunrise Blvd, FL</v>
      </c>
      <c r="F336" s="4">
        <f>IF(ISERROR(VLOOKUP($D336,SITES!$A:$E,3,FALSE)),"",VLOOKUP($D336,SITES!$A:$E,3,FALSE))</f>
        <v>26.139429999999901</v>
      </c>
      <c r="G336" s="31">
        <f>IF(ISERROR(VLOOKUP($D336,SITES!$A:$E,4,FALSE)),"",VLOOKUP($D336,SITES!$A:$E,4,FALSE))</f>
        <v>-80.098559999999907</v>
      </c>
      <c r="H336" s="50">
        <f t="shared" ref="H336:N336" si="653">IF(ISERROR(H335),IF(ISERROR(H334),IF(ISERROR(H333),"BLANK",H333),H334),H335)</f>
        <v>45418</v>
      </c>
      <c r="I336" s="2">
        <f t="shared" si="653"/>
        <v>10</v>
      </c>
      <c r="J336" s="2" t="str">
        <f t="shared" si="653"/>
        <v>N</v>
      </c>
      <c r="K336" s="6">
        <f t="shared" si="653"/>
        <v>0.5</v>
      </c>
      <c r="L336" s="2" t="str">
        <f t="shared" si="653"/>
        <v>LH</v>
      </c>
      <c r="M336" s="2">
        <f t="shared" si="653"/>
        <v>5.5</v>
      </c>
      <c r="N336" s="2">
        <f t="shared" si="653"/>
        <v>1</v>
      </c>
      <c r="O336" s="2">
        <v>1</v>
      </c>
      <c r="P336" s="2" t="s">
        <v>141</v>
      </c>
      <c r="Q336" s="7" t="str">
        <f>IF($N336=1,IF(ISERROR(VLOOKUP($P336,'M1'!$A:$C,Q$2,FALSE)),"NOT PRESENT",VLOOKUP($P336,'M1'!$A:$C,Q$2,FALSE)),IF($N336=2,IF(ISERROR(VLOOKUP(DATA!$P336,'M2'!$A:$C,Q$2,FALSE)),"NOT PRESENT",VLOOKUP(DATA!$P336,'M2'!$A:$C,Q$2,FALSE)),IF($N336=0,IF(ISERROR(VLOOKUP($P336,'M1'!$A:$C,Q$2,FALSE)),IF(ISERROR(VLOOKUP(DATA!$P336,'M2'!$A:$C,Q$2,FALSE)),"NOT PRESENT",VLOOKUP(DATA!$P336,'M2'!$A:$C,Q$2,FALSE)),VLOOKUP($P336,'M1'!$A:$C,Q$2,FALSE)),"SPECIFY METHOD")))</f>
        <v>Parablennius marmoreus</v>
      </c>
      <c r="R336" s="7" t="str">
        <f>IF($N336=1,IF(ISERROR(VLOOKUP($P336,'M1'!$A:$C,R$2,FALSE)),"NOT PRESENT",VLOOKUP($P336,'M1'!$A:$C,R$2,FALSE)),IF($N336=2,IF(ISERROR(VLOOKUP(DATA!$P336,'M2'!$A:$C,R$2,FALSE)),"NOT PRESENT",VLOOKUP(DATA!$P336,'M2'!$A:$C,R$2,FALSE)),IF($N336=0,IF(ISERROR(VLOOKUP($P336,'M1'!$A:$C,R$2,FALSE)),IF(ISERROR(VLOOKUP(DATA!$P336,'M2'!$A:$C,R$2,FALSE)),"NOT PRESENT",VLOOKUP(DATA!$P336,'M2'!$A:$C,R$2,FALSE)),VLOOKUP($P336,'M1'!$A:$C,R$2,FALSE)),"SPECIFY METHOD")))</f>
        <v>Seaweed blenny</v>
      </c>
      <c r="S336" s="33">
        <f t="shared" si="534"/>
        <v>1</v>
      </c>
      <c r="T336" s="2">
        <v>0</v>
      </c>
      <c r="V336" s="2">
        <v>1</v>
      </c>
    </row>
    <row r="337" spans="2:28">
      <c r="B337" s="2" t="str">
        <f t="shared" ref="B337:D337" si="654">IF(ISERROR(B336),IF(ISERROR(B335),IF(ISERROR(B334),"BLANK",B334),B335),B336)</f>
        <v>LH</v>
      </c>
      <c r="C337" s="2" t="str">
        <f t="shared" si="654"/>
        <v>BLANK</v>
      </c>
      <c r="D337" s="2" t="str">
        <f t="shared" si="654"/>
        <v>USEC24</v>
      </c>
      <c r="E337" s="7" t="str">
        <f>IF(ISERROR(VLOOKUP($D337,SITES!$A:$E,2,FALSE)),"",VLOOKUP($D337,SITES!$A:$E,2,FALSE))</f>
        <v>Sunrise Blvd, FL</v>
      </c>
      <c r="F337" s="4">
        <f>IF(ISERROR(VLOOKUP($D337,SITES!$A:$E,3,FALSE)),"",VLOOKUP($D337,SITES!$A:$E,3,FALSE))</f>
        <v>26.139429999999901</v>
      </c>
      <c r="G337" s="31">
        <f>IF(ISERROR(VLOOKUP($D337,SITES!$A:$E,4,FALSE)),"",VLOOKUP($D337,SITES!$A:$E,4,FALSE))</f>
        <v>-80.098559999999907</v>
      </c>
      <c r="H337" s="50">
        <f t="shared" ref="H337:N337" si="655">IF(ISERROR(H336),IF(ISERROR(H335),IF(ISERROR(H334),"BLANK",H334),H335),H336)</f>
        <v>45418</v>
      </c>
      <c r="I337" s="2">
        <f t="shared" si="655"/>
        <v>10</v>
      </c>
      <c r="J337" s="2" t="str">
        <f t="shared" si="655"/>
        <v>N</v>
      </c>
      <c r="K337" s="6">
        <f t="shared" si="655"/>
        <v>0.5</v>
      </c>
      <c r="L337" s="2" t="str">
        <f t="shared" si="655"/>
        <v>LH</v>
      </c>
      <c r="M337" s="2">
        <f t="shared" si="655"/>
        <v>5.5</v>
      </c>
      <c r="N337" s="2">
        <f t="shared" si="655"/>
        <v>1</v>
      </c>
      <c r="O337" s="2">
        <v>1</v>
      </c>
      <c r="P337" s="2" t="s">
        <v>164</v>
      </c>
      <c r="Q337" s="7" t="str">
        <f>IF($N337=1,IF(ISERROR(VLOOKUP($P337,'M1'!$A:$C,Q$2,FALSE)),"NOT PRESENT",VLOOKUP($P337,'M1'!$A:$C,Q$2,FALSE)),IF($N337=2,IF(ISERROR(VLOOKUP(DATA!$P337,'M2'!$A:$C,Q$2,FALSE)),"NOT PRESENT",VLOOKUP(DATA!$P337,'M2'!$A:$C,Q$2,FALSE)),IF($N337=0,IF(ISERROR(VLOOKUP($P337,'M1'!$A:$C,Q$2,FALSE)),IF(ISERROR(VLOOKUP(DATA!$P337,'M2'!$A:$C,Q$2,FALSE)),"NOT PRESENT",VLOOKUP(DATA!$P337,'M2'!$A:$C,Q$2,FALSE)),VLOOKUP($P337,'M1'!$A:$C,Q$2,FALSE)),"SPECIFY METHOD")))</f>
        <v>Malacoctenus macropus</v>
      </c>
      <c r="R337" s="7" t="str">
        <f>IF($N337=1,IF(ISERROR(VLOOKUP($P337,'M1'!$A:$C,R$2,FALSE)),"NOT PRESENT",VLOOKUP($P337,'M1'!$A:$C,R$2,FALSE)),IF($N337=2,IF(ISERROR(VLOOKUP(DATA!$P337,'M2'!$A:$C,R$2,FALSE)),"NOT PRESENT",VLOOKUP(DATA!$P337,'M2'!$A:$C,R$2,FALSE)),IF($N337=0,IF(ISERROR(VLOOKUP($P337,'M1'!$A:$C,R$2,FALSE)),IF(ISERROR(VLOOKUP(DATA!$P337,'M2'!$A:$C,R$2,FALSE)),"NOT PRESENT",VLOOKUP(DATA!$P337,'M2'!$A:$C,R$2,FALSE)),VLOOKUP($P337,'M1'!$A:$C,R$2,FALSE)),"SPECIFY METHOD")))</f>
        <v>Rosy blenny</v>
      </c>
      <c r="S337" s="33">
        <f t="shared" si="534"/>
        <v>1</v>
      </c>
      <c r="T337" s="2">
        <v>0</v>
      </c>
      <c r="U337" s="2">
        <v>1</v>
      </c>
    </row>
    <row r="338" spans="2:28">
      <c r="B338" s="2" t="str">
        <f t="shared" ref="B338:D338" si="656">IF(ISERROR(B337),IF(ISERROR(B336),IF(ISERROR(B335),"BLANK",B335),B336),B337)</f>
        <v>LH</v>
      </c>
      <c r="C338" s="2" t="str">
        <f t="shared" si="656"/>
        <v>BLANK</v>
      </c>
      <c r="D338" s="2" t="str">
        <f t="shared" si="656"/>
        <v>USEC24</v>
      </c>
      <c r="E338" s="7" t="str">
        <f>IF(ISERROR(VLOOKUP($D338,SITES!$A:$E,2,FALSE)),"",VLOOKUP($D338,SITES!$A:$E,2,FALSE))</f>
        <v>Sunrise Blvd, FL</v>
      </c>
      <c r="F338" s="4">
        <f>IF(ISERROR(VLOOKUP($D338,SITES!$A:$E,3,FALSE)),"",VLOOKUP($D338,SITES!$A:$E,3,FALSE))</f>
        <v>26.139429999999901</v>
      </c>
      <c r="G338" s="31">
        <f>IF(ISERROR(VLOOKUP($D338,SITES!$A:$E,4,FALSE)),"",VLOOKUP($D338,SITES!$A:$E,4,FALSE))</f>
        <v>-80.098559999999907</v>
      </c>
      <c r="H338" s="50">
        <f t="shared" ref="H338:N338" si="657">IF(ISERROR(H337),IF(ISERROR(H336),IF(ISERROR(H335),"BLANK",H335),H336),H337)</f>
        <v>45418</v>
      </c>
      <c r="I338" s="2">
        <f t="shared" si="657"/>
        <v>10</v>
      </c>
      <c r="J338" s="2" t="str">
        <f t="shared" si="657"/>
        <v>N</v>
      </c>
      <c r="K338" s="6">
        <f t="shared" si="657"/>
        <v>0.5</v>
      </c>
      <c r="L338" s="2" t="str">
        <f t="shared" si="657"/>
        <v>LH</v>
      </c>
      <c r="M338" s="2">
        <f t="shared" si="657"/>
        <v>5.5</v>
      </c>
      <c r="N338" s="2">
        <f t="shared" si="657"/>
        <v>1</v>
      </c>
      <c r="O338" s="2">
        <v>1</v>
      </c>
      <c r="P338" s="2" t="s">
        <v>85</v>
      </c>
      <c r="Q338" s="7" t="str">
        <f>IF($N338=1,IF(ISERROR(VLOOKUP($P338,'M1'!$A:$C,Q$2,FALSE)),"NOT PRESENT",VLOOKUP($P338,'M1'!$A:$C,Q$2,FALSE)),IF($N338=2,IF(ISERROR(VLOOKUP(DATA!$P338,'M2'!$A:$C,Q$2,FALSE)),"NOT PRESENT",VLOOKUP(DATA!$P338,'M2'!$A:$C,Q$2,FALSE)),IF($N338=0,IF(ISERROR(VLOOKUP($P338,'M1'!$A:$C,Q$2,FALSE)),IF(ISERROR(VLOOKUP(DATA!$P338,'M2'!$A:$C,Q$2,FALSE)),"NOT PRESENT",VLOOKUP(DATA!$P338,'M2'!$A:$C,Q$2,FALSE)),VLOOKUP($P338,'M1'!$A:$C,Q$2,FALSE)),"SPECIFY METHOD")))</f>
        <v>Sparisoma viride</v>
      </c>
      <c r="R338" s="7" t="str">
        <f>IF($N338=1,IF(ISERROR(VLOOKUP($P338,'M1'!$A:$C,R$2,FALSE)),"NOT PRESENT",VLOOKUP($P338,'M1'!$A:$C,R$2,FALSE)),IF($N338=2,IF(ISERROR(VLOOKUP(DATA!$P338,'M2'!$A:$C,R$2,FALSE)),"NOT PRESENT",VLOOKUP(DATA!$P338,'M2'!$A:$C,R$2,FALSE)),IF($N338=0,IF(ISERROR(VLOOKUP($P338,'M1'!$A:$C,R$2,FALSE)),IF(ISERROR(VLOOKUP(DATA!$P338,'M2'!$A:$C,R$2,FALSE)),"NOT PRESENT",VLOOKUP(DATA!$P338,'M2'!$A:$C,R$2,FALSE)),VLOOKUP($P338,'M1'!$A:$C,R$2,FALSE)),"SPECIFY METHOD")))</f>
        <v>Stoplight parrotfish</v>
      </c>
      <c r="S338" s="33">
        <f t="shared" si="534"/>
        <v>1</v>
      </c>
      <c r="T338" s="2">
        <v>0</v>
      </c>
      <c r="V338" s="2">
        <v>1</v>
      </c>
    </row>
    <row r="339" spans="2:28">
      <c r="B339" s="2" t="str">
        <f t="shared" ref="B339:D339" si="658">IF(ISERROR(B338),IF(ISERROR(B337),IF(ISERROR(B336),"BLANK",B336),B337),B338)</f>
        <v>LH</v>
      </c>
      <c r="C339" s="2" t="str">
        <f t="shared" si="658"/>
        <v>BLANK</v>
      </c>
      <c r="D339" s="2" t="str">
        <f t="shared" si="658"/>
        <v>USEC24</v>
      </c>
      <c r="E339" s="7" t="str">
        <f>IF(ISERROR(VLOOKUP($D339,SITES!$A:$E,2,FALSE)),"",VLOOKUP($D339,SITES!$A:$E,2,FALSE))</f>
        <v>Sunrise Blvd, FL</v>
      </c>
      <c r="F339" s="4">
        <f>IF(ISERROR(VLOOKUP($D339,SITES!$A:$E,3,FALSE)),"",VLOOKUP($D339,SITES!$A:$E,3,FALSE))</f>
        <v>26.139429999999901</v>
      </c>
      <c r="G339" s="31">
        <f>IF(ISERROR(VLOOKUP($D339,SITES!$A:$E,4,FALSE)),"",VLOOKUP($D339,SITES!$A:$E,4,FALSE))</f>
        <v>-80.098559999999907</v>
      </c>
      <c r="H339" s="50">
        <f t="shared" ref="H339:N339" si="659">IF(ISERROR(H338),IF(ISERROR(H337),IF(ISERROR(H336),"BLANK",H336),H337),H338)</f>
        <v>45418</v>
      </c>
      <c r="I339" s="2">
        <f t="shared" si="659"/>
        <v>10</v>
      </c>
      <c r="J339" s="2" t="str">
        <f t="shared" si="659"/>
        <v>N</v>
      </c>
      <c r="K339" s="6">
        <f t="shared" si="659"/>
        <v>0.5</v>
      </c>
      <c r="L339" s="2" t="str">
        <f t="shared" si="659"/>
        <v>LH</v>
      </c>
      <c r="M339" s="2">
        <f t="shared" si="659"/>
        <v>5.5</v>
      </c>
      <c r="N339" s="2">
        <f t="shared" si="659"/>
        <v>1</v>
      </c>
      <c r="O339" s="2">
        <v>1</v>
      </c>
      <c r="P339" s="2" t="s">
        <v>75</v>
      </c>
      <c r="Q339" s="7" t="str">
        <f>IF($N339=1,IF(ISERROR(VLOOKUP($P339,'M1'!$A:$C,Q$2,FALSE)),"NOT PRESENT",VLOOKUP($P339,'M1'!$A:$C,Q$2,FALSE)),IF($N339=2,IF(ISERROR(VLOOKUP(DATA!$P339,'M2'!$A:$C,Q$2,FALSE)),"NOT PRESENT",VLOOKUP(DATA!$P339,'M2'!$A:$C,Q$2,FALSE)),IF($N339=0,IF(ISERROR(VLOOKUP($P339,'M1'!$A:$C,Q$2,FALSE)),IF(ISERROR(VLOOKUP(DATA!$P339,'M2'!$A:$C,Q$2,FALSE)),"NOT PRESENT",VLOOKUP(DATA!$P339,'M2'!$A:$C,Q$2,FALSE)),VLOOKUP($P339,'M1'!$A:$C,Q$2,FALSE)),"SPECIFY METHOD")))</f>
        <v>Thalassoma bifasciatum</v>
      </c>
      <c r="R339" s="7" t="str">
        <f>IF($N339=1,IF(ISERROR(VLOOKUP($P339,'M1'!$A:$C,R$2,FALSE)),"NOT PRESENT",VLOOKUP($P339,'M1'!$A:$C,R$2,FALSE)),IF($N339=2,IF(ISERROR(VLOOKUP(DATA!$P339,'M2'!$A:$C,R$2,FALSE)),"NOT PRESENT",VLOOKUP(DATA!$P339,'M2'!$A:$C,R$2,FALSE)),IF($N339=0,IF(ISERROR(VLOOKUP($P339,'M1'!$A:$C,R$2,FALSE)),IF(ISERROR(VLOOKUP(DATA!$P339,'M2'!$A:$C,R$2,FALSE)),"NOT PRESENT",VLOOKUP(DATA!$P339,'M2'!$A:$C,R$2,FALSE)),VLOOKUP($P339,'M1'!$A:$C,R$2,FALSE)),"SPECIFY METHOD")))</f>
        <v>Bluehead</v>
      </c>
      <c r="S339" s="33">
        <f t="shared" si="534"/>
        <v>1</v>
      </c>
      <c r="T339" s="2">
        <v>0</v>
      </c>
      <c r="V339" s="2">
        <v>1</v>
      </c>
    </row>
    <row r="340" spans="2:28">
      <c r="B340" s="2" t="str">
        <f t="shared" ref="B340:D340" si="660">IF(ISERROR(B339),IF(ISERROR(B338),IF(ISERROR(B337),"BLANK",B337),B338),B339)</f>
        <v>LH</v>
      </c>
      <c r="C340" s="2" t="str">
        <f t="shared" si="660"/>
        <v>BLANK</v>
      </c>
      <c r="D340" s="2" t="str">
        <f t="shared" si="660"/>
        <v>USEC24</v>
      </c>
      <c r="E340" s="7" t="str">
        <f>IF(ISERROR(VLOOKUP($D340,SITES!$A:$E,2,FALSE)),"",VLOOKUP($D340,SITES!$A:$E,2,FALSE))</f>
        <v>Sunrise Blvd, FL</v>
      </c>
      <c r="F340" s="4">
        <f>IF(ISERROR(VLOOKUP($D340,SITES!$A:$E,3,FALSE)),"",VLOOKUP($D340,SITES!$A:$E,3,FALSE))</f>
        <v>26.139429999999901</v>
      </c>
      <c r="G340" s="31">
        <f>IF(ISERROR(VLOOKUP($D340,SITES!$A:$E,4,FALSE)),"",VLOOKUP($D340,SITES!$A:$E,4,FALSE))</f>
        <v>-80.098559999999907</v>
      </c>
      <c r="H340" s="50">
        <f t="shared" ref="H340:P340" si="661">IF(ISERROR(H339),IF(ISERROR(H338),IF(ISERROR(H337),"BLANK",H337),H338),H339)</f>
        <v>45418</v>
      </c>
      <c r="I340" s="2">
        <f t="shared" si="661"/>
        <v>10</v>
      </c>
      <c r="J340" s="2" t="str">
        <f t="shared" si="661"/>
        <v>N</v>
      </c>
      <c r="K340" s="6">
        <f t="shared" si="661"/>
        <v>0.5</v>
      </c>
      <c r="L340" s="2" t="str">
        <f t="shared" si="661"/>
        <v>LH</v>
      </c>
      <c r="M340" s="2">
        <f t="shared" si="661"/>
        <v>5.5</v>
      </c>
      <c r="N340" s="2">
        <f t="shared" si="661"/>
        <v>1</v>
      </c>
      <c r="O340" s="2">
        <v>2</v>
      </c>
      <c r="P340" s="2" t="str">
        <f t="shared" si="661"/>
        <v>tbi</v>
      </c>
      <c r="Q340" s="7" t="str">
        <f>IF($N340=1,IF(ISERROR(VLOOKUP($P340,'M1'!$A:$C,Q$2,FALSE)),"NOT PRESENT",VLOOKUP($P340,'M1'!$A:$C,Q$2,FALSE)),IF($N340=2,IF(ISERROR(VLOOKUP(DATA!$P340,'M2'!$A:$C,Q$2,FALSE)),"NOT PRESENT",VLOOKUP(DATA!$P340,'M2'!$A:$C,Q$2,FALSE)),IF($N340=0,IF(ISERROR(VLOOKUP($P340,'M1'!$A:$C,Q$2,FALSE)),IF(ISERROR(VLOOKUP(DATA!$P340,'M2'!$A:$C,Q$2,FALSE)),"NOT PRESENT",VLOOKUP(DATA!$P340,'M2'!$A:$C,Q$2,FALSE)),VLOOKUP($P340,'M1'!$A:$C,Q$2,FALSE)),"SPECIFY METHOD")))</f>
        <v>Thalassoma bifasciatum</v>
      </c>
      <c r="R340" s="7" t="str">
        <f>IF($N340=1,IF(ISERROR(VLOOKUP($P340,'M1'!$A:$C,R$2,FALSE)),"NOT PRESENT",VLOOKUP($P340,'M1'!$A:$C,R$2,FALSE)),IF($N340=2,IF(ISERROR(VLOOKUP(DATA!$P340,'M2'!$A:$C,R$2,FALSE)),"NOT PRESENT",VLOOKUP(DATA!$P340,'M2'!$A:$C,R$2,FALSE)),IF($N340=0,IF(ISERROR(VLOOKUP($P340,'M1'!$A:$C,R$2,FALSE)),IF(ISERROR(VLOOKUP(DATA!$P340,'M2'!$A:$C,R$2,FALSE)),"NOT PRESENT",VLOOKUP(DATA!$P340,'M2'!$A:$C,R$2,FALSE)),VLOOKUP($P340,'M1'!$A:$C,R$2,FALSE)),"SPECIFY METHOD")))</f>
        <v>Bluehead</v>
      </c>
      <c r="S340" s="33">
        <f t="shared" si="534"/>
        <v>1</v>
      </c>
      <c r="T340" s="2">
        <v>0</v>
      </c>
      <c r="W340" s="2">
        <v>1</v>
      </c>
    </row>
    <row r="341" spans="2:28">
      <c r="B341" s="2" t="str">
        <f t="shared" ref="B341:D341" si="662">IF(ISERROR(B340),IF(ISERROR(B339),IF(ISERROR(B338),"BLANK",B338),B339),B340)</f>
        <v>LH</v>
      </c>
      <c r="C341" s="2" t="str">
        <f t="shared" si="662"/>
        <v>BLANK</v>
      </c>
      <c r="D341" s="2" t="str">
        <f t="shared" si="662"/>
        <v>USEC24</v>
      </c>
      <c r="E341" s="7" t="str">
        <f>IF(ISERROR(VLOOKUP($D341,SITES!$A:$E,2,FALSE)),"",VLOOKUP($D341,SITES!$A:$E,2,FALSE))</f>
        <v>Sunrise Blvd, FL</v>
      </c>
      <c r="F341" s="4">
        <f>IF(ISERROR(VLOOKUP($D341,SITES!$A:$E,3,FALSE)),"",VLOOKUP($D341,SITES!$A:$E,3,FALSE))</f>
        <v>26.139429999999901</v>
      </c>
      <c r="G341" s="31">
        <f>IF(ISERROR(VLOOKUP($D341,SITES!$A:$E,4,FALSE)),"",VLOOKUP($D341,SITES!$A:$E,4,FALSE))</f>
        <v>-80.098559999999907</v>
      </c>
      <c r="H341" s="50">
        <f t="shared" ref="H341:N341" si="663">IF(ISERROR(H340),IF(ISERROR(H339),IF(ISERROR(H338),"BLANK",H338),H339),H340)</f>
        <v>45418</v>
      </c>
      <c r="I341" s="2">
        <f t="shared" si="663"/>
        <v>10</v>
      </c>
      <c r="J341" s="2" t="str">
        <f t="shared" si="663"/>
        <v>N</v>
      </c>
      <c r="K341" s="6">
        <f t="shared" si="663"/>
        <v>0.5</v>
      </c>
      <c r="L341" s="2" t="str">
        <f t="shared" si="663"/>
        <v>LH</v>
      </c>
      <c r="M341" s="2">
        <f t="shared" si="663"/>
        <v>5.5</v>
      </c>
      <c r="N341" s="2">
        <f t="shared" si="663"/>
        <v>1</v>
      </c>
      <c r="O341" s="2">
        <v>2</v>
      </c>
      <c r="P341" s="2" t="s">
        <v>72</v>
      </c>
      <c r="Q341" s="7" t="str">
        <f>IF($N341=1,IF(ISERROR(VLOOKUP($P341,'M1'!$A:$C,Q$2,FALSE)),"NOT PRESENT",VLOOKUP($P341,'M1'!$A:$C,Q$2,FALSE)),IF($N341=2,IF(ISERROR(VLOOKUP(DATA!$P341,'M2'!$A:$C,Q$2,FALSE)),"NOT PRESENT",VLOOKUP(DATA!$P341,'M2'!$A:$C,Q$2,FALSE)),IF($N341=0,IF(ISERROR(VLOOKUP($P341,'M1'!$A:$C,Q$2,FALSE)),IF(ISERROR(VLOOKUP(DATA!$P341,'M2'!$A:$C,Q$2,FALSE)),"NOT PRESENT",VLOOKUP(DATA!$P341,'M2'!$A:$C,Q$2,FALSE)),VLOOKUP($P341,'M1'!$A:$C,Q$2,FALSE)),"SPECIFY METHOD")))</f>
        <v>Coryphopterus dicrus</v>
      </c>
      <c r="R341" s="7" t="str">
        <f>IF($N341=1,IF(ISERROR(VLOOKUP($P341,'M1'!$A:$C,R$2,FALSE)),"NOT PRESENT",VLOOKUP($P341,'M1'!$A:$C,R$2,FALSE)),IF($N341=2,IF(ISERROR(VLOOKUP(DATA!$P341,'M2'!$A:$C,R$2,FALSE)),"NOT PRESENT",VLOOKUP(DATA!$P341,'M2'!$A:$C,R$2,FALSE)),IF($N341=0,IF(ISERROR(VLOOKUP($P341,'M1'!$A:$C,R$2,FALSE)),IF(ISERROR(VLOOKUP(DATA!$P341,'M2'!$A:$C,R$2,FALSE)),"NOT PRESENT",VLOOKUP(DATA!$P341,'M2'!$A:$C,R$2,FALSE)),VLOOKUP($P341,'M1'!$A:$C,R$2,FALSE)),"SPECIFY METHOD")))</f>
        <v>Colon goby</v>
      </c>
      <c r="S341" s="33">
        <f t="shared" ref="S341:S404" si="664">SUM(T341:AV341)</f>
        <v>2</v>
      </c>
      <c r="T341" s="2">
        <v>0</v>
      </c>
      <c r="U341" s="2">
        <v>1</v>
      </c>
      <c r="V341" s="2">
        <v>1</v>
      </c>
    </row>
    <row r="342" spans="2:28">
      <c r="B342" s="2" t="str">
        <f t="shared" ref="B342:D342" si="665">IF(ISERROR(B341),IF(ISERROR(B340),IF(ISERROR(B339),"BLANK",B339),B340),B341)</f>
        <v>LH</v>
      </c>
      <c r="C342" s="2" t="str">
        <f t="shared" si="665"/>
        <v>BLANK</v>
      </c>
      <c r="D342" s="2" t="str">
        <f t="shared" si="665"/>
        <v>USEC24</v>
      </c>
      <c r="E342" s="7" t="str">
        <f>IF(ISERROR(VLOOKUP($D342,SITES!$A:$E,2,FALSE)),"",VLOOKUP($D342,SITES!$A:$E,2,FALSE))</f>
        <v>Sunrise Blvd, FL</v>
      </c>
      <c r="F342" s="4">
        <f>IF(ISERROR(VLOOKUP($D342,SITES!$A:$E,3,FALSE)),"",VLOOKUP($D342,SITES!$A:$E,3,FALSE))</f>
        <v>26.139429999999901</v>
      </c>
      <c r="G342" s="31">
        <f>IF(ISERROR(VLOOKUP($D342,SITES!$A:$E,4,FALSE)),"",VLOOKUP($D342,SITES!$A:$E,4,FALSE))</f>
        <v>-80.098559999999907</v>
      </c>
      <c r="H342" s="50">
        <f t="shared" ref="H342:N342" si="666">IF(ISERROR(H341),IF(ISERROR(H340),IF(ISERROR(H339),"BLANK",H339),H340),H341)</f>
        <v>45418</v>
      </c>
      <c r="I342" s="2">
        <f t="shared" si="666"/>
        <v>10</v>
      </c>
      <c r="J342" s="2" t="str">
        <f t="shared" si="666"/>
        <v>N</v>
      </c>
      <c r="K342" s="6">
        <f t="shared" si="666"/>
        <v>0.5</v>
      </c>
      <c r="L342" s="2" t="str">
        <f t="shared" si="666"/>
        <v>LH</v>
      </c>
      <c r="M342" s="2">
        <f t="shared" si="666"/>
        <v>5.5</v>
      </c>
      <c r="N342" s="2">
        <f t="shared" si="666"/>
        <v>1</v>
      </c>
      <c r="O342" s="2">
        <v>2</v>
      </c>
      <c r="P342" s="2" t="s">
        <v>92</v>
      </c>
      <c r="Q342" s="7" t="str">
        <f>IF($N342=1,IF(ISERROR(VLOOKUP($P342,'M1'!$A:$C,Q$2,FALSE)),"NOT PRESENT",VLOOKUP($P342,'M1'!$A:$C,Q$2,FALSE)),IF($N342=2,IF(ISERROR(VLOOKUP(DATA!$P342,'M2'!$A:$C,Q$2,FALSE)),"NOT PRESENT",VLOOKUP(DATA!$P342,'M2'!$A:$C,Q$2,FALSE)),IF($N342=0,IF(ISERROR(VLOOKUP($P342,'M1'!$A:$C,Q$2,FALSE)),IF(ISERROR(VLOOKUP(DATA!$P342,'M2'!$A:$C,Q$2,FALSE)),"NOT PRESENT",VLOOKUP(DATA!$P342,'M2'!$A:$C,Q$2,FALSE)),VLOOKUP($P342,'M1'!$A:$C,Q$2,FALSE)),"SPECIFY METHOD")))</f>
        <v>Urobatis jamaicensis</v>
      </c>
      <c r="R342" s="7" t="str">
        <f>IF($N342=1,IF(ISERROR(VLOOKUP($P342,'M1'!$A:$C,R$2,FALSE)),"NOT PRESENT",VLOOKUP($P342,'M1'!$A:$C,R$2,FALSE)),IF($N342=2,IF(ISERROR(VLOOKUP(DATA!$P342,'M2'!$A:$C,R$2,FALSE)),"NOT PRESENT",VLOOKUP(DATA!$P342,'M2'!$A:$C,R$2,FALSE)),IF($N342=0,IF(ISERROR(VLOOKUP($P342,'M1'!$A:$C,R$2,FALSE)),IF(ISERROR(VLOOKUP(DATA!$P342,'M2'!$A:$C,R$2,FALSE)),"NOT PRESENT",VLOOKUP(DATA!$P342,'M2'!$A:$C,R$2,FALSE)),VLOOKUP($P342,'M1'!$A:$C,R$2,FALSE)),"SPECIFY METHOD")))</f>
        <v>Yellow stingray</v>
      </c>
      <c r="S342" s="33">
        <f t="shared" si="664"/>
        <v>1</v>
      </c>
      <c r="T342" s="2">
        <v>0</v>
      </c>
      <c r="AB342" s="2">
        <v>1</v>
      </c>
    </row>
    <row r="343" spans="2:28">
      <c r="B343" s="2" t="str">
        <f t="shared" ref="B343:D343" si="667">IF(ISERROR(B342),IF(ISERROR(B341),IF(ISERROR(B340),"BLANK",B340),B341),B342)</f>
        <v>LH</v>
      </c>
      <c r="C343" s="2" t="str">
        <f t="shared" si="667"/>
        <v>BLANK</v>
      </c>
      <c r="D343" s="2" t="str">
        <f t="shared" si="667"/>
        <v>USEC24</v>
      </c>
      <c r="E343" s="7" t="str">
        <f>IF(ISERROR(VLOOKUP($D343,SITES!$A:$E,2,FALSE)),"",VLOOKUP($D343,SITES!$A:$E,2,FALSE))</f>
        <v>Sunrise Blvd, FL</v>
      </c>
      <c r="F343" s="4">
        <f>IF(ISERROR(VLOOKUP($D343,SITES!$A:$E,3,FALSE)),"",VLOOKUP($D343,SITES!$A:$E,3,FALSE))</f>
        <v>26.139429999999901</v>
      </c>
      <c r="G343" s="31">
        <f>IF(ISERROR(VLOOKUP($D343,SITES!$A:$E,4,FALSE)),"",VLOOKUP($D343,SITES!$A:$E,4,FALSE))</f>
        <v>-80.098559999999907</v>
      </c>
      <c r="H343" s="50">
        <f t="shared" ref="H343:N343" si="668">IF(ISERROR(H342),IF(ISERROR(H341),IF(ISERROR(H340),"BLANK",H340),H341),H342)</f>
        <v>45418</v>
      </c>
      <c r="I343" s="2">
        <f t="shared" si="668"/>
        <v>10</v>
      </c>
      <c r="J343" s="2" t="str">
        <f t="shared" si="668"/>
        <v>N</v>
      </c>
      <c r="K343" s="6">
        <f t="shared" si="668"/>
        <v>0.5</v>
      </c>
      <c r="L343" s="2" t="str">
        <f t="shared" si="668"/>
        <v>LH</v>
      </c>
      <c r="M343" s="2">
        <f t="shared" si="668"/>
        <v>5.5</v>
      </c>
      <c r="N343" s="2">
        <f t="shared" si="668"/>
        <v>1</v>
      </c>
      <c r="O343" s="2">
        <v>2</v>
      </c>
      <c r="P343" s="2" t="s">
        <v>93</v>
      </c>
      <c r="Q343" s="7" t="str">
        <f>IF($N343=1,IF(ISERROR(VLOOKUP($P343,'M1'!$A:$C,Q$2,FALSE)),"NOT PRESENT",VLOOKUP($P343,'M1'!$A:$C,Q$2,FALSE)),IF($N343=2,IF(ISERROR(VLOOKUP(DATA!$P343,'M2'!$A:$C,Q$2,FALSE)),"NOT PRESENT",VLOOKUP(DATA!$P343,'M2'!$A:$C,Q$2,FALSE)),IF($N343=0,IF(ISERROR(VLOOKUP($P343,'M1'!$A:$C,Q$2,FALSE)),IF(ISERROR(VLOOKUP(DATA!$P343,'M2'!$A:$C,Q$2,FALSE)),"NOT PRESENT",VLOOKUP(DATA!$P343,'M2'!$A:$C,Q$2,FALSE)),VLOOKUP($P343,'M1'!$A:$C,Q$2,FALSE)),"SPECIFY METHOD")))</f>
        <v>Anisotremus virginicus</v>
      </c>
      <c r="R343" s="7" t="str">
        <f>IF($N343=1,IF(ISERROR(VLOOKUP($P343,'M1'!$A:$C,R$2,FALSE)),"NOT PRESENT",VLOOKUP($P343,'M1'!$A:$C,R$2,FALSE)),IF($N343=2,IF(ISERROR(VLOOKUP(DATA!$P343,'M2'!$A:$C,R$2,FALSE)),"NOT PRESENT",VLOOKUP(DATA!$P343,'M2'!$A:$C,R$2,FALSE)),IF($N343=0,IF(ISERROR(VLOOKUP($P343,'M1'!$A:$C,R$2,FALSE)),IF(ISERROR(VLOOKUP(DATA!$P343,'M2'!$A:$C,R$2,FALSE)),"NOT PRESENT",VLOOKUP(DATA!$P343,'M2'!$A:$C,R$2,FALSE)),VLOOKUP($P343,'M1'!$A:$C,R$2,FALSE)),"SPECIFY METHOD")))</f>
        <v>Porkfish</v>
      </c>
      <c r="S343" s="33">
        <f t="shared" si="664"/>
        <v>1</v>
      </c>
      <c r="T343" s="2">
        <v>0</v>
      </c>
      <c r="U343" s="2">
        <v>1</v>
      </c>
    </row>
    <row r="344" spans="2:28">
      <c r="B344" s="2" t="str">
        <f t="shared" ref="B344:D344" si="669">IF(ISERROR(B343),IF(ISERROR(B342),IF(ISERROR(B341),"BLANK",B341),B342),B343)</f>
        <v>LH</v>
      </c>
      <c r="C344" s="2" t="str">
        <f t="shared" si="669"/>
        <v>BLANK</v>
      </c>
      <c r="D344" s="2" t="str">
        <f t="shared" si="669"/>
        <v>USEC24</v>
      </c>
      <c r="E344" s="7" t="str">
        <f>IF(ISERROR(VLOOKUP($D344,SITES!$A:$E,2,FALSE)),"",VLOOKUP($D344,SITES!$A:$E,2,FALSE))</f>
        <v>Sunrise Blvd, FL</v>
      </c>
      <c r="F344" s="4">
        <f>IF(ISERROR(VLOOKUP($D344,SITES!$A:$E,3,FALSE)),"",VLOOKUP($D344,SITES!$A:$E,3,FALSE))</f>
        <v>26.139429999999901</v>
      </c>
      <c r="G344" s="31">
        <f>IF(ISERROR(VLOOKUP($D344,SITES!$A:$E,4,FALSE)),"",VLOOKUP($D344,SITES!$A:$E,4,FALSE))</f>
        <v>-80.098559999999907</v>
      </c>
      <c r="H344" s="50">
        <f t="shared" ref="H344:N344" si="670">IF(ISERROR(H343),IF(ISERROR(H342),IF(ISERROR(H341),"BLANK",H341),H342),H343)</f>
        <v>45418</v>
      </c>
      <c r="I344" s="2">
        <f t="shared" si="670"/>
        <v>10</v>
      </c>
      <c r="J344" s="2" t="str">
        <f t="shared" si="670"/>
        <v>N</v>
      </c>
      <c r="K344" s="6">
        <f t="shared" si="670"/>
        <v>0.5</v>
      </c>
      <c r="L344" s="2" t="str">
        <f t="shared" si="670"/>
        <v>LH</v>
      </c>
      <c r="M344" s="2">
        <f t="shared" si="670"/>
        <v>5.5</v>
      </c>
      <c r="N344" s="2">
        <f t="shared" si="670"/>
        <v>1</v>
      </c>
      <c r="O344" s="2">
        <v>2</v>
      </c>
      <c r="P344" s="2" t="s">
        <v>88</v>
      </c>
      <c r="Q344" s="7" t="str">
        <f>IF($N344=1,IF(ISERROR(VLOOKUP($P344,'M1'!$A:$C,Q$2,FALSE)),"NOT PRESENT",VLOOKUP($P344,'M1'!$A:$C,Q$2,FALSE)),IF($N344=2,IF(ISERROR(VLOOKUP(DATA!$P344,'M2'!$A:$C,Q$2,FALSE)),"NOT PRESENT",VLOOKUP(DATA!$P344,'M2'!$A:$C,Q$2,FALSE)),IF($N344=0,IF(ISERROR(VLOOKUP($P344,'M1'!$A:$C,Q$2,FALSE)),IF(ISERROR(VLOOKUP(DATA!$P344,'M2'!$A:$C,Q$2,FALSE)),"NOT PRESENT",VLOOKUP(DATA!$P344,'M2'!$A:$C,Q$2,FALSE)),VLOOKUP($P344,'M1'!$A:$C,Q$2,FALSE)),"SPECIFY METHOD")))</f>
        <v>Haemulon flavolineatum</v>
      </c>
      <c r="R344" s="7" t="str">
        <f>IF($N344=1,IF(ISERROR(VLOOKUP($P344,'M1'!$A:$C,R$2,FALSE)),"NOT PRESENT",VLOOKUP($P344,'M1'!$A:$C,R$2,FALSE)),IF($N344=2,IF(ISERROR(VLOOKUP(DATA!$P344,'M2'!$A:$C,R$2,FALSE)),"NOT PRESENT",VLOOKUP(DATA!$P344,'M2'!$A:$C,R$2,FALSE)),IF($N344=0,IF(ISERROR(VLOOKUP($P344,'M1'!$A:$C,R$2,FALSE)),IF(ISERROR(VLOOKUP(DATA!$P344,'M2'!$A:$C,R$2,FALSE)),"NOT PRESENT",VLOOKUP(DATA!$P344,'M2'!$A:$C,R$2,FALSE)),VLOOKUP($P344,'M1'!$A:$C,R$2,FALSE)),"SPECIFY METHOD")))</f>
        <v>French grunt</v>
      </c>
      <c r="S344" s="33">
        <f t="shared" si="664"/>
        <v>20</v>
      </c>
      <c r="T344" s="2">
        <v>0</v>
      </c>
      <c r="V344" s="2">
        <v>20</v>
      </c>
    </row>
    <row r="345" spans="2:28">
      <c r="B345" s="2" t="str">
        <f t="shared" ref="B345:D345" si="671">IF(ISERROR(B344),IF(ISERROR(B343),IF(ISERROR(B342),"BLANK",B342),B343),B344)</f>
        <v>LH</v>
      </c>
      <c r="C345" s="2" t="str">
        <f t="shared" si="671"/>
        <v>BLANK</v>
      </c>
      <c r="D345" s="2" t="str">
        <f t="shared" si="671"/>
        <v>USEC24</v>
      </c>
      <c r="E345" s="7" t="str">
        <f>IF(ISERROR(VLOOKUP($D345,SITES!$A:$E,2,FALSE)),"",VLOOKUP($D345,SITES!$A:$E,2,FALSE))</f>
        <v>Sunrise Blvd, FL</v>
      </c>
      <c r="F345" s="4">
        <f>IF(ISERROR(VLOOKUP($D345,SITES!$A:$E,3,FALSE)),"",VLOOKUP($D345,SITES!$A:$E,3,FALSE))</f>
        <v>26.139429999999901</v>
      </c>
      <c r="G345" s="31">
        <f>IF(ISERROR(VLOOKUP($D345,SITES!$A:$E,4,FALSE)),"",VLOOKUP($D345,SITES!$A:$E,4,FALSE))</f>
        <v>-80.098559999999907</v>
      </c>
      <c r="H345" s="50">
        <f t="shared" ref="H345:N345" si="672">IF(ISERROR(H344),IF(ISERROR(H343),IF(ISERROR(H342),"BLANK",H342),H343),H344)</f>
        <v>45418</v>
      </c>
      <c r="I345" s="2">
        <f t="shared" si="672"/>
        <v>10</v>
      </c>
      <c r="J345" s="2" t="str">
        <f t="shared" si="672"/>
        <v>N</v>
      </c>
      <c r="K345" s="6">
        <f t="shared" si="672"/>
        <v>0.5</v>
      </c>
      <c r="L345" s="2" t="str">
        <f t="shared" si="672"/>
        <v>LH</v>
      </c>
      <c r="M345" s="2">
        <f t="shared" si="672"/>
        <v>5.5</v>
      </c>
      <c r="N345" s="2">
        <f t="shared" si="672"/>
        <v>1</v>
      </c>
      <c r="O345" s="2">
        <v>2</v>
      </c>
      <c r="P345" s="2" t="s">
        <v>165</v>
      </c>
      <c r="Q345" s="7" t="str">
        <f>IF($N345=1,IF(ISERROR(VLOOKUP($P345,'M1'!$A:$C,Q$2,FALSE)),"NOT PRESENT",VLOOKUP($P345,'M1'!$A:$C,Q$2,FALSE)),IF($N345=2,IF(ISERROR(VLOOKUP(DATA!$P345,'M2'!$A:$C,Q$2,FALSE)),"NOT PRESENT",VLOOKUP(DATA!$P345,'M2'!$A:$C,Q$2,FALSE)),IF($N345=0,IF(ISERROR(VLOOKUP($P345,'M1'!$A:$C,Q$2,FALSE)),IF(ISERROR(VLOOKUP(DATA!$P345,'M2'!$A:$C,Q$2,FALSE)),"NOT PRESENT",VLOOKUP(DATA!$P345,'M2'!$A:$C,Q$2,FALSE)),VLOOKUP($P345,'M1'!$A:$C,Q$2,FALSE)),"SPECIFY METHOD")))</f>
        <v>Chaetodon sedentarius</v>
      </c>
      <c r="R345" s="7" t="str">
        <f>IF($N345=1,IF(ISERROR(VLOOKUP($P345,'M1'!$A:$C,R$2,FALSE)),"NOT PRESENT",VLOOKUP($P345,'M1'!$A:$C,R$2,FALSE)),IF($N345=2,IF(ISERROR(VLOOKUP(DATA!$P345,'M2'!$A:$C,R$2,FALSE)),"NOT PRESENT",VLOOKUP(DATA!$P345,'M2'!$A:$C,R$2,FALSE)),IF($N345=0,IF(ISERROR(VLOOKUP($P345,'M1'!$A:$C,R$2,FALSE)),IF(ISERROR(VLOOKUP(DATA!$P345,'M2'!$A:$C,R$2,FALSE)),"NOT PRESENT",VLOOKUP(DATA!$P345,'M2'!$A:$C,R$2,FALSE)),VLOOKUP($P345,'M1'!$A:$C,R$2,FALSE)),"SPECIFY METHOD")))</f>
        <v>Reef butterflyfish</v>
      </c>
      <c r="S345" s="33">
        <f t="shared" si="664"/>
        <v>1</v>
      </c>
      <c r="T345" s="2">
        <v>0</v>
      </c>
      <c r="Y345" s="2">
        <v>1</v>
      </c>
    </row>
    <row r="346" spans="2:28">
      <c r="B346" s="2" t="str">
        <f t="shared" ref="B346:D346" si="673">IF(ISERROR(B345),IF(ISERROR(B344),IF(ISERROR(B343),"BLANK",B343),B344),B345)</f>
        <v>LH</v>
      </c>
      <c r="C346" s="2" t="str">
        <f t="shared" si="673"/>
        <v>BLANK</v>
      </c>
      <c r="D346" s="2" t="str">
        <f t="shared" si="673"/>
        <v>USEC24</v>
      </c>
      <c r="E346" s="7" t="str">
        <f>IF(ISERROR(VLOOKUP($D346,SITES!$A:$E,2,FALSE)),"",VLOOKUP($D346,SITES!$A:$E,2,FALSE))</f>
        <v>Sunrise Blvd, FL</v>
      </c>
      <c r="F346" s="4">
        <f>IF(ISERROR(VLOOKUP($D346,SITES!$A:$E,3,FALSE)),"",VLOOKUP($D346,SITES!$A:$E,3,FALSE))</f>
        <v>26.139429999999901</v>
      </c>
      <c r="G346" s="31">
        <f>IF(ISERROR(VLOOKUP($D346,SITES!$A:$E,4,FALSE)),"",VLOOKUP($D346,SITES!$A:$E,4,FALSE))</f>
        <v>-80.098559999999907</v>
      </c>
      <c r="H346" s="50">
        <f t="shared" ref="H346:N346" si="674">IF(ISERROR(H345),IF(ISERROR(H344),IF(ISERROR(H343),"BLANK",H343),H344),H345)</f>
        <v>45418</v>
      </c>
      <c r="I346" s="2">
        <f t="shared" si="674"/>
        <v>10</v>
      </c>
      <c r="J346" s="2" t="str">
        <f t="shared" si="674"/>
        <v>N</v>
      </c>
      <c r="K346" s="6">
        <f t="shared" si="674"/>
        <v>0.5</v>
      </c>
      <c r="L346" s="2" t="str">
        <f t="shared" si="674"/>
        <v>LH</v>
      </c>
      <c r="M346" s="2">
        <f t="shared" si="674"/>
        <v>5.5</v>
      </c>
      <c r="N346" s="2">
        <f t="shared" si="674"/>
        <v>1</v>
      </c>
      <c r="O346" s="2">
        <v>2</v>
      </c>
      <c r="P346" s="2" t="s">
        <v>166</v>
      </c>
      <c r="Q346" s="7" t="str">
        <f>IF($N346=1,IF(ISERROR(VLOOKUP($P346,'M1'!$A:$C,Q$2,FALSE)),"NOT PRESENT",VLOOKUP($P346,'M1'!$A:$C,Q$2,FALSE)),IF($N346=2,IF(ISERROR(VLOOKUP(DATA!$P346,'M2'!$A:$C,Q$2,FALSE)),"NOT PRESENT",VLOOKUP(DATA!$P346,'M2'!$A:$C,Q$2,FALSE)),IF($N346=0,IF(ISERROR(VLOOKUP($P346,'M1'!$A:$C,Q$2,FALSE)),IF(ISERROR(VLOOKUP(DATA!$P346,'M2'!$A:$C,Q$2,FALSE)),"NOT PRESENT",VLOOKUP(DATA!$P346,'M2'!$A:$C,Q$2,FALSE)),VLOOKUP($P346,'M1'!$A:$C,Q$2,FALSE)),"SPECIFY METHOD")))</f>
        <v>Haemulon melanurum</v>
      </c>
      <c r="R346" s="7" t="str">
        <f>IF($N346=1,IF(ISERROR(VLOOKUP($P346,'M1'!$A:$C,R$2,FALSE)),"NOT PRESENT",VLOOKUP($P346,'M1'!$A:$C,R$2,FALSE)),IF($N346=2,IF(ISERROR(VLOOKUP(DATA!$P346,'M2'!$A:$C,R$2,FALSE)),"NOT PRESENT",VLOOKUP(DATA!$P346,'M2'!$A:$C,R$2,FALSE)),IF($N346=0,IF(ISERROR(VLOOKUP($P346,'M1'!$A:$C,R$2,FALSE)),IF(ISERROR(VLOOKUP(DATA!$P346,'M2'!$A:$C,R$2,FALSE)),"NOT PRESENT",VLOOKUP(DATA!$P346,'M2'!$A:$C,R$2,FALSE)),VLOOKUP($P346,'M1'!$A:$C,R$2,FALSE)),"SPECIFY METHOD")))</f>
        <v>Cottonwick grunt</v>
      </c>
      <c r="S346" s="33">
        <f t="shared" si="664"/>
        <v>2</v>
      </c>
      <c r="T346" s="2">
        <v>0</v>
      </c>
      <c r="W346" s="2">
        <v>2</v>
      </c>
    </row>
    <row r="347" spans="2:28">
      <c r="B347" s="2" t="str">
        <f t="shared" ref="B347:D347" si="675">IF(ISERROR(B346),IF(ISERROR(B345),IF(ISERROR(B344),"BLANK",B344),B345),B346)</f>
        <v>LH</v>
      </c>
      <c r="C347" s="2" t="str">
        <f t="shared" si="675"/>
        <v>BLANK</v>
      </c>
      <c r="D347" s="2" t="str">
        <f t="shared" si="675"/>
        <v>USEC24</v>
      </c>
      <c r="E347" s="7" t="str">
        <f>IF(ISERROR(VLOOKUP($D347,SITES!$A:$E,2,FALSE)),"",VLOOKUP($D347,SITES!$A:$E,2,FALSE))</f>
        <v>Sunrise Blvd, FL</v>
      </c>
      <c r="F347" s="4">
        <f>IF(ISERROR(VLOOKUP($D347,SITES!$A:$E,3,FALSE)),"",VLOOKUP($D347,SITES!$A:$E,3,FALSE))</f>
        <v>26.139429999999901</v>
      </c>
      <c r="G347" s="31">
        <f>IF(ISERROR(VLOOKUP($D347,SITES!$A:$E,4,FALSE)),"",VLOOKUP($D347,SITES!$A:$E,4,FALSE))</f>
        <v>-80.098559999999907</v>
      </c>
      <c r="H347" s="50">
        <f t="shared" ref="H347:N347" si="676">IF(ISERROR(H346),IF(ISERROR(H345),IF(ISERROR(H344),"BLANK",H344),H345),H346)</f>
        <v>45418</v>
      </c>
      <c r="I347" s="2">
        <f t="shared" si="676"/>
        <v>10</v>
      </c>
      <c r="J347" s="2" t="str">
        <f t="shared" si="676"/>
        <v>N</v>
      </c>
      <c r="K347" s="6">
        <f t="shared" si="676"/>
        <v>0.5</v>
      </c>
      <c r="L347" s="2" t="str">
        <f t="shared" si="676"/>
        <v>LH</v>
      </c>
      <c r="M347" s="2">
        <f t="shared" si="676"/>
        <v>5.5</v>
      </c>
      <c r="N347" s="2">
        <f t="shared" si="676"/>
        <v>1</v>
      </c>
      <c r="O347" s="2">
        <v>2</v>
      </c>
      <c r="P347" s="2" t="s">
        <v>167</v>
      </c>
      <c r="Q347" s="7" t="str">
        <f>IF($N347=1,IF(ISERROR(VLOOKUP($P347,'M1'!$A:$C,Q$2,FALSE)),"NOT PRESENT",VLOOKUP($P347,'M1'!$A:$C,Q$2,FALSE)),IF($N347=2,IF(ISERROR(VLOOKUP(DATA!$P347,'M2'!$A:$C,Q$2,FALSE)),"NOT PRESENT",VLOOKUP(DATA!$P347,'M2'!$A:$C,Q$2,FALSE)),IF($N347=0,IF(ISERROR(VLOOKUP($P347,'M1'!$A:$C,Q$2,FALSE)),IF(ISERROR(VLOOKUP(DATA!$P347,'M2'!$A:$C,Q$2,FALSE)),"NOT PRESENT",VLOOKUP(DATA!$P347,'M2'!$A:$C,Q$2,FALSE)),VLOOKUP($P347,'M1'!$A:$C,Q$2,FALSE)),"SPECIFY METHOD")))</f>
        <v>Pterois volitans</v>
      </c>
      <c r="R347" s="7" t="str">
        <f>IF($N347=1,IF(ISERROR(VLOOKUP($P347,'M1'!$A:$C,R$2,FALSE)),"NOT PRESENT",VLOOKUP($P347,'M1'!$A:$C,R$2,FALSE)),IF($N347=2,IF(ISERROR(VLOOKUP(DATA!$P347,'M2'!$A:$C,R$2,FALSE)),"NOT PRESENT",VLOOKUP(DATA!$P347,'M2'!$A:$C,R$2,FALSE)),IF($N347=0,IF(ISERROR(VLOOKUP($P347,'M1'!$A:$C,R$2,FALSE)),IF(ISERROR(VLOOKUP(DATA!$P347,'M2'!$A:$C,R$2,FALSE)),"NOT PRESENT",VLOOKUP(DATA!$P347,'M2'!$A:$C,R$2,FALSE)),VLOOKUP($P347,'M1'!$A:$C,R$2,FALSE)),"SPECIFY METHOD")))</f>
        <v>Red firefish</v>
      </c>
      <c r="S347" s="33">
        <f t="shared" si="664"/>
        <v>1</v>
      </c>
      <c r="T347" s="2">
        <v>0</v>
      </c>
      <c r="W347" s="2">
        <v>1</v>
      </c>
    </row>
    <row r="348" spans="2:28">
      <c r="B348" s="2" t="str">
        <f t="shared" ref="B348:D348" si="677">IF(ISERROR(B347),IF(ISERROR(B346),IF(ISERROR(B345),"BLANK",B345),B346),B347)</f>
        <v>LH</v>
      </c>
      <c r="C348" s="2" t="str">
        <f t="shared" si="677"/>
        <v>BLANK</v>
      </c>
      <c r="D348" s="2" t="str">
        <f t="shared" si="677"/>
        <v>USEC24</v>
      </c>
      <c r="E348" s="7" t="str">
        <f>IF(ISERROR(VLOOKUP($D348,SITES!$A:$E,2,FALSE)),"",VLOOKUP($D348,SITES!$A:$E,2,FALSE))</f>
        <v>Sunrise Blvd, FL</v>
      </c>
      <c r="F348" s="4">
        <f>IF(ISERROR(VLOOKUP($D348,SITES!$A:$E,3,FALSE)),"",VLOOKUP($D348,SITES!$A:$E,3,FALSE))</f>
        <v>26.139429999999901</v>
      </c>
      <c r="G348" s="31">
        <f>IF(ISERROR(VLOOKUP($D348,SITES!$A:$E,4,FALSE)),"",VLOOKUP($D348,SITES!$A:$E,4,FALSE))</f>
        <v>-80.098559999999907</v>
      </c>
      <c r="H348" s="50">
        <f t="shared" ref="H348:N348" si="678">IF(ISERROR(H347),IF(ISERROR(H346),IF(ISERROR(H345),"BLANK",H345),H346),H347)</f>
        <v>45418</v>
      </c>
      <c r="I348" s="2">
        <f t="shared" si="678"/>
        <v>10</v>
      </c>
      <c r="J348" s="2" t="str">
        <f t="shared" si="678"/>
        <v>N</v>
      </c>
      <c r="K348" s="6">
        <f t="shared" si="678"/>
        <v>0.5</v>
      </c>
      <c r="L348" s="2" t="str">
        <f t="shared" si="678"/>
        <v>LH</v>
      </c>
      <c r="M348" s="2">
        <f t="shared" si="678"/>
        <v>5.5</v>
      </c>
      <c r="N348" s="2">
        <f t="shared" si="678"/>
        <v>1</v>
      </c>
      <c r="O348" s="2">
        <v>2</v>
      </c>
      <c r="P348" s="2" t="s">
        <v>105</v>
      </c>
      <c r="Q348" s="7" t="str">
        <f>IF($N348=1,IF(ISERROR(VLOOKUP($P348,'M1'!$A:$C,Q$2,FALSE)),"NOT PRESENT",VLOOKUP($P348,'M1'!$A:$C,Q$2,FALSE)),IF($N348=2,IF(ISERROR(VLOOKUP(DATA!$P348,'M2'!$A:$C,Q$2,FALSE)),"NOT PRESENT",VLOOKUP(DATA!$P348,'M2'!$A:$C,Q$2,FALSE)),IF($N348=0,IF(ISERROR(VLOOKUP($P348,'M1'!$A:$C,Q$2,FALSE)),IF(ISERROR(VLOOKUP(DATA!$P348,'M2'!$A:$C,Q$2,FALSE)),"NOT PRESENT",VLOOKUP(DATA!$P348,'M2'!$A:$C,Q$2,FALSE)),VLOOKUP($P348,'M1'!$A:$C,Q$2,FALSE)),"SPECIFY METHOD")))</f>
        <v>Gnatholepis thompsoni</v>
      </c>
      <c r="R348" s="7" t="str">
        <f>IF($N348=1,IF(ISERROR(VLOOKUP($P348,'M1'!$A:$C,R$2,FALSE)),"NOT PRESENT",VLOOKUP($P348,'M1'!$A:$C,R$2,FALSE)),IF($N348=2,IF(ISERROR(VLOOKUP(DATA!$P348,'M2'!$A:$C,R$2,FALSE)),"NOT PRESENT",VLOOKUP(DATA!$P348,'M2'!$A:$C,R$2,FALSE)),IF($N348=0,IF(ISERROR(VLOOKUP($P348,'M1'!$A:$C,R$2,FALSE)),IF(ISERROR(VLOOKUP(DATA!$P348,'M2'!$A:$C,R$2,FALSE)),"NOT PRESENT",VLOOKUP(DATA!$P348,'M2'!$A:$C,R$2,FALSE)),VLOOKUP($P348,'M1'!$A:$C,R$2,FALSE)),"SPECIFY METHOD")))</f>
        <v>Goldspot goby</v>
      </c>
      <c r="S348" s="33">
        <f t="shared" si="664"/>
        <v>2</v>
      </c>
      <c r="T348" s="2">
        <v>0</v>
      </c>
      <c r="V348" s="2">
        <v>2</v>
      </c>
    </row>
    <row r="349" spans="2:28">
      <c r="B349" s="2" t="str">
        <f t="shared" ref="B349:D349" si="679">IF(ISERROR(B348),IF(ISERROR(B347),IF(ISERROR(B346),"BLANK",B346),B347),B348)</f>
        <v>LH</v>
      </c>
      <c r="C349" s="2" t="str">
        <f t="shared" si="679"/>
        <v>BLANK</v>
      </c>
      <c r="D349" s="2" t="str">
        <f t="shared" si="679"/>
        <v>USEC24</v>
      </c>
      <c r="E349" s="7" t="str">
        <f>IF(ISERROR(VLOOKUP($D349,SITES!$A:$E,2,FALSE)),"",VLOOKUP($D349,SITES!$A:$E,2,FALSE))</f>
        <v>Sunrise Blvd, FL</v>
      </c>
      <c r="F349" s="4">
        <f>IF(ISERROR(VLOOKUP($D349,SITES!$A:$E,3,FALSE)),"",VLOOKUP($D349,SITES!$A:$E,3,FALSE))</f>
        <v>26.139429999999901</v>
      </c>
      <c r="G349" s="31">
        <f>IF(ISERROR(VLOOKUP($D349,SITES!$A:$E,4,FALSE)),"",VLOOKUP($D349,SITES!$A:$E,4,FALSE))</f>
        <v>-80.098559999999907</v>
      </c>
      <c r="H349" s="50">
        <f t="shared" ref="H349:M349" si="680">IF(ISERROR(H348),IF(ISERROR(H347),IF(ISERROR(H346),"BLANK",H346),H347),H348)</f>
        <v>45418</v>
      </c>
      <c r="I349" s="2">
        <f t="shared" si="680"/>
        <v>10</v>
      </c>
      <c r="J349" s="2" t="str">
        <f t="shared" si="680"/>
        <v>N</v>
      </c>
      <c r="K349" s="6">
        <f t="shared" si="680"/>
        <v>0.5</v>
      </c>
      <c r="L349" s="2" t="str">
        <f t="shared" si="680"/>
        <v>LH</v>
      </c>
      <c r="M349" s="2">
        <f t="shared" si="680"/>
        <v>5.5</v>
      </c>
      <c r="N349" s="2">
        <v>2</v>
      </c>
      <c r="O349" s="2">
        <v>1</v>
      </c>
      <c r="P349" s="2" t="s">
        <v>71</v>
      </c>
      <c r="Q349" s="7" t="str">
        <f>IF($N349=1,IF(ISERROR(VLOOKUP($P349,'M1'!$A:$C,Q$2,FALSE)),"NOT PRESENT",VLOOKUP($P349,'M1'!$A:$C,Q$2,FALSE)),IF($N349=2,IF(ISERROR(VLOOKUP(DATA!$P349,'M2'!$A:$C,Q$2,FALSE)),"NOT PRESENT",VLOOKUP(DATA!$P349,'M2'!$A:$C,Q$2,FALSE)),IF($N349=0,IF(ISERROR(VLOOKUP($P349,'M1'!$A:$C,Q$2,FALSE)),IF(ISERROR(VLOOKUP(DATA!$P349,'M2'!$A:$C,Q$2,FALSE)),"NOT PRESENT",VLOOKUP(DATA!$P349,'M2'!$A:$C,Q$2,FALSE)),VLOOKUP($P349,'M1'!$A:$C,Q$2,FALSE)),"SPECIFY METHOD")))</f>
        <v>Acanthemblemaria aspera</v>
      </c>
      <c r="R349" s="7" t="str">
        <f>IF($N349=1,IF(ISERROR(VLOOKUP($P349,'M1'!$A:$C,R$2,FALSE)),"NOT PRESENT",VLOOKUP($P349,'M1'!$A:$C,R$2,FALSE)),IF($N349=2,IF(ISERROR(VLOOKUP(DATA!$P349,'M2'!$A:$C,R$2,FALSE)),"NOT PRESENT",VLOOKUP(DATA!$P349,'M2'!$A:$C,R$2,FALSE)),IF($N349=0,IF(ISERROR(VLOOKUP($P349,'M1'!$A:$C,R$2,FALSE)),IF(ISERROR(VLOOKUP(DATA!$P349,'M2'!$A:$C,R$2,FALSE)),"NOT PRESENT",VLOOKUP(DATA!$P349,'M2'!$A:$C,R$2,FALSE)),VLOOKUP($P349,'M1'!$A:$C,R$2,FALSE)),"SPECIFY METHOD")))</f>
        <v>Roughhead blenny</v>
      </c>
      <c r="S349" s="33">
        <f t="shared" si="664"/>
        <v>6</v>
      </c>
      <c r="T349" s="2">
        <v>0</v>
      </c>
      <c r="U349" s="2">
        <v>6</v>
      </c>
    </row>
    <row r="350" spans="2:28">
      <c r="B350" s="2" t="str">
        <f t="shared" ref="B350:D350" si="681">IF(ISERROR(B349),IF(ISERROR(B348),IF(ISERROR(B347),"BLANK",B347),B348),B349)</f>
        <v>LH</v>
      </c>
      <c r="C350" s="2" t="str">
        <f t="shared" si="681"/>
        <v>BLANK</v>
      </c>
      <c r="D350" s="2" t="str">
        <f t="shared" si="681"/>
        <v>USEC24</v>
      </c>
      <c r="E350" s="7" t="str">
        <f>IF(ISERROR(VLOOKUP($D350,SITES!$A:$E,2,FALSE)),"",VLOOKUP($D350,SITES!$A:$E,2,FALSE))</f>
        <v>Sunrise Blvd, FL</v>
      </c>
      <c r="F350" s="4">
        <f>IF(ISERROR(VLOOKUP($D350,SITES!$A:$E,3,FALSE)),"",VLOOKUP($D350,SITES!$A:$E,3,FALSE))</f>
        <v>26.139429999999901</v>
      </c>
      <c r="G350" s="31">
        <f>IF(ISERROR(VLOOKUP($D350,SITES!$A:$E,4,FALSE)),"",VLOOKUP($D350,SITES!$A:$E,4,FALSE))</f>
        <v>-80.098559999999907</v>
      </c>
      <c r="H350" s="50">
        <f t="shared" ref="H350:P350" si="682">IF(ISERROR(H349),IF(ISERROR(H348),IF(ISERROR(H347),"BLANK",H347),H348),H349)</f>
        <v>45418</v>
      </c>
      <c r="I350" s="2">
        <f t="shared" si="682"/>
        <v>10</v>
      </c>
      <c r="J350" s="2" t="str">
        <f t="shared" si="682"/>
        <v>N</v>
      </c>
      <c r="K350" s="6">
        <f t="shared" si="682"/>
        <v>0.5</v>
      </c>
      <c r="L350" s="2" t="str">
        <f t="shared" si="682"/>
        <v>LH</v>
      </c>
      <c r="M350" s="2">
        <f t="shared" si="682"/>
        <v>5.5</v>
      </c>
      <c r="N350" s="2">
        <f t="shared" si="682"/>
        <v>2</v>
      </c>
      <c r="O350" s="2">
        <v>2</v>
      </c>
      <c r="P350" s="2" t="str">
        <f t="shared" si="682"/>
        <v>aas</v>
      </c>
      <c r="Q350" s="7" t="str">
        <f>IF($N350=1,IF(ISERROR(VLOOKUP($P350,'M1'!$A:$C,Q$2,FALSE)),"NOT PRESENT",VLOOKUP($P350,'M1'!$A:$C,Q$2,FALSE)),IF($N350=2,IF(ISERROR(VLOOKUP(DATA!$P350,'M2'!$A:$C,Q$2,FALSE)),"NOT PRESENT",VLOOKUP(DATA!$P350,'M2'!$A:$C,Q$2,FALSE)),IF($N350=0,IF(ISERROR(VLOOKUP($P350,'M1'!$A:$C,Q$2,FALSE)),IF(ISERROR(VLOOKUP(DATA!$P350,'M2'!$A:$C,Q$2,FALSE)),"NOT PRESENT",VLOOKUP(DATA!$P350,'M2'!$A:$C,Q$2,FALSE)),VLOOKUP($P350,'M1'!$A:$C,Q$2,FALSE)),"SPECIFY METHOD")))</f>
        <v>Acanthemblemaria aspera</v>
      </c>
      <c r="R350" s="7" t="str">
        <f>IF($N350=1,IF(ISERROR(VLOOKUP($P350,'M1'!$A:$C,R$2,FALSE)),"NOT PRESENT",VLOOKUP($P350,'M1'!$A:$C,R$2,FALSE)),IF($N350=2,IF(ISERROR(VLOOKUP(DATA!$P350,'M2'!$A:$C,R$2,FALSE)),"NOT PRESENT",VLOOKUP(DATA!$P350,'M2'!$A:$C,R$2,FALSE)),IF($N350=0,IF(ISERROR(VLOOKUP($P350,'M1'!$A:$C,R$2,FALSE)),IF(ISERROR(VLOOKUP(DATA!$P350,'M2'!$A:$C,R$2,FALSE)),"NOT PRESENT",VLOOKUP(DATA!$P350,'M2'!$A:$C,R$2,FALSE)),VLOOKUP($P350,'M1'!$A:$C,R$2,FALSE)),"SPECIFY METHOD")))</f>
        <v>Roughhead blenny</v>
      </c>
      <c r="S350" s="33">
        <f t="shared" si="664"/>
        <v>3</v>
      </c>
      <c r="T350" s="2">
        <v>0</v>
      </c>
      <c r="U350" s="2">
        <v>3</v>
      </c>
    </row>
    <row r="351" spans="2:28">
      <c r="B351" s="2" t="str">
        <f t="shared" ref="B351:D351" si="683">IF(ISERROR(B350),IF(ISERROR(B349),IF(ISERROR(B348),"BLANK",B348),B349),B350)</f>
        <v>LH</v>
      </c>
      <c r="C351" s="2" t="str">
        <f t="shared" si="683"/>
        <v>BLANK</v>
      </c>
      <c r="D351" s="2" t="str">
        <f t="shared" si="683"/>
        <v>USEC24</v>
      </c>
      <c r="E351" s="7" t="str">
        <f>IF(ISERROR(VLOOKUP($D351,SITES!$A:$E,2,FALSE)),"",VLOOKUP($D351,SITES!$A:$E,2,FALSE))</f>
        <v>Sunrise Blvd, FL</v>
      </c>
      <c r="F351" s="4">
        <f>IF(ISERROR(VLOOKUP($D351,SITES!$A:$E,3,FALSE)),"",VLOOKUP($D351,SITES!$A:$E,3,FALSE))</f>
        <v>26.139429999999901</v>
      </c>
      <c r="G351" s="31">
        <f>IF(ISERROR(VLOOKUP($D351,SITES!$A:$E,4,FALSE)),"",VLOOKUP($D351,SITES!$A:$E,4,FALSE))</f>
        <v>-80.098559999999907</v>
      </c>
      <c r="H351" s="50">
        <f t="shared" ref="H351:N351" si="684">IF(ISERROR(H350),IF(ISERROR(H349),IF(ISERROR(H348),"BLANK",H348),H349),H350)</f>
        <v>45418</v>
      </c>
      <c r="I351" s="2">
        <f t="shared" si="684"/>
        <v>10</v>
      </c>
      <c r="J351" s="2" t="str">
        <f t="shared" si="684"/>
        <v>N</v>
      </c>
      <c r="K351" s="6">
        <f t="shared" si="684"/>
        <v>0.5</v>
      </c>
      <c r="L351" s="2" t="str">
        <f t="shared" si="684"/>
        <v>LH</v>
      </c>
      <c r="M351" s="2">
        <f t="shared" si="684"/>
        <v>5.5</v>
      </c>
      <c r="N351" s="2">
        <f t="shared" si="684"/>
        <v>2</v>
      </c>
      <c r="O351" s="2">
        <v>2</v>
      </c>
      <c r="P351" s="2" t="s">
        <v>111</v>
      </c>
      <c r="Q351" s="7" t="str">
        <f>IF($N351=1,IF(ISERROR(VLOOKUP($P351,'M1'!$A:$C,Q$2,FALSE)),"NOT PRESENT",VLOOKUP($P351,'M1'!$A:$C,Q$2,FALSE)),IF($N351=2,IF(ISERROR(VLOOKUP(DATA!$P351,'M2'!$A:$C,Q$2,FALSE)),"NOT PRESENT",VLOOKUP(DATA!$P351,'M2'!$A:$C,Q$2,FALSE)),IF($N351=0,IF(ISERROR(VLOOKUP($P351,'M1'!$A:$C,Q$2,FALSE)),IF(ISERROR(VLOOKUP(DATA!$P351,'M2'!$A:$C,Q$2,FALSE)),"NOT PRESENT",VLOOKUP(DATA!$P351,'M2'!$A:$C,Q$2,FALSE)),VLOOKUP($P351,'M1'!$A:$C,Q$2,FALSE)),"SPECIFY METHOD")))</f>
        <v>Eucidaris tribuloides</v>
      </c>
      <c r="R351" s="7" t="str">
        <f>IF($N351=1,IF(ISERROR(VLOOKUP($P351,'M1'!$A:$C,R$2,FALSE)),"NOT PRESENT",VLOOKUP($P351,'M1'!$A:$C,R$2,FALSE)),IF($N351=2,IF(ISERROR(VLOOKUP(DATA!$P351,'M2'!$A:$C,R$2,FALSE)),"NOT PRESENT",VLOOKUP(DATA!$P351,'M2'!$A:$C,R$2,FALSE)),IF($N351=0,IF(ISERROR(VLOOKUP($P351,'M1'!$A:$C,R$2,FALSE)),IF(ISERROR(VLOOKUP(DATA!$P351,'M2'!$A:$C,R$2,FALSE)),"NOT PRESENT",VLOOKUP(DATA!$P351,'M2'!$A:$C,R$2,FALSE)),VLOOKUP($P351,'M1'!$A:$C,R$2,FALSE)),"SPECIFY METHOD")))</f>
        <v>Slate pencil urchin</v>
      </c>
      <c r="S351" s="33">
        <f t="shared" si="664"/>
        <v>2</v>
      </c>
      <c r="T351" s="2">
        <v>2</v>
      </c>
    </row>
    <row r="352" spans="2:28">
      <c r="B352" s="2" t="str">
        <f t="shared" ref="B352:D352" si="685">IF(ISERROR(B351),IF(ISERROR(B350),IF(ISERROR(B349),"BLANK",B349),B350),B351)</f>
        <v>LH</v>
      </c>
      <c r="C352" s="2" t="str">
        <f t="shared" si="685"/>
        <v>BLANK</v>
      </c>
      <c r="D352" s="2" t="str">
        <f t="shared" si="685"/>
        <v>USEC24</v>
      </c>
      <c r="E352" s="7" t="str">
        <f>IF(ISERROR(VLOOKUP($D352,SITES!$A:$E,2,FALSE)),"",VLOOKUP($D352,SITES!$A:$E,2,FALSE))</f>
        <v>Sunrise Blvd, FL</v>
      </c>
      <c r="F352" s="4">
        <f>IF(ISERROR(VLOOKUP($D352,SITES!$A:$E,3,FALSE)),"",VLOOKUP($D352,SITES!$A:$E,3,FALSE))</f>
        <v>26.139429999999901</v>
      </c>
      <c r="G352" s="31">
        <f>IF(ISERROR(VLOOKUP($D352,SITES!$A:$E,4,FALSE)),"",VLOOKUP($D352,SITES!$A:$E,4,FALSE))</f>
        <v>-80.098559999999907</v>
      </c>
      <c r="H352" s="50">
        <f t="shared" ref="H352:N352" si="686">IF(ISERROR(H351),IF(ISERROR(H350),IF(ISERROR(H349),"BLANK",H349),H350),H351)</f>
        <v>45418</v>
      </c>
      <c r="I352" s="2">
        <f t="shared" si="686"/>
        <v>10</v>
      </c>
      <c r="J352" s="2" t="str">
        <f t="shared" si="686"/>
        <v>N</v>
      </c>
      <c r="K352" s="6">
        <f t="shared" si="686"/>
        <v>0.5</v>
      </c>
      <c r="L352" s="2" t="str">
        <f t="shared" si="686"/>
        <v>LH</v>
      </c>
      <c r="M352" s="2">
        <f t="shared" si="686"/>
        <v>5.5</v>
      </c>
      <c r="N352" s="2">
        <f t="shared" si="686"/>
        <v>2</v>
      </c>
      <c r="O352" s="2">
        <v>1</v>
      </c>
      <c r="P352" s="2" t="s">
        <v>107</v>
      </c>
      <c r="Q352" s="7" t="str">
        <f>IF($N352=1,IF(ISERROR(VLOOKUP($P352,'M1'!$A:$C,Q$2,FALSE)),"NOT PRESENT",VLOOKUP($P352,'M1'!$A:$C,Q$2,FALSE)),IF($N352=2,IF(ISERROR(VLOOKUP(DATA!$P352,'M2'!$A:$C,Q$2,FALSE)),"NOT PRESENT",VLOOKUP(DATA!$P352,'M2'!$A:$C,Q$2,FALSE)),IF($N352=0,IF(ISERROR(VLOOKUP($P352,'M1'!$A:$C,Q$2,FALSE)),IF(ISERROR(VLOOKUP(DATA!$P352,'M2'!$A:$C,Q$2,FALSE)),"NOT PRESENT",VLOOKUP(DATA!$P352,'M2'!$A:$C,Q$2,FALSE)),VLOOKUP($P352,'M1'!$A:$C,Q$2,FALSE)),"SPECIFY METHOD")))</f>
        <v>Coryphopterus glaucofraenum</v>
      </c>
      <c r="R352" s="7" t="str">
        <f>IF($N352=1,IF(ISERROR(VLOOKUP($P352,'M1'!$A:$C,R$2,FALSE)),"NOT PRESENT",VLOOKUP($P352,'M1'!$A:$C,R$2,FALSE)),IF($N352=2,IF(ISERROR(VLOOKUP(DATA!$P352,'M2'!$A:$C,R$2,FALSE)),"NOT PRESENT",VLOOKUP(DATA!$P352,'M2'!$A:$C,R$2,FALSE)),IF($N352=0,IF(ISERROR(VLOOKUP($P352,'M1'!$A:$C,R$2,FALSE)),IF(ISERROR(VLOOKUP(DATA!$P352,'M2'!$A:$C,R$2,FALSE)),"NOT PRESENT",VLOOKUP(DATA!$P352,'M2'!$A:$C,R$2,FALSE)),VLOOKUP($P352,'M1'!$A:$C,R$2,FALSE)),"SPECIFY METHOD")))</f>
        <v>Bridled goby</v>
      </c>
      <c r="S352" s="33">
        <f t="shared" si="664"/>
        <v>4</v>
      </c>
      <c r="T352" s="2">
        <v>0</v>
      </c>
      <c r="U352" s="2">
        <v>2</v>
      </c>
      <c r="V352" s="2">
        <v>2</v>
      </c>
    </row>
    <row r="353" spans="2:22">
      <c r="B353" s="2" t="str">
        <f t="shared" ref="B353:D353" si="687">IF(ISERROR(B352),IF(ISERROR(B351),IF(ISERROR(B350),"BLANK",B350),B351),B352)</f>
        <v>LH</v>
      </c>
      <c r="C353" s="2" t="str">
        <f t="shared" si="687"/>
        <v>BLANK</v>
      </c>
      <c r="D353" s="2" t="str">
        <f t="shared" si="687"/>
        <v>USEC24</v>
      </c>
      <c r="E353" s="7" t="str">
        <f>IF(ISERROR(VLOOKUP($D353,SITES!$A:$E,2,FALSE)),"",VLOOKUP($D353,SITES!$A:$E,2,FALSE))</f>
        <v>Sunrise Blvd, FL</v>
      </c>
      <c r="F353" s="4">
        <f>IF(ISERROR(VLOOKUP($D353,SITES!$A:$E,3,FALSE)),"",VLOOKUP($D353,SITES!$A:$E,3,FALSE))</f>
        <v>26.139429999999901</v>
      </c>
      <c r="G353" s="31">
        <f>IF(ISERROR(VLOOKUP($D353,SITES!$A:$E,4,FALSE)),"",VLOOKUP($D353,SITES!$A:$E,4,FALSE))</f>
        <v>-80.098559999999907</v>
      </c>
      <c r="H353" s="50">
        <f t="shared" ref="H353:P353" si="688">IF(ISERROR(H352),IF(ISERROR(H351),IF(ISERROR(H350),"BLANK",H350),H351),H352)</f>
        <v>45418</v>
      </c>
      <c r="I353" s="2">
        <f t="shared" si="688"/>
        <v>10</v>
      </c>
      <c r="J353" s="2" t="str">
        <f t="shared" si="688"/>
        <v>N</v>
      </c>
      <c r="K353" s="6">
        <f t="shared" si="688"/>
        <v>0.5</v>
      </c>
      <c r="L353" s="2" t="str">
        <f t="shared" si="688"/>
        <v>LH</v>
      </c>
      <c r="M353" s="2">
        <f t="shared" si="688"/>
        <v>5.5</v>
      </c>
      <c r="N353" s="2">
        <f t="shared" si="688"/>
        <v>2</v>
      </c>
      <c r="O353" s="2">
        <v>2</v>
      </c>
      <c r="P353" s="2" t="str">
        <f t="shared" si="688"/>
        <v>cgl</v>
      </c>
      <c r="Q353" s="7" t="str">
        <f>IF($N353=1,IF(ISERROR(VLOOKUP($P353,'M1'!$A:$C,Q$2,FALSE)),"NOT PRESENT",VLOOKUP($P353,'M1'!$A:$C,Q$2,FALSE)),IF($N353=2,IF(ISERROR(VLOOKUP(DATA!$P353,'M2'!$A:$C,Q$2,FALSE)),"NOT PRESENT",VLOOKUP(DATA!$P353,'M2'!$A:$C,Q$2,FALSE)),IF($N353=0,IF(ISERROR(VLOOKUP($P353,'M1'!$A:$C,Q$2,FALSE)),IF(ISERROR(VLOOKUP(DATA!$P353,'M2'!$A:$C,Q$2,FALSE)),"NOT PRESENT",VLOOKUP(DATA!$P353,'M2'!$A:$C,Q$2,FALSE)),VLOOKUP($P353,'M1'!$A:$C,Q$2,FALSE)),"SPECIFY METHOD")))</f>
        <v>Coryphopterus glaucofraenum</v>
      </c>
      <c r="R353" s="7" t="str">
        <f>IF($N353=1,IF(ISERROR(VLOOKUP($P353,'M1'!$A:$C,R$2,FALSE)),"NOT PRESENT",VLOOKUP($P353,'M1'!$A:$C,R$2,FALSE)),IF($N353=2,IF(ISERROR(VLOOKUP(DATA!$P353,'M2'!$A:$C,R$2,FALSE)),"NOT PRESENT",VLOOKUP(DATA!$P353,'M2'!$A:$C,R$2,FALSE)),IF($N353=0,IF(ISERROR(VLOOKUP($P353,'M1'!$A:$C,R$2,FALSE)),IF(ISERROR(VLOOKUP(DATA!$P353,'M2'!$A:$C,R$2,FALSE)),"NOT PRESENT",VLOOKUP(DATA!$P353,'M2'!$A:$C,R$2,FALSE)),VLOOKUP($P353,'M1'!$A:$C,R$2,FALSE)),"SPECIFY METHOD")))</f>
        <v>Bridled goby</v>
      </c>
      <c r="S353" s="33">
        <f t="shared" si="664"/>
        <v>4</v>
      </c>
      <c r="T353" s="2">
        <v>0</v>
      </c>
      <c r="U353" s="2">
        <v>3</v>
      </c>
      <c r="V353" s="2">
        <v>1</v>
      </c>
    </row>
    <row r="354" spans="2:22">
      <c r="B354" s="2" t="str">
        <f t="shared" ref="B354:D354" si="689">IF(ISERROR(B353),IF(ISERROR(B352),IF(ISERROR(B351),"BLANK",B351),B352),B353)</f>
        <v>LH</v>
      </c>
      <c r="C354" s="2" t="str">
        <f t="shared" si="689"/>
        <v>BLANK</v>
      </c>
      <c r="D354" s="2" t="str">
        <f t="shared" si="689"/>
        <v>USEC24</v>
      </c>
      <c r="E354" s="7" t="str">
        <f>IF(ISERROR(VLOOKUP($D354,SITES!$A:$E,2,FALSE)),"",VLOOKUP($D354,SITES!$A:$E,2,FALSE))</f>
        <v>Sunrise Blvd, FL</v>
      </c>
      <c r="F354" s="4">
        <f>IF(ISERROR(VLOOKUP($D354,SITES!$A:$E,3,FALSE)),"",VLOOKUP($D354,SITES!$A:$E,3,FALSE))</f>
        <v>26.139429999999901</v>
      </c>
      <c r="G354" s="31">
        <f>IF(ISERROR(VLOOKUP($D354,SITES!$A:$E,4,FALSE)),"",VLOOKUP($D354,SITES!$A:$E,4,FALSE))</f>
        <v>-80.098559999999907</v>
      </c>
      <c r="H354" s="50">
        <f t="shared" ref="H354:N354" si="690">IF(ISERROR(H353),IF(ISERROR(H352),IF(ISERROR(H351),"BLANK",H351),H352),H353)</f>
        <v>45418</v>
      </c>
      <c r="I354" s="2">
        <f t="shared" si="690"/>
        <v>10</v>
      </c>
      <c r="J354" s="2" t="str">
        <f t="shared" si="690"/>
        <v>N</v>
      </c>
      <c r="K354" s="6">
        <f t="shared" si="690"/>
        <v>0.5</v>
      </c>
      <c r="L354" s="2" t="str">
        <f t="shared" si="690"/>
        <v>LH</v>
      </c>
      <c r="M354" s="2">
        <f t="shared" si="690"/>
        <v>5.5</v>
      </c>
      <c r="N354" s="2">
        <f t="shared" si="690"/>
        <v>2</v>
      </c>
      <c r="O354" s="2">
        <v>2</v>
      </c>
      <c r="P354" s="2" t="s">
        <v>108</v>
      </c>
      <c r="Q354" s="7" t="str">
        <f>IF($N354=1,IF(ISERROR(VLOOKUP($P354,'M1'!$A:$C,Q$2,FALSE)),"NOT PRESENT",VLOOKUP($P354,'M1'!$A:$C,Q$2,FALSE)),IF($N354=2,IF(ISERROR(VLOOKUP(DATA!$P354,'M2'!$A:$C,Q$2,FALSE)),"NOT PRESENT",VLOOKUP(DATA!$P354,'M2'!$A:$C,Q$2,FALSE)),IF($N354=0,IF(ISERROR(VLOOKUP($P354,'M1'!$A:$C,Q$2,FALSE)),IF(ISERROR(VLOOKUP(DATA!$P354,'M2'!$A:$C,Q$2,FALSE)),"NOT PRESENT",VLOOKUP(DATA!$P354,'M2'!$A:$C,Q$2,FALSE)),VLOOKUP($P354,'M1'!$A:$C,Q$2,FALSE)),"SPECIFY METHOD")))</f>
        <v>Macrostrombus costatus</v>
      </c>
      <c r="R354" s="7">
        <f>IF($N354=1,IF(ISERROR(VLOOKUP($P354,'M1'!$A:$C,R$2,FALSE)),"NOT PRESENT",VLOOKUP($P354,'M1'!$A:$C,R$2,FALSE)),IF($N354=2,IF(ISERROR(VLOOKUP(DATA!$P354,'M2'!$A:$C,R$2,FALSE)),"NOT PRESENT",VLOOKUP(DATA!$P354,'M2'!$A:$C,R$2,FALSE)),IF($N354=0,IF(ISERROR(VLOOKUP($P354,'M1'!$A:$C,R$2,FALSE)),IF(ISERROR(VLOOKUP(DATA!$P354,'M2'!$A:$C,R$2,FALSE)),"NOT PRESENT",VLOOKUP(DATA!$P354,'M2'!$A:$C,R$2,FALSE)),VLOOKUP($P354,'M1'!$A:$C,R$2,FALSE)),"SPECIFY METHOD")))</f>
        <v>0</v>
      </c>
      <c r="S354" s="33">
        <f t="shared" si="664"/>
        <v>2</v>
      </c>
      <c r="T354" s="2">
        <v>2</v>
      </c>
    </row>
    <row r="355" spans="2:22">
      <c r="B355" s="2" t="str">
        <f t="shared" ref="B355:D355" si="691">IF(ISERROR(B354),IF(ISERROR(B353),IF(ISERROR(B352),"BLANK",B352),B353),B354)</f>
        <v>LH</v>
      </c>
      <c r="C355" s="2" t="str">
        <f t="shared" si="691"/>
        <v>BLANK</v>
      </c>
      <c r="D355" s="2" t="str">
        <f t="shared" si="691"/>
        <v>USEC24</v>
      </c>
      <c r="E355" s="7" t="str">
        <f>IF(ISERROR(VLOOKUP($D355,SITES!$A:$E,2,FALSE)),"",VLOOKUP($D355,SITES!$A:$E,2,FALSE))</f>
        <v>Sunrise Blvd, FL</v>
      </c>
      <c r="F355" s="4">
        <f>IF(ISERROR(VLOOKUP($D355,SITES!$A:$E,3,FALSE)),"",VLOOKUP($D355,SITES!$A:$E,3,FALSE))</f>
        <v>26.139429999999901</v>
      </c>
      <c r="G355" s="31">
        <f>IF(ISERROR(VLOOKUP($D355,SITES!$A:$E,4,FALSE)),"",VLOOKUP($D355,SITES!$A:$E,4,FALSE))</f>
        <v>-80.098559999999907</v>
      </c>
      <c r="H355" s="50">
        <f t="shared" ref="H355:N355" si="692">IF(ISERROR(H354),IF(ISERROR(H353),IF(ISERROR(H352),"BLANK",H352),H353),H354)</f>
        <v>45418</v>
      </c>
      <c r="I355" s="2">
        <f t="shared" si="692"/>
        <v>10</v>
      </c>
      <c r="J355" s="2" t="str">
        <f t="shared" si="692"/>
        <v>N</v>
      </c>
      <c r="K355" s="6">
        <f t="shared" si="692"/>
        <v>0.5</v>
      </c>
      <c r="L355" s="2" t="str">
        <f t="shared" si="692"/>
        <v>LH</v>
      </c>
      <c r="M355" s="2">
        <f t="shared" si="692"/>
        <v>5.5</v>
      </c>
      <c r="N355" s="2">
        <f t="shared" si="692"/>
        <v>2</v>
      </c>
      <c r="O355" s="2">
        <v>1</v>
      </c>
      <c r="P355" s="2" t="s">
        <v>168</v>
      </c>
      <c r="Q355" s="7" t="str">
        <f>IF($N355=1,IF(ISERROR(VLOOKUP($P355,'M1'!$A:$C,Q$2,FALSE)),"NOT PRESENT",VLOOKUP($P355,'M1'!$A:$C,Q$2,FALSE)),IF($N355=2,IF(ISERROR(VLOOKUP(DATA!$P355,'M2'!$A:$C,Q$2,FALSE)),"NOT PRESENT",VLOOKUP(DATA!$P355,'M2'!$A:$C,Q$2,FALSE)),IF($N355=0,IF(ISERROR(VLOOKUP($P355,'M1'!$A:$C,Q$2,FALSE)),IF(ISERROR(VLOOKUP(DATA!$P355,'M2'!$A:$C,Q$2,FALSE)),"NOT PRESENT",VLOOKUP(DATA!$P355,'M2'!$A:$C,Q$2,FALSE)),VLOOKUP($P355,'M1'!$A:$C,Q$2,FALSE)),"SPECIFY METHOD")))</f>
        <v>Cerithium spp.</v>
      </c>
      <c r="R355" s="7">
        <f>IF($N355=1,IF(ISERROR(VLOOKUP($P355,'M1'!$A:$C,R$2,FALSE)),"NOT PRESENT",VLOOKUP($P355,'M1'!$A:$C,R$2,FALSE)),IF($N355=2,IF(ISERROR(VLOOKUP(DATA!$P355,'M2'!$A:$C,R$2,FALSE)),"NOT PRESENT",VLOOKUP(DATA!$P355,'M2'!$A:$C,R$2,FALSE)),IF($N355=0,IF(ISERROR(VLOOKUP($P355,'M1'!$A:$C,R$2,FALSE)),IF(ISERROR(VLOOKUP(DATA!$P355,'M2'!$A:$C,R$2,FALSE)),"NOT PRESENT",VLOOKUP(DATA!$P355,'M2'!$A:$C,R$2,FALSE)),VLOOKUP($P355,'M1'!$A:$C,R$2,FALSE)),"SPECIFY METHOD")))</f>
        <v>0</v>
      </c>
      <c r="S355" s="33">
        <f t="shared" si="664"/>
        <v>10</v>
      </c>
      <c r="T355" s="2">
        <v>10</v>
      </c>
    </row>
    <row r="356" spans="2:22">
      <c r="B356" s="2" t="str">
        <f t="shared" ref="B356:D356" si="693">IF(ISERROR(B355),IF(ISERROR(B354),IF(ISERROR(B353),"BLANK",B353),B354),B355)</f>
        <v>LH</v>
      </c>
      <c r="C356" s="2" t="str">
        <f t="shared" si="693"/>
        <v>BLANK</v>
      </c>
      <c r="D356" s="2" t="str">
        <f t="shared" si="693"/>
        <v>USEC24</v>
      </c>
      <c r="E356" s="7" t="str">
        <f>IF(ISERROR(VLOOKUP($D356,SITES!$A:$E,2,FALSE)),"",VLOOKUP($D356,SITES!$A:$E,2,FALSE))</f>
        <v>Sunrise Blvd, FL</v>
      </c>
      <c r="F356" s="4">
        <f>IF(ISERROR(VLOOKUP($D356,SITES!$A:$E,3,FALSE)),"",VLOOKUP($D356,SITES!$A:$E,3,FALSE))</f>
        <v>26.139429999999901</v>
      </c>
      <c r="G356" s="31">
        <f>IF(ISERROR(VLOOKUP($D356,SITES!$A:$E,4,FALSE)),"",VLOOKUP($D356,SITES!$A:$E,4,FALSE))</f>
        <v>-80.098559999999907</v>
      </c>
      <c r="H356" s="50">
        <f t="shared" ref="H356:P356" si="694">IF(ISERROR(H355),IF(ISERROR(H354),IF(ISERROR(H353),"BLANK",H353),H354),H355)</f>
        <v>45418</v>
      </c>
      <c r="I356" s="2">
        <f t="shared" si="694"/>
        <v>10</v>
      </c>
      <c r="J356" s="2" t="str">
        <f t="shared" si="694"/>
        <v>N</v>
      </c>
      <c r="K356" s="6">
        <f t="shared" si="694"/>
        <v>0.5</v>
      </c>
      <c r="L356" s="2" t="str">
        <f t="shared" si="694"/>
        <v>LH</v>
      </c>
      <c r="M356" s="2">
        <f t="shared" si="694"/>
        <v>5.5</v>
      </c>
      <c r="N356" s="2">
        <f t="shared" si="694"/>
        <v>2</v>
      </c>
      <c r="O356" s="2">
        <v>2</v>
      </c>
      <c r="P356" s="2" t="str">
        <f t="shared" si="694"/>
        <v>cerithium</v>
      </c>
      <c r="Q356" s="7" t="str">
        <f>IF($N356=1,IF(ISERROR(VLOOKUP($P356,'M1'!$A:$C,Q$2,FALSE)),"NOT PRESENT",VLOOKUP($P356,'M1'!$A:$C,Q$2,FALSE)),IF($N356=2,IF(ISERROR(VLOOKUP(DATA!$P356,'M2'!$A:$C,Q$2,FALSE)),"NOT PRESENT",VLOOKUP(DATA!$P356,'M2'!$A:$C,Q$2,FALSE)),IF($N356=0,IF(ISERROR(VLOOKUP($P356,'M1'!$A:$C,Q$2,FALSE)),IF(ISERROR(VLOOKUP(DATA!$P356,'M2'!$A:$C,Q$2,FALSE)),"NOT PRESENT",VLOOKUP(DATA!$P356,'M2'!$A:$C,Q$2,FALSE)),VLOOKUP($P356,'M1'!$A:$C,Q$2,FALSE)),"SPECIFY METHOD")))</f>
        <v>Cerithium spp.</v>
      </c>
      <c r="R356" s="7">
        <f>IF($N356=1,IF(ISERROR(VLOOKUP($P356,'M1'!$A:$C,R$2,FALSE)),"NOT PRESENT",VLOOKUP($P356,'M1'!$A:$C,R$2,FALSE)),IF($N356=2,IF(ISERROR(VLOOKUP(DATA!$P356,'M2'!$A:$C,R$2,FALSE)),"NOT PRESENT",VLOOKUP(DATA!$P356,'M2'!$A:$C,R$2,FALSE)),IF($N356=0,IF(ISERROR(VLOOKUP($P356,'M1'!$A:$C,R$2,FALSE)),IF(ISERROR(VLOOKUP(DATA!$P356,'M2'!$A:$C,R$2,FALSE)),"NOT PRESENT",VLOOKUP(DATA!$P356,'M2'!$A:$C,R$2,FALSE)),VLOOKUP($P356,'M1'!$A:$C,R$2,FALSE)),"SPECIFY METHOD")))</f>
        <v>0</v>
      </c>
      <c r="S356" s="33">
        <f t="shared" si="664"/>
        <v>20</v>
      </c>
      <c r="T356" s="2">
        <v>20</v>
      </c>
    </row>
    <row r="357" spans="2:22">
      <c r="B357" s="2" t="str">
        <f t="shared" ref="B357:D357" si="695">IF(ISERROR(B356),IF(ISERROR(B355),IF(ISERROR(B354),"BLANK",B354),B355),B356)</f>
        <v>LH</v>
      </c>
      <c r="C357" s="2" t="str">
        <f t="shared" si="695"/>
        <v>BLANK</v>
      </c>
      <c r="D357" s="2" t="str">
        <f t="shared" si="695"/>
        <v>USEC24</v>
      </c>
      <c r="E357" s="7" t="str">
        <f>IF(ISERROR(VLOOKUP($D357,SITES!$A:$E,2,FALSE)),"",VLOOKUP($D357,SITES!$A:$E,2,FALSE))</f>
        <v>Sunrise Blvd, FL</v>
      </c>
      <c r="F357" s="4">
        <f>IF(ISERROR(VLOOKUP($D357,SITES!$A:$E,3,FALSE)),"",VLOOKUP($D357,SITES!$A:$E,3,FALSE))</f>
        <v>26.139429999999901</v>
      </c>
      <c r="G357" s="31">
        <f>IF(ISERROR(VLOOKUP($D357,SITES!$A:$E,4,FALSE)),"",VLOOKUP($D357,SITES!$A:$E,4,FALSE))</f>
        <v>-80.098559999999907</v>
      </c>
      <c r="H357" s="50">
        <f t="shared" ref="H357:N357" si="696">IF(ISERROR(H356),IF(ISERROR(H355),IF(ISERROR(H354),"BLANK",H354),H355),H356)</f>
        <v>45418</v>
      </c>
      <c r="I357" s="2">
        <f t="shared" si="696"/>
        <v>10</v>
      </c>
      <c r="J357" s="2" t="str">
        <f t="shared" si="696"/>
        <v>N</v>
      </c>
      <c r="K357" s="6">
        <f t="shared" si="696"/>
        <v>0.5</v>
      </c>
      <c r="L357" s="2" t="str">
        <f t="shared" si="696"/>
        <v>LH</v>
      </c>
      <c r="M357" s="2">
        <f t="shared" si="696"/>
        <v>5.5</v>
      </c>
      <c r="N357" s="2">
        <f t="shared" si="696"/>
        <v>2</v>
      </c>
      <c r="O357" s="2">
        <v>1</v>
      </c>
      <c r="P357" s="2" t="s">
        <v>169</v>
      </c>
      <c r="Q357" s="7" t="str">
        <f>IF($N357=1,IF(ISERROR(VLOOKUP($P357,'M1'!$A:$C,Q$2,FALSE)),"NOT PRESENT",VLOOKUP($P357,'M1'!$A:$C,Q$2,FALSE)),IF($N357=2,IF(ISERROR(VLOOKUP(DATA!$P357,'M2'!$A:$C,Q$2,FALSE)),"NOT PRESENT",VLOOKUP(DATA!$P357,'M2'!$A:$C,Q$2,FALSE)),IF($N357=0,IF(ISERROR(VLOOKUP($P357,'M1'!$A:$C,Q$2,FALSE)),IF(ISERROR(VLOOKUP(DATA!$P357,'M2'!$A:$C,Q$2,FALSE)),"NOT PRESENT",VLOOKUP(DATA!$P357,'M2'!$A:$C,Q$2,FALSE)),VLOOKUP($P357,'M1'!$A:$C,Q$2,FALSE)),"SPECIFY METHOD")))</f>
        <v>Emblemaria pandionis</v>
      </c>
      <c r="R357" s="7">
        <f>IF($N357=1,IF(ISERROR(VLOOKUP($P357,'M1'!$A:$C,R$2,FALSE)),"NOT PRESENT",VLOOKUP($P357,'M1'!$A:$C,R$2,FALSE)),IF($N357=2,IF(ISERROR(VLOOKUP(DATA!$P357,'M2'!$A:$C,R$2,FALSE)),"NOT PRESENT",VLOOKUP(DATA!$P357,'M2'!$A:$C,R$2,FALSE)),IF($N357=0,IF(ISERROR(VLOOKUP($P357,'M1'!$A:$C,R$2,FALSE)),IF(ISERROR(VLOOKUP(DATA!$P357,'M2'!$A:$C,R$2,FALSE)),"NOT PRESENT",VLOOKUP(DATA!$P357,'M2'!$A:$C,R$2,FALSE)),VLOOKUP($P357,'M1'!$A:$C,R$2,FALSE)),"SPECIFY METHOD")))</f>
        <v>0</v>
      </c>
      <c r="S357" s="33">
        <f t="shared" si="664"/>
        <v>2</v>
      </c>
      <c r="T357" s="2">
        <v>0</v>
      </c>
      <c r="U357" s="2">
        <v>2</v>
      </c>
    </row>
    <row r="358" spans="2:22">
      <c r="B358" s="2" t="str">
        <f t="shared" ref="B358:D358" si="697">IF(ISERROR(B357),IF(ISERROR(B356),IF(ISERROR(B355),"BLANK",B355),B356),B357)</f>
        <v>LH</v>
      </c>
      <c r="C358" s="2" t="str">
        <f t="shared" si="697"/>
        <v>BLANK</v>
      </c>
      <c r="D358" s="2" t="str">
        <f t="shared" si="697"/>
        <v>USEC24</v>
      </c>
      <c r="E358" s="7" t="str">
        <f>IF(ISERROR(VLOOKUP($D358,SITES!$A:$E,2,FALSE)),"",VLOOKUP($D358,SITES!$A:$E,2,FALSE))</f>
        <v>Sunrise Blvd, FL</v>
      </c>
      <c r="F358" s="4">
        <f>IF(ISERROR(VLOOKUP($D358,SITES!$A:$E,3,FALSE)),"",VLOOKUP($D358,SITES!$A:$E,3,FALSE))</f>
        <v>26.139429999999901</v>
      </c>
      <c r="G358" s="31">
        <f>IF(ISERROR(VLOOKUP($D358,SITES!$A:$E,4,FALSE)),"",VLOOKUP($D358,SITES!$A:$E,4,FALSE))</f>
        <v>-80.098559999999907</v>
      </c>
      <c r="H358" s="50">
        <f t="shared" ref="H358:P358" si="698">IF(ISERROR(H357),IF(ISERROR(H356),IF(ISERROR(H355),"BLANK",H355),H356),H357)</f>
        <v>45418</v>
      </c>
      <c r="I358" s="2">
        <f t="shared" si="698"/>
        <v>10</v>
      </c>
      <c r="J358" s="2" t="str">
        <f t="shared" si="698"/>
        <v>N</v>
      </c>
      <c r="K358" s="6">
        <f t="shared" si="698"/>
        <v>0.5</v>
      </c>
      <c r="L358" s="2" t="str">
        <f t="shared" si="698"/>
        <v>LH</v>
      </c>
      <c r="M358" s="2">
        <f t="shared" si="698"/>
        <v>5.5</v>
      </c>
      <c r="N358" s="2">
        <f t="shared" si="698"/>
        <v>2</v>
      </c>
      <c r="O358" s="2">
        <v>2</v>
      </c>
      <c r="P358" s="2" t="str">
        <f t="shared" si="698"/>
        <v>epa</v>
      </c>
      <c r="Q358" s="7" t="str">
        <f>IF($N358=1,IF(ISERROR(VLOOKUP($P358,'M1'!$A:$C,Q$2,FALSE)),"NOT PRESENT",VLOOKUP($P358,'M1'!$A:$C,Q$2,FALSE)),IF($N358=2,IF(ISERROR(VLOOKUP(DATA!$P358,'M2'!$A:$C,Q$2,FALSE)),"NOT PRESENT",VLOOKUP(DATA!$P358,'M2'!$A:$C,Q$2,FALSE)),IF($N358=0,IF(ISERROR(VLOOKUP($P358,'M1'!$A:$C,Q$2,FALSE)),IF(ISERROR(VLOOKUP(DATA!$P358,'M2'!$A:$C,Q$2,FALSE)),"NOT PRESENT",VLOOKUP(DATA!$P358,'M2'!$A:$C,Q$2,FALSE)),VLOOKUP($P358,'M1'!$A:$C,Q$2,FALSE)),"SPECIFY METHOD")))</f>
        <v>Emblemaria pandionis</v>
      </c>
      <c r="R358" s="7">
        <f>IF($N358=1,IF(ISERROR(VLOOKUP($P358,'M1'!$A:$C,R$2,FALSE)),"NOT PRESENT",VLOOKUP($P358,'M1'!$A:$C,R$2,FALSE)),IF($N358=2,IF(ISERROR(VLOOKUP(DATA!$P358,'M2'!$A:$C,R$2,FALSE)),"NOT PRESENT",VLOOKUP(DATA!$P358,'M2'!$A:$C,R$2,FALSE)),IF($N358=0,IF(ISERROR(VLOOKUP($P358,'M1'!$A:$C,R$2,FALSE)),IF(ISERROR(VLOOKUP(DATA!$P358,'M2'!$A:$C,R$2,FALSE)),"NOT PRESENT",VLOOKUP(DATA!$P358,'M2'!$A:$C,R$2,FALSE)),VLOOKUP($P358,'M1'!$A:$C,R$2,FALSE)),"SPECIFY METHOD")))</f>
        <v>0</v>
      </c>
      <c r="S358" s="33">
        <f t="shared" si="664"/>
        <v>1</v>
      </c>
      <c r="T358" s="2">
        <v>0</v>
      </c>
      <c r="U358" s="2">
        <v>1</v>
      </c>
    </row>
    <row r="359" spans="2:22">
      <c r="B359" s="2" t="str">
        <f t="shared" ref="B359:D359" si="699">IF(ISERROR(B358),IF(ISERROR(B357),IF(ISERROR(B356),"BLANK",B356),B357),B358)</f>
        <v>LH</v>
      </c>
      <c r="C359" s="2" t="str">
        <f t="shared" si="699"/>
        <v>BLANK</v>
      </c>
      <c r="D359" s="2" t="str">
        <f t="shared" si="699"/>
        <v>USEC24</v>
      </c>
      <c r="E359" s="7" t="str">
        <f>IF(ISERROR(VLOOKUP($D359,SITES!$A:$E,2,FALSE)),"",VLOOKUP($D359,SITES!$A:$E,2,FALSE))</f>
        <v>Sunrise Blvd, FL</v>
      </c>
      <c r="F359" s="4">
        <f>IF(ISERROR(VLOOKUP($D359,SITES!$A:$E,3,FALSE)),"",VLOOKUP($D359,SITES!$A:$E,3,FALSE))</f>
        <v>26.139429999999901</v>
      </c>
      <c r="G359" s="31">
        <f>IF(ISERROR(VLOOKUP($D359,SITES!$A:$E,4,FALSE)),"",VLOOKUP($D359,SITES!$A:$E,4,FALSE))</f>
        <v>-80.098559999999907</v>
      </c>
      <c r="H359" s="50">
        <f t="shared" ref="H359:N359" si="700">IF(ISERROR(H358),IF(ISERROR(H357),IF(ISERROR(H356),"BLANK",H356),H357),H358)</f>
        <v>45418</v>
      </c>
      <c r="I359" s="2">
        <f t="shared" si="700"/>
        <v>10</v>
      </c>
      <c r="J359" s="2" t="str">
        <f t="shared" si="700"/>
        <v>N</v>
      </c>
      <c r="K359" s="6">
        <f t="shared" si="700"/>
        <v>0.5</v>
      </c>
      <c r="L359" s="2" t="str">
        <f t="shared" si="700"/>
        <v>LH</v>
      </c>
      <c r="M359" s="2">
        <f t="shared" si="700"/>
        <v>5.5</v>
      </c>
      <c r="N359" s="2">
        <f t="shared" si="700"/>
        <v>2</v>
      </c>
      <c r="O359" s="2">
        <v>1</v>
      </c>
      <c r="P359" s="2" t="s">
        <v>115</v>
      </c>
      <c r="Q359" s="7" t="str">
        <f>IF($N359=1,IF(ISERROR(VLOOKUP($P359,'M1'!$A:$C,Q$2,FALSE)),"NOT PRESENT",VLOOKUP($P359,'M1'!$A:$C,Q$2,FALSE)),IF($N359=2,IF(ISERROR(VLOOKUP(DATA!$P359,'M2'!$A:$C,Q$2,FALSE)),"NOT PRESENT",VLOOKUP(DATA!$P359,'M2'!$A:$C,Q$2,FALSE)),IF($N359=0,IF(ISERROR(VLOOKUP($P359,'M1'!$A:$C,Q$2,FALSE)),IF(ISERROR(VLOOKUP(DATA!$P359,'M2'!$A:$C,Q$2,FALSE)),"NOT PRESENT",VLOOKUP(DATA!$P359,'M2'!$A:$C,Q$2,FALSE)),VLOOKUP($P359,'M1'!$A:$C,Q$2,FALSE)),"SPECIFY METHOD")))</f>
        <v>Pagurus brevidactylus</v>
      </c>
      <c r="R359" s="7">
        <f>IF($N359=1,IF(ISERROR(VLOOKUP($P359,'M1'!$A:$C,R$2,FALSE)),"NOT PRESENT",VLOOKUP($P359,'M1'!$A:$C,R$2,FALSE)),IF($N359=2,IF(ISERROR(VLOOKUP(DATA!$P359,'M2'!$A:$C,R$2,FALSE)),"NOT PRESENT",VLOOKUP(DATA!$P359,'M2'!$A:$C,R$2,FALSE)),IF($N359=0,IF(ISERROR(VLOOKUP($P359,'M1'!$A:$C,R$2,FALSE)),IF(ISERROR(VLOOKUP(DATA!$P359,'M2'!$A:$C,R$2,FALSE)),"NOT PRESENT",VLOOKUP(DATA!$P359,'M2'!$A:$C,R$2,FALSE)),VLOOKUP($P359,'M1'!$A:$C,R$2,FALSE)),"SPECIFY METHOD")))</f>
        <v>0</v>
      </c>
      <c r="S359" s="33">
        <f t="shared" si="664"/>
        <v>7</v>
      </c>
      <c r="T359" s="2">
        <v>7</v>
      </c>
    </row>
    <row r="360" spans="2:22">
      <c r="B360" s="2" t="str">
        <f t="shared" ref="B360:D360" si="701">IF(ISERROR(B359),IF(ISERROR(B358),IF(ISERROR(B357),"BLANK",B357),B358),B359)</f>
        <v>LH</v>
      </c>
      <c r="C360" s="2" t="str">
        <f t="shared" si="701"/>
        <v>BLANK</v>
      </c>
      <c r="D360" s="2" t="str">
        <f t="shared" si="701"/>
        <v>USEC24</v>
      </c>
      <c r="E360" s="7" t="str">
        <f>IF(ISERROR(VLOOKUP($D360,SITES!$A:$E,2,FALSE)),"",VLOOKUP($D360,SITES!$A:$E,2,FALSE))</f>
        <v>Sunrise Blvd, FL</v>
      </c>
      <c r="F360" s="4">
        <f>IF(ISERROR(VLOOKUP($D360,SITES!$A:$E,3,FALSE)),"",VLOOKUP($D360,SITES!$A:$E,3,FALSE))</f>
        <v>26.139429999999901</v>
      </c>
      <c r="G360" s="31">
        <f>IF(ISERROR(VLOOKUP($D360,SITES!$A:$E,4,FALSE)),"",VLOOKUP($D360,SITES!$A:$E,4,FALSE))</f>
        <v>-80.098559999999907</v>
      </c>
      <c r="H360" s="50">
        <f t="shared" ref="H360:P360" si="702">IF(ISERROR(H359),IF(ISERROR(H358),IF(ISERROR(H357),"BLANK",H357),H358),H359)</f>
        <v>45418</v>
      </c>
      <c r="I360" s="2">
        <f t="shared" si="702"/>
        <v>10</v>
      </c>
      <c r="J360" s="2" t="str">
        <f t="shared" si="702"/>
        <v>N</v>
      </c>
      <c r="K360" s="6">
        <f t="shared" si="702"/>
        <v>0.5</v>
      </c>
      <c r="L360" s="2" t="str">
        <f t="shared" si="702"/>
        <v>LH</v>
      </c>
      <c r="M360" s="2">
        <f t="shared" si="702"/>
        <v>5.5</v>
      </c>
      <c r="N360" s="2">
        <f t="shared" si="702"/>
        <v>2</v>
      </c>
      <c r="O360" s="2">
        <v>2</v>
      </c>
      <c r="P360" s="2" t="str">
        <f t="shared" si="702"/>
        <v>pbr</v>
      </c>
      <c r="Q360" s="7" t="str">
        <f>IF($N360=1,IF(ISERROR(VLOOKUP($P360,'M1'!$A:$C,Q$2,FALSE)),"NOT PRESENT",VLOOKUP($P360,'M1'!$A:$C,Q$2,FALSE)),IF($N360=2,IF(ISERROR(VLOOKUP(DATA!$P360,'M2'!$A:$C,Q$2,FALSE)),"NOT PRESENT",VLOOKUP(DATA!$P360,'M2'!$A:$C,Q$2,FALSE)),IF($N360=0,IF(ISERROR(VLOOKUP($P360,'M1'!$A:$C,Q$2,FALSE)),IF(ISERROR(VLOOKUP(DATA!$P360,'M2'!$A:$C,Q$2,FALSE)),"NOT PRESENT",VLOOKUP(DATA!$P360,'M2'!$A:$C,Q$2,FALSE)),VLOOKUP($P360,'M1'!$A:$C,Q$2,FALSE)),"SPECIFY METHOD")))</f>
        <v>Pagurus brevidactylus</v>
      </c>
      <c r="R360" s="7">
        <f>IF($N360=1,IF(ISERROR(VLOOKUP($P360,'M1'!$A:$C,R$2,FALSE)),"NOT PRESENT",VLOOKUP($P360,'M1'!$A:$C,R$2,FALSE)),IF($N360=2,IF(ISERROR(VLOOKUP(DATA!$P360,'M2'!$A:$C,R$2,FALSE)),"NOT PRESENT",VLOOKUP(DATA!$P360,'M2'!$A:$C,R$2,FALSE)),IF($N360=0,IF(ISERROR(VLOOKUP($P360,'M1'!$A:$C,R$2,FALSE)),IF(ISERROR(VLOOKUP(DATA!$P360,'M2'!$A:$C,R$2,FALSE)),"NOT PRESENT",VLOOKUP(DATA!$P360,'M2'!$A:$C,R$2,FALSE)),VLOOKUP($P360,'M1'!$A:$C,R$2,FALSE)),"SPECIFY METHOD")))</f>
        <v>0</v>
      </c>
      <c r="S360" s="33">
        <f t="shared" si="664"/>
        <v>3</v>
      </c>
      <c r="T360" s="2">
        <v>3</v>
      </c>
    </row>
    <row r="361" spans="2:22">
      <c r="B361" s="2" t="str">
        <f t="shared" ref="B361:D361" si="703">IF(ISERROR(B360),IF(ISERROR(B359),IF(ISERROR(B358),"BLANK",B358),B359),B360)</f>
        <v>LH</v>
      </c>
      <c r="C361" s="2" t="str">
        <f t="shared" si="703"/>
        <v>BLANK</v>
      </c>
      <c r="D361" s="2" t="str">
        <f t="shared" si="703"/>
        <v>USEC24</v>
      </c>
      <c r="E361" s="7" t="str">
        <f>IF(ISERROR(VLOOKUP($D361,SITES!$A:$E,2,FALSE)),"",VLOOKUP($D361,SITES!$A:$E,2,FALSE))</f>
        <v>Sunrise Blvd, FL</v>
      </c>
      <c r="F361" s="4">
        <f>IF(ISERROR(VLOOKUP($D361,SITES!$A:$E,3,FALSE)),"",VLOOKUP($D361,SITES!$A:$E,3,FALSE))</f>
        <v>26.139429999999901</v>
      </c>
      <c r="G361" s="31">
        <f>IF(ISERROR(VLOOKUP($D361,SITES!$A:$E,4,FALSE)),"",VLOOKUP($D361,SITES!$A:$E,4,FALSE))</f>
        <v>-80.098559999999907</v>
      </c>
      <c r="H361" s="50">
        <f t="shared" ref="H361:N361" si="704">IF(ISERROR(H360),IF(ISERROR(H359),IF(ISERROR(H358),"BLANK",H358),H359),H360)</f>
        <v>45418</v>
      </c>
      <c r="I361" s="2">
        <f t="shared" si="704"/>
        <v>10</v>
      </c>
      <c r="J361" s="2" t="str">
        <f t="shared" si="704"/>
        <v>N</v>
      </c>
      <c r="K361" s="6">
        <f t="shared" si="704"/>
        <v>0.5</v>
      </c>
      <c r="L361" s="2" t="str">
        <f t="shared" si="704"/>
        <v>LH</v>
      </c>
      <c r="M361" s="2">
        <f t="shared" si="704"/>
        <v>5.5</v>
      </c>
      <c r="N361" s="2">
        <f t="shared" si="704"/>
        <v>2</v>
      </c>
      <c r="O361" s="2">
        <v>1</v>
      </c>
      <c r="P361" s="2" t="s">
        <v>134</v>
      </c>
      <c r="Q361" s="7" t="str">
        <f>IF($N361=1,IF(ISERROR(VLOOKUP($P361,'M1'!$A:$C,Q$2,FALSE)),"NOT PRESENT",VLOOKUP($P361,'M1'!$A:$C,Q$2,FALSE)),IF($N361=2,IF(ISERROR(VLOOKUP(DATA!$P361,'M2'!$A:$C,Q$2,FALSE)),"NOT PRESENT",VLOOKUP(DATA!$P361,'M2'!$A:$C,Q$2,FALSE)),IF($N361=0,IF(ISERROR(VLOOKUP($P361,'M1'!$A:$C,Q$2,FALSE)),IF(ISERROR(VLOOKUP(DATA!$P361,'M2'!$A:$C,Q$2,FALSE)),"NOT PRESENT",VLOOKUP(DATA!$P361,'M2'!$A:$C,Q$2,FALSE)),VLOOKUP($P361,'M1'!$A:$C,Q$2,FALSE)),"SPECIFY METHOD")))</f>
        <v>Opistognathus whitehursti</v>
      </c>
      <c r="R361" s="7">
        <f>IF($N361=1,IF(ISERROR(VLOOKUP($P361,'M1'!$A:$C,R$2,FALSE)),"NOT PRESENT",VLOOKUP($P361,'M1'!$A:$C,R$2,FALSE)),IF($N361=2,IF(ISERROR(VLOOKUP(DATA!$P361,'M2'!$A:$C,R$2,FALSE)),"NOT PRESENT",VLOOKUP(DATA!$P361,'M2'!$A:$C,R$2,FALSE)),IF($N361=0,IF(ISERROR(VLOOKUP($P361,'M1'!$A:$C,R$2,FALSE)),IF(ISERROR(VLOOKUP(DATA!$P361,'M2'!$A:$C,R$2,FALSE)),"NOT PRESENT",VLOOKUP(DATA!$P361,'M2'!$A:$C,R$2,FALSE)),VLOOKUP($P361,'M1'!$A:$C,R$2,FALSE)),"SPECIFY METHOD")))</f>
        <v>0</v>
      </c>
      <c r="S361" s="33">
        <f t="shared" si="664"/>
        <v>4</v>
      </c>
      <c r="T361" s="2">
        <v>0</v>
      </c>
      <c r="U361" s="2">
        <v>1</v>
      </c>
      <c r="V361" s="2">
        <v>3</v>
      </c>
    </row>
    <row r="362" spans="2:22">
      <c r="B362" s="2" t="str">
        <f t="shared" ref="B362:D362" si="705">IF(ISERROR(B361),IF(ISERROR(B360),IF(ISERROR(B359),"BLANK",B359),B360),B361)</f>
        <v>LH</v>
      </c>
      <c r="C362" s="2" t="str">
        <f t="shared" si="705"/>
        <v>BLANK</v>
      </c>
      <c r="D362" s="2" t="str">
        <f t="shared" si="705"/>
        <v>USEC24</v>
      </c>
      <c r="E362" s="7" t="str">
        <f>IF(ISERROR(VLOOKUP($D362,SITES!$A:$E,2,FALSE)),"",VLOOKUP($D362,SITES!$A:$E,2,FALSE))</f>
        <v>Sunrise Blvd, FL</v>
      </c>
      <c r="F362" s="4">
        <f>IF(ISERROR(VLOOKUP($D362,SITES!$A:$E,3,FALSE)),"",VLOOKUP($D362,SITES!$A:$E,3,FALSE))</f>
        <v>26.139429999999901</v>
      </c>
      <c r="G362" s="31">
        <f>IF(ISERROR(VLOOKUP($D362,SITES!$A:$E,4,FALSE)),"",VLOOKUP($D362,SITES!$A:$E,4,FALSE))</f>
        <v>-80.098559999999907</v>
      </c>
      <c r="H362" s="50">
        <f t="shared" ref="H362:P362" si="706">IF(ISERROR(H361),IF(ISERROR(H360),IF(ISERROR(H359),"BLANK",H359),H360),H361)</f>
        <v>45418</v>
      </c>
      <c r="I362" s="2">
        <f t="shared" si="706"/>
        <v>10</v>
      </c>
      <c r="J362" s="2" t="str">
        <f t="shared" si="706"/>
        <v>N</v>
      </c>
      <c r="K362" s="6">
        <f t="shared" si="706"/>
        <v>0.5</v>
      </c>
      <c r="L362" s="2" t="str">
        <f t="shared" si="706"/>
        <v>LH</v>
      </c>
      <c r="M362" s="2">
        <f t="shared" si="706"/>
        <v>5.5</v>
      </c>
      <c r="N362" s="2">
        <f t="shared" si="706"/>
        <v>2</v>
      </c>
      <c r="O362" s="2">
        <v>2</v>
      </c>
      <c r="P362" s="2" t="str">
        <f t="shared" si="706"/>
        <v>owh</v>
      </c>
      <c r="Q362" s="7" t="str">
        <f>IF($N362=1,IF(ISERROR(VLOOKUP($P362,'M1'!$A:$C,Q$2,FALSE)),"NOT PRESENT",VLOOKUP($P362,'M1'!$A:$C,Q$2,FALSE)),IF($N362=2,IF(ISERROR(VLOOKUP(DATA!$P362,'M2'!$A:$C,Q$2,FALSE)),"NOT PRESENT",VLOOKUP(DATA!$P362,'M2'!$A:$C,Q$2,FALSE)),IF($N362=0,IF(ISERROR(VLOOKUP($P362,'M1'!$A:$C,Q$2,FALSE)),IF(ISERROR(VLOOKUP(DATA!$P362,'M2'!$A:$C,Q$2,FALSE)),"NOT PRESENT",VLOOKUP(DATA!$P362,'M2'!$A:$C,Q$2,FALSE)),VLOOKUP($P362,'M1'!$A:$C,Q$2,FALSE)),"SPECIFY METHOD")))</f>
        <v>Opistognathus whitehursti</v>
      </c>
      <c r="R362" s="7">
        <f>IF($N362=1,IF(ISERROR(VLOOKUP($P362,'M1'!$A:$C,R$2,FALSE)),"NOT PRESENT",VLOOKUP($P362,'M1'!$A:$C,R$2,FALSE)),IF($N362=2,IF(ISERROR(VLOOKUP(DATA!$P362,'M2'!$A:$C,R$2,FALSE)),"NOT PRESENT",VLOOKUP(DATA!$P362,'M2'!$A:$C,R$2,FALSE)),IF($N362=0,IF(ISERROR(VLOOKUP($P362,'M1'!$A:$C,R$2,FALSE)),IF(ISERROR(VLOOKUP(DATA!$P362,'M2'!$A:$C,R$2,FALSE)),"NOT PRESENT",VLOOKUP(DATA!$P362,'M2'!$A:$C,R$2,FALSE)),VLOOKUP($P362,'M1'!$A:$C,R$2,FALSE)),"SPECIFY METHOD")))</f>
        <v>0</v>
      </c>
      <c r="S362" s="33">
        <f t="shared" si="664"/>
        <v>2</v>
      </c>
      <c r="T362" s="2">
        <v>0</v>
      </c>
      <c r="U362" s="2">
        <v>1</v>
      </c>
      <c r="V362" s="2">
        <v>1</v>
      </c>
    </row>
    <row r="363" spans="2:22">
      <c r="B363" s="2" t="str">
        <f t="shared" ref="B363:D363" si="707">IF(ISERROR(B362),IF(ISERROR(B361),IF(ISERROR(B360),"BLANK",B360),B361),B362)</f>
        <v>LH</v>
      </c>
      <c r="C363" s="2" t="str">
        <f t="shared" si="707"/>
        <v>BLANK</v>
      </c>
      <c r="D363" s="2" t="str">
        <f t="shared" si="707"/>
        <v>USEC24</v>
      </c>
      <c r="E363" s="7" t="str">
        <f>IF(ISERROR(VLOOKUP($D363,SITES!$A:$E,2,FALSE)),"",VLOOKUP($D363,SITES!$A:$E,2,FALSE))</f>
        <v>Sunrise Blvd, FL</v>
      </c>
      <c r="F363" s="4">
        <f>IF(ISERROR(VLOOKUP($D363,SITES!$A:$E,3,FALSE)),"",VLOOKUP($D363,SITES!$A:$E,3,FALSE))</f>
        <v>26.139429999999901</v>
      </c>
      <c r="G363" s="31">
        <f>IF(ISERROR(VLOOKUP($D363,SITES!$A:$E,4,FALSE)),"",VLOOKUP($D363,SITES!$A:$E,4,FALSE))</f>
        <v>-80.098559999999907</v>
      </c>
      <c r="H363" s="50">
        <f t="shared" ref="H363:N363" si="708">IF(ISERROR(H362),IF(ISERROR(H361),IF(ISERROR(H360),"BLANK",H360),H361),H362)</f>
        <v>45418</v>
      </c>
      <c r="I363" s="2">
        <f t="shared" si="708"/>
        <v>10</v>
      </c>
      <c r="J363" s="2" t="str">
        <f t="shared" si="708"/>
        <v>N</v>
      </c>
      <c r="K363" s="6">
        <f t="shared" si="708"/>
        <v>0.5</v>
      </c>
      <c r="L363" s="2" t="str">
        <f t="shared" si="708"/>
        <v>LH</v>
      </c>
      <c r="M363" s="2">
        <f t="shared" si="708"/>
        <v>5.5</v>
      </c>
      <c r="N363" s="2">
        <f t="shared" si="708"/>
        <v>2</v>
      </c>
      <c r="O363" s="2">
        <v>2</v>
      </c>
      <c r="P363" s="2" t="s">
        <v>170</v>
      </c>
      <c r="Q363" s="7" t="str">
        <f>IF($N363=1,IF(ISERROR(VLOOKUP($P363,'M1'!$A:$C,Q$2,FALSE)),"NOT PRESENT",VLOOKUP($P363,'M1'!$A:$C,Q$2,FALSE)),IF($N363=2,IF(ISERROR(VLOOKUP(DATA!$P363,'M2'!$A:$C,Q$2,FALSE)),"NOT PRESENT",VLOOKUP(DATA!$P363,'M2'!$A:$C,Q$2,FALSE)),IF($N363=0,IF(ISERROR(VLOOKUP($P363,'M1'!$A:$C,Q$2,FALSE)),IF(ISERROR(VLOOKUP(DATA!$P363,'M2'!$A:$C,Q$2,FALSE)),"NOT PRESENT",VLOOKUP(DATA!$P363,'M2'!$A:$C,Q$2,FALSE)),VLOOKUP($P363,'M1'!$A:$C,Q$2,FALSE)),"SPECIFY METHOD")))</f>
        <v>Malacoctenus triangulatus</v>
      </c>
      <c r="R363" s="7" t="str">
        <f>IF($N363=1,IF(ISERROR(VLOOKUP($P363,'M1'!$A:$C,R$2,FALSE)),"NOT PRESENT",VLOOKUP($P363,'M1'!$A:$C,R$2,FALSE)),IF($N363=2,IF(ISERROR(VLOOKUP(DATA!$P363,'M2'!$A:$C,R$2,FALSE)),"NOT PRESENT",VLOOKUP(DATA!$P363,'M2'!$A:$C,R$2,FALSE)),IF($N363=0,IF(ISERROR(VLOOKUP($P363,'M1'!$A:$C,R$2,FALSE)),IF(ISERROR(VLOOKUP(DATA!$P363,'M2'!$A:$C,R$2,FALSE)),"NOT PRESENT",VLOOKUP(DATA!$P363,'M2'!$A:$C,R$2,FALSE)),VLOOKUP($P363,'M1'!$A:$C,R$2,FALSE)),"SPECIFY METHOD")))</f>
        <v>Saddled blenny</v>
      </c>
      <c r="S363" s="33">
        <f t="shared" si="664"/>
        <v>1</v>
      </c>
      <c r="T363" s="2">
        <v>0</v>
      </c>
      <c r="U363" s="2">
        <v>1</v>
      </c>
    </row>
    <row r="364" spans="2:22">
      <c r="B364" s="2" t="str">
        <f t="shared" ref="B364:D364" si="709">IF(ISERROR(B363),IF(ISERROR(B362),IF(ISERROR(B361),"BLANK",B361),B362),B363)</f>
        <v>LH</v>
      </c>
      <c r="C364" s="2" t="str">
        <f t="shared" si="709"/>
        <v>BLANK</v>
      </c>
      <c r="D364" s="2" t="str">
        <f t="shared" si="709"/>
        <v>USEC24</v>
      </c>
      <c r="E364" s="7" t="str">
        <f>IF(ISERROR(VLOOKUP($D364,SITES!$A:$E,2,FALSE)),"",VLOOKUP($D364,SITES!$A:$E,2,FALSE))</f>
        <v>Sunrise Blvd, FL</v>
      </c>
      <c r="F364" s="4">
        <f>IF(ISERROR(VLOOKUP($D364,SITES!$A:$E,3,FALSE)),"",VLOOKUP($D364,SITES!$A:$E,3,FALSE))</f>
        <v>26.139429999999901</v>
      </c>
      <c r="G364" s="31">
        <f>IF(ISERROR(VLOOKUP($D364,SITES!$A:$E,4,FALSE)),"",VLOOKUP($D364,SITES!$A:$E,4,FALSE))</f>
        <v>-80.098559999999907</v>
      </c>
      <c r="H364" s="50">
        <f t="shared" ref="H364:N364" si="710">IF(ISERROR(H363),IF(ISERROR(H362),IF(ISERROR(H361),"BLANK",H361),H362),H363)</f>
        <v>45418</v>
      </c>
      <c r="I364" s="2">
        <f t="shared" si="710"/>
        <v>10</v>
      </c>
      <c r="J364" s="2" t="str">
        <f t="shared" si="710"/>
        <v>N</v>
      </c>
      <c r="K364" s="6">
        <f t="shared" si="710"/>
        <v>0.5</v>
      </c>
      <c r="L364" s="2" t="str">
        <f t="shared" si="710"/>
        <v>LH</v>
      </c>
      <c r="M364" s="2">
        <f t="shared" si="710"/>
        <v>5.5</v>
      </c>
      <c r="N364" s="2">
        <f t="shared" si="710"/>
        <v>2</v>
      </c>
      <c r="O364" s="2">
        <v>1</v>
      </c>
      <c r="P364" s="2" t="s">
        <v>113</v>
      </c>
      <c r="Q364" s="7" t="str">
        <f>IF($N364=1,IF(ISERROR(VLOOKUP($P364,'M1'!$A:$C,Q$2,FALSE)),"NOT PRESENT",VLOOKUP($P364,'M1'!$A:$C,Q$2,FALSE)),IF($N364=2,IF(ISERROR(VLOOKUP(DATA!$P364,'M2'!$A:$C,Q$2,FALSE)),"NOT PRESENT",VLOOKUP(DATA!$P364,'M2'!$A:$C,Q$2,FALSE)),IF($N364=0,IF(ISERROR(VLOOKUP($P364,'M1'!$A:$C,Q$2,FALSE)),IF(ISERROR(VLOOKUP(DATA!$P364,'M2'!$A:$C,Q$2,FALSE)),"NOT PRESENT",VLOOKUP(DATA!$P364,'M2'!$A:$C,Q$2,FALSE)),VLOOKUP($P364,'M1'!$A:$C,Q$2,FALSE)),"SPECIFY METHOD")))</f>
        <v>Pareques acuminatus</v>
      </c>
      <c r="R364" s="7">
        <f>IF($N364=1,IF(ISERROR(VLOOKUP($P364,'M1'!$A:$C,R$2,FALSE)),"NOT PRESENT",VLOOKUP($P364,'M1'!$A:$C,R$2,FALSE)),IF($N364=2,IF(ISERROR(VLOOKUP(DATA!$P364,'M2'!$A:$C,R$2,FALSE)),"NOT PRESENT",VLOOKUP(DATA!$P364,'M2'!$A:$C,R$2,FALSE)),IF($N364=0,IF(ISERROR(VLOOKUP($P364,'M1'!$A:$C,R$2,FALSE)),IF(ISERROR(VLOOKUP(DATA!$P364,'M2'!$A:$C,R$2,FALSE)),"NOT PRESENT",VLOOKUP(DATA!$P364,'M2'!$A:$C,R$2,FALSE)),VLOOKUP($P364,'M1'!$A:$C,R$2,FALSE)),"SPECIFY METHOD")))</f>
        <v>0</v>
      </c>
      <c r="S364" s="33">
        <f t="shared" si="664"/>
        <v>2</v>
      </c>
      <c r="T364" s="2">
        <v>0</v>
      </c>
      <c r="U364" s="2">
        <v>2</v>
      </c>
    </row>
    <row r="365" spans="2:22">
      <c r="B365" s="2" t="str">
        <f t="shared" ref="B365:D365" si="711">IF(ISERROR(B364),IF(ISERROR(B363),IF(ISERROR(B362),"BLANK",B362),B363),B364)</f>
        <v>LH</v>
      </c>
      <c r="C365" s="2" t="str">
        <f t="shared" si="711"/>
        <v>BLANK</v>
      </c>
      <c r="D365" s="2" t="str">
        <f t="shared" si="711"/>
        <v>USEC24</v>
      </c>
      <c r="E365" s="7" t="str">
        <f>IF(ISERROR(VLOOKUP($D365,SITES!$A:$E,2,FALSE)),"",VLOOKUP($D365,SITES!$A:$E,2,FALSE))</f>
        <v>Sunrise Blvd, FL</v>
      </c>
      <c r="F365" s="4">
        <f>IF(ISERROR(VLOOKUP($D365,SITES!$A:$E,3,FALSE)),"",VLOOKUP($D365,SITES!$A:$E,3,FALSE))</f>
        <v>26.139429999999901</v>
      </c>
      <c r="G365" s="31">
        <f>IF(ISERROR(VLOOKUP($D365,SITES!$A:$E,4,FALSE)),"",VLOOKUP($D365,SITES!$A:$E,4,FALSE))</f>
        <v>-80.098559999999907</v>
      </c>
      <c r="H365" s="50">
        <f t="shared" ref="H365:P365" si="712">IF(ISERROR(H364),IF(ISERROR(H363),IF(ISERROR(H362),"BLANK",H362),H363),H364)</f>
        <v>45418</v>
      </c>
      <c r="I365" s="2">
        <f t="shared" si="712"/>
        <v>10</v>
      </c>
      <c r="J365" s="2" t="str">
        <f t="shared" si="712"/>
        <v>N</v>
      </c>
      <c r="K365" s="6">
        <f t="shared" si="712"/>
        <v>0.5</v>
      </c>
      <c r="L365" s="2" t="str">
        <f t="shared" si="712"/>
        <v>LH</v>
      </c>
      <c r="M365" s="2">
        <f t="shared" si="712"/>
        <v>5.5</v>
      </c>
      <c r="N365" s="2">
        <f t="shared" si="712"/>
        <v>2</v>
      </c>
      <c r="O365" s="2">
        <v>2</v>
      </c>
      <c r="P365" s="2" t="str">
        <f t="shared" si="712"/>
        <v>pac</v>
      </c>
      <c r="Q365" s="7" t="str">
        <f>IF($N365=1,IF(ISERROR(VLOOKUP($P365,'M1'!$A:$C,Q$2,FALSE)),"NOT PRESENT",VLOOKUP($P365,'M1'!$A:$C,Q$2,FALSE)),IF($N365=2,IF(ISERROR(VLOOKUP(DATA!$P365,'M2'!$A:$C,Q$2,FALSE)),"NOT PRESENT",VLOOKUP(DATA!$P365,'M2'!$A:$C,Q$2,FALSE)),IF($N365=0,IF(ISERROR(VLOOKUP($P365,'M1'!$A:$C,Q$2,FALSE)),IF(ISERROR(VLOOKUP(DATA!$P365,'M2'!$A:$C,Q$2,FALSE)),"NOT PRESENT",VLOOKUP(DATA!$P365,'M2'!$A:$C,Q$2,FALSE)),VLOOKUP($P365,'M1'!$A:$C,Q$2,FALSE)),"SPECIFY METHOD")))</f>
        <v>Pareques acuminatus</v>
      </c>
      <c r="R365" s="7">
        <f>IF($N365=1,IF(ISERROR(VLOOKUP($P365,'M1'!$A:$C,R$2,FALSE)),"NOT PRESENT",VLOOKUP($P365,'M1'!$A:$C,R$2,FALSE)),IF($N365=2,IF(ISERROR(VLOOKUP(DATA!$P365,'M2'!$A:$C,R$2,FALSE)),"NOT PRESENT",VLOOKUP(DATA!$P365,'M2'!$A:$C,R$2,FALSE)),IF($N365=0,IF(ISERROR(VLOOKUP($P365,'M1'!$A:$C,R$2,FALSE)),IF(ISERROR(VLOOKUP(DATA!$P365,'M2'!$A:$C,R$2,FALSE)),"NOT PRESENT",VLOOKUP(DATA!$P365,'M2'!$A:$C,R$2,FALSE)),VLOOKUP($P365,'M1'!$A:$C,R$2,FALSE)),"SPECIFY METHOD")))</f>
        <v>0</v>
      </c>
      <c r="S365" s="33">
        <f t="shared" si="664"/>
        <v>1</v>
      </c>
      <c r="T365" s="2">
        <v>0</v>
      </c>
      <c r="U365" s="2">
        <v>1</v>
      </c>
    </row>
    <row r="366" spans="2:22">
      <c r="B366" s="2" t="str">
        <f t="shared" ref="B366:D366" si="713">IF(ISERROR(B365),IF(ISERROR(B364),IF(ISERROR(B363),"BLANK",B363),B364),B365)</f>
        <v>LH</v>
      </c>
      <c r="C366" s="2" t="str">
        <f t="shared" si="713"/>
        <v>BLANK</v>
      </c>
      <c r="D366" s="2" t="str">
        <f t="shared" si="713"/>
        <v>USEC24</v>
      </c>
      <c r="E366" s="7" t="str">
        <f>IF(ISERROR(VLOOKUP($D366,SITES!$A:$E,2,FALSE)),"",VLOOKUP($D366,SITES!$A:$E,2,FALSE))</f>
        <v>Sunrise Blvd, FL</v>
      </c>
      <c r="F366" s="4">
        <f>IF(ISERROR(VLOOKUP($D366,SITES!$A:$E,3,FALSE)),"",VLOOKUP($D366,SITES!$A:$E,3,FALSE))</f>
        <v>26.139429999999901</v>
      </c>
      <c r="G366" s="31">
        <f>IF(ISERROR(VLOOKUP($D366,SITES!$A:$E,4,FALSE)),"",VLOOKUP($D366,SITES!$A:$E,4,FALSE))</f>
        <v>-80.098559999999907</v>
      </c>
      <c r="H366" s="50">
        <f t="shared" ref="H366:N366" si="714">IF(ISERROR(H365),IF(ISERROR(H364),IF(ISERROR(H363),"BLANK",H363),H364),H365)</f>
        <v>45418</v>
      </c>
      <c r="I366" s="2">
        <f t="shared" si="714"/>
        <v>10</v>
      </c>
      <c r="J366" s="2" t="str">
        <f t="shared" si="714"/>
        <v>N</v>
      </c>
      <c r="K366" s="6">
        <f t="shared" si="714"/>
        <v>0.5</v>
      </c>
      <c r="L366" s="2" t="str">
        <f t="shared" si="714"/>
        <v>LH</v>
      </c>
      <c r="M366" s="2">
        <f t="shared" si="714"/>
        <v>5.5</v>
      </c>
      <c r="N366" s="2">
        <f t="shared" si="714"/>
        <v>2</v>
      </c>
      <c r="O366" s="2">
        <v>1</v>
      </c>
      <c r="P366" s="2" t="s">
        <v>151</v>
      </c>
      <c r="Q366" s="7" t="str">
        <f>IF($N366=1,IF(ISERROR(VLOOKUP($P366,'M1'!$A:$C,Q$2,FALSE)),"NOT PRESENT",VLOOKUP($P366,'M1'!$A:$C,Q$2,FALSE)),IF($N366=2,IF(ISERROR(VLOOKUP(DATA!$P366,'M2'!$A:$C,Q$2,FALSE)),"NOT PRESENT",VLOOKUP(DATA!$P366,'M2'!$A:$C,Q$2,FALSE)),IF($N366=0,IF(ISERROR(VLOOKUP($P366,'M1'!$A:$C,Q$2,FALSE)),IF(ISERROR(VLOOKUP(DATA!$P366,'M2'!$A:$C,Q$2,FALSE)),"NOT PRESENT",VLOOKUP(DATA!$P366,'M2'!$A:$C,Q$2,FALSE)),VLOOKUP($P366,'M1'!$A:$C,Q$2,FALSE)),"SPECIFY METHOD")))</f>
        <v>Malacoctenus macropus</v>
      </c>
      <c r="R366" s="7" t="str">
        <f>IF($N366=1,IF(ISERROR(VLOOKUP($P366,'M1'!$A:$C,R$2,FALSE)),"NOT PRESENT",VLOOKUP($P366,'M1'!$A:$C,R$2,FALSE)),IF($N366=2,IF(ISERROR(VLOOKUP(DATA!$P366,'M2'!$A:$C,R$2,FALSE)),"NOT PRESENT",VLOOKUP(DATA!$P366,'M2'!$A:$C,R$2,FALSE)),IF($N366=0,IF(ISERROR(VLOOKUP($P366,'M1'!$A:$C,R$2,FALSE)),IF(ISERROR(VLOOKUP(DATA!$P366,'M2'!$A:$C,R$2,FALSE)),"NOT PRESENT",VLOOKUP(DATA!$P366,'M2'!$A:$C,R$2,FALSE)),VLOOKUP($P366,'M1'!$A:$C,R$2,FALSE)),"SPECIFY METHOD")))</f>
        <v>Rosy blenny</v>
      </c>
      <c r="S366" s="33">
        <f t="shared" si="664"/>
        <v>4</v>
      </c>
      <c r="T366" s="2">
        <v>0</v>
      </c>
      <c r="U366" s="2">
        <v>3</v>
      </c>
      <c r="V366" s="2">
        <v>1</v>
      </c>
    </row>
    <row r="367" spans="2:22">
      <c r="B367" s="2" t="str">
        <f t="shared" ref="B367:D367" si="715">IF(ISERROR(B366),IF(ISERROR(B365),IF(ISERROR(B364),"BLANK",B364),B365),B366)</f>
        <v>LH</v>
      </c>
      <c r="C367" s="2" t="str">
        <f t="shared" si="715"/>
        <v>BLANK</v>
      </c>
      <c r="D367" s="2" t="str">
        <f t="shared" si="715"/>
        <v>USEC24</v>
      </c>
      <c r="E367" s="7" t="str">
        <f>IF(ISERROR(VLOOKUP($D367,SITES!$A:$E,2,FALSE)),"",VLOOKUP($D367,SITES!$A:$E,2,FALSE))</f>
        <v>Sunrise Blvd, FL</v>
      </c>
      <c r="F367" s="4">
        <f>IF(ISERROR(VLOOKUP($D367,SITES!$A:$E,3,FALSE)),"",VLOOKUP($D367,SITES!$A:$E,3,FALSE))</f>
        <v>26.139429999999901</v>
      </c>
      <c r="G367" s="31">
        <f>IF(ISERROR(VLOOKUP($D367,SITES!$A:$E,4,FALSE)),"",VLOOKUP($D367,SITES!$A:$E,4,FALSE))</f>
        <v>-80.098559999999907</v>
      </c>
      <c r="H367" s="50">
        <f t="shared" ref="H367:P367" si="716">IF(ISERROR(H366),IF(ISERROR(H365),IF(ISERROR(H364),"BLANK",H364),H365),H366)</f>
        <v>45418</v>
      </c>
      <c r="I367" s="2">
        <f t="shared" si="716"/>
        <v>10</v>
      </c>
      <c r="J367" s="2" t="str">
        <f t="shared" si="716"/>
        <v>N</v>
      </c>
      <c r="K367" s="6">
        <f t="shared" si="716"/>
        <v>0.5</v>
      </c>
      <c r="L367" s="2" t="str">
        <f t="shared" si="716"/>
        <v>LH</v>
      </c>
      <c r="M367" s="2">
        <f t="shared" si="716"/>
        <v>5.5</v>
      </c>
      <c r="N367" s="2">
        <f t="shared" si="716"/>
        <v>2</v>
      </c>
      <c r="O367" s="2">
        <v>2</v>
      </c>
      <c r="P367" s="2" t="str">
        <f t="shared" si="716"/>
        <v>mma</v>
      </c>
      <c r="Q367" s="7" t="str">
        <f>IF($N367=1,IF(ISERROR(VLOOKUP($P367,'M1'!$A:$C,Q$2,FALSE)),"NOT PRESENT",VLOOKUP($P367,'M1'!$A:$C,Q$2,FALSE)),IF($N367=2,IF(ISERROR(VLOOKUP(DATA!$P367,'M2'!$A:$C,Q$2,FALSE)),"NOT PRESENT",VLOOKUP(DATA!$P367,'M2'!$A:$C,Q$2,FALSE)),IF($N367=0,IF(ISERROR(VLOOKUP($P367,'M1'!$A:$C,Q$2,FALSE)),IF(ISERROR(VLOOKUP(DATA!$P367,'M2'!$A:$C,Q$2,FALSE)),"NOT PRESENT",VLOOKUP(DATA!$P367,'M2'!$A:$C,Q$2,FALSE)),VLOOKUP($P367,'M1'!$A:$C,Q$2,FALSE)),"SPECIFY METHOD")))</f>
        <v>Malacoctenus macropus</v>
      </c>
      <c r="R367" s="7" t="str">
        <f>IF($N367=1,IF(ISERROR(VLOOKUP($P367,'M1'!$A:$C,R$2,FALSE)),"NOT PRESENT",VLOOKUP($P367,'M1'!$A:$C,R$2,FALSE)),IF($N367=2,IF(ISERROR(VLOOKUP(DATA!$P367,'M2'!$A:$C,R$2,FALSE)),"NOT PRESENT",VLOOKUP(DATA!$P367,'M2'!$A:$C,R$2,FALSE)),IF($N367=0,IF(ISERROR(VLOOKUP($P367,'M1'!$A:$C,R$2,FALSE)),IF(ISERROR(VLOOKUP(DATA!$P367,'M2'!$A:$C,R$2,FALSE)),"NOT PRESENT",VLOOKUP(DATA!$P367,'M2'!$A:$C,R$2,FALSE)),VLOOKUP($P367,'M1'!$A:$C,R$2,FALSE)),"SPECIFY METHOD")))</f>
        <v>Rosy blenny</v>
      </c>
      <c r="S367" s="33">
        <f t="shared" si="664"/>
        <v>1</v>
      </c>
      <c r="T367" s="2">
        <v>0</v>
      </c>
      <c r="U367" s="2">
        <v>1</v>
      </c>
    </row>
    <row r="368" spans="2:22">
      <c r="B368" s="2" t="str">
        <f t="shared" ref="B368:D368" si="717">IF(ISERROR(B367),IF(ISERROR(B366),IF(ISERROR(B365),"BLANK",B365),B366),B367)</f>
        <v>LH</v>
      </c>
      <c r="C368" s="2" t="str">
        <f t="shared" si="717"/>
        <v>BLANK</v>
      </c>
      <c r="D368" s="2" t="str">
        <f t="shared" si="717"/>
        <v>USEC24</v>
      </c>
      <c r="E368" s="7" t="str">
        <f>IF(ISERROR(VLOOKUP($D368,SITES!$A:$E,2,FALSE)),"",VLOOKUP($D368,SITES!$A:$E,2,FALSE))</f>
        <v>Sunrise Blvd, FL</v>
      </c>
      <c r="F368" s="4">
        <f>IF(ISERROR(VLOOKUP($D368,SITES!$A:$E,3,FALSE)),"",VLOOKUP($D368,SITES!$A:$E,3,FALSE))</f>
        <v>26.139429999999901</v>
      </c>
      <c r="G368" s="31">
        <f>IF(ISERROR(VLOOKUP($D368,SITES!$A:$E,4,FALSE)),"",VLOOKUP($D368,SITES!$A:$E,4,FALSE))</f>
        <v>-80.098559999999907</v>
      </c>
      <c r="H368" s="50">
        <f t="shared" ref="H368:N368" si="718">IF(ISERROR(H367),IF(ISERROR(H366),IF(ISERROR(H365),"BLANK",H365),H366),H367)</f>
        <v>45418</v>
      </c>
      <c r="I368" s="2">
        <f t="shared" si="718"/>
        <v>10</v>
      </c>
      <c r="J368" s="2" t="str">
        <f t="shared" si="718"/>
        <v>N</v>
      </c>
      <c r="K368" s="6">
        <f t="shared" si="718"/>
        <v>0.5</v>
      </c>
      <c r="L368" s="2" t="str">
        <f t="shared" si="718"/>
        <v>LH</v>
      </c>
      <c r="M368" s="2">
        <f t="shared" si="718"/>
        <v>5.5</v>
      </c>
      <c r="N368" s="2">
        <f t="shared" si="718"/>
        <v>2</v>
      </c>
      <c r="O368" s="2">
        <v>2</v>
      </c>
      <c r="P368" s="2" t="s">
        <v>149</v>
      </c>
      <c r="Q368" s="7" t="str">
        <f>IF($N368=1,IF(ISERROR(VLOOKUP($P368,'M1'!$A:$C,Q$2,FALSE)),"NOT PRESENT",VLOOKUP($P368,'M1'!$A:$C,Q$2,FALSE)),IF($N368=2,IF(ISERROR(VLOOKUP(DATA!$P368,'M2'!$A:$C,Q$2,FALSE)),"NOT PRESENT",VLOOKUP(DATA!$P368,'M2'!$A:$C,Q$2,FALSE)),IF($N368=0,IF(ISERROR(VLOOKUP($P368,'M1'!$A:$C,Q$2,FALSE)),IF(ISERROR(VLOOKUP(DATA!$P368,'M2'!$A:$C,Q$2,FALSE)),"NOT PRESENT",VLOOKUP(DATA!$P368,'M2'!$A:$C,Q$2,FALSE)),VLOOKUP($P368,'M1'!$A:$C,Q$2,FALSE)),"SPECIFY METHOD")))</f>
        <v>Paguristes tortugae</v>
      </c>
      <c r="R368" s="7">
        <f>IF($N368=1,IF(ISERROR(VLOOKUP($P368,'M1'!$A:$C,R$2,FALSE)),"NOT PRESENT",VLOOKUP($P368,'M1'!$A:$C,R$2,FALSE)),IF($N368=2,IF(ISERROR(VLOOKUP(DATA!$P368,'M2'!$A:$C,R$2,FALSE)),"NOT PRESENT",VLOOKUP(DATA!$P368,'M2'!$A:$C,R$2,FALSE)),IF($N368=0,IF(ISERROR(VLOOKUP($P368,'M1'!$A:$C,R$2,FALSE)),IF(ISERROR(VLOOKUP(DATA!$P368,'M2'!$A:$C,R$2,FALSE)),"NOT PRESENT",VLOOKUP(DATA!$P368,'M2'!$A:$C,R$2,FALSE)),VLOOKUP($P368,'M1'!$A:$C,R$2,FALSE)),"SPECIFY METHOD")))</f>
        <v>0</v>
      </c>
      <c r="S368" s="33">
        <f t="shared" si="664"/>
        <v>1</v>
      </c>
      <c r="T368" s="2">
        <v>1</v>
      </c>
    </row>
    <row r="369" spans="1:25">
      <c r="B369" s="2" t="str">
        <f t="shared" ref="B369:D369" si="719">IF(ISERROR(B368),IF(ISERROR(B367),IF(ISERROR(B366),"BLANK",B366),B367),B368)</f>
        <v>LH</v>
      </c>
      <c r="C369" s="2" t="str">
        <f t="shared" si="719"/>
        <v>BLANK</v>
      </c>
      <c r="D369" s="2" t="str">
        <f t="shared" si="719"/>
        <v>USEC24</v>
      </c>
      <c r="E369" s="7" t="str">
        <f>IF(ISERROR(VLOOKUP($D369,SITES!$A:$E,2,FALSE)),"",VLOOKUP($D369,SITES!$A:$E,2,FALSE))</f>
        <v>Sunrise Blvd, FL</v>
      </c>
      <c r="F369" s="4">
        <f>IF(ISERROR(VLOOKUP($D369,SITES!$A:$E,3,FALSE)),"",VLOOKUP($D369,SITES!$A:$E,3,FALSE))</f>
        <v>26.139429999999901</v>
      </c>
      <c r="G369" s="31">
        <f>IF(ISERROR(VLOOKUP($D369,SITES!$A:$E,4,FALSE)),"",VLOOKUP($D369,SITES!$A:$E,4,FALSE))</f>
        <v>-80.098559999999907</v>
      </c>
      <c r="H369" s="50">
        <f t="shared" ref="H369:N369" si="720">IF(ISERROR(H368),IF(ISERROR(H367),IF(ISERROR(H366),"BLANK",H366),H367),H368)</f>
        <v>45418</v>
      </c>
      <c r="I369" s="2">
        <f t="shared" si="720"/>
        <v>10</v>
      </c>
      <c r="J369" s="2" t="str">
        <f t="shared" si="720"/>
        <v>N</v>
      </c>
      <c r="K369" s="6">
        <f t="shared" si="720"/>
        <v>0.5</v>
      </c>
      <c r="L369" s="2" t="str">
        <f t="shared" si="720"/>
        <v>LH</v>
      </c>
      <c r="M369" s="2">
        <f t="shared" si="720"/>
        <v>5.5</v>
      </c>
      <c r="N369" s="2">
        <f t="shared" si="720"/>
        <v>2</v>
      </c>
      <c r="O369" s="2">
        <v>1</v>
      </c>
      <c r="P369" s="2" t="s">
        <v>105</v>
      </c>
      <c r="Q369" s="7" t="str">
        <f>IF($N369=1,IF(ISERROR(VLOOKUP($P369,'M1'!$A:$C,Q$2,FALSE)),"NOT PRESENT",VLOOKUP($P369,'M1'!$A:$C,Q$2,FALSE)),IF($N369=2,IF(ISERROR(VLOOKUP(DATA!$P369,'M2'!$A:$C,Q$2,FALSE)),"NOT PRESENT",VLOOKUP(DATA!$P369,'M2'!$A:$C,Q$2,FALSE)),IF($N369=0,IF(ISERROR(VLOOKUP($P369,'M1'!$A:$C,Q$2,FALSE)),IF(ISERROR(VLOOKUP(DATA!$P369,'M2'!$A:$C,Q$2,FALSE)),"NOT PRESENT",VLOOKUP(DATA!$P369,'M2'!$A:$C,Q$2,FALSE)),VLOOKUP($P369,'M1'!$A:$C,Q$2,FALSE)),"SPECIFY METHOD")))</f>
        <v>Gnatholepis thompsoni</v>
      </c>
      <c r="R369" s="7" t="str">
        <f>IF($N369=1,IF(ISERROR(VLOOKUP($P369,'M1'!$A:$C,R$2,FALSE)),"NOT PRESENT",VLOOKUP($P369,'M1'!$A:$C,R$2,FALSE)),IF($N369=2,IF(ISERROR(VLOOKUP(DATA!$P369,'M2'!$A:$C,R$2,FALSE)),"NOT PRESENT",VLOOKUP(DATA!$P369,'M2'!$A:$C,R$2,FALSE)),IF($N369=0,IF(ISERROR(VLOOKUP($P369,'M1'!$A:$C,R$2,FALSE)),IF(ISERROR(VLOOKUP(DATA!$P369,'M2'!$A:$C,R$2,FALSE)),"NOT PRESENT",VLOOKUP(DATA!$P369,'M2'!$A:$C,R$2,FALSE)),VLOOKUP($P369,'M1'!$A:$C,R$2,FALSE)),"SPECIFY METHOD")))</f>
        <v>Goldspot goby</v>
      </c>
      <c r="S369" s="33">
        <f t="shared" si="664"/>
        <v>1</v>
      </c>
      <c r="T369" s="2">
        <v>0</v>
      </c>
      <c r="V369" s="2">
        <v>1</v>
      </c>
    </row>
    <row r="370" spans="1:25">
      <c r="B370" s="2" t="str">
        <f t="shared" ref="B370:D370" si="721">IF(ISERROR(B369),IF(ISERROR(B368),IF(ISERROR(B367),"BLANK",B367),B368),B369)</f>
        <v>LH</v>
      </c>
      <c r="C370" s="2" t="str">
        <f t="shared" si="721"/>
        <v>BLANK</v>
      </c>
      <c r="D370" s="2" t="str">
        <f t="shared" si="721"/>
        <v>USEC24</v>
      </c>
      <c r="E370" s="7" t="str">
        <f>IF(ISERROR(VLOOKUP($D370,SITES!$A:$E,2,FALSE)),"",VLOOKUP($D370,SITES!$A:$E,2,FALSE))</f>
        <v>Sunrise Blvd, FL</v>
      </c>
      <c r="F370" s="4">
        <f>IF(ISERROR(VLOOKUP($D370,SITES!$A:$E,3,FALSE)),"",VLOOKUP($D370,SITES!$A:$E,3,FALSE))</f>
        <v>26.139429999999901</v>
      </c>
      <c r="G370" s="31">
        <f>IF(ISERROR(VLOOKUP($D370,SITES!$A:$E,4,FALSE)),"",VLOOKUP($D370,SITES!$A:$E,4,FALSE))</f>
        <v>-80.098559999999907</v>
      </c>
      <c r="H370" s="50">
        <f t="shared" ref="H370:N370" si="722">IF(ISERROR(H369),IF(ISERROR(H368),IF(ISERROR(H367),"BLANK",H367),H368),H369)</f>
        <v>45418</v>
      </c>
      <c r="I370" s="2">
        <f t="shared" si="722"/>
        <v>10</v>
      </c>
      <c r="J370" s="2" t="str">
        <f t="shared" si="722"/>
        <v>N</v>
      </c>
      <c r="K370" s="6">
        <f t="shared" si="722"/>
        <v>0.5</v>
      </c>
      <c r="L370" s="2" t="str">
        <f t="shared" si="722"/>
        <v>LH</v>
      </c>
      <c r="M370" s="2">
        <f t="shared" si="722"/>
        <v>5.5</v>
      </c>
      <c r="N370" s="2">
        <f t="shared" si="722"/>
        <v>2</v>
      </c>
      <c r="O370" s="2">
        <v>1</v>
      </c>
      <c r="P370" s="2" t="s">
        <v>72</v>
      </c>
      <c r="Q370" s="7" t="str">
        <f>IF($N370=1,IF(ISERROR(VLOOKUP($P370,'M1'!$A:$C,Q$2,FALSE)),"NOT PRESENT",VLOOKUP($P370,'M1'!$A:$C,Q$2,FALSE)),IF($N370=2,IF(ISERROR(VLOOKUP(DATA!$P370,'M2'!$A:$C,Q$2,FALSE)),"NOT PRESENT",VLOOKUP(DATA!$P370,'M2'!$A:$C,Q$2,FALSE)),IF($N370=0,IF(ISERROR(VLOOKUP($P370,'M1'!$A:$C,Q$2,FALSE)),IF(ISERROR(VLOOKUP(DATA!$P370,'M2'!$A:$C,Q$2,FALSE)),"NOT PRESENT",VLOOKUP(DATA!$P370,'M2'!$A:$C,Q$2,FALSE)),VLOOKUP($P370,'M1'!$A:$C,Q$2,FALSE)),"SPECIFY METHOD")))</f>
        <v>Coryphopterus dicrus</v>
      </c>
      <c r="R370" s="7" t="str">
        <f>IF($N370=1,IF(ISERROR(VLOOKUP($P370,'M1'!$A:$C,R$2,FALSE)),"NOT PRESENT",VLOOKUP($P370,'M1'!$A:$C,R$2,FALSE)),IF($N370=2,IF(ISERROR(VLOOKUP(DATA!$P370,'M2'!$A:$C,R$2,FALSE)),"NOT PRESENT",VLOOKUP(DATA!$P370,'M2'!$A:$C,R$2,FALSE)),IF($N370=0,IF(ISERROR(VLOOKUP($P370,'M1'!$A:$C,R$2,FALSE)),IF(ISERROR(VLOOKUP(DATA!$P370,'M2'!$A:$C,R$2,FALSE)),"NOT PRESENT",VLOOKUP(DATA!$P370,'M2'!$A:$C,R$2,FALSE)),VLOOKUP($P370,'M1'!$A:$C,R$2,FALSE)),"SPECIFY METHOD")))</f>
        <v>Colon goby</v>
      </c>
      <c r="S370" s="33">
        <f t="shared" si="664"/>
        <v>1</v>
      </c>
      <c r="T370" s="2">
        <v>0</v>
      </c>
      <c r="V370" s="2">
        <v>1</v>
      </c>
    </row>
    <row r="371" spans="1:25">
      <c r="B371" s="2" t="str">
        <f t="shared" ref="B371:D371" si="723">IF(ISERROR(B370),IF(ISERROR(B369),IF(ISERROR(B368),"BLANK",B368),B369),B370)</f>
        <v>LH</v>
      </c>
      <c r="C371" s="2" t="str">
        <f t="shared" si="723"/>
        <v>BLANK</v>
      </c>
      <c r="D371" s="2" t="str">
        <f t="shared" si="723"/>
        <v>USEC24</v>
      </c>
      <c r="E371" s="7" t="str">
        <f>IF(ISERROR(VLOOKUP($D371,SITES!$A:$E,2,FALSE)),"",VLOOKUP($D371,SITES!$A:$E,2,FALSE))</f>
        <v>Sunrise Blvd, FL</v>
      </c>
      <c r="F371" s="4">
        <f>IF(ISERROR(VLOOKUP($D371,SITES!$A:$E,3,FALSE)),"",VLOOKUP($D371,SITES!$A:$E,3,FALSE))</f>
        <v>26.139429999999901</v>
      </c>
      <c r="G371" s="31">
        <f>IF(ISERROR(VLOOKUP($D371,SITES!$A:$E,4,FALSE)),"",VLOOKUP($D371,SITES!$A:$E,4,FALSE))</f>
        <v>-80.098559999999907</v>
      </c>
      <c r="H371" s="50">
        <f t="shared" ref="H371:N371" si="724">IF(ISERROR(H370),IF(ISERROR(H369),IF(ISERROR(H368),"BLANK",H368),H369),H370)</f>
        <v>45418</v>
      </c>
      <c r="I371" s="2">
        <f t="shared" si="724"/>
        <v>10</v>
      </c>
      <c r="J371" s="2" t="str">
        <f t="shared" si="724"/>
        <v>N</v>
      </c>
      <c r="K371" s="6">
        <f t="shared" si="724"/>
        <v>0.5</v>
      </c>
      <c r="L371" s="2" t="str">
        <f t="shared" si="724"/>
        <v>LH</v>
      </c>
      <c r="M371" s="2">
        <f t="shared" si="724"/>
        <v>5.5</v>
      </c>
      <c r="N371" s="2">
        <f t="shared" si="724"/>
        <v>2</v>
      </c>
      <c r="O371" s="2">
        <v>1</v>
      </c>
      <c r="P371" s="2" t="s">
        <v>82</v>
      </c>
      <c r="Q371" s="7" t="str">
        <f>IF($N371=1,IF(ISERROR(VLOOKUP($P371,'M1'!$A:$C,Q$2,FALSE)),"NOT PRESENT",VLOOKUP($P371,'M1'!$A:$C,Q$2,FALSE)),IF($N371=2,IF(ISERROR(VLOOKUP(DATA!$P371,'M2'!$A:$C,Q$2,FALSE)),"NOT PRESENT",VLOOKUP(DATA!$P371,'M2'!$A:$C,Q$2,FALSE)),IF($N371=0,IF(ISERROR(VLOOKUP($P371,'M1'!$A:$C,Q$2,FALSE)),IF(ISERROR(VLOOKUP(DATA!$P371,'M2'!$A:$C,Q$2,FALSE)),"NOT PRESENT",VLOOKUP(DATA!$P371,'M2'!$A:$C,Q$2,FALSE)),VLOOKUP($P371,'M1'!$A:$C,Q$2,FALSE)),"SPECIFY METHOD")))</f>
        <v>Elacatinus oceanops</v>
      </c>
      <c r="R371" s="7" t="str">
        <f>IF($N371=1,IF(ISERROR(VLOOKUP($P371,'M1'!$A:$C,R$2,FALSE)),"NOT PRESENT",VLOOKUP($P371,'M1'!$A:$C,R$2,FALSE)),IF($N371=2,IF(ISERROR(VLOOKUP(DATA!$P371,'M2'!$A:$C,R$2,FALSE)),"NOT PRESENT",VLOOKUP(DATA!$P371,'M2'!$A:$C,R$2,FALSE)),IF($N371=0,IF(ISERROR(VLOOKUP($P371,'M1'!$A:$C,R$2,FALSE)),IF(ISERROR(VLOOKUP(DATA!$P371,'M2'!$A:$C,R$2,FALSE)),"NOT PRESENT",VLOOKUP(DATA!$P371,'M2'!$A:$C,R$2,FALSE)),VLOOKUP($P371,'M1'!$A:$C,R$2,FALSE)),"SPECIFY METHOD")))</f>
        <v>Neon goby</v>
      </c>
      <c r="S371" s="33">
        <f t="shared" si="664"/>
        <v>1</v>
      </c>
      <c r="T371" s="2">
        <v>0</v>
      </c>
      <c r="U371" s="2">
        <v>1</v>
      </c>
    </row>
    <row r="372" spans="1:25">
      <c r="B372" s="2" t="str">
        <f t="shared" ref="B372:D372" si="725">IF(ISERROR(B371),IF(ISERROR(B370),IF(ISERROR(B369),"BLANK",B369),B370),B371)</f>
        <v>LH</v>
      </c>
      <c r="C372" s="2" t="str">
        <f t="shared" si="725"/>
        <v>BLANK</v>
      </c>
      <c r="D372" s="2" t="str">
        <f t="shared" si="725"/>
        <v>USEC24</v>
      </c>
      <c r="E372" s="7" t="str">
        <f>IF(ISERROR(VLOOKUP($D372,SITES!$A:$E,2,FALSE)),"",VLOOKUP($D372,SITES!$A:$E,2,FALSE))</f>
        <v>Sunrise Blvd, FL</v>
      </c>
      <c r="F372" s="4">
        <f>IF(ISERROR(VLOOKUP($D372,SITES!$A:$E,3,FALSE)),"",VLOOKUP($D372,SITES!$A:$E,3,FALSE))</f>
        <v>26.139429999999901</v>
      </c>
      <c r="G372" s="31">
        <f>IF(ISERROR(VLOOKUP($D372,SITES!$A:$E,4,FALSE)),"",VLOOKUP($D372,SITES!$A:$E,4,FALSE))</f>
        <v>-80.098559999999907</v>
      </c>
      <c r="H372" s="50">
        <f t="shared" ref="H372:N372" si="726">IF(ISERROR(H371),IF(ISERROR(H370),IF(ISERROR(H369),"BLANK",H369),H370),H371)</f>
        <v>45418</v>
      </c>
      <c r="I372" s="2">
        <f t="shared" si="726"/>
        <v>10</v>
      </c>
      <c r="J372" s="2" t="str">
        <f t="shared" si="726"/>
        <v>N</v>
      </c>
      <c r="K372" s="6">
        <f t="shared" si="726"/>
        <v>0.5</v>
      </c>
      <c r="L372" s="2" t="str">
        <f t="shared" si="726"/>
        <v>LH</v>
      </c>
      <c r="M372" s="2">
        <f t="shared" si="726"/>
        <v>5.5</v>
      </c>
      <c r="N372" s="2">
        <f t="shared" si="726"/>
        <v>2</v>
      </c>
      <c r="O372" s="2">
        <v>1</v>
      </c>
      <c r="P372" s="2" t="s">
        <v>171</v>
      </c>
      <c r="Q372" s="7" t="str">
        <f>IF($N372=1,IF(ISERROR(VLOOKUP($P372,'M1'!$A:$C,Q$2,FALSE)),"NOT PRESENT",VLOOKUP($P372,'M1'!$A:$C,Q$2,FALSE)),IF($N372=2,IF(ISERROR(VLOOKUP(DATA!$P372,'M2'!$A:$C,Q$2,FALSE)),"NOT PRESENT",VLOOKUP(DATA!$P372,'M2'!$A:$C,Q$2,FALSE)),IF($N372=0,IF(ISERROR(VLOOKUP($P372,'M1'!$A:$C,Q$2,FALSE)),IF(ISERROR(VLOOKUP(DATA!$P372,'M2'!$A:$C,Q$2,FALSE)),"NOT PRESENT",VLOOKUP(DATA!$P372,'M2'!$A:$C,Q$2,FALSE)),VLOOKUP($P372,'M1'!$A:$C,Q$2,FALSE)),"SPECIFY METHOD")))</f>
        <v>Mithracidae spp.</v>
      </c>
      <c r="R372" s="7">
        <f>IF($N372=1,IF(ISERROR(VLOOKUP($P372,'M1'!$A:$C,R$2,FALSE)),"NOT PRESENT",VLOOKUP($P372,'M1'!$A:$C,R$2,FALSE)),IF($N372=2,IF(ISERROR(VLOOKUP(DATA!$P372,'M2'!$A:$C,R$2,FALSE)),"NOT PRESENT",VLOOKUP(DATA!$P372,'M2'!$A:$C,R$2,FALSE)),IF($N372=0,IF(ISERROR(VLOOKUP($P372,'M1'!$A:$C,R$2,FALSE)),IF(ISERROR(VLOOKUP(DATA!$P372,'M2'!$A:$C,R$2,FALSE)),"NOT PRESENT",VLOOKUP(DATA!$P372,'M2'!$A:$C,R$2,FALSE)),VLOOKUP($P372,'M1'!$A:$C,R$2,FALSE)),"SPECIFY METHOD")))</f>
        <v>0</v>
      </c>
      <c r="S372" s="33">
        <f t="shared" si="664"/>
        <v>1</v>
      </c>
      <c r="T372" s="2">
        <v>1</v>
      </c>
    </row>
    <row r="373" spans="1:25">
      <c r="B373" s="2" t="str">
        <f t="shared" ref="B373:D373" si="727">IF(ISERROR(B372),IF(ISERROR(B371),IF(ISERROR(B370),"BLANK",B370),B371),B372)</f>
        <v>LH</v>
      </c>
      <c r="C373" s="2" t="str">
        <f t="shared" si="727"/>
        <v>BLANK</v>
      </c>
      <c r="D373" s="2" t="str">
        <f t="shared" si="727"/>
        <v>USEC24</v>
      </c>
      <c r="E373" s="7" t="str">
        <f>IF(ISERROR(VLOOKUP($D373,SITES!$A:$E,2,FALSE)),"",VLOOKUP($D373,SITES!$A:$E,2,FALSE))</f>
        <v>Sunrise Blvd, FL</v>
      </c>
      <c r="F373" s="4">
        <f>IF(ISERROR(VLOOKUP($D373,SITES!$A:$E,3,FALSE)),"",VLOOKUP($D373,SITES!$A:$E,3,FALSE))</f>
        <v>26.139429999999901</v>
      </c>
      <c r="G373" s="31">
        <f>IF(ISERROR(VLOOKUP($D373,SITES!$A:$E,4,FALSE)),"",VLOOKUP($D373,SITES!$A:$E,4,FALSE))</f>
        <v>-80.098559999999907</v>
      </c>
      <c r="H373" s="50">
        <f t="shared" ref="H373:N373" si="728">IF(ISERROR(H372),IF(ISERROR(H371),IF(ISERROR(H370),"BLANK",H370),H371),H372)</f>
        <v>45418</v>
      </c>
      <c r="I373" s="2">
        <f t="shared" si="728"/>
        <v>10</v>
      </c>
      <c r="J373" s="2" t="str">
        <f t="shared" si="728"/>
        <v>N</v>
      </c>
      <c r="K373" s="6">
        <f t="shared" si="728"/>
        <v>0.5</v>
      </c>
      <c r="L373" s="2" t="str">
        <f t="shared" si="728"/>
        <v>LH</v>
      </c>
      <c r="M373" s="2">
        <f t="shared" si="728"/>
        <v>5.5</v>
      </c>
      <c r="N373" s="2">
        <f t="shared" si="728"/>
        <v>2</v>
      </c>
      <c r="O373" s="2">
        <v>1</v>
      </c>
      <c r="P373" s="2" t="s">
        <v>132</v>
      </c>
      <c r="Q373" s="7" t="str">
        <f>IF($N373=1,IF(ISERROR(VLOOKUP($P373,'M1'!$A:$C,Q$2,FALSE)),"NOT PRESENT",VLOOKUP($P373,'M1'!$A:$C,Q$2,FALSE)),IF($N373=2,IF(ISERROR(VLOOKUP(DATA!$P373,'M2'!$A:$C,Q$2,FALSE)),"NOT PRESENT",VLOOKUP(DATA!$P373,'M2'!$A:$C,Q$2,FALSE)),IF($N373=0,IF(ISERROR(VLOOKUP($P373,'M1'!$A:$C,Q$2,FALSE)),IF(ISERROR(VLOOKUP(DATA!$P373,'M2'!$A:$C,Q$2,FALSE)),"NOT PRESENT",VLOOKUP(DATA!$P373,'M2'!$A:$C,Q$2,FALSE)),VLOOKUP($P373,'M1'!$A:$C,Q$2,FALSE)),"SPECIFY METHOD")))</f>
        <v>Coryphopterus eidolon</v>
      </c>
      <c r="R373" s="7" t="str">
        <f>IF($N373=1,IF(ISERROR(VLOOKUP($P373,'M1'!$A:$C,R$2,FALSE)),"NOT PRESENT",VLOOKUP($P373,'M1'!$A:$C,R$2,FALSE)),IF($N373=2,IF(ISERROR(VLOOKUP(DATA!$P373,'M2'!$A:$C,R$2,FALSE)),"NOT PRESENT",VLOOKUP(DATA!$P373,'M2'!$A:$C,R$2,FALSE)),IF($N373=0,IF(ISERROR(VLOOKUP($P373,'M1'!$A:$C,R$2,FALSE)),IF(ISERROR(VLOOKUP(DATA!$P373,'M2'!$A:$C,R$2,FALSE)),"NOT PRESENT",VLOOKUP(DATA!$P373,'M2'!$A:$C,R$2,FALSE)),VLOOKUP($P373,'M1'!$A:$C,R$2,FALSE)),"SPECIFY METHOD")))</f>
        <v>Pallid goby</v>
      </c>
      <c r="S373" s="33">
        <f t="shared" si="664"/>
        <v>1</v>
      </c>
      <c r="T373" s="2">
        <v>0</v>
      </c>
      <c r="V373" s="2">
        <v>1</v>
      </c>
    </row>
    <row r="374" spans="1:25" s="53" customFormat="1">
      <c r="A374" s="54"/>
      <c r="B374" s="53" t="str">
        <f t="shared" ref="B374:D374" si="729">IF(ISERROR(B373),IF(ISERROR(B372),IF(ISERROR(B371),"BLANK",B371),B372),B373)</f>
        <v>LH</v>
      </c>
      <c r="C374" s="53" t="str">
        <f t="shared" si="729"/>
        <v>BLANK</v>
      </c>
      <c r="D374" s="53" t="str">
        <f t="shared" si="729"/>
        <v>USEC24</v>
      </c>
      <c r="E374" s="52" t="str">
        <f>IF(ISERROR(VLOOKUP($D374,SITES!$A:$E,2,FALSE)),"",VLOOKUP($D374,SITES!$A:$E,2,FALSE))</f>
        <v>Sunrise Blvd, FL</v>
      </c>
      <c r="F374" s="54">
        <f>IF(ISERROR(VLOOKUP($D374,SITES!$A:$E,3,FALSE)),"",VLOOKUP($D374,SITES!$A:$E,3,FALSE))</f>
        <v>26.139429999999901</v>
      </c>
      <c r="G374" s="55">
        <f>IF(ISERROR(VLOOKUP($D374,SITES!$A:$E,4,FALSE)),"",VLOOKUP($D374,SITES!$A:$E,4,FALSE))</f>
        <v>-80.098559999999907</v>
      </c>
      <c r="H374" s="56">
        <f t="shared" ref="H374:O374" si="730">IF(ISERROR(H373),IF(ISERROR(H372),IF(ISERROR(H371),"BLANK",H371),H372),H373)</f>
        <v>45418</v>
      </c>
      <c r="I374" s="53">
        <f t="shared" si="730"/>
        <v>10</v>
      </c>
      <c r="J374" s="53" t="str">
        <f t="shared" si="730"/>
        <v>N</v>
      </c>
      <c r="K374" s="57">
        <f t="shared" si="730"/>
        <v>0.5</v>
      </c>
      <c r="L374" s="53" t="str">
        <f t="shared" si="730"/>
        <v>LH</v>
      </c>
      <c r="M374" s="53">
        <f t="shared" si="730"/>
        <v>5.5</v>
      </c>
      <c r="N374" s="53">
        <f t="shared" si="730"/>
        <v>2</v>
      </c>
      <c r="O374" s="53">
        <f t="shared" si="730"/>
        <v>1</v>
      </c>
      <c r="P374" s="53" t="s">
        <v>117</v>
      </c>
      <c r="Q374" s="52" t="str">
        <f>IF($N374=1,IF(ISERROR(VLOOKUP($P374,'M1'!$A:$C,Q$2,FALSE)),"NOT PRESENT",VLOOKUP($P374,'M1'!$A:$C,Q$2,FALSE)),IF($N374=2,IF(ISERROR(VLOOKUP(DATA!$P374,'M2'!$A:$C,Q$2,FALSE)),"NOT PRESENT",VLOOKUP(DATA!$P374,'M2'!$A:$C,Q$2,FALSE)),IF($N374=0,IF(ISERROR(VLOOKUP($P374,'M1'!$A:$C,Q$2,FALSE)),IF(ISERROR(VLOOKUP(DATA!$P374,'M2'!$A:$C,Q$2,FALSE)),"NOT PRESENT",VLOOKUP(DATA!$P374,'M2'!$A:$C,Q$2,FALSE)),VLOOKUP($P374,'M1'!$A:$C,Q$2,FALSE)),"SPECIFY METHOD")))</f>
        <v>Debris - Zero</v>
      </c>
      <c r="R374" s="52" t="str">
        <f>IF($N374=1,IF(ISERROR(VLOOKUP($P374,'M1'!$A:$C,R$2,FALSE)),"NOT PRESENT",VLOOKUP($P374,'M1'!$A:$C,R$2,FALSE)),IF($N374=2,IF(ISERROR(VLOOKUP(DATA!$P374,'M2'!$A:$C,R$2,FALSE)),"NOT PRESENT",VLOOKUP(DATA!$P374,'M2'!$A:$C,R$2,FALSE)),IF($N374=0,IF(ISERROR(VLOOKUP($P374,'M1'!$A:$C,R$2,FALSE)),IF(ISERROR(VLOOKUP(DATA!$P374,'M2'!$A:$C,R$2,FALSE)),"NOT PRESENT",VLOOKUP(DATA!$P374,'M2'!$A:$C,R$2,FALSE)),VLOOKUP($P374,'M1'!$A:$C,R$2,FALSE)),"SPECIFY METHOD")))</f>
        <v>No Debris found</v>
      </c>
      <c r="S374" s="58">
        <f t="shared" si="664"/>
        <v>0</v>
      </c>
      <c r="T374" s="53">
        <v>0</v>
      </c>
    </row>
    <row r="375" spans="1:25">
      <c r="B375" s="2" t="str">
        <f t="shared" ref="B375:C375" si="731">IF(ISERROR(B374),IF(ISERROR(B373),IF(ISERROR(B372),"BLANK",B372),B373),B374)</f>
        <v>LH</v>
      </c>
      <c r="C375" s="2" t="str">
        <f t="shared" si="731"/>
        <v>BLANK</v>
      </c>
      <c r="D375" s="2" t="s">
        <v>172</v>
      </c>
      <c r="E375" s="7" t="str">
        <f>IF(ISERROR(VLOOKUP($D375,SITES!$A:$E,2,FALSE)),"",VLOOKUP($D375,SITES!$A:$E,2,FALSE))</f>
        <v>Broward County A</v>
      </c>
      <c r="F375" s="4">
        <f>IF(ISERROR(VLOOKUP($D375,SITES!$A:$E,3,FALSE)),"",VLOOKUP($D375,SITES!$A:$E,3,FALSE))</f>
        <v>26.149750000000001</v>
      </c>
      <c r="G375" s="31">
        <f>IF(ISERROR(VLOOKUP($D375,SITES!$A:$E,4,FALSE)),"",VLOOKUP($D375,SITES!$A:$E,4,FALSE))</f>
        <v>-80.096833333333336</v>
      </c>
      <c r="H375" s="50">
        <v>45449</v>
      </c>
      <c r="I375" s="2">
        <v>11</v>
      </c>
      <c r="J375" s="2" t="str">
        <f t="shared" ref="J375:M375" si="732">IF(ISERROR(J374),IF(ISERROR(J373),IF(ISERROR(J372),"BLANK",J372),J373),J374)</f>
        <v>N</v>
      </c>
      <c r="K375" s="6">
        <v>0.36458333333333331</v>
      </c>
      <c r="L375" s="2" t="s">
        <v>136</v>
      </c>
      <c r="M375" s="2">
        <f t="shared" si="732"/>
        <v>5.5</v>
      </c>
      <c r="N375" s="2">
        <v>1</v>
      </c>
      <c r="O375" s="2">
        <v>1</v>
      </c>
      <c r="P375" s="2" t="s">
        <v>100</v>
      </c>
      <c r="Q375" s="7" t="str">
        <f>IF($N375=1,IF(ISERROR(VLOOKUP($P375,'M1'!$A:$C,Q$2,FALSE)),"NOT PRESENT",VLOOKUP($P375,'M1'!$A:$C,Q$2,FALSE)),IF($N375=2,IF(ISERROR(VLOOKUP(DATA!$P375,'M2'!$A:$C,Q$2,FALSE)),"NOT PRESENT",VLOOKUP(DATA!$P375,'M2'!$A:$C,Q$2,FALSE)),IF($N375=0,IF(ISERROR(VLOOKUP($P375,'M1'!$A:$C,Q$2,FALSE)),IF(ISERROR(VLOOKUP(DATA!$P375,'M2'!$A:$C,Q$2,FALSE)),"NOT PRESENT",VLOOKUP(DATA!$P375,'M2'!$A:$C,Q$2,FALSE)),VLOOKUP($P375,'M1'!$A:$C,Q$2,FALSE)),"SPECIFY METHOD")))</f>
        <v>Stegastes planifrons</v>
      </c>
      <c r="R375" s="7" t="str">
        <f>IF($N375=1,IF(ISERROR(VLOOKUP($P375,'M1'!$A:$C,R$2,FALSE)),"NOT PRESENT",VLOOKUP($P375,'M1'!$A:$C,R$2,FALSE)),IF($N375=2,IF(ISERROR(VLOOKUP(DATA!$P375,'M2'!$A:$C,R$2,FALSE)),"NOT PRESENT",VLOOKUP(DATA!$P375,'M2'!$A:$C,R$2,FALSE)),IF($N375=0,IF(ISERROR(VLOOKUP($P375,'M1'!$A:$C,R$2,FALSE)),IF(ISERROR(VLOOKUP(DATA!$P375,'M2'!$A:$C,R$2,FALSE)),"NOT PRESENT",VLOOKUP(DATA!$P375,'M2'!$A:$C,R$2,FALSE)),VLOOKUP($P375,'M1'!$A:$C,R$2,FALSE)),"SPECIFY METHOD")))</f>
        <v>Threespot damselfish</v>
      </c>
      <c r="S375" s="33">
        <f t="shared" si="664"/>
        <v>12</v>
      </c>
      <c r="T375" s="2">
        <v>0</v>
      </c>
      <c r="V375" s="2">
        <v>2</v>
      </c>
      <c r="W375" s="2">
        <v>10</v>
      </c>
    </row>
    <row r="376" spans="1:25">
      <c r="B376" s="2" t="str">
        <f t="shared" ref="B376:D376" si="733">IF(ISERROR(B375),IF(ISERROR(B374),IF(ISERROR(B373),"BLANK",B373),B374),B375)</f>
        <v>LH</v>
      </c>
      <c r="C376" s="2" t="str">
        <f t="shared" si="733"/>
        <v>BLANK</v>
      </c>
      <c r="D376" s="2" t="str">
        <f t="shared" si="733"/>
        <v>BCA</v>
      </c>
      <c r="E376" s="7" t="str">
        <f>IF(ISERROR(VLOOKUP($D376,SITES!$A:$E,2,FALSE)),"",VLOOKUP($D376,SITES!$A:$E,2,FALSE))</f>
        <v>Broward County A</v>
      </c>
      <c r="F376" s="4">
        <f>IF(ISERROR(VLOOKUP($D376,SITES!$A:$E,3,FALSE)),"",VLOOKUP($D376,SITES!$A:$E,3,FALSE))</f>
        <v>26.149750000000001</v>
      </c>
      <c r="G376" s="31">
        <f>IF(ISERROR(VLOOKUP($D376,SITES!$A:$E,4,FALSE)),"",VLOOKUP($D376,SITES!$A:$E,4,FALSE))</f>
        <v>-80.096833333333336</v>
      </c>
      <c r="H376" s="50">
        <f t="shared" ref="H376:P376" si="734">IF(ISERROR(H375),IF(ISERROR(H374),IF(ISERROR(H373),"BLANK",H373),H374),H375)</f>
        <v>45449</v>
      </c>
      <c r="I376" s="2">
        <f t="shared" si="734"/>
        <v>11</v>
      </c>
      <c r="J376" s="2" t="str">
        <f t="shared" si="734"/>
        <v>N</v>
      </c>
      <c r="K376" s="6">
        <f t="shared" si="734"/>
        <v>0.36458333333333331</v>
      </c>
      <c r="L376" s="2" t="str">
        <f t="shared" si="734"/>
        <v>Angela</v>
      </c>
      <c r="M376" s="2">
        <f t="shared" si="734"/>
        <v>5.5</v>
      </c>
      <c r="N376" s="2">
        <f t="shared" si="734"/>
        <v>1</v>
      </c>
      <c r="O376" s="2">
        <v>2</v>
      </c>
      <c r="P376" s="2" t="str">
        <f t="shared" si="734"/>
        <v>spl</v>
      </c>
      <c r="Q376" s="7" t="str">
        <f>IF($N376=1,IF(ISERROR(VLOOKUP($P376,'M1'!$A:$C,Q$2,FALSE)),"NOT PRESENT",VLOOKUP($P376,'M1'!$A:$C,Q$2,FALSE)),IF($N376=2,IF(ISERROR(VLOOKUP(DATA!$P376,'M2'!$A:$C,Q$2,FALSE)),"NOT PRESENT",VLOOKUP(DATA!$P376,'M2'!$A:$C,Q$2,FALSE)),IF($N376=0,IF(ISERROR(VLOOKUP($P376,'M1'!$A:$C,Q$2,FALSE)),IF(ISERROR(VLOOKUP(DATA!$P376,'M2'!$A:$C,Q$2,FALSE)),"NOT PRESENT",VLOOKUP(DATA!$P376,'M2'!$A:$C,Q$2,FALSE)),VLOOKUP($P376,'M1'!$A:$C,Q$2,FALSE)),"SPECIFY METHOD")))</f>
        <v>Stegastes planifrons</v>
      </c>
      <c r="R376" s="7" t="str">
        <f>IF($N376=1,IF(ISERROR(VLOOKUP($P376,'M1'!$A:$C,R$2,FALSE)),"NOT PRESENT",VLOOKUP($P376,'M1'!$A:$C,R$2,FALSE)),IF($N376=2,IF(ISERROR(VLOOKUP(DATA!$P376,'M2'!$A:$C,R$2,FALSE)),"NOT PRESENT",VLOOKUP(DATA!$P376,'M2'!$A:$C,R$2,FALSE)),IF($N376=0,IF(ISERROR(VLOOKUP($P376,'M1'!$A:$C,R$2,FALSE)),IF(ISERROR(VLOOKUP(DATA!$P376,'M2'!$A:$C,R$2,FALSE)),"NOT PRESENT",VLOOKUP(DATA!$P376,'M2'!$A:$C,R$2,FALSE)),VLOOKUP($P376,'M1'!$A:$C,R$2,FALSE)),"SPECIFY METHOD")))</f>
        <v>Threespot damselfish</v>
      </c>
      <c r="S376" s="33">
        <f t="shared" si="664"/>
        <v>22</v>
      </c>
      <c r="T376" s="2">
        <v>0</v>
      </c>
      <c r="U376" s="2">
        <v>2</v>
      </c>
      <c r="W376" s="2">
        <v>20</v>
      </c>
    </row>
    <row r="377" spans="1:25">
      <c r="B377" s="2" t="str">
        <f t="shared" ref="B377:D377" si="735">IF(ISERROR(B376),IF(ISERROR(B375),IF(ISERROR(B374),"BLANK",B374),B375),B376)</f>
        <v>LH</v>
      </c>
      <c r="C377" s="2" t="str">
        <f t="shared" si="735"/>
        <v>BLANK</v>
      </c>
      <c r="D377" s="2" t="str">
        <f t="shared" si="735"/>
        <v>BCA</v>
      </c>
      <c r="E377" s="7" t="str">
        <f>IF(ISERROR(VLOOKUP($D377,SITES!$A:$E,2,FALSE)),"",VLOOKUP($D377,SITES!$A:$E,2,FALSE))</f>
        <v>Broward County A</v>
      </c>
      <c r="F377" s="4">
        <f>IF(ISERROR(VLOOKUP($D377,SITES!$A:$E,3,FALSE)),"",VLOOKUP($D377,SITES!$A:$E,3,FALSE))</f>
        <v>26.149750000000001</v>
      </c>
      <c r="G377" s="31">
        <f>IF(ISERROR(VLOOKUP($D377,SITES!$A:$E,4,FALSE)),"",VLOOKUP($D377,SITES!$A:$E,4,FALSE))</f>
        <v>-80.096833333333336</v>
      </c>
      <c r="H377" s="50">
        <f t="shared" ref="H377:N377" si="736">IF(ISERROR(H376),IF(ISERROR(H375),IF(ISERROR(H374),"BLANK",H374),H375),H376)</f>
        <v>45449</v>
      </c>
      <c r="I377" s="2">
        <f t="shared" si="736"/>
        <v>11</v>
      </c>
      <c r="J377" s="2" t="str">
        <f t="shared" si="736"/>
        <v>N</v>
      </c>
      <c r="K377" s="6">
        <f t="shared" si="736"/>
        <v>0.36458333333333331</v>
      </c>
      <c r="L377" s="2" t="str">
        <f t="shared" si="736"/>
        <v>Angela</v>
      </c>
      <c r="M377" s="2">
        <f t="shared" si="736"/>
        <v>5.5</v>
      </c>
      <c r="N377" s="2">
        <f t="shared" si="736"/>
        <v>1</v>
      </c>
      <c r="O377" s="2">
        <v>1</v>
      </c>
      <c r="P377" s="2" t="s">
        <v>173</v>
      </c>
      <c r="Q377" s="7" t="str">
        <f>IF($N377=1,IF(ISERROR(VLOOKUP($P377,'M1'!$A:$C,Q$2,FALSE)),"NOT PRESENT",VLOOKUP($P377,'M1'!$A:$C,Q$2,FALSE)),IF($N377=2,IF(ISERROR(VLOOKUP(DATA!$P377,'M2'!$A:$C,Q$2,FALSE)),"NOT PRESENT",VLOOKUP(DATA!$P377,'M2'!$A:$C,Q$2,FALSE)),IF($N377=0,IF(ISERROR(VLOOKUP($P377,'M1'!$A:$C,Q$2,FALSE)),IF(ISERROR(VLOOKUP(DATA!$P377,'M2'!$A:$C,Q$2,FALSE)),"NOT PRESENT",VLOOKUP(DATA!$P377,'M2'!$A:$C,Q$2,FALSE)),VLOOKUP($P377,'M1'!$A:$C,Q$2,FALSE)),"SPECIFY METHOD")))</f>
        <v>Stegastes adustus</v>
      </c>
      <c r="R377" s="7" t="str">
        <f>IF($N377=1,IF(ISERROR(VLOOKUP($P377,'M1'!$A:$C,R$2,FALSE)),"NOT PRESENT",VLOOKUP($P377,'M1'!$A:$C,R$2,FALSE)),IF($N377=2,IF(ISERROR(VLOOKUP(DATA!$P377,'M2'!$A:$C,R$2,FALSE)),"NOT PRESENT",VLOOKUP(DATA!$P377,'M2'!$A:$C,R$2,FALSE)),IF($N377=0,IF(ISERROR(VLOOKUP($P377,'M1'!$A:$C,R$2,FALSE)),IF(ISERROR(VLOOKUP(DATA!$P377,'M2'!$A:$C,R$2,FALSE)),"NOT PRESENT",VLOOKUP(DATA!$P377,'M2'!$A:$C,R$2,FALSE)),VLOOKUP($P377,'M1'!$A:$C,R$2,FALSE)),"SPECIFY METHOD")))</f>
        <v>Dusky damselfish</v>
      </c>
      <c r="S377" s="33">
        <f t="shared" si="664"/>
        <v>82</v>
      </c>
      <c r="T377" s="2">
        <v>0</v>
      </c>
      <c r="V377" s="2">
        <v>80</v>
      </c>
      <c r="W377" s="2">
        <v>2</v>
      </c>
    </row>
    <row r="378" spans="1:25">
      <c r="B378" s="2" t="str">
        <f t="shared" ref="B378:D378" si="737">IF(ISERROR(B377),IF(ISERROR(B376),IF(ISERROR(B375),"BLANK",B375),B376),B377)</f>
        <v>LH</v>
      </c>
      <c r="C378" s="2" t="str">
        <f t="shared" si="737"/>
        <v>BLANK</v>
      </c>
      <c r="D378" s="2" t="str">
        <f t="shared" si="737"/>
        <v>BCA</v>
      </c>
      <c r="E378" s="7" t="str">
        <f>IF(ISERROR(VLOOKUP($D378,SITES!$A:$E,2,FALSE)),"",VLOOKUP($D378,SITES!$A:$E,2,FALSE))</f>
        <v>Broward County A</v>
      </c>
      <c r="F378" s="4">
        <f>IF(ISERROR(VLOOKUP($D378,SITES!$A:$E,3,FALSE)),"",VLOOKUP($D378,SITES!$A:$E,3,FALSE))</f>
        <v>26.149750000000001</v>
      </c>
      <c r="G378" s="31">
        <f>IF(ISERROR(VLOOKUP($D378,SITES!$A:$E,4,FALSE)),"",VLOOKUP($D378,SITES!$A:$E,4,FALSE))</f>
        <v>-80.096833333333336</v>
      </c>
      <c r="H378" s="50">
        <f t="shared" ref="H378:P378" si="738">IF(ISERROR(H377),IF(ISERROR(H376),IF(ISERROR(H375),"BLANK",H375),H376),H377)</f>
        <v>45449</v>
      </c>
      <c r="I378" s="2">
        <f t="shared" si="738"/>
        <v>11</v>
      </c>
      <c r="J378" s="2" t="str">
        <f t="shared" si="738"/>
        <v>N</v>
      </c>
      <c r="K378" s="6">
        <f t="shared" si="738"/>
        <v>0.36458333333333331</v>
      </c>
      <c r="L378" s="2" t="str">
        <f t="shared" si="738"/>
        <v>Angela</v>
      </c>
      <c r="M378" s="2">
        <f t="shared" si="738"/>
        <v>5.5</v>
      </c>
      <c r="N378" s="2">
        <f t="shared" si="738"/>
        <v>1</v>
      </c>
      <c r="O378" s="2">
        <v>2</v>
      </c>
      <c r="P378" s="2" t="str">
        <f t="shared" si="738"/>
        <v>sad</v>
      </c>
      <c r="Q378" s="7" t="str">
        <f>IF($N378=1,IF(ISERROR(VLOOKUP($P378,'M1'!$A:$C,Q$2,FALSE)),"NOT PRESENT",VLOOKUP($P378,'M1'!$A:$C,Q$2,FALSE)),IF($N378=2,IF(ISERROR(VLOOKUP(DATA!$P378,'M2'!$A:$C,Q$2,FALSE)),"NOT PRESENT",VLOOKUP(DATA!$P378,'M2'!$A:$C,Q$2,FALSE)),IF($N378=0,IF(ISERROR(VLOOKUP($P378,'M1'!$A:$C,Q$2,FALSE)),IF(ISERROR(VLOOKUP(DATA!$P378,'M2'!$A:$C,Q$2,FALSE)),"NOT PRESENT",VLOOKUP(DATA!$P378,'M2'!$A:$C,Q$2,FALSE)),VLOOKUP($P378,'M1'!$A:$C,Q$2,FALSE)),"SPECIFY METHOD")))</f>
        <v>Stegastes adustus</v>
      </c>
      <c r="R378" s="7" t="str">
        <f>IF($N378=1,IF(ISERROR(VLOOKUP($P378,'M1'!$A:$C,R$2,FALSE)),"NOT PRESENT",VLOOKUP($P378,'M1'!$A:$C,R$2,FALSE)),IF($N378=2,IF(ISERROR(VLOOKUP(DATA!$P378,'M2'!$A:$C,R$2,FALSE)),"NOT PRESENT",VLOOKUP(DATA!$P378,'M2'!$A:$C,R$2,FALSE)),IF($N378=0,IF(ISERROR(VLOOKUP($P378,'M1'!$A:$C,R$2,FALSE)),IF(ISERROR(VLOOKUP(DATA!$P378,'M2'!$A:$C,R$2,FALSE)),"NOT PRESENT",VLOOKUP(DATA!$P378,'M2'!$A:$C,R$2,FALSE)),VLOOKUP($P378,'M1'!$A:$C,R$2,FALSE)),"SPECIFY METHOD")))</f>
        <v>Dusky damselfish</v>
      </c>
      <c r="S378" s="33">
        <f t="shared" si="664"/>
        <v>150</v>
      </c>
      <c r="T378" s="2">
        <v>0</v>
      </c>
      <c r="V378" s="2">
        <v>150</v>
      </c>
    </row>
    <row r="379" spans="1:25">
      <c r="B379" s="2" t="str">
        <f t="shared" ref="B379:D379" si="739">IF(ISERROR(B378),IF(ISERROR(B377),IF(ISERROR(B376),"BLANK",B376),B377),B378)</f>
        <v>LH</v>
      </c>
      <c r="C379" s="2" t="str">
        <f t="shared" si="739"/>
        <v>BLANK</v>
      </c>
      <c r="D379" s="2" t="str">
        <f t="shared" si="739"/>
        <v>BCA</v>
      </c>
      <c r="E379" s="7" t="str">
        <f>IF(ISERROR(VLOOKUP($D379,SITES!$A:$E,2,FALSE)),"",VLOOKUP($D379,SITES!$A:$E,2,FALSE))</f>
        <v>Broward County A</v>
      </c>
      <c r="F379" s="4">
        <f>IF(ISERROR(VLOOKUP($D379,SITES!$A:$E,3,FALSE)),"",VLOOKUP($D379,SITES!$A:$E,3,FALSE))</f>
        <v>26.149750000000001</v>
      </c>
      <c r="G379" s="31">
        <f>IF(ISERROR(VLOOKUP($D379,SITES!$A:$E,4,FALSE)),"",VLOOKUP($D379,SITES!$A:$E,4,FALSE))</f>
        <v>-80.096833333333336</v>
      </c>
      <c r="H379" s="50">
        <f t="shared" ref="H379:N379" si="740">IF(ISERROR(H378),IF(ISERROR(H377),IF(ISERROR(H376),"BLANK",H376),H377),H378)</f>
        <v>45449</v>
      </c>
      <c r="I379" s="2">
        <f t="shared" si="740"/>
        <v>11</v>
      </c>
      <c r="J379" s="2" t="str">
        <f t="shared" si="740"/>
        <v>N</v>
      </c>
      <c r="K379" s="6">
        <f t="shared" si="740"/>
        <v>0.36458333333333331</v>
      </c>
      <c r="L379" s="2" t="str">
        <f t="shared" si="740"/>
        <v>Angela</v>
      </c>
      <c r="M379" s="2">
        <f t="shared" si="740"/>
        <v>5.5</v>
      </c>
      <c r="N379" s="2">
        <f t="shared" si="740"/>
        <v>1</v>
      </c>
      <c r="O379" s="2">
        <v>1</v>
      </c>
      <c r="P379" s="2" t="s">
        <v>138</v>
      </c>
      <c r="Q379" s="7" t="str">
        <f>IF($N379=1,IF(ISERROR(VLOOKUP($P379,'M1'!$A:$C,Q$2,FALSE)),"NOT PRESENT",VLOOKUP($P379,'M1'!$A:$C,Q$2,FALSE)),IF($N379=2,IF(ISERROR(VLOOKUP(DATA!$P379,'M2'!$A:$C,Q$2,FALSE)),"NOT PRESENT",VLOOKUP(DATA!$P379,'M2'!$A:$C,Q$2,FALSE)),IF($N379=0,IF(ISERROR(VLOOKUP($P379,'M1'!$A:$C,Q$2,FALSE)),IF(ISERROR(VLOOKUP(DATA!$P379,'M2'!$A:$C,Q$2,FALSE)),"NOT PRESENT",VLOOKUP(DATA!$P379,'M2'!$A:$C,Q$2,FALSE)),VLOOKUP($P379,'M1'!$A:$C,Q$2,FALSE)),"SPECIFY METHOD")))</f>
        <v>Haemulon spp.</v>
      </c>
      <c r="R379" s="7">
        <f>IF($N379=1,IF(ISERROR(VLOOKUP($P379,'M1'!$A:$C,R$2,FALSE)),"NOT PRESENT",VLOOKUP($P379,'M1'!$A:$C,R$2,FALSE)),IF($N379=2,IF(ISERROR(VLOOKUP(DATA!$P379,'M2'!$A:$C,R$2,FALSE)),"NOT PRESENT",VLOOKUP(DATA!$P379,'M2'!$A:$C,R$2,FALSE)),IF($N379=0,IF(ISERROR(VLOOKUP($P379,'M1'!$A:$C,R$2,FALSE)),IF(ISERROR(VLOOKUP(DATA!$P379,'M2'!$A:$C,R$2,FALSE)),"NOT PRESENT",VLOOKUP(DATA!$P379,'M2'!$A:$C,R$2,FALSE)),VLOOKUP($P379,'M1'!$A:$C,R$2,FALSE)),"SPECIFY METHOD")))</f>
        <v>0</v>
      </c>
      <c r="S379" s="33">
        <f t="shared" si="664"/>
        <v>180</v>
      </c>
      <c r="T379" s="2">
        <v>0</v>
      </c>
      <c r="U379" s="2">
        <v>180</v>
      </c>
    </row>
    <row r="380" spans="1:25">
      <c r="B380" s="2" t="str">
        <f t="shared" ref="B380:D380" si="741">IF(ISERROR(B379),IF(ISERROR(B378),IF(ISERROR(B377),"BLANK",B377),B378),B379)</f>
        <v>LH</v>
      </c>
      <c r="C380" s="2" t="str">
        <f t="shared" si="741"/>
        <v>BLANK</v>
      </c>
      <c r="D380" s="2" t="str">
        <f t="shared" si="741"/>
        <v>BCA</v>
      </c>
      <c r="E380" s="7" t="str">
        <f>IF(ISERROR(VLOOKUP($D380,SITES!$A:$E,2,FALSE)),"",VLOOKUP($D380,SITES!$A:$E,2,FALSE))</f>
        <v>Broward County A</v>
      </c>
      <c r="F380" s="4">
        <f>IF(ISERROR(VLOOKUP($D380,SITES!$A:$E,3,FALSE)),"",VLOOKUP($D380,SITES!$A:$E,3,FALSE))</f>
        <v>26.149750000000001</v>
      </c>
      <c r="G380" s="31">
        <f>IF(ISERROR(VLOOKUP($D380,SITES!$A:$E,4,FALSE)),"",VLOOKUP($D380,SITES!$A:$E,4,FALSE))</f>
        <v>-80.096833333333336</v>
      </c>
      <c r="H380" s="50">
        <f t="shared" ref="H380:P380" si="742">IF(ISERROR(H379),IF(ISERROR(H378),IF(ISERROR(H377),"BLANK",H377),H378),H379)</f>
        <v>45449</v>
      </c>
      <c r="I380" s="2">
        <f t="shared" si="742"/>
        <v>11</v>
      </c>
      <c r="J380" s="2" t="str">
        <f t="shared" si="742"/>
        <v>N</v>
      </c>
      <c r="K380" s="6">
        <f t="shared" si="742"/>
        <v>0.36458333333333331</v>
      </c>
      <c r="L380" s="2" t="str">
        <f t="shared" si="742"/>
        <v>Angela</v>
      </c>
      <c r="M380" s="2">
        <f t="shared" si="742"/>
        <v>5.5</v>
      </c>
      <c r="N380" s="2">
        <f t="shared" si="742"/>
        <v>1</v>
      </c>
      <c r="O380" s="2">
        <v>2</v>
      </c>
      <c r="P380" s="2" t="str">
        <f t="shared" si="742"/>
        <v>haemulon</v>
      </c>
      <c r="Q380" s="7" t="str">
        <f>IF($N380=1,IF(ISERROR(VLOOKUP($P380,'M1'!$A:$C,Q$2,FALSE)),"NOT PRESENT",VLOOKUP($P380,'M1'!$A:$C,Q$2,FALSE)),IF($N380=2,IF(ISERROR(VLOOKUP(DATA!$P380,'M2'!$A:$C,Q$2,FALSE)),"NOT PRESENT",VLOOKUP(DATA!$P380,'M2'!$A:$C,Q$2,FALSE)),IF($N380=0,IF(ISERROR(VLOOKUP($P380,'M1'!$A:$C,Q$2,FALSE)),IF(ISERROR(VLOOKUP(DATA!$P380,'M2'!$A:$C,Q$2,FALSE)),"NOT PRESENT",VLOOKUP(DATA!$P380,'M2'!$A:$C,Q$2,FALSE)),VLOOKUP($P380,'M1'!$A:$C,Q$2,FALSE)),"SPECIFY METHOD")))</f>
        <v>Haemulon spp.</v>
      </c>
      <c r="R380" s="7">
        <f>IF($N380=1,IF(ISERROR(VLOOKUP($P380,'M1'!$A:$C,R$2,FALSE)),"NOT PRESENT",VLOOKUP($P380,'M1'!$A:$C,R$2,FALSE)),IF($N380=2,IF(ISERROR(VLOOKUP(DATA!$P380,'M2'!$A:$C,R$2,FALSE)),"NOT PRESENT",VLOOKUP(DATA!$P380,'M2'!$A:$C,R$2,FALSE)),IF($N380=0,IF(ISERROR(VLOOKUP($P380,'M1'!$A:$C,R$2,FALSE)),IF(ISERROR(VLOOKUP(DATA!$P380,'M2'!$A:$C,R$2,FALSE)),"NOT PRESENT",VLOOKUP(DATA!$P380,'M2'!$A:$C,R$2,FALSE)),VLOOKUP($P380,'M1'!$A:$C,R$2,FALSE)),"SPECIFY METHOD")))</f>
        <v>0</v>
      </c>
      <c r="S380" s="33">
        <f t="shared" si="664"/>
        <v>20</v>
      </c>
      <c r="T380" s="2">
        <v>0</v>
      </c>
      <c r="U380" s="2">
        <v>20</v>
      </c>
    </row>
    <row r="381" spans="1:25">
      <c r="B381" s="2" t="str">
        <f t="shared" ref="B381:D381" si="743">IF(ISERROR(B380),IF(ISERROR(B379),IF(ISERROR(B378),"BLANK",B378),B379),B380)</f>
        <v>LH</v>
      </c>
      <c r="C381" s="2" t="str">
        <f t="shared" si="743"/>
        <v>BLANK</v>
      </c>
      <c r="D381" s="2" t="str">
        <f t="shared" si="743"/>
        <v>BCA</v>
      </c>
      <c r="E381" s="7" t="str">
        <f>IF(ISERROR(VLOOKUP($D381,SITES!$A:$E,2,FALSE)),"",VLOOKUP($D381,SITES!$A:$E,2,FALSE))</f>
        <v>Broward County A</v>
      </c>
      <c r="F381" s="4">
        <f>IF(ISERROR(VLOOKUP($D381,SITES!$A:$E,3,FALSE)),"",VLOOKUP($D381,SITES!$A:$E,3,FALSE))</f>
        <v>26.149750000000001</v>
      </c>
      <c r="G381" s="31">
        <f>IF(ISERROR(VLOOKUP($D381,SITES!$A:$E,4,FALSE)),"",VLOOKUP($D381,SITES!$A:$E,4,FALSE))</f>
        <v>-80.096833333333336</v>
      </c>
      <c r="H381" s="50">
        <f t="shared" ref="H381:N381" si="744">IF(ISERROR(H380),IF(ISERROR(H379),IF(ISERROR(H378),"BLANK",H378),H379),H380)</f>
        <v>45449</v>
      </c>
      <c r="I381" s="2">
        <f t="shared" si="744"/>
        <v>11</v>
      </c>
      <c r="J381" s="2" t="str">
        <f t="shared" si="744"/>
        <v>N</v>
      </c>
      <c r="K381" s="6">
        <f t="shared" si="744"/>
        <v>0.36458333333333331</v>
      </c>
      <c r="L381" s="2" t="str">
        <f t="shared" si="744"/>
        <v>Angela</v>
      </c>
      <c r="M381" s="2">
        <f t="shared" si="744"/>
        <v>5.5</v>
      </c>
      <c r="N381" s="2">
        <f t="shared" si="744"/>
        <v>1</v>
      </c>
      <c r="O381" s="2">
        <v>1</v>
      </c>
      <c r="P381" s="2" t="s">
        <v>134</v>
      </c>
      <c r="Q381" s="7" t="str">
        <f>IF($N381=1,IF(ISERROR(VLOOKUP($P381,'M1'!$A:$C,Q$2,FALSE)),"NOT PRESENT",VLOOKUP($P381,'M1'!$A:$C,Q$2,FALSE)),IF($N381=2,IF(ISERROR(VLOOKUP(DATA!$P381,'M2'!$A:$C,Q$2,FALSE)),"NOT PRESENT",VLOOKUP(DATA!$P381,'M2'!$A:$C,Q$2,FALSE)),IF($N381=0,IF(ISERROR(VLOOKUP($P381,'M1'!$A:$C,Q$2,FALSE)),IF(ISERROR(VLOOKUP(DATA!$P381,'M2'!$A:$C,Q$2,FALSE)),"NOT PRESENT",VLOOKUP(DATA!$P381,'M2'!$A:$C,Q$2,FALSE)),VLOOKUP($P381,'M1'!$A:$C,Q$2,FALSE)),"SPECIFY METHOD")))</f>
        <v>Opistognathus whitehursti</v>
      </c>
      <c r="R381" s="7" t="str">
        <f>IF($N381=1,IF(ISERROR(VLOOKUP($P381,'M1'!$A:$C,R$2,FALSE)),"NOT PRESENT",VLOOKUP($P381,'M1'!$A:$C,R$2,FALSE)),IF($N381=2,IF(ISERROR(VLOOKUP(DATA!$P381,'M2'!$A:$C,R$2,FALSE)),"NOT PRESENT",VLOOKUP(DATA!$P381,'M2'!$A:$C,R$2,FALSE)),IF($N381=0,IF(ISERROR(VLOOKUP($P381,'M1'!$A:$C,R$2,FALSE)),IF(ISERROR(VLOOKUP(DATA!$P381,'M2'!$A:$C,R$2,FALSE)),"NOT PRESENT",VLOOKUP(DATA!$P381,'M2'!$A:$C,R$2,FALSE)),VLOOKUP($P381,'M1'!$A:$C,R$2,FALSE)),"SPECIFY METHOD")))</f>
        <v>Dusky jawfish</v>
      </c>
      <c r="S381" s="33">
        <f t="shared" si="664"/>
        <v>1</v>
      </c>
      <c r="T381" s="2">
        <v>0</v>
      </c>
      <c r="W381" s="2">
        <v>1</v>
      </c>
    </row>
    <row r="382" spans="1:25">
      <c r="B382" s="2" t="str">
        <f t="shared" ref="B382:D382" si="745">IF(ISERROR(B381),IF(ISERROR(B380),IF(ISERROR(B379),"BLANK",B379),B380),B381)</f>
        <v>LH</v>
      </c>
      <c r="C382" s="2" t="str">
        <f t="shared" si="745"/>
        <v>BLANK</v>
      </c>
      <c r="D382" s="2" t="str">
        <f t="shared" si="745"/>
        <v>BCA</v>
      </c>
      <c r="E382" s="7" t="str">
        <f>IF(ISERROR(VLOOKUP($D382,SITES!$A:$E,2,FALSE)),"",VLOOKUP($D382,SITES!$A:$E,2,FALSE))</f>
        <v>Broward County A</v>
      </c>
      <c r="F382" s="4">
        <f>IF(ISERROR(VLOOKUP($D382,SITES!$A:$E,3,FALSE)),"",VLOOKUP($D382,SITES!$A:$E,3,FALSE))</f>
        <v>26.149750000000001</v>
      </c>
      <c r="G382" s="31">
        <f>IF(ISERROR(VLOOKUP($D382,SITES!$A:$E,4,FALSE)),"",VLOOKUP($D382,SITES!$A:$E,4,FALSE))</f>
        <v>-80.096833333333336</v>
      </c>
      <c r="H382" s="50">
        <f t="shared" ref="H382:P382" si="746">IF(ISERROR(H381),IF(ISERROR(H380),IF(ISERROR(H379),"BLANK",H379),H380),H381)</f>
        <v>45449</v>
      </c>
      <c r="I382" s="2">
        <f t="shared" si="746"/>
        <v>11</v>
      </c>
      <c r="J382" s="2" t="str">
        <f t="shared" si="746"/>
        <v>N</v>
      </c>
      <c r="K382" s="6">
        <f t="shared" si="746"/>
        <v>0.36458333333333331</v>
      </c>
      <c r="L382" s="2" t="str">
        <f t="shared" si="746"/>
        <v>Angela</v>
      </c>
      <c r="M382" s="2">
        <f t="shared" si="746"/>
        <v>5.5</v>
      </c>
      <c r="N382" s="2">
        <f t="shared" si="746"/>
        <v>1</v>
      </c>
      <c r="O382" s="2">
        <v>2</v>
      </c>
      <c r="P382" s="2" t="str">
        <f t="shared" si="746"/>
        <v>owh</v>
      </c>
      <c r="Q382" s="7" t="str">
        <f>IF($N382=1,IF(ISERROR(VLOOKUP($P382,'M1'!$A:$C,Q$2,FALSE)),"NOT PRESENT",VLOOKUP($P382,'M1'!$A:$C,Q$2,FALSE)),IF($N382=2,IF(ISERROR(VLOOKUP(DATA!$P382,'M2'!$A:$C,Q$2,FALSE)),"NOT PRESENT",VLOOKUP(DATA!$P382,'M2'!$A:$C,Q$2,FALSE)),IF($N382=0,IF(ISERROR(VLOOKUP($P382,'M1'!$A:$C,Q$2,FALSE)),IF(ISERROR(VLOOKUP(DATA!$P382,'M2'!$A:$C,Q$2,FALSE)),"NOT PRESENT",VLOOKUP(DATA!$P382,'M2'!$A:$C,Q$2,FALSE)),VLOOKUP($P382,'M1'!$A:$C,Q$2,FALSE)),"SPECIFY METHOD")))</f>
        <v>Opistognathus whitehursti</v>
      </c>
      <c r="R382" s="7" t="str">
        <f>IF($N382=1,IF(ISERROR(VLOOKUP($P382,'M1'!$A:$C,R$2,FALSE)),"NOT PRESENT",VLOOKUP($P382,'M1'!$A:$C,R$2,FALSE)),IF($N382=2,IF(ISERROR(VLOOKUP(DATA!$P382,'M2'!$A:$C,R$2,FALSE)),"NOT PRESENT",VLOOKUP(DATA!$P382,'M2'!$A:$C,R$2,FALSE)),IF($N382=0,IF(ISERROR(VLOOKUP($P382,'M1'!$A:$C,R$2,FALSE)),IF(ISERROR(VLOOKUP(DATA!$P382,'M2'!$A:$C,R$2,FALSE)),"NOT PRESENT",VLOOKUP(DATA!$P382,'M2'!$A:$C,R$2,FALSE)),VLOOKUP($P382,'M1'!$A:$C,R$2,FALSE)),"SPECIFY METHOD")))</f>
        <v>Dusky jawfish</v>
      </c>
      <c r="S382" s="33">
        <f t="shared" si="664"/>
        <v>1</v>
      </c>
      <c r="T382" s="2">
        <v>0</v>
      </c>
      <c r="W382" s="2">
        <v>1</v>
      </c>
    </row>
    <row r="383" spans="1:25">
      <c r="B383" s="2" t="str">
        <f t="shared" ref="B383:D383" si="747">IF(ISERROR(B382),IF(ISERROR(B381),IF(ISERROR(B380),"BLANK",B380),B381),B382)</f>
        <v>LH</v>
      </c>
      <c r="C383" s="2" t="str">
        <f t="shared" si="747"/>
        <v>BLANK</v>
      </c>
      <c r="D383" s="2" t="str">
        <f t="shared" si="747"/>
        <v>BCA</v>
      </c>
      <c r="E383" s="7" t="str">
        <f>IF(ISERROR(VLOOKUP($D383,SITES!$A:$E,2,FALSE)),"",VLOOKUP($D383,SITES!$A:$E,2,FALSE))</f>
        <v>Broward County A</v>
      </c>
      <c r="F383" s="4">
        <f>IF(ISERROR(VLOOKUP($D383,SITES!$A:$E,3,FALSE)),"",VLOOKUP($D383,SITES!$A:$E,3,FALSE))</f>
        <v>26.149750000000001</v>
      </c>
      <c r="G383" s="31">
        <f>IF(ISERROR(VLOOKUP($D383,SITES!$A:$E,4,FALSE)),"",VLOOKUP($D383,SITES!$A:$E,4,FALSE))</f>
        <v>-80.096833333333336</v>
      </c>
      <c r="H383" s="50">
        <f t="shared" ref="H383:N383" si="748">IF(ISERROR(H382),IF(ISERROR(H381),IF(ISERROR(H380),"BLANK",H380),H381),H382)</f>
        <v>45449</v>
      </c>
      <c r="I383" s="2">
        <f t="shared" si="748"/>
        <v>11</v>
      </c>
      <c r="J383" s="2" t="str">
        <f t="shared" si="748"/>
        <v>N</v>
      </c>
      <c r="K383" s="6">
        <f t="shared" si="748"/>
        <v>0.36458333333333331</v>
      </c>
      <c r="L383" s="2" t="str">
        <f t="shared" si="748"/>
        <v>Angela</v>
      </c>
      <c r="M383" s="2">
        <f t="shared" si="748"/>
        <v>5.5</v>
      </c>
      <c r="N383" s="2">
        <f t="shared" si="748"/>
        <v>1</v>
      </c>
      <c r="O383" s="2">
        <v>1</v>
      </c>
      <c r="P383" s="2" t="s">
        <v>77</v>
      </c>
      <c r="Q383" s="7" t="str">
        <f>IF($N383=1,IF(ISERROR(VLOOKUP($P383,'M1'!$A:$C,Q$2,FALSE)),"NOT PRESENT",VLOOKUP($P383,'M1'!$A:$C,Q$2,FALSE)),IF($N383=2,IF(ISERROR(VLOOKUP(DATA!$P383,'M2'!$A:$C,Q$2,FALSE)),"NOT PRESENT",VLOOKUP(DATA!$P383,'M2'!$A:$C,Q$2,FALSE)),IF($N383=0,IF(ISERROR(VLOOKUP($P383,'M1'!$A:$C,Q$2,FALSE)),IF(ISERROR(VLOOKUP(DATA!$P383,'M2'!$A:$C,Q$2,FALSE)),"NOT PRESENT",VLOOKUP(DATA!$P383,'M2'!$A:$C,Q$2,FALSE)),VLOOKUP($P383,'M1'!$A:$C,Q$2,FALSE)),"SPECIFY METHOD")))</f>
        <v>Halichoeres maculipinna</v>
      </c>
      <c r="R383" s="7" t="str">
        <f>IF($N383=1,IF(ISERROR(VLOOKUP($P383,'M1'!$A:$C,R$2,FALSE)),"NOT PRESENT",VLOOKUP($P383,'M1'!$A:$C,R$2,FALSE)),IF($N383=2,IF(ISERROR(VLOOKUP(DATA!$P383,'M2'!$A:$C,R$2,FALSE)),"NOT PRESENT",VLOOKUP(DATA!$P383,'M2'!$A:$C,R$2,FALSE)),IF($N383=0,IF(ISERROR(VLOOKUP($P383,'M1'!$A:$C,R$2,FALSE)),IF(ISERROR(VLOOKUP(DATA!$P383,'M2'!$A:$C,R$2,FALSE)),"NOT PRESENT",VLOOKUP(DATA!$P383,'M2'!$A:$C,R$2,FALSE)),VLOOKUP($P383,'M1'!$A:$C,R$2,FALSE)),"SPECIFY METHOD")))</f>
        <v>Clown wrasse</v>
      </c>
      <c r="S383" s="33">
        <f t="shared" si="664"/>
        <v>11</v>
      </c>
      <c r="T383" s="2">
        <v>0</v>
      </c>
      <c r="U383" s="2">
        <v>1</v>
      </c>
      <c r="V383" s="2">
        <v>4</v>
      </c>
      <c r="W383" s="2">
        <v>5</v>
      </c>
      <c r="X383" s="2">
        <v>1</v>
      </c>
    </row>
    <row r="384" spans="1:25">
      <c r="B384" s="2" t="str">
        <f t="shared" ref="B384:D384" si="749">IF(ISERROR(B383),IF(ISERROR(B382),IF(ISERROR(B381),"BLANK",B381),B382),B383)</f>
        <v>LH</v>
      </c>
      <c r="C384" s="2" t="str">
        <f t="shared" si="749"/>
        <v>BLANK</v>
      </c>
      <c r="D384" s="2" t="str">
        <f t="shared" si="749"/>
        <v>BCA</v>
      </c>
      <c r="E384" s="7" t="str">
        <f>IF(ISERROR(VLOOKUP($D384,SITES!$A:$E,2,FALSE)),"",VLOOKUP($D384,SITES!$A:$E,2,FALSE))</f>
        <v>Broward County A</v>
      </c>
      <c r="F384" s="4">
        <f>IF(ISERROR(VLOOKUP($D384,SITES!$A:$E,3,FALSE)),"",VLOOKUP($D384,SITES!$A:$E,3,FALSE))</f>
        <v>26.149750000000001</v>
      </c>
      <c r="G384" s="31">
        <f>IF(ISERROR(VLOOKUP($D384,SITES!$A:$E,4,FALSE)),"",VLOOKUP($D384,SITES!$A:$E,4,FALSE))</f>
        <v>-80.096833333333336</v>
      </c>
      <c r="H384" s="50">
        <f t="shared" ref="H384:P384" si="750">IF(ISERROR(H383),IF(ISERROR(H382),IF(ISERROR(H381),"BLANK",H381),H382),H383)</f>
        <v>45449</v>
      </c>
      <c r="I384" s="2">
        <f t="shared" si="750"/>
        <v>11</v>
      </c>
      <c r="J384" s="2" t="str">
        <f t="shared" si="750"/>
        <v>N</v>
      </c>
      <c r="K384" s="6">
        <f t="shared" si="750"/>
        <v>0.36458333333333331</v>
      </c>
      <c r="L384" s="2" t="str">
        <f t="shared" si="750"/>
        <v>Angela</v>
      </c>
      <c r="M384" s="2">
        <f t="shared" si="750"/>
        <v>5.5</v>
      </c>
      <c r="N384" s="2">
        <f t="shared" si="750"/>
        <v>1</v>
      </c>
      <c r="O384" s="2">
        <v>2</v>
      </c>
      <c r="P384" s="2" t="str">
        <f t="shared" si="750"/>
        <v>hma</v>
      </c>
      <c r="Q384" s="7" t="str">
        <f>IF($N384=1,IF(ISERROR(VLOOKUP($P384,'M1'!$A:$C,Q$2,FALSE)),"NOT PRESENT",VLOOKUP($P384,'M1'!$A:$C,Q$2,FALSE)),IF($N384=2,IF(ISERROR(VLOOKUP(DATA!$P384,'M2'!$A:$C,Q$2,FALSE)),"NOT PRESENT",VLOOKUP(DATA!$P384,'M2'!$A:$C,Q$2,FALSE)),IF($N384=0,IF(ISERROR(VLOOKUP($P384,'M1'!$A:$C,Q$2,FALSE)),IF(ISERROR(VLOOKUP(DATA!$P384,'M2'!$A:$C,Q$2,FALSE)),"NOT PRESENT",VLOOKUP(DATA!$P384,'M2'!$A:$C,Q$2,FALSE)),VLOOKUP($P384,'M1'!$A:$C,Q$2,FALSE)),"SPECIFY METHOD")))</f>
        <v>Halichoeres maculipinna</v>
      </c>
      <c r="R384" s="7" t="str">
        <f>IF($N384=1,IF(ISERROR(VLOOKUP($P384,'M1'!$A:$C,R$2,FALSE)),"NOT PRESENT",VLOOKUP($P384,'M1'!$A:$C,R$2,FALSE)),IF($N384=2,IF(ISERROR(VLOOKUP(DATA!$P384,'M2'!$A:$C,R$2,FALSE)),"NOT PRESENT",VLOOKUP(DATA!$P384,'M2'!$A:$C,R$2,FALSE)),IF($N384=0,IF(ISERROR(VLOOKUP($P384,'M1'!$A:$C,R$2,FALSE)),IF(ISERROR(VLOOKUP(DATA!$P384,'M2'!$A:$C,R$2,FALSE)),"NOT PRESENT",VLOOKUP(DATA!$P384,'M2'!$A:$C,R$2,FALSE)),VLOOKUP($P384,'M1'!$A:$C,R$2,FALSE)),"SPECIFY METHOD")))</f>
        <v>Clown wrasse</v>
      </c>
      <c r="S384" s="33">
        <f t="shared" si="664"/>
        <v>29</v>
      </c>
      <c r="T384" s="2">
        <v>0</v>
      </c>
      <c r="V384" s="2">
        <v>15</v>
      </c>
      <c r="W384" s="2">
        <v>3</v>
      </c>
      <c r="X384" s="2">
        <v>10</v>
      </c>
      <c r="Y384" s="2">
        <v>1</v>
      </c>
    </row>
    <row r="385" spans="2:26">
      <c r="B385" s="2" t="str">
        <f t="shared" ref="B385:D385" si="751">IF(ISERROR(B384),IF(ISERROR(B383),IF(ISERROR(B382),"BLANK",B382),B383),B384)</f>
        <v>LH</v>
      </c>
      <c r="C385" s="2" t="str">
        <f t="shared" si="751"/>
        <v>BLANK</v>
      </c>
      <c r="D385" s="2" t="str">
        <f t="shared" si="751"/>
        <v>BCA</v>
      </c>
      <c r="E385" s="7" t="str">
        <f>IF(ISERROR(VLOOKUP($D385,SITES!$A:$E,2,FALSE)),"",VLOOKUP($D385,SITES!$A:$E,2,FALSE))</f>
        <v>Broward County A</v>
      </c>
      <c r="F385" s="4">
        <f>IF(ISERROR(VLOOKUP($D385,SITES!$A:$E,3,FALSE)),"",VLOOKUP($D385,SITES!$A:$E,3,FALSE))</f>
        <v>26.149750000000001</v>
      </c>
      <c r="G385" s="31">
        <f>IF(ISERROR(VLOOKUP($D385,SITES!$A:$E,4,FALSE)),"",VLOOKUP($D385,SITES!$A:$E,4,FALSE))</f>
        <v>-80.096833333333336</v>
      </c>
      <c r="H385" s="50">
        <f t="shared" ref="H385:N385" si="752">IF(ISERROR(H384),IF(ISERROR(H383),IF(ISERROR(H382),"BLANK",H382),H383),H384)</f>
        <v>45449</v>
      </c>
      <c r="I385" s="2">
        <f t="shared" si="752"/>
        <v>11</v>
      </c>
      <c r="J385" s="2" t="str">
        <f t="shared" si="752"/>
        <v>N</v>
      </c>
      <c r="K385" s="6">
        <f t="shared" si="752"/>
        <v>0.36458333333333331</v>
      </c>
      <c r="L385" s="2" t="str">
        <f t="shared" si="752"/>
        <v>Angela</v>
      </c>
      <c r="M385" s="2">
        <f t="shared" si="752"/>
        <v>5.5</v>
      </c>
      <c r="N385" s="2">
        <f t="shared" si="752"/>
        <v>1</v>
      </c>
      <c r="O385" s="2">
        <v>1</v>
      </c>
      <c r="P385" s="2" t="s">
        <v>76</v>
      </c>
      <c r="Q385" s="7" t="str">
        <f>IF($N385=1,IF(ISERROR(VLOOKUP($P385,'M1'!$A:$C,Q$2,FALSE)),"NOT PRESENT",VLOOKUP($P385,'M1'!$A:$C,Q$2,FALSE)),IF($N385=2,IF(ISERROR(VLOOKUP(DATA!$P385,'M2'!$A:$C,Q$2,FALSE)),"NOT PRESENT",VLOOKUP(DATA!$P385,'M2'!$A:$C,Q$2,FALSE)),IF($N385=0,IF(ISERROR(VLOOKUP($P385,'M1'!$A:$C,Q$2,FALSE)),IF(ISERROR(VLOOKUP(DATA!$P385,'M2'!$A:$C,Q$2,FALSE)),"NOT PRESENT",VLOOKUP(DATA!$P385,'M2'!$A:$C,Q$2,FALSE)),VLOOKUP($P385,'M1'!$A:$C,Q$2,FALSE)),"SPECIFY METHOD")))</f>
        <v>Halichoeres garnoti</v>
      </c>
      <c r="R385" s="7" t="str">
        <f>IF($N385=1,IF(ISERROR(VLOOKUP($P385,'M1'!$A:$C,R$2,FALSE)),"NOT PRESENT",VLOOKUP($P385,'M1'!$A:$C,R$2,FALSE)),IF($N385=2,IF(ISERROR(VLOOKUP(DATA!$P385,'M2'!$A:$C,R$2,FALSE)),"NOT PRESENT",VLOOKUP(DATA!$P385,'M2'!$A:$C,R$2,FALSE)),IF($N385=0,IF(ISERROR(VLOOKUP($P385,'M1'!$A:$C,R$2,FALSE)),IF(ISERROR(VLOOKUP(DATA!$P385,'M2'!$A:$C,R$2,FALSE)),"NOT PRESENT",VLOOKUP(DATA!$P385,'M2'!$A:$C,R$2,FALSE)),VLOOKUP($P385,'M1'!$A:$C,R$2,FALSE)),"SPECIFY METHOD")))</f>
        <v>Yellowhead wrasse</v>
      </c>
      <c r="S385" s="33">
        <f t="shared" si="664"/>
        <v>9</v>
      </c>
      <c r="T385" s="2">
        <v>0</v>
      </c>
      <c r="V385" s="2">
        <v>5</v>
      </c>
      <c r="W385" s="2">
        <v>3</v>
      </c>
      <c r="X385" s="2">
        <v>1</v>
      </c>
    </row>
    <row r="386" spans="2:26">
      <c r="B386" s="2" t="str">
        <f t="shared" ref="B386:D386" si="753">IF(ISERROR(B385),IF(ISERROR(B384),IF(ISERROR(B383),"BLANK",B383),B384),B385)</f>
        <v>LH</v>
      </c>
      <c r="C386" s="2" t="str">
        <f t="shared" si="753"/>
        <v>BLANK</v>
      </c>
      <c r="D386" s="2" t="str">
        <f t="shared" si="753"/>
        <v>BCA</v>
      </c>
      <c r="E386" s="7" t="str">
        <f>IF(ISERROR(VLOOKUP($D386,SITES!$A:$E,2,FALSE)),"",VLOOKUP($D386,SITES!$A:$E,2,FALSE))</f>
        <v>Broward County A</v>
      </c>
      <c r="F386" s="4">
        <f>IF(ISERROR(VLOOKUP($D386,SITES!$A:$E,3,FALSE)),"",VLOOKUP($D386,SITES!$A:$E,3,FALSE))</f>
        <v>26.149750000000001</v>
      </c>
      <c r="G386" s="31">
        <f>IF(ISERROR(VLOOKUP($D386,SITES!$A:$E,4,FALSE)),"",VLOOKUP($D386,SITES!$A:$E,4,FALSE))</f>
        <v>-80.096833333333336</v>
      </c>
      <c r="H386" s="50">
        <f t="shared" ref="H386:P386" si="754">IF(ISERROR(H385),IF(ISERROR(H384),IF(ISERROR(H383),"BLANK",H383),H384),H385)</f>
        <v>45449</v>
      </c>
      <c r="I386" s="2">
        <f t="shared" si="754"/>
        <v>11</v>
      </c>
      <c r="J386" s="2" t="str">
        <f t="shared" si="754"/>
        <v>N</v>
      </c>
      <c r="K386" s="6">
        <f t="shared" si="754"/>
        <v>0.36458333333333331</v>
      </c>
      <c r="L386" s="2" t="str">
        <f t="shared" si="754"/>
        <v>Angela</v>
      </c>
      <c r="M386" s="2">
        <f t="shared" si="754"/>
        <v>5.5</v>
      </c>
      <c r="N386" s="2">
        <f t="shared" si="754"/>
        <v>1</v>
      </c>
      <c r="O386" s="2">
        <v>2</v>
      </c>
      <c r="P386" s="2" t="str">
        <f t="shared" si="754"/>
        <v>hga</v>
      </c>
      <c r="Q386" s="7" t="str">
        <f>IF($N386=1,IF(ISERROR(VLOOKUP($P386,'M1'!$A:$C,Q$2,FALSE)),"NOT PRESENT",VLOOKUP($P386,'M1'!$A:$C,Q$2,FALSE)),IF($N386=2,IF(ISERROR(VLOOKUP(DATA!$P386,'M2'!$A:$C,Q$2,FALSE)),"NOT PRESENT",VLOOKUP(DATA!$P386,'M2'!$A:$C,Q$2,FALSE)),IF($N386=0,IF(ISERROR(VLOOKUP($P386,'M1'!$A:$C,Q$2,FALSE)),IF(ISERROR(VLOOKUP(DATA!$P386,'M2'!$A:$C,Q$2,FALSE)),"NOT PRESENT",VLOOKUP(DATA!$P386,'M2'!$A:$C,Q$2,FALSE)),VLOOKUP($P386,'M1'!$A:$C,Q$2,FALSE)),"SPECIFY METHOD")))</f>
        <v>Halichoeres garnoti</v>
      </c>
      <c r="R386" s="7" t="str">
        <f>IF($N386=1,IF(ISERROR(VLOOKUP($P386,'M1'!$A:$C,R$2,FALSE)),"NOT PRESENT",VLOOKUP($P386,'M1'!$A:$C,R$2,FALSE)),IF($N386=2,IF(ISERROR(VLOOKUP(DATA!$P386,'M2'!$A:$C,R$2,FALSE)),"NOT PRESENT",VLOOKUP(DATA!$P386,'M2'!$A:$C,R$2,FALSE)),IF($N386=0,IF(ISERROR(VLOOKUP($P386,'M1'!$A:$C,R$2,FALSE)),IF(ISERROR(VLOOKUP(DATA!$P386,'M2'!$A:$C,R$2,FALSE)),"NOT PRESENT",VLOOKUP(DATA!$P386,'M2'!$A:$C,R$2,FALSE)),VLOOKUP($P386,'M1'!$A:$C,R$2,FALSE)),"SPECIFY METHOD")))</f>
        <v>Yellowhead wrasse</v>
      </c>
      <c r="S386" s="33">
        <f t="shared" si="664"/>
        <v>14</v>
      </c>
      <c r="T386" s="2">
        <v>0</v>
      </c>
      <c r="V386" s="2">
        <v>3</v>
      </c>
      <c r="W386" s="2">
        <v>10</v>
      </c>
      <c r="X386" s="2">
        <v>1</v>
      </c>
    </row>
    <row r="387" spans="2:26">
      <c r="B387" s="2" t="str">
        <f t="shared" ref="B387:D387" si="755">IF(ISERROR(B386),IF(ISERROR(B385),IF(ISERROR(B384),"BLANK",B384),B385),B386)</f>
        <v>LH</v>
      </c>
      <c r="C387" s="2" t="str">
        <f t="shared" si="755"/>
        <v>BLANK</v>
      </c>
      <c r="D387" s="2" t="str">
        <f t="shared" si="755"/>
        <v>BCA</v>
      </c>
      <c r="E387" s="7" t="str">
        <f>IF(ISERROR(VLOOKUP($D387,SITES!$A:$E,2,FALSE)),"",VLOOKUP($D387,SITES!$A:$E,2,FALSE))</f>
        <v>Broward County A</v>
      </c>
      <c r="F387" s="4">
        <f>IF(ISERROR(VLOOKUP($D387,SITES!$A:$E,3,FALSE)),"",VLOOKUP($D387,SITES!$A:$E,3,FALSE))</f>
        <v>26.149750000000001</v>
      </c>
      <c r="G387" s="31">
        <f>IF(ISERROR(VLOOKUP($D387,SITES!$A:$E,4,FALSE)),"",VLOOKUP($D387,SITES!$A:$E,4,FALSE))</f>
        <v>-80.096833333333336</v>
      </c>
      <c r="H387" s="50">
        <f t="shared" ref="H387:N387" si="756">IF(ISERROR(H386),IF(ISERROR(H385),IF(ISERROR(H384),"BLANK",H384),H385),H386)</f>
        <v>45449</v>
      </c>
      <c r="I387" s="2">
        <f t="shared" si="756"/>
        <v>11</v>
      </c>
      <c r="J387" s="2" t="str">
        <f t="shared" si="756"/>
        <v>N</v>
      </c>
      <c r="K387" s="6">
        <f t="shared" si="756"/>
        <v>0.36458333333333331</v>
      </c>
      <c r="L387" s="2" t="str">
        <f t="shared" si="756"/>
        <v>Angela</v>
      </c>
      <c r="M387" s="2">
        <f t="shared" si="756"/>
        <v>5.5</v>
      </c>
      <c r="N387" s="2">
        <f t="shared" si="756"/>
        <v>1</v>
      </c>
      <c r="O387" s="2">
        <v>1</v>
      </c>
      <c r="P387" s="2" t="s">
        <v>78</v>
      </c>
      <c r="Q387" s="7" t="str">
        <f>IF($N387=1,IF(ISERROR(VLOOKUP($P387,'M1'!$A:$C,Q$2,FALSE)),"NOT PRESENT",VLOOKUP($P387,'M1'!$A:$C,Q$2,FALSE)),IF($N387=2,IF(ISERROR(VLOOKUP(DATA!$P387,'M2'!$A:$C,Q$2,FALSE)),"NOT PRESENT",VLOOKUP(DATA!$P387,'M2'!$A:$C,Q$2,FALSE)),IF($N387=0,IF(ISERROR(VLOOKUP($P387,'M1'!$A:$C,Q$2,FALSE)),IF(ISERROR(VLOOKUP(DATA!$P387,'M2'!$A:$C,Q$2,FALSE)),"NOT PRESENT",VLOOKUP(DATA!$P387,'M2'!$A:$C,Q$2,FALSE)),VLOOKUP($P387,'M1'!$A:$C,Q$2,FALSE)),"SPECIFY METHOD")))</f>
        <v>Halichoeres bivittatus</v>
      </c>
      <c r="R387" s="7" t="str">
        <f>IF($N387=1,IF(ISERROR(VLOOKUP($P387,'M1'!$A:$C,R$2,FALSE)),"NOT PRESENT",VLOOKUP($P387,'M1'!$A:$C,R$2,FALSE)),IF($N387=2,IF(ISERROR(VLOOKUP(DATA!$P387,'M2'!$A:$C,R$2,FALSE)),"NOT PRESENT",VLOOKUP(DATA!$P387,'M2'!$A:$C,R$2,FALSE)),IF($N387=0,IF(ISERROR(VLOOKUP($P387,'M1'!$A:$C,R$2,FALSE)),IF(ISERROR(VLOOKUP(DATA!$P387,'M2'!$A:$C,R$2,FALSE)),"NOT PRESENT",VLOOKUP(DATA!$P387,'M2'!$A:$C,R$2,FALSE)),VLOOKUP($P387,'M1'!$A:$C,R$2,FALSE)),"SPECIFY METHOD")))</f>
        <v>Slippery dick</v>
      </c>
      <c r="S387" s="33">
        <f t="shared" si="664"/>
        <v>11</v>
      </c>
      <c r="T387" s="2">
        <v>0</v>
      </c>
      <c r="U387" s="2">
        <v>2</v>
      </c>
      <c r="V387" s="2">
        <v>7</v>
      </c>
      <c r="W387" s="2">
        <v>2</v>
      </c>
    </row>
    <row r="388" spans="2:26">
      <c r="B388" s="2" t="str">
        <f t="shared" ref="B388:D388" si="757">IF(ISERROR(B387),IF(ISERROR(B386),IF(ISERROR(B385),"BLANK",B385),B386),B387)</f>
        <v>LH</v>
      </c>
      <c r="C388" s="2" t="str">
        <f t="shared" si="757"/>
        <v>BLANK</v>
      </c>
      <c r="D388" s="2" t="str">
        <f t="shared" si="757"/>
        <v>BCA</v>
      </c>
      <c r="E388" s="7" t="str">
        <f>IF(ISERROR(VLOOKUP($D388,SITES!$A:$E,2,FALSE)),"",VLOOKUP($D388,SITES!$A:$E,2,FALSE))</f>
        <v>Broward County A</v>
      </c>
      <c r="F388" s="4">
        <f>IF(ISERROR(VLOOKUP($D388,SITES!$A:$E,3,FALSE)),"",VLOOKUP($D388,SITES!$A:$E,3,FALSE))</f>
        <v>26.149750000000001</v>
      </c>
      <c r="G388" s="31">
        <f>IF(ISERROR(VLOOKUP($D388,SITES!$A:$E,4,FALSE)),"",VLOOKUP($D388,SITES!$A:$E,4,FALSE))</f>
        <v>-80.096833333333336</v>
      </c>
      <c r="H388" s="50">
        <f t="shared" ref="H388:P388" si="758">IF(ISERROR(H387),IF(ISERROR(H386),IF(ISERROR(H385),"BLANK",H385),H386),H387)</f>
        <v>45449</v>
      </c>
      <c r="I388" s="2">
        <f t="shared" si="758"/>
        <v>11</v>
      </c>
      <c r="J388" s="2" t="str">
        <f t="shared" si="758"/>
        <v>N</v>
      </c>
      <c r="K388" s="6">
        <f t="shared" si="758"/>
        <v>0.36458333333333331</v>
      </c>
      <c r="L388" s="2" t="str">
        <f t="shared" si="758"/>
        <v>Angela</v>
      </c>
      <c r="M388" s="2">
        <f t="shared" si="758"/>
        <v>5.5</v>
      </c>
      <c r="N388" s="2">
        <f t="shared" si="758"/>
        <v>1</v>
      </c>
      <c r="O388" s="2">
        <v>2</v>
      </c>
      <c r="P388" s="2" t="str">
        <f t="shared" si="758"/>
        <v>hbi</v>
      </c>
      <c r="Q388" s="7" t="str">
        <f>IF($N388=1,IF(ISERROR(VLOOKUP($P388,'M1'!$A:$C,Q$2,FALSE)),"NOT PRESENT",VLOOKUP($P388,'M1'!$A:$C,Q$2,FALSE)),IF($N388=2,IF(ISERROR(VLOOKUP(DATA!$P388,'M2'!$A:$C,Q$2,FALSE)),"NOT PRESENT",VLOOKUP(DATA!$P388,'M2'!$A:$C,Q$2,FALSE)),IF($N388=0,IF(ISERROR(VLOOKUP($P388,'M1'!$A:$C,Q$2,FALSE)),IF(ISERROR(VLOOKUP(DATA!$P388,'M2'!$A:$C,Q$2,FALSE)),"NOT PRESENT",VLOOKUP(DATA!$P388,'M2'!$A:$C,Q$2,FALSE)),VLOOKUP($P388,'M1'!$A:$C,Q$2,FALSE)),"SPECIFY METHOD")))</f>
        <v>Halichoeres bivittatus</v>
      </c>
      <c r="R388" s="7" t="str">
        <f>IF($N388=1,IF(ISERROR(VLOOKUP($P388,'M1'!$A:$C,R$2,FALSE)),"NOT PRESENT",VLOOKUP($P388,'M1'!$A:$C,R$2,FALSE)),IF($N388=2,IF(ISERROR(VLOOKUP(DATA!$P388,'M2'!$A:$C,R$2,FALSE)),"NOT PRESENT",VLOOKUP(DATA!$P388,'M2'!$A:$C,R$2,FALSE)),IF($N388=0,IF(ISERROR(VLOOKUP($P388,'M1'!$A:$C,R$2,FALSE)),IF(ISERROR(VLOOKUP(DATA!$P388,'M2'!$A:$C,R$2,FALSE)),"NOT PRESENT",VLOOKUP(DATA!$P388,'M2'!$A:$C,R$2,FALSE)),VLOOKUP($P388,'M1'!$A:$C,R$2,FALSE)),"SPECIFY METHOD")))</f>
        <v>Slippery dick</v>
      </c>
      <c r="S388" s="33">
        <f t="shared" si="664"/>
        <v>25</v>
      </c>
      <c r="T388" s="2">
        <v>0</v>
      </c>
      <c r="U388" s="2">
        <v>3</v>
      </c>
      <c r="V388" s="2">
        <v>10</v>
      </c>
      <c r="W388" s="2">
        <v>1</v>
      </c>
      <c r="X388" s="2">
        <v>10</v>
      </c>
      <c r="Y388" s="2">
        <v>1</v>
      </c>
    </row>
    <row r="389" spans="2:26">
      <c r="B389" s="2" t="str">
        <f t="shared" ref="B389:D389" si="759">IF(ISERROR(B388),IF(ISERROR(B387),IF(ISERROR(B386),"BLANK",B386),B387),B388)</f>
        <v>LH</v>
      </c>
      <c r="C389" s="2" t="str">
        <f t="shared" si="759"/>
        <v>BLANK</v>
      </c>
      <c r="D389" s="2" t="str">
        <f t="shared" si="759"/>
        <v>BCA</v>
      </c>
      <c r="E389" s="7" t="str">
        <f>IF(ISERROR(VLOOKUP($D389,SITES!$A:$E,2,FALSE)),"",VLOOKUP($D389,SITES!$A:$E,2,FALSE))</f>
        <v>Broward County A</v>
      </c>
      <c r="F389" s="4">
        <f>IF(ISERROR(VLOOKUP($D389,SITES!$A:$E,3,FALSE)),"",VLOOKUP($D389,SITES!$A:$E,3,FALSE))</f>
        <v>26.149750000000001</v>
      </c>
      <c r="G389" s="31">
        <f>IF(ISERROR(VLOOKUP($D389,SITES!$A:$E,4,FALSE)),"",VLOOKUP($D389,SITES!$A:$E,4,FALSE))</f>
        <v>-80.096833333333336</v>
      </c>
      <c r="H389" s="50">
        <f t="shared" ref="H389:N389" si="760">IF(ISERROR(H388),IF(ISERROR(H387),IF(ISERROR(H386),"BLANK",H386),H387),H388)</f>
        <v>45449</v>
      </c>
      <c r="I389" s="2">
        <f t="shared" si="760"/>
        <v>11</v>
      </c>
      <c r="J389" s="2" t="str">
        <f t="shared" si="760"/>
        <v>N</v>
      </c>
      <c r="K389" s="6">
        <f t="shared" si="760"/>
        <v>0.36458333333333331</v>
      </c>
      <c r="L389" s="2" t="str">
        <f t="shared" si="760"/>
        <v>Angela</v>
      </c>
      <c r="M389" s="2">
        <f t="shared" si="760"/>
        <v>5.5</v>
      </c>
      <c r="N389" s="2">
        <f t="shared" si="760"/>
        <v>1</v>
      </c>
      <c r="O389" s="2">
        <v>1</v>
      </c>
      <c r="P389" s="2" t="s">
        <v>83</v>
      </c>
      <c r="Q389" s="7" t="str">
        <f>IF($N389=1,IF(ISERROR(VLOOKUP($P389,'M1'!$A:$C,Q$2,FALSE)),"NOT PRESENT",VLOOKUP($P389,'M1'!$A:$C,Q$2,FALSE)),IF($N389=2,IF(ISERROR(VLOOKUP(DATA!$P389,'M2'!$A:$C,Q$2,FALSE)),"NOT PRESENT",VLOOKUP(DATA!$P389,'M2'!$A:$C,Q$2,FALSE)),IF($N389=0,IF(ISERROR(VLOOKUP($P389,'M1'!$A:$C,Q$2,FALSE)),IF(ISERROR(VLOOKUP(DATA!$P389,'M2'!$A:$C,Q$2,FALSE)),"NOT PRESENT",VLOOKUP(DATA!$P389,'M2'!$A:$C,Q$2,FALSE)),VLOOKUP($P389,'M1'!$A:$C,Q$2,FALSE)),"SPECIFY METHOD")))</f>
        <v>Acanthurus tractus</v>
      </c>
      <c r="R389" s="7">
        <f>IF($N389=1,IF(ISERROR(VLOOKUP($P389,'M1'!$A:$C,R$2,FALSE)),"NOT PRESENT",VLOOKUP($P389,'M1'!$A:$C,R$2,FALSE)),IF($N389=2,IF(ISERROR(VLOOKUP(DATA!$P389,'M2'!$A:$C,R$2,FALSE)),"NOT PRESENT",VLOOKUP(DATA!$P389,'M2'!$A:$C,R$2,FALSE)),IF($N389=0,IF(ISERROR(VLOOKUP($P389,'M1'!$A:$C,R$2,FALSE)),IF(ISERROR(VLOOKUP(DATA!$P389,'M2'!$A:$C,R$2,FALSE)),"NOT PRESENT",VLOOKUP(DATA!$P389,'M2'!$A:$C,R$2,FALSE)),VLOOKUP($P389,'M1'!$A:$C,R$2,FALSE)),"SPECIFY METHOD")))</f>
        <v>0</v>
      </c>
      <c r="S389" s="33">
        <f t="shared" si="664"/>
        <v>16</v>
      </c>
      <c r="T389" s="2">
        <v>0</v>
      </c>
      <c r="V389" s="2">
        <v>1</v>
      </c>
      <c r="W389" s="2">
        <v>10</v>
      </c>
      <c r="X389" s="2">
        <v>2</v>
      </c>
      <c r="Y389" s="2">
        <v>2</v>
      </c>
      <c r="Z389" s="2">
        <v>1</v>
      </c>
    </row>
    <row r="390" spans="2:26">
      <c r="B390" s="2" t="str">
        <f t="shared" ref="B390:D390" si="761">IF(ISERROR(B389),IF(ISERROR(B388),IF(ISERROR(B387),"BLANK",B387),B388),B389)</f>
        <v>LH</v>
      </c>
      <c r="C390" s="2" t="str">
        <f t="shared" si="761"/>
        <v>BLANK</v>
      </c>
      <c r="D390" s="2" t="str">
        <f t="shared" si="761"/>
        <v>BCA</v>
      </c>
      <c r="E390" s="7" t="str">
        <f>IF(ISERROR(VLOOKUP($D390,SITES!$A:$E,2,FALSE)),"",VLOOKUP($D390,SITES!$A:$E,2,FALSE))</f>
        <v>Broward County A</v>
      </c>
      <c r="F390" s="4">
        <f>IF(ISERROR(VLOOKUP($D390,SITES!$A:$E,3,FALSE)),"",VLOOKUP($D390,SITES!$A:$E,3,FALSE))</f>
        <v>26.149750000000001</v>
      </c>
      <c r="G390" s="31">
        <f>IF(ISERROR(VLOOKUP($D390,SITES!$A:$E,4,FALSE)),"",VLOOKUP($D390,SITES!$A:$E,4,FALSE))</f>
        <v>-80.096833333333336</v>
      </c>
      <c r="H390" s="50">
        <f t="shared" ref="H390:P390" si="762">IF(ISERROR(H389),IF(ISERROR(H388),IF(ISERROR(H387),"BLANK",H387),H388),H389)</f>
        <v>45449</v>
      </c>
      <c r="I390" s="2">
        <f t="shared" si="762"/>
        <v>11</v>
      </c>
      <c r="J390" s="2" t="str">
        <f t="shared" si="762"/>
        <v>N</v>
      </c>
      <c r="K390" s="6">
        <f t="shared" si="762"/>
        <v>0.36458333333333331</v>
      </c>
      <c r="L390" s="2" t="str">
        <f t="shared" si="762"/>
        <v>Angela</v>
      </c>
      <c r="M390" s="2">
        <f t="shared" si="762"/>
        <v>5.5</v>
      </c>
      <c r="N390" s="2">
        <f t="shared" si="762"/>
        <v>1</v>
      </c>
      <c r="O390" s="2">
        <v>2</v>
      </c>
      <c r="P390" s="2" t="str">
        <f t="shared" si="762"/>
        <v>atr</v>
      </c>
      <c r="Q390" s="7" t="str">
        <f>IF($N390=1,IF(ISERROR(VLOOKUP($P390,'M1'!$A:$C,Q$2,FALSE)),"NOT PRESENT",VLOOKUP($P390,'M1'!$A:$C,Q$2,FALSE)),IF($N390=2,IF(ISERROR(VLOOKUP(DATA!$P390,'M2'!$A:$C,Q$2,FALSE)),"NOT PRESENT",VLOOKUP(DATA!$P390,'M2'!$A:$C,Q$2,FALSE)),IF($N390=0,IF(ISERROR(VLOOKUP($P390,'M1'!$A:$C,Q$2,FALSE)),IF(ISERROR(VLOOKUP(DATA!$P390,'M2'!$A:$C,Q$2,FALSE)),"NOT PRESENT",VLOOKUP(DATA!$P390,'M2'!$A:$C,Q$2,FALSE)),VLOOKUP($P390,'M1'!$A:$C,Q$2,FALSE)),"SPECIFY METHOD")))</f>
        <v>Acanthurus tractus</v>
      </c>
      <c r="R390" s="7">
        <f>IF($N390=1,IF(ISERROR(VLOOKUP($P390,'M1'!$A:$C,R$2,FALSE)),"NOT PRESENT",VLOOKUP($P390,'M1'!$A:$C,R$2,FALSE)),IF($N390=2,IF(ISERROR(VLOOKUP(DATA!$P390,'M2'!$A:$C,R$2,FALSE)),"NOT PRESENT",VLOOKUP(DATA!$P390,'M2'!$A:$C,R$2,FALSE)),IF($N390=0,IF(ISERROR(VLOOKUP($P390,'M1'!$A:$C,R$2,FALSE)),IF(ISERROR(VLOOKUP(DATA!$P390,'M2'!$A:$C,R$2,FALSE)),"NOT PRESENT",VLOOKUP(DATA!$P390,'M2'!$A:$C,R$2,FALSE)),VLOOKUP($P390,'M1'!$A:$C,R$2,FALSE)),"SPECIFY METHOD")))</f>
        <v>0</v>
      </c>
      <c r="S390" s="33">
        <f t="shared" si="664"/>
        <v>1</v>
      </c>
      <c r="T390" s="2">
        <v>0</v>
      </c>
      <c r="U390" s="2">
        <v>1</v>
      </c>
    </row>
    <row r="391" spans="2:26">
      <c r="B391" s="2" t="str">
        <f t="shared" ref="B391:D391" si="763">IF(ISERROR(B390),IF(ISERROR(B389),IF(ISERROR(B388),"BLANK",B388),B389),B390)</f>
        <v>LH</v>
      </c>
      <c r="C391" s="2" t="str">
        <f t="shared" si="763"/>
        <v>BLANK</v>
      </c>
      <c r="D391" s="2" t="str">
        <f t="shared" si="763"/>
        <v>BCA</v>
      </c>
      <c r="E391" s="7" t="str">
        <f>IF(ISERROR(VLOOKUP($D391,SITES!$A:$E,2,FALSE)),"",VLOOKUP($D391,SITES!$A:$E,2,FALSE))</f>
        <v>Broward County A</v>
      </c>
      <c r="F391" s="4">
        <f>IF(ISERROR(VLOOKUP($D391,SITES!$A:$E,3,FALSE)),"",VLOOKUP($D391,SITES!$A:$E,3,FALSE))</f>
        <v>26.149750000000001</v>
      </c>
      <c r="G391" s="31">
        <f>IF(ISERROR(VLOOKUP($D391,SITES!$A:$E,4,FALSE)),"",VLOOKUP($D391,SITES!$A:$E,4,FALSE))</f>
        <v>-80.096833333333336</v>
      </c>
      <c r="H391" s="50">
        <f t="shared" ref="H391:N391" si="764">IF(ISERROR(H390),IF(ISERROR(H389),IF(ISERROR(H388),"BLANK",H388),H389),H390)</f>
        <v>45449</v>
      </c>
      <c r="I391" s="2">
        <f t="shared" si="764"/>
        <v>11</v>
      </c>
      <c r="J391" s="2" t="str">
        <f t="shared" si="764"/>
        <v>N</v>
      </c>
      <c r="K391" s="6">
        <f t="shared" si="764"/>
        <v>0.36458333333333331</v>
      </c>
      <c r="L391" s="2" t="str">
        <f t="shared" si="764"/>
        <v>Angela</v>
      </c>
      <c r="M391" s="2">
        <f t="shared" si="764"/>
        <v>5.5</v>
      </c>
      <c r="N391" s="2">
        <f t="shared" si="764"/>
        <v>1</v>
      </c>
      <c r="O391" s="2">
        <v>1</v>
      </c>
      <c r="P391" s="2" t="s">
        <v>163</v>
      </c>
      <c r="Q391" s="7" t="str">
        <f>IF($N391=1,IF(ISERROR(VLOOKUP($P391,'M1'!$A:$C,Q$2,FALSE)),"NOT PRESENT",VLOOKUP($P391,'M1'!$A:$C,Q$2,FALSE)),IF($N391=2,IF(ISERROR(VLOOKUP(DATA!$P391,'M2'!$A:$C,Q$2,FALSE)),"NOT PRESENT",VLOOKUP(DATA!$P391,'M2'!$A:$C,Q$2,FALSE)),IF($N391=0,IF(ISERROR(VLOOKUP($P391,'M1'!$A:$C,Q$2,FALSE)),IF(ISERROR(VLOOKUP(DATA!$P391,'M2'!$A:$C,Q$2,FALSE)),"NOT PRESENT",VLOOKUP(DATA!$P391,'M2'!$A:$C,Q$2,FALSE)),VLOOKUP($P391,'M1'!$A:$C,Q$2,FALSE)),"SPECIFY METHOD")))</f>
        <v>Acanthurus chirurgus</v>
      </c>
      <c r="R391" s="7" t="str">
        <f>IF($N391=1,IF(ISERROR(VLOOKUP($P391,'M1'!$A:$C,R$2,FALSE)),"NOT PRESENT",VLOOKUP($P391,'M1'!$A:$C,R$2,FALSE)),IF($N391=2,IF(ISERROR(VLOOKUP(DATA!$P391,'M2'!$A:$C,R$2,FALSE)),"NOT PRESENT",VLOOKUP(DATA!$P391,'M2'!$A:$C,R$2,FALSE)),IF($N391=0,IF(ISERROR(VLOOKUP($P391,'M1'!$A:$C,R$2,FALSE)),IF(ISERROR(VLOOKUP(DATA!$P391,'M2'!$A:$C,R$2,FALSE)),"NOT PRESENT",VLOOKUP(DATA!$P391,'M2'!$A:$C,R$2,FALSE)),VLOOKUP($P391,'M1'!$A:$C,R$2,FALSE)),"SPECIFY METHOD")))</f>
        <v>Doctorfish</v>
      </c>
      <c r="S391" s="33">
        <f t="shared" si="664"/>
        <v>1</v>
      </c>
      <c r="T391" s="2">
        <v>0</v>
      </c>
      <c r="X391" s="2">
        <v>1</v>
      </c>
    </row>
    <row r="392" spans="2:26">
      <c r="B392" s="2" t="str">
        <f t="shared" ref="B392:D392" si="765">IF(ISERROR(B391),IF(ISERROR(B390),IF(ISERROR(B389),"BLANK",B389),B390),B391)</f>
        <v>LH</v>
      </c>
      <c r="C392" s="2" t="str">
        <f t="shared" si="765"/>
        <v>BLANK</v>
      </c>
      <c r="D392" s="2" t="str">
        <f t="shared" si="765"/>
        <v>BCA</v>
      </c>
      <c r="E392" s="7" t="str">
        <f>IF(ISERROR(VLOOKUP($D392,SITES!$A:$E,2,FALSE)),"",VLOOKUP($D392,SITES!$A:$E,2,FALSE))</f>
        <v>Broward County A</v>
      </c>
      <c r="F392" s="4">
        <f>IF(ISERROR(VLOOKUP($D392,SITES!$A:$E,3,FALSE)),"",VLOOKUP($D392,SITES!$A:$E,3,FALSE))</f>
        <v>26.149750000000001</v>
      </c>
      <c r="G392" s="31">
        <f>IF(ISERROR(VLOOKUP($D392,SITES!$A:$E,4,FALSE)),"",VLOOKUP($D392,SITES!$A:$E,4,FALSE))</f>
        <v>-80.096833333333336</v>
      </c>
      <c r="H392" s="50">
        <f t="shared" ref="H392:P392" si="766">IF(ISERROR(H391),IF(ISERROR(H390),IF(ISERROR(H389),"BLANK",H389),H390),H391)</f>
        <v>45449</v>
      </c>
      <c r="I392" s="2">
        <f t="shared" si="766"/>
        <v>11</v>
      </c>
      <c r="J392" s="2" t="str">
        <f t="shared" si="766"/>
        <v>N</v>
      </c>
      <c r="K392" s="6">
        <f t="shared" si="766"/>
        <v>0.36458333333333331</v>
      </c>
      <c r="L392" s="2" t="str">
        <f t="shared" si="766"/>
        <v>Angela</v>
      </c>
      <c r="M392" s="2">
        <f t="shared" si="766"/>
        <v>5.5</v>
      </c>
      <c r="N392" s="2">
        <f t="shared" si="766"/>
        <v>1</v>
      </c>
      <c r="O392" s="2">
        <v>2</v>
      </c>
      <c r="P392" s="2" t="str">
        <f t="shared" si="766"/>
        <v>ach</v>
      </c>
      <c r="Q392" s="7" t="str">
        <f>IF($N392=1,IF(ISERROR(VLOOKUP($P392,'M1'!$A:$C,Q$2,FALSE)),"NOT PRESENT",VLOOKUP($P392,'M1'!$A:$C,Q$2,FALSE)),IF($N392=2,IF(ISERROR(VLOOKUP(DATA!$P392,'M2'!$A:$C,Q$2,FALSE)),"NOT PRESENT",VLOOKUP(DATA!$P392,'M2'!$A:$C,Q$2,FALSE)),IF($N392=0,IF(ISERROR(VLOOKUP($P392,'M1'!$A:$C,Q$2,FALSE)),IF(ISERROR(VLOOKUP(DATA!$P392,'M2'!$A:$C,Q$2,FALSE)),"NOT PRESENT",VLOOKUP(DATA!$P392,'M2'!$A:$C,Q$2,FALSE)),VLOOKUP($P392,'M1'!$A:$C,Q$2,FALSE)),"SPECIFY METHOD")))</f>
        <v>Acanthurus chirurgus</v>
      </c>
      <c r="R392" s="7" t="str">
        <f>IF($N392=1,IF(ISERROR(VLOOKUP($P392,'M1'!$A:$C,R$2,FALSE)),"NOT PRESENT",VLOOKUP($P392,'M1'!$A:$C,R$2,FALSE)),IF($N392=2,IF(ISERROR(VLOOKUP(DATA!$P392,'M2'!$A:$C,R$2,FALSE)),"NOT PRESENT",VLOOKUP(DATA!$P392,'M2'!$A:$C,R$2,FALSE)),IF($N392=0,IF(ISERROR(VLOOKUP($P392,'M1'!$A:$C,R$2,FALSE)),IF(ISERROR(VLOOKUP(DATA!$P392,'M2'!$A:$C,R$2,FALSE)),"NOT PRESENT",VLOOKUP(DATA!$P392,'M2'!$A:$C,R$2,FALSE)),VLOOKUP($P392,'M1'!$A:$C,R$2,FALSE)),"SPECIFY METHOD")))</f>
        <v>Doctorfish</v>
      </c>
      <c r="S392" s="33">
        <f t="shared" si="664"/>
        <v>1</v>
      </c>
      <c r="T392" s="2">
        <v>0</v>
      </c>
      <c r="Z392" s="2">
        <v>1</v>
      </c>
    </row>
    <row r="393" spans="2:26">
      <c r="B393" s="2" t="str">
        <f t="shared" ref="B393:D393" si="767">IF(ISERROR(B392),IF(ISERROR(B391),IF(ISERROR(B390),"BLANK",B390),B391),B392)</f>
        <v>LH</v>
      </c>
      <c r="C393" s="2" t="str">
        <f t="shared" si="767"/>
        <v>BLANK</v>
      </c>
      <c r="D393" s="2" t="str">
        <f t="shared" si="767"/>
        <v>BCA</v>
      </c>
      <c r="E393" s="7" t="str">
        <f>IF(ISERROR(VLOOKUP($D393,SITES!$A:$E,2,FALSE)),"",VLOOKUP($D393,SITES!$A:$E,2,FALSE))</f>
        <v>Broward County A</v>
      </c>
      <c r="F393" s="4">
        <f>IF(ISERROR(VLOOKUP($D393,SITES!$A:$E,3,FALSE)),"",VLOOKUP($D393,SITES!$A:$E,3,FALSE))</f>
        <v>26.149750000000001</v>
      </c>
      <c r="G393" s="31">
        <f>IF(ISERROR(VLOOKUP($D393,SITES!$A:$E,4,FALSE)),"",VLOOKUP($D393,SITES!$A:$E,4,FALSE))</f>
        <v>-80.096833333333336</v>
      </c>
      <c r="H393" s="50">
        <f t="shared" ref="H393:N393" si="768">IF(ISERROR(H392),IF(ISERROR(H391),IF(ISERROR(H390),"BLANK",H390),H391),H392)</f>
        <v>45449</v>
      </c>
      <c r="I393" s="2">
        <f t="shared" si="768"/>
        <v>11</v>
      </c>
      <c r="J393" s="2" t="str">
        <f t="shared" si="768"/>
        <v>N</v>
      </c>
      <c r="K393" s="6">
        <f t="shared" si="768"/>
        <v>0.36458333333333331</v>
      </c>
      <c r="L393" s="2" t="str">
        <f t="shared" si="768"/>
        <v>Angela</v>
      </c>
      <c r="M393" s="2">
        <f t="shared" si="768"/>
        <v>5.5</v>
      </c>
      <c r="N393" s="2">
        <f t="shared" si="768"/>
        <v>1</v>
      </c>
      <c r="O393" s="2">
        <v>1</v>
      </c>
      <c r="P393" s="2" t="s">
        <v>82</v>
      </c>
      <c r="Q393" s="7" t="str">
        <f>IF($N393=1,IF(ISERROR(VLOOKUP($P393,'M1'!$A:$C,Q$2,FALSE)),"NOT PRESENT",VLOOKUP($P393,'M1'!$A:$C,Q$2,FALSE)),IF($N393=2,IF(ISERROR(VLOOKUP(DATA!$P393,'M2'!$A:$C,Q$2,FALSE)),"NOT PRESENT",VLOOKUP(DATA!$P393,'M2'!$A:$C,Q$2,FALSE)),IF($N393=0,IF(ISERROR(VLOOKUP($P393,'M1'!$A:$C,Q$2,FALSE)),IF(ISERROR(VLOOKUP(DATA!$P393,'M2'!$A:$C,Q$2,FALSE)),"NOT PRESENT",VLOOKUP(DATA!$P393,'M2'!$A:$C,Q$2,FALSE)),VLOOKUP($P393,'M1'!$A:$C,Q$2,FALSE)),"SPECIFY METHOD")))</f>
        <v>Elacatinus oceanops</v>
      </c>
      <c r="R393" s="7" t="str">
        <f>IF($N393=1,IF(ISERROR(VLOOKUP($P393,'M1'!$A:$C,R$2,FALSE)),"NOT PRESENT",VLOOKUP($P393,'M1'!$A:$C,R$2,FALSE)),IF($N393=2,IF(ISERROR(VLOOKUP(DATA!$P393,'M2'!$A:$C,R$2,FALSE)),"NOT PRESENT",VLOOKUP(DATA!$P393,'M2'!$A:$C,R$2,FALSE)),IF($N393=0,IF(ISERROR(VLOOKUP($P393,'M1'!$A:$C,R$2,FALSE)),IF(ISERROR(VLOOKUP(DATA!$P393,'M2'!$A:$C,R$2,FALSE)),"NOT PRESENT",VLOOKUP(DATA!$P393,'M2'!$A:$C,R$2,FALSE)),VLOOKUP($P393,'M1'!$A:$C,R$2,FALSE)),"SPECIFY METHOD")))</f>
        <v>Neon goby</v>
      </c>
      <c r="S393" s="33">
        <f t="shared" si="664"/>
        <v>2</v>
      </c>
      <c r="T393" s="2">
        <v>0</v>
      </c>
      <c r="V393" s="2">
        <v>2</v>
      </c>
    </row>
    <row r="394" spans="2:26">
      <c r="B394" s="2" t="str">
        <f t="shared" ref="B394:D394" si="769">IF(ISERROR(B393),IF(ISERROR(B392),IF(ISERROR(B391),"BLANK",B391),B392),B393)</f>
        <v>LH</v>
      </c>
      <c r="C394" s="2" t="str">
        <f t="shared" si="769"/>
        <v>BLANK</v>
      </c>
      <c r="D394" s="2" t="str">
        <f t="shared" si="769"/>
        <v>BCA</v>
      </c>
      <c r="E394" s="7" t="str">
        <f>IF(ISERROR(VLOOKUP($D394,SITES!$A:$E,2,FALSE)),"",VLOOKUP($D394,SITES!$A:$E,2,FALSE))</f>
        <v>Broward County A</v>
      </c>
      <c r="F394" s="4">
        <f>IF(ISERROR(VLOOKUP($D394,SITES!$A:$E,3,FALSE)),"",VLOOKUP($D394,SITES!$A:$E,3,FALSE))</f>
        <v>26.149750000000001</v>
      </c>
      <c r="G394" s="31">
        <f>IF(ISERROR(VLOOKUP($D394,SITES!$A:$E,4,FALSE)),"",VLOOKUP($D394,SITES!$A:$E,4,FALSE))</f>
        <v>-80.096833333333336</v>
      </c>
      <c r="H394" s="50">
        <f t="shared" ref="H394:P394" si="770">IF(ISERROR(H393),IF(ISERROR(H392),IF(ISERROR(H391),"BLANK",H391),H392),H393)</f>
        <v>45449</v>
      </c>
      <c r="I394" s="2">
        <f t="shared" si="770"/>
        <v>11</v>
      </c>
      <c r="J394" s="2" t="str">
        <f t="shared" si="770"/>
        <v>N</v>
      </c>
      <c r="K394" s="6">
        <f t="shared" si="770"/>
        <v>0.36458333333333331</v>
      </c>
      <c r="L394" s="2" t="str">
        <f t="shared" si="770"/>
        <v>Angela</v>
      </c>
      <c r="M394" s="2">
        <f t="shared" si="770"/>
        <v>5.5</v>
      </c>
      <c r="N394" s="2">
        <f t="shared" si="770"/>
        <v>1</v>
      </c>
      <c r="O394" s="2">
        <v>2</v>
      </c>
      <c r="P394" s="2" t="str">
        <f t="shared" si="770"/>
        <v>eoc</v>
      </c>
      <c r="Q394" s="7" t="str">
        <f>IF($N394=1,IF(ISERROR(VLOOKUP($P394,'M1'!$A:$C,Q$2,FALSE)),"NOT PRESENT",VLOOKUP($P394,'M1'!$A:$C,Q$2,FALSE)),IF($N394=2,IF(ISERROR(VLOOKUP(DATA!$P394,'M2'!$A:$C,Q$2,FALSE)),"NOT PRESENT",VLOOKUP(DATA!$P394,'M2'!$A:$C,Q$2,FALSE)),IF($N394=0,IF(ISERROR(VLOOKUP($P394,'M1'!$A:$C,Q$2,FALSE)),IF(ISERROR(VLOOKUP(DATA!$P394,'M2'!$A:$C,Q$2,FALSE)),"NOT PRESENT",VLOOKUP(DATA!$P394,'M2'!$A:$C,Q$2,FALSE)),VLOOKUP($P394,'M1'!$A:$C,Q$2,FALSE)),"SPECIFY METHOD")))</f>
        <v>Elacatinus oceanops</v>
      </c>
      <c r="R394" s="7" t="str">
        <f>IF($N394=1,IF(ISERROR(VLOOKUP($P394,'M1'!$A:$C,R$2,FALSE)),"NOT PRESENT",VLOOKUP($P394,'M1'!$A:$C,R$2,FALSE)),IF($N394=2,IF(ISERROR(VLOOKUP(DATA!$P394,'M2'!$A:$C,R$2,FALSE)),"NOT PRESENT",VLOOKUP(DATA!$P394,'M2'!$A:$C,R$2,FALSE)),IF($N394=0,IF(ISERROR(VLOOKUP($P394,'M1'!$A:$C,R$2,FALSE)),IF(ISERROR(VLOOKUP(DATA!$P394,'M2'!$A:$C,R$2,FALSE)),"NOT PRESENT",VLOOKUP(DATA!$P394,'M2'!$A:$C,R$2,FALSE)),VLOOKUP($P394,'M1'!$A:$C,R$2,FALSE)),"SPECIFY METHOD")))</f>
        <v>Neon goby</v>
      </c>
      <c r="S394" s="33">
        <f t="shared" si="664"/>
        <v>4</v>
      </c>
      <c r="T394" s="2">
        <v>0</v>
      </c>
      <c r="U394" s="2">
        <v>4</v>
      </c>
    </row>
    <row r="395" spans="2:26">
      <c r="B395" s="2" t="str">
        <f t="shared" ref="B395:D395" si="771">IF(ISERROR(B394),IF(ISERROR(B393),IF(ISERROR(B392),"BLANK",B392),B393),B394)</f>
        <v>LH</v>
      </c>
      <c r="C395" s="2" t="str">
        <f t="shared" si="771"/>
        <v>BLANK</v>
      </c>
      <c r="D395" s="2" t="str">
        <f t="shared" si="771"/>
        <v>BCA</v>
      </c>
      <c r="E395" s="7" t="str">
        <f>IF(ISERROR(VLOOKUP($D395,SITES!$A:$E,2,FALSE)),"",VLOOKUP($D395,SITES!$A:$E,2,FALSE))</f>
        <v>Broward County A</v>
      </c>
      <c r="F395" s="4">
        <f>IF(ISERROR(VLOOKUP($D395,SITES!$A:$E,3,FALSE)),"",VLOOKUP($D395,SITES!$A:$E,3,FALSE))</f>
        <v>26.149750000000001</v>
      </c>
      <c r="G395" s="31">
        <f>IF(ISERROR(VLOOKUP($D395,SITES!$A:$E,4,FALSE)),"",VLOOKUP($D395,SITES!$A:$E,4,FALSE))</f>
        <v>-80.096833333333336</v>
      </c>
      <c r="H395" s="50">
        <f t="shared" ref="H395:N395" si="772">IF(ISERROR(H394),IF(ISERROR(H393),IF(ISERROR(H392),"BLANK",H392),H393),H394)</f>
        <v>45449</v>
      </c>
      <c r="I395" s="2">
        <f t="shared" si="772"/>
        <v>11</v>
      </c>
      <c r="J395" s="2" t="str">
        <f t="shared" si="772"/>
        <v>N</v>
      </c>
      <c r="K395" s="6">
        <f t="shared" si="772"/>
        <v>0.36458333333333331</v>
      </c>
      <c r="L395" s="2" t="str">
        <f t="shared" si="772"/>
        <v>Angela</v>
      </c>
      <c r="M395" s="2">
        <f t="shared" si="772"/>
        <v>5.5</v>
      </c>
      <c r="N395" s="2">
        <f t="shared" si="772"/>
        <v>1</v>
      </c>
      <c r="O395" s="2">
        <v>1</v>
      </c>
      <c r="P395" s="2" t="s">
        <v>75</v>
      </c>
      <c r="Q395" s="7" t="str">
        <f>IF($N395=1,IF(ISERROR(VLOOKUP($P395,'M1'!$A:$C,Q$2,FALSE)),"NOT PRESENT",VLOOKUP($P395,'M1'!$A:$C,Q$2,FALSE)),IF($N395=2,IF(ISERROR(VLOOKUP(DATA!$P395,'M2'!$A:$C,Q$2,FALSE)),"NOT PRESENT",VLOOKUP(DATA!$P395,'M2'!$A:$C,Q$2,FALSE)),IF($N395=0,IF(ISERROR(VLOOKUP($P395,'M1'!$A:$C,Q$2,FALSE)),IF(ISERROR(VLOOKUP(DATA!$P395,'M2'!$A:$C,Q$2,FALSE)),"NOT PRESENT",VLOOKUP(DATA!$P395,'M2'!$A:$C,Q$2,FALSE)),VLOOKUP($P395,'M1'!$A:$C,Q$2,FALSE)),"SPECIFY METHOD")))</f>
        <v>Thalassoma bifasciatum</v>
      </c>
      <c r="R395" s="7" t="str">
        <f>IF($N395=1,IF(ISERROR(VLOOKUP($P395,'M1'!$A:$C,R$2,FALSE)),"NOT PRESENT",VLOOKUP($P395,'M1'!$A:$C,R$2,FALSE)),IF($N395=2,IF(ISERROR(VLOOKUP(DATA!$P395,'M2'!$A:$C,R$2,FALSE)),"NOT PRESENT",VLOOKUP(DATA!$P395,'M2'!$A:$C,R$2,FALSE)),IF($N395=0,IF(ISERROR(VLOOKUP($P395,'M1'!$A:$C,R$2,FALSE)),IF(ISERROR(VLOOKUP(DATA!$P395,'M2'!$A:$C,R$2,FALSE)),"NOT PRESENT",VLOOKUP(DATA!$P395,'M2'!$A:$C,R$2,FALSE)),VLOOKUP($P395,'M1'!$A:$C,R$2,FALSE)),"SPECIFY METHOD")))</f>
        <v>Bluehead</v>
      </c>
      <c r="S395" s="33">
        <f t="shared" si="664"/>
        <v>2</v>
      </c>
      <c r="T395" s="2">
        <v>0</v>
      </c>
      <c r="V395" s="2">
        <v>1</v>
      </c>
      <c r="W395" s="2">
        <v>1</v>
      </c>
    </row>
    <row r="396" spans="2:26">
      <c r="B396" s="2" t="str">
        <f t="shared" ref="B396:D396" si="773">IF(ISERROR(B395),IF(ISERROR(B394),IF(ISERROR(B393),"BLANK",B393),B394),B395)</f>
        <v>LH</v>
      </c>
      <c r="C396" s="2" t="str">
        <f t="shared" si="773"/>
        <v>BLANK</v>
      </c>
      <c r="D396" s="2" t="str">
        <f t="shared" si="773"/>
        <v>BCA</v>
      </c>
      <c r="E396" s="7" t="str">
        <f>IF(ISERROR(VLOOKUP($D396,SITES!$A:$E,2,FALSE)),"",VLOOKUP($D396,SITES!$A:$E,2,FALSE))</f>
        <v>Broward County A</v>
      </c>
      <c r="F396" s="4">
        <f>IF(ISERROR(VLOOKUP($D396,SITES!$A:$E,3,FALSE)),"",VLOOKUP($D396,SITES!$A:$E,3,FALSE))</f>
        <v>26.149750000000001</v>
      </c>
      <c r="G396" s="31">
        <f>IF(ISERROR(VLOOKUP($D396,SITES!$A:$E,4,FALSE)),"",VLOOKUP($D396,SITES!$A:$E,4,FALSE))</f>
        <v>-80.096833333333336</v>
      </c>
      <c r="H396" s="50">
        <f t="shared" ref="H396:P396" si="774">IF(ISERROR(H395),IF(ISERROR(H394),IF(ISERROR(H393),"BLANK",H393),H394),H395)</f>
        <v>45449</v>
      </c>
      <c r="I396" s="2">
        <f t="shared" si="774"/>
        <v>11</v>
      </c>
      <c r="J396" s="2" t="str">
        <f t="shared" si="774"/>
        <v>N</v>
      </c>
      <c r="K396" s="6">
        <f t="shared" si="774"/>
        <v>0.36458333333333331</v>
      </c>
      <c r="L396" s="2" t="str">
        <f t="shared" si="774"/>
        <v>Angela</v>
      </c>
      <c r="M396" s="2">
        <f t="shared" si="774"/>
        <v>5.5</v>
      </c>
      <c r="N396" s="2">
        <f t="shared" si="774"/>
        <v>1</v>
      </c>
      <c r="O396" s="2">
        <v>2</v>
      </c>
      <c r="P396" s="2" t="str">
        <f t="shared" si="774"/>
        <v>tbi</v>
      </c>
      <c r="Q396" s="7" t="str">
        <f>IF($N396=1,IF(ISERROR(VLOOKUP($P396,'M1'!$A:$C,Q$2,FALSE)),"NOT PRESENT",VLOOKUP($P396,'M1'!$A:$C,Q$2,FALSE)),IF($N396=2,IF(ISERROR(VLOOKUP(DATA!$P396,'M2'!$A:$C,Q$2,FALSE)),"NOT PRESENT",VLOOKUP(DATA!$P396,'M2'!$A:$C,Q$2,FALSE)),IF($N396=0,IF(ISERROR(VLOOKUP($P396,'M1'!$A:$C,Q$2,FALSE)),IF(ISERROR(VLOOKUP(DATA!$P396,'M2'!$A:$C,Q$2,FALSE)),"NOT PRESENT",VLOOKUP(DATA!$P396,'M2'!$A:$C,Q$2,FALSE)),VLOOKUP($P396,'M1'!$A:$C,Q$2,FALSE)),"SPECIFY METHOD")))</f>
        <v>Thalassoma bifasciatum</v>
      </c>
      <c r="R396" s="7" t="str">
        <f>IF($N396=1,IF(ISERROR(VLOOKUP($P396,'M1'!$A:$C,R$2,FALSE)),"NOT PRESENT",VLOOKUP($P396,'M1'!$A:$C,R$2,FALSE)),IF($N396=2,IF(ISERROR(VLOOKUP(DATA!$P396,'M2'!$A:$C,R$2,FALSE)),"NOT PRESENT",VLOOKUP(DATA!$P396,'M2'!$A:$C,R$2,FALSE)),IF($N396=0,IF(ISERROR(VLOOKUP($P396,'M1'!$A:$C,R$2,FALSE)),IF(ISERROR(VLOOKUP(DATA!$P396,'M2'!$A:$C,R$2,FALSE)),"NOT PRESENT",VLOOKUP(DATA!$P396,'M2'!$A:$C,R$2,FALSE)),VLOOKUP($P396,'M1'!$A:$C,R$2,FALSE)),"SPECIFY METHOD")))</f>
        <v>Bluehead</v>
      </c>
      <c r="S396" s="33">
        <f t="shared" si="664"/>
        <v>1</v>
      </c>
      <c r="T396" s="2">
        <v>0</v>
      </c>
      <c r="V396" s="2">
        <v>1</v>
      </c>
    </row>
    <row r="397" spans="2:26">
      <c r="B397" s="2" t="str">
        <f t="shared" ref="B397:D397" si="775">IF(ISERROR(B396),IF(ISERROR(B395),IF(ISERROR(B394),"BLANK",B394),B395),B396)</f>
        <v>LH</v>
      </c>
      <c r="C397" s="2" t="str">
        <f t="shared" si="775"/>
        <v>BLANK</v>
      </c>
      <c r="D397" s="2" t="str">
        <f t="shared" si="775"/>
        <v>BCA</v>
      </c>
      <c r="E397" s="7" t="str">
        <f>IF(ISERROR(VLOOKUP($D397,SITES!$A:$E,2,FALSE)),"",VLOOKUP($D397,SITES!$A:$E,2,FALSE))</f>
        <v>Broward County A</v>
      </c>
      <c r="F397" s="4">
        <f>IF(ISERROR(VLOOKUP($D397,SITES!$A:$E,3,FALSE)),"",VLOOKUP($D397,SITES!$A:$E,3,FALSE))</f>
        <v>26.149750000000001</v>
      </c>
      <c r="G397" s="31">
        <f>IF(ISERROR(VLOOKUP($D397,SITES!$A:$E,4,FALSE)),"",VLOOKUP($D397,SITES!$A:$E,4,FALSE))</f>
        <v>-80.096833333333336</v>
      </c>
      <c r="H397" s="50">
        <f t="shared" ref="H397:N397" si="776">IF(ISERROR(H396),IF(ISERROR(H395),IF(ISERROR(H394),"BLANK",H394),H395),H396)</f>
        <v>45449</v>
      </c>
      <c r="I397" s="2">
        <f t="shared" si="776"/>
        <v>11</v>
      </c>
      <c r="J397" s="2" t="str">
        <f t="shared" si="776"/>
        <v>N</v>
      </c>
      <c r="K397" s="6">
        <f t="shared" si="776"/>
        <v>0.36458333333333331</v>
      </c>
      <c r="L397" s="2" t="str">
        <f t="shared" si="776"/>
        <v>Angela</v>
      </c>
      <c r="M397" s="2">
        <f t="shared" si="776"/>
        <v>5.5</v>
      </c>
      <c r="N397" s="2">
        <f t="shared" si="776"/>
        <v>1</v>
      </c>
      <c r="O397" s="2">
        <v>1</v>
      </c>
      <c r="P397" s="2" t="s">
        <v>101</v>
      </c>
      <c r="Q397" s="7" t="str">
        <f>IF($N397=1,IF(ISERROR(VLOOKUP($P397,'M1'!$A:$C,Q$2,FALSE)),"NOT PRESENT",VLOOKUP($P397,'M1'!$A:$C,Q$2,FALSE)),IF($N397=2,IF(ISERROR(VLOOKUP(DATA!$P397,'M2'!$A:$C,Q$2,FALSE)),"NOT PRESENT",VLOOKUP(DATA!$P397,'M2'!$A:$C,Q$2,FALSE)),IF($N397=0,IF(ISERROR(VLOOKUP($P397,'M1'!$A:$C,Q$2,FALSE)),IF(ISERROR(VLOOKUP(DATA!$P397,'M2'!$A:$C,Q$2,FALSE)),"NOT PRESENT",VLOOKUP(DATA!$P397,'M2'!$A:$C,Q$2,FALSE)),VLOOKUP($P397,'M1'!$A:$C,Q$2,FALSE)),"SPECIFY METHOD")))</f>
        <v>Canthigaster rostrata</v>
      </c>
      <c r="R397" s="7" t="str">
        <f>IF($N397=1,IF(ISERROR(VLOOKUP($P397,'M1'!$A:$C,R$2,FALSE)),"NOT PRESENT",VLOOKUP($P397,'M1'!$A:$C,R$2,FALSE)),IF($N397=2,IF(ISERROR(VLOOKUP(DATA!$P397,'M2'!$A:$C,R$2,FALSE)),"NOT PRESENT",VLOOKUP(DATA!$P397,'M2'!$A:$C,R$2,FALSE)),IF($N397=0,IF(ISERROR(VLOOKUP($P397,'M1'!$A:$C,R$2,FALSE)),IF(ISERROR(VLOOKUP(DATA!$P397,'M2'!$A:$C,R$2,FALSE)),"NOT PRESENT",VLOOKUP(DATA!$P397,'M2'!$A:$C,R$2,FALSE)),VLOOKUP($P397,'M1'!$A:$C,R$2,FALSE)),"SPECIFY METHOD")))</f>
        <v>Caribbean sharpnose-puffer</v>
      </c>
      <c r="S397" s="33">
        <f t="shared" si="664"/>
        <v>5</v>
      </c>
      <c r="T397" s="2">
        <v>0</v>
      </c>
      <c r="V397" s="2">
        <v>3</v>
      </c>
      <c r="W397" s="2">
        <v>2</v>
      </c>
    </row>
    <row r="398" spans="2:26">
      <c r="B398" s="2" t="str">
        <f t="shared" ref="B398:D398" si="777">IF(ISERROR(B397),IF(ISERROR(B396),IF(ISERROR(B395),"BLANK",B395),B396),B397)</f>
        <v>LH</v>
      </c>
      <c r="C398" s="2" t="str">
        <f t="shared" si="777"/>
        <v>BLANK</v>
      </c>
      <c r="D398" s="2" t="str">
        <f t="shared" si="777"/>
        <v>BCA</v>
      </c>
      <c r="E398" s="7" t="str">
        <f>IF(ISERROR(VLOOKUP($D398,SITES!$A:$E,2,FALSE)),"",VLOOKUP($D398,SITES!$A:$E,2,FALSE))</f>
        <v>Broward County A</v>
      </c>
      <c r="F398" s="4">
        <f>IF(ISERROR(VLOOKUP($D398,SITES!$A:$E,3,FALSE)),"",VLOOKUP($D398,SITES!$A:$E,3,FALSE))</f>
        <v>26.149750000000001</v>
      </c>
      <c r="G398" s="31">
        <f>IF(ISERROR(VLOOKUP($D398,SITES!$A:$E,4,FALSE)),"",VLOOKUP($D398,SITES!$A:$E,4,FALSE))</f>
        <v>-80.096833333333336</v>
      </c>
      <c r="H398" s="50">
        <f t="shared" ref="H398:P398" si="778">IF(ISERROR(H397),IF(ISERROR(H396),IF(ISERROR(H395),"BLANK",H395),H396),H397)</f>
        <v>45449</v>
      </c>
      <c r="I398" s="2">
        <f t="shared" si="778"/>
        <v>11</v>
      </c>
      <c r="J398" s="2" t="str">
        <f t="shared" si="778"/>
        <v>N</v>
      </c>
      <c r="K398" s="6">
        <f t="shared" si="778"/>
        <v>0.36458333333333331</v>
      </c>
      <c r="L398" s="2" t="str">
        <f t="shared" si="778"/>
        <v>Angela</v>
      </c>
      <c r="M398" s="2">
        <f t="shared" si="778"/>
        <v>5.5</v>
      </c>
      <c r="N398" s="2">
        <f t="shared" si="778"/>
        <v>1</v>
      </c>
      <c r="O398" s="2">
        <v>2</v>
      </c>
      <c r="P398" s="2" t="str">
        <f t="shared" si="778"/>
        <v>cro</v>
      </c>
      <c r="Q398" s="7" t="str">
        <f>IF($N398=1,IF(ISERROR(VLOOKUP($P398,'M1'!$A:$C,Q$2,FALSE)),"NOT PRESENT",VLOOKUP($P398,'M1'!$A:$C,Q$2,FALSE)),IF($N398=2,IF(ISERROR(VLOOKUP(DATA!$P398,'M2'!$A:$C,Q$2,FALSE)),"NOT PRESENT",VLOOKUP(DATA!$P398,'M2'!$A:$C,Q$2,FALSE)),IF($N398=0,IF(ISERROR(VLOOKUP($P398,'M1'!$A:$C,Q$2,FALSE)),IF(ISERROR(VLOOKUP(DATA!$P398,'M2'!$A:$C,Q$2,FALSE)),"NOT PRESENT",VLOOKUP(DATA!$P398,'M2'!$A:$C,Q$2,FALSE)),VLOOKUP($P398,'M1'!$A:$C,Q$2,FALSE)),"SPECIFY METHOD")))</f>
        <v>Canthigaster rostrata</v>
      </c>
      <c r="R398" s="7" t="str">
        <f>IF($N398=1,IF(ISERROR(VLOOKUP($P398,'M1'!$A:$C,R$2,FALSE)),"NOT PRESENT",VLOOKUP($P398,'M1'!$A:$C,R$2,FALSE)),IF($N398=2,IF(ISERROR(VLOOKUP(DATA!$P398,'M2'!$A:$C,R$2,FALSE)),"NOT PRESENT",VLOOKUP(DATA!$P398,'M2'!$A:$C,R$2,FALSE)),IF($N398=0,IF(ISERROR(VLOOKUP($P398,'M1'!$A:$C,R$2,FALSE)),IF(ISERROR(VLOOKUP(DATA!$P398,'M2'!$A:$C,R$2,FALSE)),"NOT PRESENT",VLOOKUP(DATA!$P398,'M2'!$A:$C,R$2,FALSE)),VLOOKUP($P398,'M1'!$A:$C,R$2,FALSE)),"SPECIFY METHOD")))</f>
        <v>Caribbean sharpnose-puffer</v>
      </c>
      <c r="S398" s="33">
        <f t="shared" si="664"/>
        <v>3</v>
      </c>
      <c r="T398" s="2">
        <v>0</v>
      </c>
      <c r="U398" s="2">
        <v>1</v>
      </c>
      <c r="V398" s="2">
        <v>2</v>
      </c>
    </row>
    <row r="399" spans="2:26">
      <c r="B399" s="2" t="str">
        <f t="shared" ref="B399:D399" si="779">IF(ISERROR(B398),IF(ISERROR(B397),IF(ISERROR(B396),"BLANK",B396),B397),B398)</f>
        <v>LH</v>
      </c>
      <c r="C399" s="2" t="str">
        <f t="shared" si="779"/>
        <v>BLANK</v>
      </c>
      <c r="D399" s="2" t="str">
        <f t="shared" si="779"/>
        <v>BCA</v>
      </c>
      <c r="E399" s="7" t="str">
        <f>IF(ISERROR(VLOOKUP($D399,SITES!$A:$E,2,FALSE)),"",VLOOKUP($D399,SITES!$A:$E,2,FALSE))</f>
        <v>Broward County A</v>
      </c>
      <c r="F399" s="4">
        <f>IF(ISERROR(VLOOKUP($D399,SITES!$A:$E,3,FALSE)),"",VLOOKUP($D399,SITES!$A:$E,3,FALSE))</f>
        <v>26.149750000000001</v>
      </c>
      <c r="G399" s="31">
        <f>IF(ISERROR(VLOOKUP($D399,SITES!$A:$E,4,FALSE)),"",VLOOKUP($D399,SITES!$A:$E,4,FALSE))</f>
        <v>-80.096833333333336</v>
      </c>
      <c r="H399" s="50">
        <f t="shared" ref="H399:N399" si="780">IF(ISERROR(H398),IF(ISERROR(H397),IF(ISERROR(H396),"BLANK",H396),H397),H398)</f>
        <v>45449</v>
      </c>
      <c r="I399" s="2">
        <f t="shared" si="780"/>
        <v>11</v>
      </c>
      <c r="J399" s="2" t="str">
        <f t="shared" si="780"/>
        <v>N</v>
      </c>
      <c r="K399" s="6">
        <f t="shared" si="780"/>
        <v>0.36458333333333331</v>
      </c>
      <c r="L399" s="2" t="str">
        <f t="shared" si="780"/>
        <v>Angela</v>
      </c>
      <c r="M399" s="2">
        <f t="shared" si="780"/>
        <v>5.5</v>
      </c>
      <c r="N399" s="2">
        <f t="shared" si="780"/>
        <v>1</v>
      </c>
      <c r="O399" s="2">
        <v>1</v>
      </c>
      <c r="P399" s="2" t="s">
        <v>113</v>
      </c>
      <c r="Q399" s="7" t="str">
        <f>IF($N399=1,IF(ISERROR(VLOOKUP($P399,'M1'!$A:$C,Q$2,FALSE)),"NOT PRESENT",VLOOKUP($P399,'M1'!$A:$C,Q$2,FALSE)),IF($N399=2,IF(ISERROR(VLOOKUP(DATA!$P399,'M2'!$A:$C,Q$2,FALSE)),"NOT PRESENT",VLOOKUP(DATA!$P399,'M2'!$A:$C,Q$2,FALSE)),IF($N399=0,IF(ISERROR(VLOOKUP($P399,'M1'!$A:$C,Q$2,FALSE)),IF(ISERROR(VLOOKUP(DATA!$P399,'M2'!$A:$C,Q$2,FALSE)),"NOT PRESENT",VLOOKUP(DATA!$P399,'M2'!$A:$C,Q$2,FALSE)),VLOOKUP($P399,'M1'!$A:$C,Q$2,FALSE)),"SPECIFY METHOD")))</f>
        <v>Pareques acuminatus</v>
      </c>
      <c r="R399" s="7">
        <f>IF($N399=1,IF(ISERROR(VLOOKUP($P399,'M1'!$A:$C,R$2,FALSE)),"NOT PRESENT",VLOOKUP($P399,'M1'!$A:$C,R$2,FALSE)),IF($N399=2,IF(ISERROR(VLOOKUP(DATA!$P399,'M2'!$A:$C,R$2,FALSE)),"NOT PRESENT",VLOOKUP(DATA!$P399,'M2'!$A:$C,R$2,FALSE)),IF($N399=0,IF(ISERROR(VLOOKUP($P399,'M1'!$A:$C,R$2,FALSE)),IF(ISERROR(VLOOKUP(DATA!$P399,'M2'!$A:$C,R$2,FALSE)),"NOT PRESENT",VLOOKUP(DATA!$P399,'M2'!$A:$C,R$2,FALSE)),VLOOKUP($P399,'M1'!$A:$C,R$2,FALSE)),"SPECIFY METHOD")))</f>
        <v>0</v>
      </c>
      <c r="S399" s="33">
        <f t="shared" si="664"/>
        <v>1</v>
      </c>
      <c r="T399" s="2">
        <v>0</v>
      </c>
      <c r="Y399" s="2">
        <v>1</v>
      </c>
    </row>
    <row r="400" spans="2:26">
      <c r="B400" s="2" t="str">
        <f t="shared" ref="B400:D400" si="781">IF(ISERROR(B399),IF(ISERROR(B398),IF(ISERROR(B397),"BLANK",B397),B398),B399)</f>
        <v>LH</v>
      </c>
      <c r="C400" s="2" t="str">
        <f t="shared" si="781"/>
        <v>BLANK</v>
      </c>
      <c r="D400" s="2" t="str">
        <f t="shared" si="781"/>
        <v>BCA</v>
      </c>
      <c r="E400" s="7" t="str">
        <f>IF(ISERROR(VLOOKUP($D400,SITES!$A:$E,2,FALSE)),"",VLOOKUP($D400,SITES!$A:$E,2,FALSE))</f>
        <v>Broward County A</v>
      </c>
      <c r="F400" s="4">
        <f>IF(ISERROR(VLOOKUP($D400,SITES!$A:$E,3,FALSE)),"",VLOOKUP($D400,SITES!$A:$E,3,FALSE))</f>
        <v>26.149750000000001</v>
      </c>
      <c r="G400" s="31">
        <f>IF(ISERROR(VLOOKUP($D400,SITES!$A:$E,4,FALSE)),"",VLOOKUP($D400,SITES!$A:$E,4,FALSE))</f>
        <v>-80.096833333333336</v>
      </c>
      <c r="H400" s="50">
        <f t="shared" ref="H400:P400" si="782">IF(ISERROR(H399),IF(ISERROR(H398),IF(ISERROR(H397),"BLANK",H397),H398),H399)</f>
        <v>45449</v>
      </c>
      <c r="I400" s="2">
        <f t="shared" si="782"/>
        <v>11</v>
      </c>
      <c r="J400" s="2" t="str">
        <f t="shared" si="782"/>
        <v>N</v>
      </c>
      <c r="K400" s="6">
        <f t="shared" si="782"/>
        <v>0.36458333333333331</v>
      </c>
      <c r="L400" s="2" t="str">
        <f t="shared" si="782"/>
        <v>Angela</v>
      </c>
      <c r="M400" s="2">
        <f t="shared" si="782"/>
        <v>5.5</v>
      </c>
      <c r="N400" s="2">
        <f t="shared" si="782"/>
        <v>1</v>
      </c>
      <c r="O400" s="2">
        <v>2</v>
      </c>
      <c r="P400" s="2" t="str">
        <f t="shared" si="782"/>
        <v>pac</v>
      </c>
      <c r="Q400" s="7" t="str">
        <f>IF($N400=1,IF(ISERROR(VLOOKUP($P400,'M1'!$A:$C,Q$2,FALSE)),"NOT PRESENT",VLOOKUP($P400,'M1'!$A:$C,Q$2,FALSE)),IF($N400=2,IF(ISERROR(VLOOKUP(DATA!$P400,'M2'!$A:$C,Q$2,FALSE)),"NOT PRESENT",VLOOKUP(DATA!$P400,'M2'!$A:$C,Q$2,FALSE)),IF($N400=0,IF(ISERROR(VLOOKUP($P400,'M1'!$A:$C,Q$2,FALSE)),IF(ISERROR(VLOOKUP(DATA!$P400,'M2'!$A:$C,Q$2,FALSE)),"NOT PRESENT",VLOOKUP(DATA!$P400,'M2'!$A:$C,Q$2,FALSE)),VLOOKUP($P400,'M1'!$A:$C,Q$2,FALSE)),"SPECIFY METHOD")))</f>
        <v>Pareques acuminatus</v>
      </c>
      <c r="R400" s="7">
        <f>IF($N400=1,IF(ISERROR(VLOOKUP($P400,'M1'!$A:$C,R$2,FALSE)),"NOT PRESENT",VLOOKUP($P400,'M1'!$A:$C,R$2,FALSE)),IF($N400=2,IF(ISERROR(VLOOKUP(DATA!$P400,'M2'!$A:$C,R$2,FALSE)),"NOT PRESENT",VLOOKUP(DATA!$P400,'M2'!$A:$C,R$2,FALSE)),IF($N400=0,IF(ISERROR(VLOOKUP($P400,'M1'!$A:$C,R$2,FALSE)),IF(ISERROR(VLOOKUP(DATA!$P400,'M2'!$A:$C,R$2,FALSE)),"NOT PRESENT",VLOOKUP(DATA!$P400,'M2'!$A:$C,R$2,FALSE)),VLOOKUP($P400,'M1'!$A:$C,R$2,FALSE)),"SPECIFY METHOD")))</f>
        <v>0</v>
      </c>
      <c r="S400" s="33">
        <f t="shared" si="664"/>
        <v>12</v>
      </c>
      <c r="T400" s="2">
        <v>0</v>
      </c>
      <c r="U400" s="2">
        <v>2</v>
      </c>
      <c r="Y400" s="2">
        <v>2</v>
      </c>
      <c r="Z400" s="2">
        <v>8</v>
      </c>
    </row>
    <row r="401" spans="2:28">
      <c r="B401" s="2" t="str">
        <f t="shared" ref="B401:D401" si="783">IF(ISERROR(B400),IF(ISERROR(B399),IF(ISERROR(B398),"BLANK",B398),B399),B400)</f>
        <v>LH</v>
      </c>
      <c r="C401" s="2" t="str">
        <f t="shared" si="783"/>
        <v>BLANK</v>
      </c>
      <c r="D401" s="2" t="str">
        <f t="shared" si="783"/>
        <v>BCA</v>
      </c>
      <c r="E401" s="7" t="str">
        <f>IF(ISERROR(VLOOKUP($D401,SITES!$A:$E,2,FALSE)),"",VLOOKUP($D401,SITES!$A:$E,2,FALSE))</f>
        <v>Broward County A</v>
      </c>
      <c r="F401" s="4">
        <f>IF(ISERROR(VLOOKUP($D401,SITES!$A:$E,3,FALSE)),"",VLOOKUP($D401,SITES!$A:$E,3,FALSE))</f>
        <v>26.149750000000001</v>
      </c>
      <c r="G401" s="31">
        <f>IF(ISERROR(VLOOKUP($D401,SITES!$A:$E,4,FALSE)),"",VLOOKUP($D401,SITES!$A:$E,4,FALSE))</f>
        <v>-80.096833333333336</v>
      </c>
      <c r="H401" s="50">
        <f t="shared" ref="H401:N401" si="784">IF(ISERROR(H400),IF(ISERROR(H399),IF(ISERROR(H398),"BLANK",H398),H399),H400)</f>
        <v>45449</v>
      </c>
      <c r="I401" s="2">
        <f t="shared" si="784"/>
        <v>11</v>
      </c>
      <c r="J401" s="2" t="str">
        <f t="shared" si="784"/>
        <v>N</v>
      </c>
      <c r="K401" s="6">
        <f t="shared" si="784"/>
        <v>0.36458333333333331</v>
      </c>
      <c r="L401" s="2" t="str">
        <f t="shared" si="784"/>
        <v>Angela</v>
      </c>
      <c r="M401" s="2">
        <f t="shared" si="784"/>
        <v>5.5</v>
      </c>
      <c r="N401" s="2">
        <f t="shared" si="784"/>
        <v>1</v>
      </c>
      <c r="O401" s="2">
        <v>1</v>
      </c>
      <c r="P401" s="2" t="s">
        <v>174</v>
      </c>
      <c r="Q401" s="7" t="str">
        <f>IF($N401=1,IF(ISERROR(VLOOKUP($P401,'M1'!$A:$C,Q$2,FALSE)),"NOT PRESENT",VLOOKUP($P401,'M1'!$A:$C,Q$2,FALSE)),IF($N401=2,IF(ISERROR(VLOOKUP(DATA!$P401,'M2'!$A:$C,Q$2,FALSE)),"NOT PRESENT",VLOOKUP(DATA!$P401,'M2'!$A:$C,Q$2,FALSE)),IF($N401=0,IF(ISERROR(VLOOKUP($P401,'M1'!$A:$C,Q$2,FALSE)),IF(ISERROR(VLOOKUP(DATA!$P401,'M2'!$A:$C,Q$2,FALSE)),"NOT PRESENT",VLOOKUP(DATA!$P401,'M2'!$A:$C,Q$2,FALSE)),VLOOKUP($P401,'M1'!$A:$C,Q$2,FALSE)),"SPECIFY METHOD")))</f>
        <v>Microspathodon chrysurus</v>
      </c>
      <c r="R401" s="7" t="str">
        <f>IF($N401=1,IF(ISERROR(VLOOKUP($P401,'M1'!$A:$C,R$2,FALSE)),"NOT PRESENT",VLOOKUP($P401,'M1'!$A:$C,R$2,FALSE)),IF($N401=2,IF(ISERROR(VLOOKUP(DATA!$P401,'M2'!$A:$C,R$2,FALSE)),"NOT PRESENT",VLOOKUP(DATA!$P401,'M2'!$A:$C,R$2,FALSE)),IF($N401=0,IF(ISERROR(VLOOKUP($P401,'M1'!$A:$C,R$2,FALSE)),IF(ISERROR(VLOOKUP(DATA!$P401,'M2'!$A:$C,R$2,FALSE)),"NOT PRESENT",VLOOKUP(DATA!$P401,'M2'!$A:$C,R$2,FALSE)),VLOOKUP($P401,'M1'!$A:$C,R$2,FALSE)),"SPECIFY METHOD")))</f>
        <v>Yellowtail damselfish</v>
      </c>
      <c r="S401" s="33">
        <f t="shared" si="664"/>
        <v>1</v>
      </c>
      <c r="T401" s="2">
        <v>0</v>
      </c>
      <c r="X401" s="2">
        <v>1</v>
      </c>
    </row>
    <row r="402" spans="2:28">
      <c r="B402" s="2" t="str">
        <f t="shared" ref="B402:D402" si="785">IF(ISERROR(B401),IF(ISERROR(B400),IF(ISERROR(B399),"BLANK",B399),B400),B401)</f>
        <v>LH</v>
      </c>
      <c r="C402" s="2" t="str">
        <f t="shared" si="785"/>
        <v>BLANK</v>
      </c>
      <c r="D402" s="2" t="str">
        <f t="shared" si="785"/>
        <v>BCA</v>
      </c>
      <c r="E402" s="7" t="str">
        <f>IF(ISERROR(VLOOKUP($D402,SITES!$A:$E,2,FALSE)),"",VLOOKUP($D402,SITES!$A:$E,2,FALSE))</f>
        <v>Broward County A</v>
      </c>
      <c r="F402" s="4">
        <f>IF(ISERROR(VLOOKUP($D402,SITES!$A:$E,3,FALSE)),"",VLOOKUP($D402,SITES!$A:$E,3,FALSE))</f>
        <v>26.149750000000001</v>
      </c>
      <c r="G402" s="31">
        <f>IF(ISERROR(VLOOKUP($D402,SITES!$A:$E,4,FALSE)),"",VLOOKUP($D402,SITES!$A:$E,4,FALSE))</f>
        <v>-80.096833333333336</v>
      </c>
      <c r="H402" s="50">
        <f t="shared" ref="H402:P402" si="786">IF(ISERROR(H401),IF(ISERROR(H400),IF(ISERROR(H399),"BLANK",H399),H400),H401)</f>
        <v>45449</v>
      </c>
      <c r="I402" s="2">
        <f t="shared" si="786"/>
        <v>11</v>
      </c>
      <c r="J402" s="2" t="str">
        <f t="shared" si="786"/>
        <v>N</v>
      </c>
      <c r="K402" s="6">
        <f t="shared" si="786"/>
        <v>0.36458333333333331</v>
      </c>
      <c r="L402" s="2" t="str">
        <f t="shared" si="786"/>
        <v>Angela</v>
      </c>
      <c r="M402" s="2">
        <f t="shared" si="786"/>
        <v>5.5</v>
      </c>
      <c r="N402" s="2">
        <f t="shared" si="786"/>
        <v>1</v>
      </c>
      <c r="O402" s="2">
        <v>2</v>
      </c>
      <c r="P402" s="2" t="str">
        <f t="shared" si="786"/>
        <v>mch</v>
      </c>
      <c r="Q402" s="7" t="str">
        <f>IF($N402=1,IF(ISERROR(VLOOKUP($P402,'M1'!$A:$C,Q$2,FALSE)),"NOT PRESENT",VLOOKUP($P402,'M1'!$A:$C,Q$2,FALSE)),IF($N402=2,IF(ISERROR(VLOOKUP(DATA!$P402,'M2'!$A:$C,Q$2,FALSE)),"NOT PRESENT",VLOOKUP(DATA!$P402,'M2'!$A:$C,Q$2,FALSE)),IF($N402=0,IF(ISERROR(VLOOKUP($P402,'M1'!$A:$C,Q$2,FALSE)),IF(ISERROR(VLOOKUP(DATA!$P402,'M2'!$A:$C,Q$2,FALSE)),"NOT PRESENT",VLOOKUP(DATA!$P402,'M2'!$A:$C,Q$2,FALSE)),VLOOKUP($P402,'M1'!$A:$C,Q$2,FALSE)),"SPECIFY METHOD")))</f>
        <v>Microspathodon chrysurus</v>
      </c>
      <c r="R402" s="7" t="str">
        <f>IF($N402=1,IF(ISERROR(VLOOKUP($P402,'M1'!$A:$C,R$2,FALSE)),"NOT PRESENT",VLOOKUP($P402,'M1'!$A:$C,R$2,FALSE)),IF($N402=2,IF(ISERROR(VLOOKUP(DATA!$P402,'M2'!$A:$C,R$2,FALSE)),"NOT PRESENT",VLOOKUP(DATA!$P402,'M2'!$A:$C,R$2,FALSE)),IF($N402=0,IF(ISERROR(VLOOKUP($P402,'M1'!$A:$C,R$2,FALSE)),IF(ISERROR(VLOOKUP(DATA!$P402,'M2'!$A:$C,R$2,FALSE)),"NOT PRESENT",VLOOKUP(DATA!$P402,'M2'!$A:$C,R$2,FALSE)),VLOOKUP($P402,'M1'!$A:$C,R$2,FALSE)),"SPECIFY METHOD")))</f>
        <v>Yellowtail damselfish</v>
      </c>
      <c r="S402" s="33">
        <f t="shared" si="664"/>
        <v>2</v>
      </c>
      <c r="T402" s="2">
        <v>0</v>
      </c>
      <c r="X402" s="2">
        <v>2</v>
      </c>
    </row>
    <row r="403" spans="2:28">
      <c r="B403" s="2" t="str">
        <f t="shared" ref="B403:D403" si="787">IF(ISERROR(B402),IF(ISERROR(B401),IF(ISERROR(B400),"BLANK",B400),B401),B402)</f>
        <v>LH</v>
      </c>
      <c r="C403" s="2" t="str">
        <f t="shared" si="787"/>
        <v>BLANK</v>
      </c>
      <c r="D403" s="2" t="str">
        <f t="shared" si="787"/>
        <v>BCA</v>
      </c>
      <c r="E403" s="7" t="str">
        <f>IF(ISERROR(VLOOKUP($D403,SITES!$A:$E,2,FALSE)),"",VLOOKUP($D403,SITES!$A:$E,2,FALSE))</f>
        <v>Broward County A</v>
      </c>
      <c r="F403" s="4">
        <f>IF(ISERROR(VLOOKUP($D403,SITES!$A:$E,3,FALSE)),"",VLOOKUP($D403,SITES!$A:$E,3,FALSE))</f>
        <v>26.149750000000001</v>
      </c>
      <c r="G403" s="31">
        <f>IF(ISERROR(VLOOKUP($D403,SITES!$A:$E,4,FALSE)),"",VLOOKUP($D403,SITES!$A:$E,4,FALSE))</f>
        <v>-80.096833333333336</v>
      </c>
      <c r="H403" s="50">
        <f t="shared" ref="H403:N403" si="788">IF(ISERROR(H402),IF(ISERROR(H401),IF(ISERROR(H400),"BLANK",H400),H401),H402)</f>
        <v>45449</v>
      </c>
      <c r="I403" s="2">
        <f t="shared" si="788"/>
        <v>11</v>
      </c>
      <c r="J403" s="2" t="str">
        <f t="shared" si="788"/>
        <v>N</v>
      </c>
      <c r="K403" s="6">
        <f t="shared" si="788"/>
        <v>0.36458333333333331</v>
      </c>
      <c r="L403" s="2" t="str">
        <f t="shared" si="788"/>
        <v>Angela</v>
      </c>
      <c r="M403" s="2">
        <f t="shared" si="788"/>
        <v>5.5</v>
      </c>
      <c r="N403" s="2">
        <f t="shared" si="788"/>
        <v>1</v>
      </c>
      <c r="O403" s="2">
        <v>1</v>
      </c>
      <c r="P403" s="2" t="s">
        <v>121</v>
      </c>
      <c r="Q403" s="7" t="str">
        <f>IF($N403=1,IF(ISERROR(VLOOKUP($P403,'M1'!$A:$C,Q$2,FALSE)),"NOT PRESENT",VLOOKUP($P403,'M1'!$A:$C,Q$2,FALSE)),IF($N403=2,IF(ISERROR(VLOOKUP(DATA!$P403,'M2'!$A:$C,Q$2,FALSE)),"NOT PRESENT",VLOOKUP(DATA!$P403,'M2'!$A:$C,Q$2,FALSE)),IF($N403=0,IF(ISERROR(VLOOKUP($P403,'M1'!$A:$C,Q$2,FALSE)),IF(ISERROR(VLOOKUP(DATA!$P403,'M2'!$A:$C,Q$2,FALSE)),"NOT PRESENT",VLOOKUP(DATA!$P403,'M2'!$A:$C,Q$2,FALSE)),VLOOKUP($P403,'M1'!$A:$C,Q$2,FALSE)),"SPECIFY METHOD")))</f>
        <v>Acanthurus coeruleus</v>
      </c>
      <c r="R403" s="7" t="str">
        <f>IF($N403=1,IF(ISERROR(VLOOKUP($P403,'M1'!$A:$C,R$2,FALSE)),"NOT PRESENT",VLOOKUP($P403,'M1'!$A:$C,R$2,FALSE)),IF($N403=2,IF(ISERROR(VLOOKUP(DATA!$P403,'M2'!$A:$C,R$2,FALSE)),"NOT PRESENT",VLOOKUP(DATA!$P403,'M2'!$A:$C,R$2,FALSE)),IF($N403=0,IF(ISERROR(VLOOKUP($P403,'M1'!$A:$C,R$2,FALSE)),IF(ISERROR(VLOOKUP(DATA!$P403,'M2'!$A:$C,R$2,FALSE)),"NOT PRESENT",VLOOKUP(DATA!$P403,'M2'!$A:$C,R$2,FALSE)),VLOOKUP($P403,'M1'!$A:$C,R$2,FALSE)),"SPECIFY METHOD")))</f>
        <v>Blue tang surgeonfish</v>
      </c>
      <c r="S403" s="33">
        <f t="shared" si="664"/>
        <v>1</v>
      </c>
      <c r="T403" s="2">
        <v>0</v>
      </c>
      <c r="V403" s="2">
        <v>1</v>
      </c>
    </row>
    <row r="404" spans="2:28">
      <c r="B404" s="2" t="str">
        <f t="shared" ref="B404:D404" si="789">IF(ISERROR(B403),IF(ISERROR(B402),IF(ISERROR(B401),"BLANK",B401),B402),B403)</f>
        <v>LH</v>
      </c>
      <c r="C404" s="2" t="str">
        <f t="shared" si="789"/>
        <v>BLANK</v>
      </c>
      <c r="D404" s="2" t="str">
        <f t="shared" si="789"/>
        <v>BCA</v>
      </c>
      <c r="E404" s="7" t="str">
        <f>IF(ISERROR(VLOOKUP($D404,SITES!$A:$E,2,FALSE)),"",VLOOKUP($D404,SITES!$A:$E,2,FALSE))</f>
        <v>Broward County A</v>
      </c>
      <c r="F404" s="4">
        <f>IF(ISERROR(VLOOKUP($D404,SITES!$A:$E,3,FALSE)),"",VLOOKUP($D404,SITES!$A:$E,3,FALSE))</f>
        <v>26.149750000000001</v>
      </c>
      <c r="G404" s="31">
        <f>IF(ISERROR(VLOOKUP($D404,SITES!$A:$E,4,FALSE)),"",VLOOKUP($D404,SITES!$A:$E,4,FALSE))</f>
        <v>-80.096833333333336</v>
      </c>
      <c r="H404" s="50">
        <f t="shared" ref="H404:P404" si="790">IF(ISERROR(H403),IF(ISERROR(H402),IF(ISERROR(H401),"BLANK",H401),H402),H403)</f>
        <v>45449</v>
      </c>
      <c r="I404" s="2">
        <f t="shared" si="790"/>
        <v>11</v>
      </c>
      <c r="J404" s="2" t="str">
        <f t="shared" si="790"/>
        <v>N</v>
      </c>
      <c r="K404" s="6">
        <f t="shared" si="790"/>
        <v>0.36458333333333331</v>
      </c>
      <c r="L404" s="2" t="str">
        <f t="shared" si="790"/>
        <v>Angela</v>
      </c>
      <c r="M404" s="2">
        <f t="shared" si="790"/>
        <v>5.5</v>
      </c>
      <c r="N404" s="2">
        <f t="shared" si="790"/>
        <v>1</v>
      </c>
      <c r="O404" s="2">
        <v>2</v>
      </c>
      <c r="P404" s="2" t="str">
        <f t="shared" si="790"/>
        <v>aco</v>
      </c>
      <c r="Q404" s="7" t="str">
        <f>IF($N404=1,IF(ISERROR(VLOOKUP($P404,'M1'!$A:$C,Q$2,FALSE)),"NOT PRESENT",VLOOKUP($P404,'M1'!$A:$C,Q$2,FALSE)),IF($N404=2,IF(ISERROR(VLOOKUP(DATA!$P404,'M2'!$A:$C,Q$2,FALSE)),"NOT PRESENT",VLOOKUP(DATA!$P404,'M2'!$A:$C,Q$2,FALSE)),IF($N404=0,IF(ISERROR(VLOOKUP($P404,'M1'!$A:$C,Q$2,FALSE)),IF(ISERROR(VLOOKUP(DATA!$P404,'M2'!$A:$C,Q$2,FALSE)),"NOT PRESENT",VLOOKUP(DATA!$P404,'M2'!$A:$C,Q$2,FALSE)),VLOOKUP($P404,'M1'!$A:$C,Q$2,FALSE)),"SPECIFY METHOD")))</f>
        <v>Acanthurus coeruleus</v>
      </c>
      <c r="R404" s="7" t="str">
        <f>IF($N404=1,IF(ISERROR(VLOOKUP($P404,'M1'!$A:$C,R$2,FALSE)),"NOT PRESENT",VLOOKUP($P404,'M1'!$A:$C,R$2,FALSE)),IF($N404=2,IF(ISERROR(VLOOKUP(DATA!$P404,'M2'!$A:$C,R$2,FALSE)),"NOT PRESENT",VLOOKUP(DATA!$P404,'M2'!$A:$C,R$2,FALSE)),IF($N404=0,IF(ISERROR(VLOOKUP($P404,'M1'!$A:$C,R$2,FALSE)),IF(ISERROR(VLOOKUP(DATA!$P404,'M2'!$A:$C,R$2,FALSE)),"NOT PRESENT",VLOOKUP(DATA!$P404,'M2'!$A:$C,R$2,FALSE)),VLOOKUP($P404,'M1'!$A:$C,R$2,FALSE)),"SPECIFY METHOD")))</f>
        <v>Blue tang surgeonfish</v>
      </c>
      <c r="S404" s="33">
        <f t="shared" si="664"/>
        <v>1</v>
      </c>
      <c r="T404" s="2">
        <v>0</v>
      </c>
      <c r="Y404" s="2">
        <v>1</v>
      </c>
    </row>
    <row r="405" spans="2:28">
      <c r="B405" s="2" t="str">
        <f t="shared" ref="B405:D405" si="791">IF(ISERROR(B404),IF(ISERROR(B403),IF(ISERROR(B402),"BLANK",B402),B403),B404)</f>
        <v>LH</v>
      </c>
      <c r="C405" s="2" t="str">
        <f t="shared" si="791"/>
        <v>BLANK</v>
      </c>
      <c r="D405" s="2" t="str">
        <f t="shared" si="791"/>
        <v>BCA</v>
      </c>
      <c r="E405" s="7" t="str">
        <f>IF(ISERROR(VLOOKUP($D405,SITES!$A:$E,2,FALSE)),"",VLOOKUP($D405,SITES!$A:$E,2,FALSE))</f>
        <v>Broward County A</v>
      </c>
      <c r="F405" s="4">
        <f>IF(ISERROR(VLOOKUP($D405,SITES!$A:$E,3,FALSE)),"",VLOOKUP($D405,SITES!$A:$E,3,FALSE))</f>
        <v>26.149750000000001</v>
      </c>
      <c r="G405" s="31">
        <f>IF(ISERROR(VLOOKUP($D405,SITES!$A:$E,4,FALSE)),"",VLOOKUP($D405,SITES!$A:$E,4,FALSE))</f>
        <v>-80.096833333333336</v>
      </c>
      <c r="H405" s="50">
        <f t="shared" ref="H405:N405" si="792">IF(ISERROR(H404),IF(ISERROR(H403),IF(ISERROR(H402),"BLANK",H402),H403),H404)</f>
        <v>45449</v>
      </c>
      <c r="I405" s="2">
        <f t="shared" si="792"/>
        <v>11</v>
      </c>
      <c r="J405" s="2" t="str">
        <f t="shared" si="792"/>
        <v>N</v>
      </c>
      <c r="K405" s="6">
        <f t="shared" si="792"/>
        <v>0.36458333333333331</v>
      </c>
      <c r="L405" s="2" t="str">
        <f t="shared" si="792"/>
        <v>Angela</v>
      </c>
      <c r="M405" s="2">
        <f t="shared" si="792"/>
        <v>5.5</v>
      </c>
      <c r="N405" s="2">
        <f t="shared" si="792"/>
        <v>1</v>
      </c>
      <c r="O405" s="2">
        <v>1</v>
      </c>
      <c r="P405" s="2" t="s">
        <v>86</v>
      </c>
      <c r="Q405" s="7" t="str">
        <f>IF($N405=1,IF(ISERROR(VLOOKUP($P405,'M1'!$A:$C,Q$2,FALSE)),"NOT PRESENT",VLOOKUP($P405,'M1'!$A:$C,Q$2,FALSE)),IF($N405=2,IF(ISERROR(VLOOKUP(DATA!$P405,'M2'!$A:$C,Q$2,FALSE)),"NOT PRESENT",VLOOKUP(DATA!$P405,'M2'!$A:$C,Q$2,FALSE)),IF($N405=0,IF(ISERROR(VLOOKUP($P405,'M1'!$A:$C,Q$2,FALSE)),IF(ISERROR(VLOOKUP(DATA!$P405,'M2'!$A:$C,Q$2,FALSE)),"NOT PRESENT",VLOOKUP(DATA!$P405,'M2'!$A:$C,Q$2,FALSE)),VLOOKUP($P405,'M1'!$A:$C,Q$2,FALSE)),"SPECIFY METHOD")))</f>
        <v>Scarus iseri</v>
      </c>
      <c r="R405" s="7" t="str">
        <f>IF($N405=1,IF(ISERROR(VLOOKUP($P405,'M1'!$A:$C,R$2,FALSE)),"NOT PRESENT",VLOOKUP($P405,'M1'!$A:$C,R$2,FALSE)),IF($N405=2,IF(ISERROR(VLOOKUP(DATA!$P405,'M2'!$A:$C,R$2,FALSE)),"NOT PRESENT",VLOOKUP(DATA!$P405,'M2'!$A:$C,R$2,FALSE)),IF($N405=0,IF(ISERROR(VLOOKUP($P405,'M1'!$A:$C,R$2,FALSE)),IF(ISERROR(VLOOKUP(DATA!$P405,'M2'!$A:$C,R$2,FALSE)),"NOT PRESENT",VLOOKUP(DATA!$P405,'M2'!$A:$C,R$2,FALSE)),VLOOKUP($P405,'M1'!$A:$C,R$2,FALSE)),"SPECIFY METHOD")))</f>
        <v>Striped parrotfish</v>
      </c>
      <c r="S405" s="33">
        <f t="shared" ref="S405:S468" si="793">SUM(T405:AV405)</f>
        <v>3</v>
      </c>
      <c r="T405" s="2">
        <v>0</v>
      </c>
      <c r="V405" s="2">
        <v>1</v>
      </c>
      <c r="W405" s="2">
        <v>2</v>
      </c>
    </row>
    <row r="406" spans="2:28">
      <c r="B406" s="2" t="str">
        <f t="shared" ref="B406:D406" si="794">IF(ISERROR(B405),IF(ISERROR(B404),IF(ISERROR(B403),"BLANK",B403),B404),B405)</f>
        <v>LH</v>
      </c>
      <c r="C406" s="2" t="str">
        <f t="shared" si="794"/>
        <v>BLANK</v>
      </c>
      <c r="D406" s="2" t="str">
        <f t="shared" si="794"/>
        <v>BCA</v>
      </c>
      <c r="E406" s="7" t="str">
        <f>IF(ISERROR(VLOOKUP($D406,SITES!$A:$E,2,FALSE)),"",VLOOKUP($D406,SITES!$A:$E,2,FALSE))</f>
        <v>Broward County A</v>
      </c>
      <c r="F406" s="4">
        <f>IF(ISERROR(VLOOKUP($D406,SITES!$A:$E,3,FALSE)),"",VLOOKUP($D406,SITES!$A:$E,3,FALSE))</f>
        <v>26.149750000000001</v>
      </c>
      <c r="G406" s="31">
        <f>IF(ISERROR(VLOOKUP($D406,SITES!$A:$E,4,FALSE)),"",VLOOKUP($D406,SITES!$A:$E,4,FALSE))</f>
        <v>-80.096833333333336</v>
      </c>
      <c r="H406" s="50">
        <f t="shared" ref="H406:N406" si="795">IF(ISERROR(H405),IF(ISERROR(H404),IF(ISERROR(H403),"BLANK",H403),H404),H405)</f>
        <v>45449</v>
      </c>
      <c r="I406" s="2">
        <f t="shared" si="795"/>
        <v>11</v>
      </c>
      <c r="J406" s="2" t="str">
        <f t="shared" si="795"/>
        <v>N</v>
      </c>
      <c r="K406" s="6">
        <f t="shared" si="795"/>
        <v>0.36458333333333331</v>
      </c>
      <c r="L406" s="2" t="str">
        <f t="shared" si="795"/>
        <v>Angela</v>
      </c>
      <c r="M406" s="2">
        <f t="shared" si="795"/>
        <v>5.5</v>
      </c>
      <c r="N406" s="2">
        <f t="shared" si="795"/>
        <v>1</v>
      </c>
      <c r="O406" s="2">
        <v>1</v>
      </c>
      <c r="P406" s="2" t="s">
        <v>139</v>
      </c>
      <c r="Q406" s="7" t="str">
        <f>IF($N406=1,IF(ISERROR(VLOOKUP($P406,'M1'!$A:$C,Q$2,FALSE)),"NOT PRESENT",VLOOKUP($P406,'M1'!$A:$C,Q$2,FALSE)),IF($N406=2,IF(ISERROR(VLOOKUP(DATA!$P406,'M2'!$A:$C,Q$2,FALSE)),"NOT PRESENT",VLOOKUP(DATA!$P406,'M2'!$A:$C,Q$2,FALSE)),IF($N406=0,IF(ISERROR(VLOOKUP($P406,'M1'!$A:$C,Q$2,FALSE)),IF(ISERROR(VLOOKUP(DATA!$P406,'M2'!$A:$C,Q$2,FALSE)),"NOT PRESENT",VLOOKUP(DATA!$P406,'M2'!$A:$C,Q$2,FALSE)),VLOOKUP($P406,'M1'!$A:$C,Q$2,FALSE)),"SPECIFY METHOD")))</f>
        <v>Sparisoma radians</v>
      </c>
      <c r="R406" s="7" t="str">
        <f>IF($N406=1,IF(ISERROR(VLOOKUP($P406,'M1'!$A:$C,R$2,FALSE)),"NOT PRESENT",VLOOKUP($P406,'M1'!$A:$C,R$2,FALSE)),IF($N406=2,IF(ISERROR(VLOOKUP(DATA!$P406,'M2'!$A:$C,R$2,FALSE)),"NOT PRESENT",VLOOKUP(DATA!$P406,'M2'!$A:$C,R$2,FALSE)),IF($N406=0,IF(ISERROR(VLOOKUP($P406,'M1'!$A:$C,R$2,FALSE)),IF(ISERROR(VLOOKUP(DATA!$P406,'M2'!$A:$C,R$2,FALSE)),"NOT PRESENT",VLOOKUP(DATA!$P406,'M2'!$A:$C,R$2,FALSE)),VLOOKUP($P406,'M1'!$A:$C,R$2,FALSE)),"SPECIFY METHOD")))</f>
        <v>Bucktooth parrotfish</v>
      </c>
      <c r="S406" s="33">
        <f t="shared" si="793"/>
        <v>7</v>
      </c>
      <c r="T406" s="2">
        <v>0</v>
      </c>
      <c r="U406" s="2">
        <v>2</v>
      </c>
      <c r="V406" s="2">
        <v>5</v>
      </c>
    </row>
    <row r="407" spans="2:28">
      <c r="B407" s="2" t="str">
        <f t="shared" ref="B407:D407" si="796">IF(ISERROR(B406),IF(ISERROR(B405),IF(ISERROR(B404),"BLANK",B404),B405),B406)</f>
        <v>LH</v>
      </c>
      <c r="C407" s="2" t="str">
        <f t="shared" si="796"/>
        <v>BLANK</v>
      </c>
      <c r="D407" s="2" t="str">
        <f t="shared" si="796"/>
        <v>BCA</v>
      </c>
      <c r="E407" s="7" t="str">
        <f>IF(ISERROR(VLOOKUP($D407,SITES!$A:$E,2,FALSE)),"",VLOOKUP($D407,SITES!$A:$E,2,FALSE))</f>
        <v>Broward County A</v>
      </c>
      <c r="F407" s="4">
        <f>IF(ISERROR(VLOOKUP($D407,SITES!$A:$E,3,FALSE)),"",VLOOKUP($D407,SITES!$A:$E,3,FALSE))</f>
        <v>26.149750000000001</v>
      </c>
      <c r="G407" s="31">
        <f>IF(ISERROR(VLOOKUP($D407,SITES!$A:$E,4,FALSE)),"",VLOOKUP($D407,SITES!$A:$E,4,FALSE))</f>
        <v>-80.096833333333336</v>
      </c>
      <c r="H407" s="50">
        <f t="shared" ref="H407:P407" si="797">IF(ISERROR(H406),IF(ISERROR(H405),IF(ISERROR(H404),"BLANK",H404),H405),H406)</f>
        <v>45449</v>
      </c>
      <c r="I407" s="2">
        <f t="shared" si="797"/>
        <v>11</v>
      </c>
      <c r="J407" s="2" t="str">
        <f t="shared" si="797"/>
        <v>N</v>
      </c>
      <c r="K407" s="6">
        <f t="shared" si="797"/>
        <v>0.36458333333333331</v>
      </c>
      <c r="L407" s="2" t="str">
        <f t="shared" si="797"/>
        <v>Angela</v>
      </c>
      <c r="M407" s="2">
        <f t="shared" si="797"/>
        <v>5.5</v>
      </c>
      <c r="N407" s="2">
        <f t="shared" si="797"/>
        <v>1</v>
      </c>
      <c r="O407" s="2">
        <v>2</v>
      </c>
      <c r="P407" s="2" t="str">
        <f t="shared" si="797"/>
        <v>sra</v>
      </c>
      <c r="Q407" s="7" t="str">
        <f>IF($N407=1,IF(ISERROR(VLOOKUP($P407,'M1'!$A:$C,Q$2,FALSE)),"NOT PRESENT",VLOOKUP($P407,'M1'!$A:$C,Q$2,FALSE)),IF($N407=2,IF(ISERROR(VLOOKUP(DATA!$P407,'M2'!$A:$C,Q$2,FALSE)),"NOT PRESENT",VLOOKUP(DATA!$P407,'M2'!$A:$C,Q$2,FALSE)),IF($N407=0,IF(ISERROR(VLOOKUP($P407,'M1'!$A:$C,Q$2,FALSE)),IF(ISERROR(VLOOKUP(DATA!$P407,'M2'!$A:$C,Q$2,FALSE)),"NOT PRESENT",VLOOKUP(DATA!$P407,'M2'!$A:$C,Q$2,FALSE)),VLOOKUP($P407,'M1'!$A:$C,Q$2,FALSE)),"SPECIFY METHOD")))</f>
        <v>Sparisoma radians</v>
      </c>
      <c r="R407" s="7" t="str">
        <f>IF($N407=1,IF(ISERROR(VLOOKUP($P407,'M1'!$A:$C,R$2,FALSE)),"NOT PRESENT",VLOOKUP($P407,'M1'!$A:$C,R$2,FALSE)),IF($N407=2,IF(ISERROR(VLOOKUP(DATA!$P407,'M2'!$A:$C,R$2,FALSE)),"NOT PRESENT",VLOOKUP(DATA!$P407,'M2'!$A:$C,R$2,FALSE)),IF($N407=0,IF(ISERROR(VLOOKUP($P407,'M1'!$A:$C,R$2,FALSE)),IF(ISERROR(VLOOKUP(DATA!$P407,'M2'!$A:$C,R$2,FALSE)),"NOT PRESENT",VLOOKUP(DATA!$P407,'M2'!$A:$C,R$2,FALSE)),VLOOKUP($P407,'M1'!$A:$C,R$2,FALSE)),"SPECIFY METHOD")))</f>
        <v>Bucktooth parrotfish</v>
      </c>
      <c r="S407" s="33">
        <f t="shared" si="793"/>
        <v>9</v>
      </c>
      <c r="T407" s="2">
        <v>0</v>
      </c>
      <c r="U407" s="2">
        <v>5</v>
      </c>
      <c r="V407" s="2">
        <v>4</v>
      </c>
    </row>
    <row r="408" spans="2:28">
      <c r="B408" s="2" t="str">
        <f t="shared" ref="B408:D408" si="798">IF(ISERROR(B407),IF(ISERROR(B406),IF(ISERROR(B405),"BLANK",B405),B406),B407)</f>
        <v>LH</v>
      </c>
      <c r="C408" s="2" t="str">
        <f t="shared" si="798"/>
        <v>BLANK</v>
      </c>
      <c r="D408" s="2" t="str">
        <f t="shared" si="798"/>
        <v>BCA</v>
      </c>
      <c r="E408" s="7" t="str">
        <f>IF(ISERROR(VLOOKUP($D408,SITES!$A:$E,2,FALSE)),"",VLOOKUP($D408,SITES!$A:$E,2,FALSE))</f>
        <v>Broward County A</v>
      </c>
      <c r="F408" s="4">
        <f>IF(ISERROR(VLOOKUP($D408,SITES!$A:$E,3,FALSE)),"",VLOOKUP($D408,SITES!$A:$E,3,FALSE))</f>
        <v>26.149750000000001</v>
      </c>
      <c r="G408" s="31">
        <f>IF(ISERROR(VLOOKUP($D408,SITES!$A:$E,4,FALSE)),"",VLOOKUP($D408,SITES!$A:$E,4,FALSE))</f>
        <v>-80.096833333333336</v>
      </c>
      <c r="H408" s="50">
        <f t="shared" ref="H408:N408" si="799">IF(ISERROR(H407),IF(ISERROR(H406),IF(ISERROR(H405),"BLANK",H405),H406),H407)</f>
        <v>45449</v>
      </c>
      <c r="I408" s="2">
        <f t="shared" si="799"/>
        <v>11</v>
      </c>
      <c r="J408" s="2" t="str">
        <f t="shared" si="799"/>
        <v>N</v>
      </c>
      <c r="K408" s="6">
        <f t="shared" si="799"/>
        <v>0.36458333333333331</v>
      </c>
      <c r="L408" s="2" t="str">
        <f t="shared" si="799"/>
        <v>Angela</v>
      </c>
      <c r="M408" s="2">
        <f t="shared" si="799"/>
        <v>5.5</v>
      </c>
      <c r="N408" s="2">
        <f t="shared" si="799"/>
        <v>1</v>
      </c>
      <c r="O408" s="2">
        <v>1</v>
      </c>
      <c r="P408" s="2" t="s">
        <v>126</v>
      </c>
      <c r="Q408" s="7" t="str">
        <f>IF($N408=1,IF(ISERROR(VLOOKUP($P408,'M1'!$A:$C,Q$2,FALSE)),"NOT PRESENT",VLOOKUP($P408,'M1'!$A:$C,Q$2,FALSE)),IF($N408=2,IF(ISERROR(VLOOKUP(DATA!$P408,'M2'!$A:$C,Q$2,FALSE)),"NOT PRESENT",VLOOKUP(DATA!$P408,'M2'!$A:$C,Q$2,FALSE)),IF($N408=0,IF(ISERROR(VLOOKUP($P408,'M1'!$A:$C,Q$2,FALSE)),IF(ISERROR(VLOOKUP(DATA!$P408,'M2'!$A:$C,Q$2,FALSE)),"NOT PRESENT",VLOOKUP(DATA!$P408,'M2'!$A:$C,Q$2,FALSE)),VLOOKUP($P408,'M1'!$A:$C,Q$2,FALSE)),"SPECIFY METHOD")))</f>
        <v>Scarus taeniopterus</v>
      </c>
      <c r="R408" s="7" t="str">
        <f>IF($N408=1,IF(ISERROR(VLOOKUP($P408,'M1'!$A:$C,R$2,FALSE)),"NOT PRESENT",VLOOKUP($P408,'M1'!$A:$C,R$2,FALSE)),IF($N408=2,IF(ISERROR(VLOOKUP(DATA!$P408,'M2'!$A:$C,R$2,FALSE)),"NOT PRESENT",VLOOKUP(DATA!$P408,'M2'!$A:$C,R$2,FALSE)),IF($N408=0,IF(ISERROR(VLOOKUP($P408,'M1'!$A:$C,R$2,FALSE)),IF(ISERROR(VLOOKUP(DATA!$P408,'M2'!$A:$C,R$2,FALSE)),"NOT PRESENT",VLOOKUP(DATA!$P408,'M2'!$A:$C,R$2,FALSE)),VLOOKUP($P408,'M1'!$A:$C,R$2,FALSE)),"SPECIFY METHOD")))</f>
        <v>Princess parrotfish</v>
      </c>
      <c r="S408" s="33">
        <f t="shared" si="793"/>
        <v>8</v>
      </c>
      <c r="T408" s="2">
        <v>0</v>
      </c>
      <c r="U408" s="2">
        <v>1</v>
      </c>
      <c r="V408" s="2">
        <v>1</v>
      </c>
      <c r="W408" s="2">
        <v>5</v>
      </c>
      <c r="X408" s="2">
        <v>1</v>
      </c>
    </row>
    <row r="409" spans="2:28">
      <c r="B409" s="2" t="str">
        <f t="shared" ref="B409:D409" si="800">IF(ISERROR(B408),IF(ISERROR(B407),IF(ISERROR(B406),"BLANK",B406),B407),B408)</f>
        <v>LH</v>
      </c>
      <c r="C409" s="2" t="str">
        <f t="shared" si="800"/>
        <v>BLANK</v>
      </c>
      <c r="D409" s="2" t="str">
        <f t="shared" si="800"/>
        <v>BCA</v>
      </c>
      <c r="E409" s="7" t="str">
        <f>IF(ISERROR(VLOOKUP($D409,SITES!$A:$E,2,FALSE)),"",VLOOKUP($D409,SITES!$A:$E,2,FALSE))</f>
        <v>Broward County A</v>
      </c>
      <c r="F409" s="4">
        <f>IF(ISERROR(VLOOKUP($D409,SITES!$A:$E,3,FALSE)),"",VLOOKUP($D409,SITES!$A:$E,3,FALSE))</f>
        <v>26.149750000000001</v>
      </c>
      <c r="G409" s="31">
        <f>IF(ISERROR(VLOOKUP($D409,SITES!$A:$E,4,FALSE)),"",VLOOKUP($D409,SITES!$A:$E,4,FALSE))</f>
        <v>-80.096833333333336</v>
      </c>
      <c r="H409" s="50">
        <f t="shared" ref="H409:P409" si="801">IF(ISERROR(H408),IF(ISERROR(H407),IF(ISERROR(H406),"BLANK",H406),H407),H408)</f>
        <v>45449</v>
      </c>
      <c r="I409" s="2">
        <f t="shared" si="801"/>
        <v>11</v>
      </c>
      <c r="J409" s="2" t="str">
        <f t="shared" si="801"/>
        <v>N</v>
      </c>
      <c r="K409" s="6">
        <f t="shared" si="801"/>
        <v>0.36458333333333331</v>
      </c>
      <c r="L409" s="2" t="str">
        <f t="shared" si="801"/>
        <v>Angela</v>
      </c>
      <c r="M409" s="2">
        <f t="shared" si="801"/>
        <v>5.5</v>
      </c>
      <c r="N409" s="2">
        <f t="shared" si="801"/>
        <v>1</v>
      </c>
      <c r="O409" s="2">
        <v>2</v>
      </c>
      <c r="P409" s="2" t="str">
        <f t="shared" si="801"/>
        <v>sta</v>
      </c>
      <c r="Q409" s="7" t="str">
        <f>IF($N409=1,IF(ISERROR(VLOOKUP($P409,'M1'!$A:$C,Q$2,FALSE)),"NOT PRESENT",VLOOKUP($P409,'M1'!$A:$C,Q$2,FALSE)),IF($N409=2,IF(ISERROR(VLOOKUP(DATA!$P409,'M2'!$A:$C,Q$2,FALSE)),"NOT PRESENT",VLOOKUP(DATA!$P409,'M2'!$A:$C,Q$2,FALSE)),IF($N409=0,IF(ISERROR(VLOOKUP($P409,'M1'!$A:$C,Q$2,FALSE)),IF(ISERROR(VLOOKUP(DATA!$P409,'M2'!$A:$C,Q$2,FALSE)),"NOT PRESENT",VLOOKUP(DATA!$P409,'M2'!$A:$C,Q$2,FALSE)),VLOOKUP($P409,'M1'!$A:$C,Q$2,FALSE)),"SPECIFY METHOD")))</f>
        <v>Scarus taeniopterus</v>
      </c>
      <c r="R409" s="7" t="str">
        <f>IF($N409=1,IF(ISERROR(VLOOKUP($P409,'M1'!$A:$C,R$2,FALSE)),"NOT PRESENT",VLOOKUP($P409,'M1'!$A:$C,R$2,FALSE)),IF($N409=2,IF(ISERROR(VLOOKUP(DATA!$P409,'M2'!$A:$C,R$2,FALSE)),"NOT PRESENT",VLOOKUP(DATA!$P409,'M2'!$A:$C,R$2,FALSE)),IF($N409=0,IF(ISERROR(VLOOKUP($P409,'M1'!$A:$C,R$2,FALSE)),IF(ISERROR(VLOOKUP(DATA!$P409,'M2'!$A:$C,R$2,FALSE)),"NOT PRESENT",VLOOKUP(DATA!$P409,'M2'!$A:$C,R$2,FALSE)),VLOOKUP($P409,'M1'!$A:$C,R$2,FALSE)),"SPECIFY METHOD")))</f>
        <v>Princess parrotfish</v>
      </c>
      <c r="S409" s="33">
        <f t="shared" si="793"/>
        <v>5</v>
      </c>
      <c r="T409" s="2">
        <v>0</v>
      </c>
      <c r="U409" s="2">
        <v>1</v>
      </c>
      <c r="W409" s="2">
        <v>1</v>
      </c>
      <c r="X409" s="2">
        <v>2</v>
      </c>
      <c r="Y409" s="2">
        <v>1</v>
      </c>
    </row>
    <row r="410" spans="2:28">
      <c r="B410" s="2" t="str">
        <f t="shared" ref="B410:D410" si="802">IF(ISERROR(B409),IF(ISERROR(B408),IF(ISERROR(B407),"BLANK",B407),B408),B409)</f>
        <v>LH</v>
      </c>
      <c r="C410" s="2" t="str">
        <f t="shared" si="802"/>
        <v>BLANK</v>
      </c>
      <c r="D410" s="2" t="str">
        <f t="shared" si="802"/>
        <v>BCA</v>
      </c>
      <c r="E410" s="7" t="str">
        <f>IF(ISERROR(VLOOKUP($D410,SITES!$A:$E,2,FALSE)),"",VLOOKUP($D410,SITES!$A:$E,2,FALSE))</f>
        <v>Broward County A</v>
      </c>
      <c r="F410" s="4">
        <f>IF(ISERROR(VLOOKUP($D410,SITES!$A:$E,3,FALSE)),"",VLOOKUP($D410,SITES!$A:$E,3,FALSE))</f>
        <v>26.149750000000001</v>
      </c>
      <c r="G410" s="31">
        <f>IF(ISERROR(VLOOKUP($D410,SITES!$A:$E,4,FALSE)),"",VLOOKUP($D410,SITES!$A:$E,4,FALSE))</f>
        <v>-80.096833333333336</v>
      </c>
      <c r="H410" s="50">
        <f t="shared" ref="H410:N410" si="803">IF(ISERROR(H409),IF(ISERROR(H408),IF(ISERROR(H407),"BLANK",H407),H408),H409)</f>
        <v>45449</v>
      </c>
      <c r="I410" s="2">
        <f t="shared" si="803"/>
        <v>11</v>
      </c>
      <c r="J410" s="2" t="str">
        <f t="shared" si="803"/>
        <v>N</v>
      </c>
      <c r="K410" s="6">
        <f t="shared" si="803"/>
        <v>0.36458333333333331</v>
      </c>
      <c r="L410" s="2" t="str">
        <f t="shared" si="803"/>
        <v>Angela</v>
      </c>
      <c r="M410" s="2">
        <f t="shared" si="803"/>
        <v>5.5</v>
      </c>
      <c r="N410" s="2">
        <f t="shared" si="803"/>
        <v>1</v>
      </c>
      <c r="O410" s="2">
        <v>1</v>
      </c>
      <c r="P410" s="2" t="s">
        <v>87</v>
      </c>
      <c r="Q410" s="7" t="str">
        <f>IF($N410=1,IF(ISERROR(VLOOKUP($P410,'M1'!$A:$C,Q$2,FALSE)),"NOT PRESENT",VLOOKUP($P410,'M1'!$A:$C,Q$2,FALSE)),IF($N410=2,IF(ISERROR(VLOOKUP(DATA!$P410,'M2'!$A:$C,Q$2,FALSE)),"NOT PRESENT",VLOOKUP(DATA!$P410,'M2'!$A:$C,Q$2,FALSE)),IF($N410=0,IF(ISERROR(VLOOKUP($P410,'M1'!$A:$C,Q$2,FALSE)),IF(ISERROR(VLOOKUP(DATA!$P410,'M2'!$A:$C,Q$2,FALSE)),"NOT PRESENT",VLOOKUP(DATA!$P410,'M2'!$A:$C,Q$2,FALSE)),VLOOKUP($P410,'M1'!$A:$C,Q$2,FALSE)),"SPECIFY METHOD")))</f>
        <v>Sparisoma aurofrenatum</v>
      </c>
      <c r="R410" s="7" t="str">
        <f>IF($N410=1,IF(ISERROR(VLOOKUP($P410,'M1'!$A:$C,R$2,FALSE)),"NOT PRESENT",VLOOKUP($P410,'M1'!$A:$C,R$2,FALSE)),IF($N410=2,IF(ISERROR(VLOOKUP(DATA!$P410,'M2'!$A:$C,R$2,FALSE)),"NOT PRESENT",VLOOKUP(DATA!$P410,'M2'!$A:$C,R$2,FALSE)),IF($N410=0,IF(ISERROR(VLOOKUP($P410,'M1'!$A:$C,R$2,FALSE)),IF(ISERROR(VLOOKUP(DATA!$P410,'M2'!$A:$C,R$2,FALSE)),"NOT PRESENT",VLOOKUP(DATA!$P410,'M2'!$A:$C,R$2,FALSE)),VLOOKUP($P410,'M1'!$A:$C,R$2,FALSE)),"SPECIFY METHOD")))</f>
        <v>Redband parrotfish</v>
      </c>
      <c r="S410" s="33">
        <f t="shared" si="793"/>
        <v>4</v>
      </c>
      <c r="T410" s="2">
        <v>0</v>
      </c>
      <c r="V410" s="2">
        <v>4</v>
      </c>
    </row>
    <row r="411" spans="2:28">
      <c r="B411" s="2" t="str">
        <f t="shared" ref="B411:D411" si="804">IF(ISERROR(B410),IF(ISERROR(B409),IF(ISERROR(B408),"BLANK",B408),B409),B410)</f>
        <v>LH</v>
      </c>
      <c r="C411" s="2" t="str">
        <f t="shared" si="804"/>
        <v>BLANK</v>
      </c>
      <c r="D411" s="2" t="str">
        <f t="shared" si="804"/>
        <v>BCA</v>
      </c>
      <c r="E411" s="7" t="str">
        <f>IF(ISERROR(VLOOKUP($D411,SITES!$A:$E,2,FALSE)),"",VLOOKUP($D411,SITES!$A:$E,2,FALSE))</f>
        <v>Broward County A</v>
      </c>
      <c r="F411" s="4">
        <f>IF(ISERROR(VLOOKUP($D411,SITES!$A:$E,3,FALSE)),"",VLOOKUP($D411,SITES!$A:$E,3,FALSE))</f>
        <v>26.149750000000001</v>
      </c>
      <c r="G411" s="31">
        <f>IF(ISERROR(VLOOKUP($D411,SITES!$A:$E,4,FALSE)),"",VLOOKUP($D411,SITES!$A:$E,4,FALSE))</f>
        <v>-80.096833333333336</v>
      </c>
      <c r="H411" s="50">
        <f t="shared" ref="H411:P411" si="805">IF(ISERROR(H410),IF(ISERROR(H409),IF(ISERROR(H408),"BLANK",H408),H409),H410)</f>
        <v>45449</v>
      </c>
      <c r="I411" s="2">
        <f t="shared" si="805"/>
        <v>11</v>
      </c>
      <c r="J411" s="2" t="str">
        <f t="shared" si="805"/>
        <v>N</v>
      </c>
      <c r="K411" s="6">
        <f t="shared" si="805"/>
        <v>0.36458333333333331</v>
      </c>
      <c r="L411" s="2" t="str">
        <f t="shared" si="805"/>
        <v>Angela</v>
      </c>
      <c r="M411" s="2">
        <f t="shared" si="805"/>
        <v>5.5</v>
      </c>
      <c r="N411" s="2">
        <f t="shared" si="805"/>
        <v>1</v>
      </c>
      <c r="O411" s="2">
        <v>2</v>
      </c>
      <c r="P411" s="2" t="str">
        <f t="shared" si="805"/>
        <v>sau</v>
      </c>
      <c r="Q411" s="7" t="str">
        <f>IF($N411=1,IF(ISERROR(VLOOKUP($P411,'M1'!$A:$C,Q$2,FALSE)),"NOT PRESENT",VLOOKUP($P411,'M1'!$A:$C,Q$2,FALSE)),IF($N411=2,IF(ISERROR(VLOOKUP(DATA!$P411,'M2'!$A:$C,Q$2,FALSE)),"NOT PRESENT",VLOOKUP(DATA!$P411,'M2'!$A:$C,Q$2,FALSE)),IF($N411=0,IF(ISERROR(VLOOKUP($P411,'M1'!$A:$C,Q$2,FALSE)),IF(ISERROR(VLOOKUP(DATA!$P411,'M2'!$A:$C,Q$2,FALSE)),"NOT PRESENT",VLOOKUP(DATA!$P411,'M2'!$A:$C,Q$2,FALSE)),VLOOKUP($P411,'M1'!$A:$C,Q$2,FALSE)),"SPECIFY METHOD")))</f>
        <v>Sparisoma aurofrenatum</v>
      </c>
      <c r="R411" s="7" t="str">
        <f>IF($N411=1,IF(ISERROR(VLOOKUP($P411,'M1'!$A:$C,R$2,FALSE)),"NOT PRESENT",VLOOKUP($P411,'M1'!$A:$C,R$2,FALSE)),IF($N411=2,IF(ISERROR(VLOOKUP(DATA!$P411,'M2'!$A:$C,R$2,FALSE)),"NOT PRESENT",VLOOKUP(DATA!$P411,'M2'!$A:$C,R$2,FALSE)),IF($N411=0,IF(ISERROR(VLOOKUP($P411,'M1'!$A:$C,R$2,FALSE)),IF(ISERROR(VLOOKUP(DATA!$P411,'M2'!$A:$C,R$2,FALSE)),"NOT PRESENT",VLOOKUP(DATA!$P411,'M2'!$A:$C,R$2,FALSE)),VLOOKUP($P411,'M1'!$A:$C,R$2,FALSE)),"SPECIFY METHOD")))</f>
        <v>Redband parrotfish</v>
      </c>
      <c r="S411" s="33">
        <f t="shared" si="793"/>
        <v>2</v>
      </c>
      <c r="T411" s="2">
        <v>0</v>
      </c>
      <c r="V411" s="2">
        <v>1</v>
      </c>
      <c r="W411" s="2">
        <v>1</v>
      </c>
    </row>
    <row r="412" spans="2:28">
      <c r="B412" s="2" t="str">
        <f t="shared" ref="B412:D413" si="806">IF(ISERROR(B410),IF(ISERROR(B409),IF(ISERROR(B408),"BLANK",B408),B409),B410)</f>
        <v>LH</v>
      </c>
      <c r="C412" s="2" t="str">
        <f t="shared" si="806"/>
        <v>BLANK</v>
      </c>
      <c r="D412" s="2" t="str">
        <f t="shared" si="806"/>
        <v>BCA</v>
      </c>
      <c r="E412" s="7" t="str">
        <f>IF(ISERROR(VLOOKUP($D412,SITES!$A:$E,2,FALSE)),"",VLOOKUP($D412,SITES!$A:$E,2,FALSE))</f>
        <v>Broward County A</v>
      </c>
      <c r="F412" s="4">
        <f>IF(ISERROR(VLOOKUP($D412,SITES!$A:$E,3,FALSE)),"",VLOOKUP($D412,SITES!$A:$E,3,FALSE))</f>
        <v>26.149750000000001</v>
      </c>
      <c r="G412" s="31">
        <f>IF(ISERROR(VLOOKUP($D412,SITES!$A:$E,4,FALSE)),"",VLOOKUP($D412,SITES!$A:$E,4,FALSE))</f>
        <v>-80.096833333333336</v>
      </c>
      <c r="H412" s="50">
        <f t="shared" ref="H412:N413" si="807">IF(ISERROR(H410),IF(ISERROR(H409),IF(ISERROR(H408),"BLANK",H408),H409),H410)</f>
        <v>45449</v>
      </c>
      <c r="I412" s="2">
        <f t="shared" si="807"/>
        <v>11</v>
      </c>
      <c r="J412" s="2" t="str">
        <f t="shared" si="807"/>
        <v>N</v>
      </c>
      <c r="K412" s="6">
        <f t="shared" si="807"/>
        <v>0.36458333333333331</v>
      </c>
      <c r="L412" s="2" t="str">
        <f t="shared" si="807"/>
        <v>Angela</v>
      </c>
      <c r="M412" s="2">
        <f t="shared" si="807"/>
        <v>5.5</v>
      </c>
      <c r="N412" s="2">
        <f t="shared" si="807"/>
        <v>1</v>
      </c>
      <c r="O412" s="2">
        <v>1</v>
      </c>
      <c r="P412" s="2" t="s">
        <v>85</v>
      </c>
      <c r="Q412" s="7" t="str">
        <f>IF($N412=1,IF(ISERROR(VLOOKUP($P412,'M1'!$A:$C,Q$2,FALSE)),"NOT PRESENT",VLOOKUP($P412,'M1'!$A:$C,Q$2,FALSE)),IF($N412=2,IF(ISERROR(VLOOKUP(DATA!$P412,'M2'!$A:$C,Q$2,FALSE)),"NOT PRESENT",VLOOKUP(DATA!$P412,'M2'!$A:$C,Q$2,FALSE)),IF($N412=0,IF(ISERROR(VLOOKUP($P412,'M1'!$A:$C,Q$2,FALSE)),IF(ISERROR(VLOOKUP(DATA!$P412,'M2'!$A:$C,Q$2,FALSE)),"NOT PRESENT",VLOOKUP(DATA!$P412,'M2'!$A:$C,Q$2,FALSE)),VLOOKUP($P412,'M1'!$A:$C,Q$2,FALSE)),"SPECIFY METHOD")))</f>
        <v>Sparisoma viride</v>
      </c>
      <c r="R412" s="7" t="str">
        <f>IF($N412=1,IF(ISERROR(VLOOKUP($P412,'M1'!$A:$C,R$2,FALSE)),"NOT PRESENT",VLOOKUP($P412,'M1'!$A:$C,R$2,FALSE)),IF($N412=2,IF(ISERROR(VLOOKUP(DATA!$P412,'M2'!$A:$C,R$2,FALSE)),"NOT PRESENT",VLOOKUP(DATA!$P412,'M2'!$A:$C,R$2,FALSE)),IF($N412=0,IF(ISERROR(VLOOKUP($P412,'M1'!$A:$C,R$2,FALSE)),IF(ISERROR(VLOOKUP(DATA!$P412,'M2'!$A:$C,R$2,FALSE)),"NOT PRESENT",VLOOKUP(DATA!$P412,'M2'!$A:$C,R$2,FALSE)),VLOOKUP($P412,'M1'!$A:$C,R$2,FALSE)),"SPECIFY METHOD")))</f>
        <v>Stoplight parrotfish</v>
      </c>
      <c r="S412" s="33">
        <f t="shared" ref="S412" si="808">SUM(T412:AV412)</f>
        <v>2</v>
      </c>
      <c r="T412" s="2">
        <v>0</v>
      </c>
      <c r="AB412" s="2">
        <v>2</v>
      </c>
    </row>
    <row r="413" spans="2:28">
      <c r="B413" s="2" t="str">
        <f t="shared" si="806"/>
        <v>LH</v>
      </c>
      <c r="C413" s="2" t="str">
        <f t="shared" si="806"/>
        <v>BLANK</v>
      </c>
      <c r="D413" s="2" t="str">
        <f t="shared" si="806"/>
        <v>BCA</v>
      </c>
      <c r="E413" s="7" t="str">
        <f>IF(ISERROR(VLOOKUP($D413,SITES!$A:$E,2,FALSE)),"",VLOOKUP($D413,SITES!$A:$E,2,FALSE))</f>
        <v>Broward County A</v>
      </c>
      <c r="F413" s="4">
        <f>IF(ISERROR(VLOOKUP($D413,SITES!$A:$E,3,FALSE)),"",VLOOKUP($D413,SITES!$A:$E,3,FALSE))</f>
        <v>26.149750000000001</v>
      </c>
      <c r="G413" s="31">
        <f>IF(ISERROR(VLOOKUP($D413,SITES!$A:$E,4,FALSE)),"",VLOOKUP($D413,SITES!$A:$E,4,FALSE))</f>
        <v>-80.096833333333336</v>
      </c>
      <c r="H413" s="50">
        <f t="shared" si="807"/>
        <v>45449</v>
      </c>
      <c r="I413" s="2">
        <f t="shared" si="807"/>
        <v>11</v>
      </c>
      <c r="J413" s="2" t="str">
        <f t="shared" si="807"/>
        <v>N</v>
      </c>
      <c r="K413" s="6">
        <f t="shared" si="807"/>
        <v>0.36458333333333331</v>
      </c>
      <c r="L413" s="2" t="str">
        <f t="shared" si="807"/>
        <v>Angela</v>
      </c>
      <c r="M413" s="2">
        <f t="shared" si="807"/>
        <v>5.5</v>
      </c>
      <c r="N413" s="2">
        <f t="shared" si="807"/>
        <v>1</v>
      </c>
      <c r="O413" s="2">
        <v>2</v>
      </c>
      <c r="P413" s="2" t="s">
        <v>85</v>
      </c>
      <c r="Q413" s="7" t="str">
        <f>IF($N413=1,IF(ISERROR(VLOOKUP($P413,'M1'!$A:$C,Q$2,FALSE)),"NOT PRESENT",VLOOKUP($P413,'M1'!$A:$C,Q$2,FALSE)),IF($N413=2,IF(ISERROR(VLOOKUP(DATA!$P413,'M2'!$A:$C,Q$2,FALSE)),"NOT PRESENT",VLOOKUP(DATA!$P413,'M2'!$A:$C,Q$2,FALSE)),IF($N413=0,IF(ISERROR(VLOOKUP($P413,'M1'!$A:$C,Q$2,FALSE)),IF(ISERROR(VLOOKUP(DATA!$P413,'M2'!$A:$C,Q$2,FALSE)),"NOT PRESENT",VLOOKUP(DATA!$P413,'M2'!$A:$C,Q$2,FALSE)),VLOOKUP($P413,'M1'!$A:$C,Q$2,FALSE)),"SPECIFY METHOD")))</f>
        <v>Sparisoma viride</v>
      </c>
      <c r="R413" s="7" t="str">
        <f>IF($N413=1,IF(ISERROR(VLOOKUP($P413,'M1'!$A:$C,R$2,FALSE)),"NOT PRESENT",VLOOKUP($P413,'M1'!$A:$C,R$2,FALSE)),IF($N413=2,IF(ISERROR(VLOOKUP(DATA!$P413,'M2'!$A:$C,R$2,FALSE)),"NOT PRESENT",VLOOKUP(DATA!$P413,'M2'!$A:$C,R$2,FALSE)),IF($N413=0,IF(ISERROR(VLOOKUP($P413,'M1'!$A:$C,R$2,FALSE)),IF(ISERROR(VLOOKUP(DATA!$P413,'M2'!$A:$C,R$2,FALSE)),"NOT PRESENT",VLOOKUP(DATA!$P413,'M2'!$A:$C,R$2,FALSE)),VLOOKUP($P413,'M1'!$A:$C,R$2,FALSE)),"SPECIFY METHOD")))</f>
        <v>Stoplight parrotfish</v>
      </c>
      <c r="S413" s="33">
        <f t="shared" si="793"/>
        <v>5</v>
      </c>
      <c r="T413" s="2">
        <v>0</v>
      </c>
      <c r="U413" s="2">
        <v>1</v>
      </c>
      <c r="V413" s="2">
        <v>3</v>
      </c>
      <c r="W413" s="2">
        <v>1</v>
      </c>
    </row>
    <row r="414" spans="2:28">
      <c r="B414" s="2" t="str">
        <f t="shared" ref="B414:D414" si="809">IF(ISERROR(B413),IF(ISERROR(B411),IF(ISERROR(B410),"BLANK",B410),B411),B413)</f>
        <v>LH</v>
      </c>
      <c r="C414" s="2" t="str">
        <f t="shared" si="809"/>
        <v>BLANK</v>
      </c>
      <c r="D414" s="2" t="str">
        <f t="shared" si="809"/>
        <v>BCA</v>
      </c>
      <c r="E414" s="7" t="str">
        <f>IF(ISERROR(VLOOKUP($D414,SITES!$A:$E,2,FALSE)),"",VLOOKUP($D414,SITES!$A:$E,2,FALSE))</f>
        <v>Broward County A</v>
      </c>
      <c r="F414" s="4">
        <f>IF(ISERROR(VLOOKUP($D414,SITES!$A:$E,3,FALSE)),"",VLOOKUP($D414,SITES!$A:$E,3,FALSE))</f>
        <v>26.149750000000001</v>
      </c>
      <c r="G414" s="31">
        <f>IF(ISERROR(VLOOKUP($D414,SITES!$A:$E,4,FALSE)),"",VLOOKUP($D414,SITES!$A:$E,4,FALSE))</f>
        <v>-80.096833333333336</v>
      </c>
      <c r="H414" s="50">
        <f t="shared" ref="H414:N414" si="810">IF(ISERROR(H413),IF(ISERROR(H411),IF(ISERROR(H410),"BLANK",H410),H411),H413)</f>
        <v>45449</v>
      </c>
      <c r="I414" s="2">
        <f t="shared" si="810"/>
        <v>11</v>
      </c>
      <c r="J414" s="2" t="str">
        <f t="shared" si="810"/>
        <v>N</v>
      </c>
      <c r="K414" s="6">
        <f t="shared" si="810"/>
        <v>0.36458333333333331</v>
      </c>
      <c r="L414" s="2" t="str">
        <f t="shared" si="810"/>
        <v>Angela</v>
      </c>
      <c r="M414" s="2">
        <f t="shared" si="810"/>
        <v>5.5</v>
      </c>
      <c r="N414" s="2">
        <f t="shared" si="810"/>
        <v>1</v>
      </c>
      <c r="O414" s="2">
        <v>1</v>
      </c>
      <c r="P414" s="2" t="s">
        <v>96</v>
      </c>
      <c r="Q414" s="7" t="str">
        <f>IF($N414=1,IF(ISERROR(VLOOKUP($P414,'M1'!$A:$C,Q$2,FALSE)),"NOT PRESENT",VLOOKUP($P414,'M1'!$A:$C,Q$2,FALSE)),IF($N414=2,IF(ISERROR(VLOOKUP(DATA!$P414,'M2'!$A:$C,Q$2,FALSE)),"NOT PRESENT",VLOOKUP(DATA!$P414,'M2'!$A:$C,Q$2,FALSE)),IF($N414=0,IF(ISERROR(VLOOKUP($P414,'M1'!$A:$C,Q$2,FALSE)),IF(ISERROR(VLOOKUP(DATA!$P414,'M2'!$A:$C,Q$2,FALSE)),"NOT PRESENT",VLOOKUP(DATA!$P414,'M2'!$A:$C,Q$2,FALSE)),VLOOKUP($P414,'M1'!$A:$C,Q$2,FALSE)),"SPECIFY METHOD")))</f>
        <v>Haemulon sciurus</v>
      </c>
      <c r="R414" s="7" t="str">
        <f>IF($N414=1,IF(ISERROR(VLOOKUP($P414,'M1'!$A:$C,R$2,FALSE)),"NOT PRESENT",VLOOKUP($P414,'M1'!$A:$C,R$2,FALSE)),IF($N414=2,IF(ISERROR(VLOOKUP(DATA!$P414,'M2'!$A:$C,R$2,FALSE)),"NOT PRESENT",VLOOKUP(DATA!$P414,'M2'!$A:$C,R$2,FALSE)),IF($N414=0,IF(ISERROR(VLOOKUP($P414,'M1'!$A:$C,R$2,FALSE)),IF(ISERROR(VLOOKUP(DATA!$P414,'M2'!$A:$C,R$2,FALSE)),"NOT PRESENT",VLOOKUP(DATA!$P414,'M2'!$A:$C,R$2,FALSE)),VLOOKUP($P414,'M1'!$A:$C,R$2,FALSE)),"SPECIFY METHOD")))</f>
        <v>Bluestriped grunt</v>
      </c>
      <c r="S414" s="33">
        <f t="shared" si="793"/>
        <v>2</v>
      </c>
      <c r="T414" s="2">
        <v>0</v>
      </c>
      <c r="W414" s="2">
        <v>2</v>
      </c>
    </row>
    <row r="415" spans="2:28">
      <c r="B415" s="2" t="str">
        <f t="shared" ref="B415:D415" si="811">IF(ISERROR(B414),IF(ISERROR(B413),IF(ISERROR(B411),"BLANK",B411),B413),B414)</f>
        <v>LH</v>
      </c>
      <c r="C415" s="2" t="str">
        <f t="shared" si="811"/>
        <v>BLANK</v>
      </c>
      <c r="D415" s="2" t="str">
        <f t="shared" si="811"/>
        <v>BCA</v>
      </c>
      <c r="E415" s="7" t="str">
        <f>IF(ISERROR(VLOOKUP($D415,SITES!$A:$E,2,FALSE)),"",VLOOKUP($D415,SITES!$A:$E,2,FALSE))</f>
        <v>Broward County A</v>
      </c>
      <c r="F415" s="4">
        <f>IF(ISERROR(VLOOKUP($D415,SITES!$A:$E,3,FALSE)),"",VLOOKUP($D415,SITES!$A:$E,3,FALSE))</f>
        <v>26.149750000000001</v>
      </c>
      <c r="G415" s="31">
        <f>IF(ISERROR(VLOOKUP($D415,SITES!$A:$E,4,FALSE)),"",VLOOKUP($D415,SITES!$A:$E,4,FALSE))</f>
        <v>-80.096833333333336</v>
      </c>
      <c r="H415" s="50">
        <f t="shared" ref="H415:N415" si="812">IF(ISERROR(H414),IF(ISERROR(H413),IF(ISERROR(H411),"BLANK",H411),H413),H414)</f>
        <v>45449</v>
      </c>
      <c r="I415" s="2">
        <f t="shared" si="812"/>
        <v>11</v>
      </c>
      <c r="J415" s="2" t="str">
        <f t="shared" si="812"/>
        <v>N</v>
      </c>
      <c r="K415" s="6">
        <f t="shared" si="812"/>
        <v>0.36458333333333331</v>
      </c>
      <c r="L415" s="2" t="str">
        <f t="shared" si="812"/>
        <v>Angela</v>
      </c>
      <c r="M415" s="2">
        <f t="shared" si="812"/>
        <v>5.5</v>
      </c>
      <c r="N415" s="2">
        <f t="shared" si="812"/>
        <v>1</v>
      </c>
      <c r="O415" s="2">
        <v>2</v>
      </c>
      <c r="P415" s="2" t="str">
        <f>IF(ISERROR(P414),IF(ISERROR(P413),IF(ISERROR(P411),"BLANK",P411),P413),P414)</f>
        <v>hsc</v>
      </c>
      <c r="Q415" s="7" t="str">
        <f>IF($N415=1,IF(ISERROR(VLOOKUP($P415,'M1'!$A:$C,Q$2,FALSE)),"NOT PRESENT",VLOOKUP($P415,'M1'!$A:$C,Q$2,FALSE)),IF($N415=2,IF(ISERROR(VLOOKUP(DATA!$P415,'M2'!$A:$C,Q$2,FALSE)),"NOT PRESENT",VLOOKUP(DATA!$P415,'M2'!$A:$C,Q$2,FALSE)),IF($N415=0,IF(ISERROR(VLOOKUP($P415,'M1'!$A:$C,Q$2,FALSE)),IF(ISERROR(VLOOKUP(DATA!$P415,'M2'!$A:$C,Q$2,FALSE)),"NOT PRESENT",VLOOKUP(DATA!$P415,'M2'!$A:$C,Q$2,FALSE)),VLOOKUP($P415,'M1'!$A:$C,Q$2,FALSE)),"SPECIFY METHOD")))</f>
        <v>Haemulon sciurus</v>
      </c>
      <c r="R415" s="7" t="str">
        <f>IF($N415=1,IF(ISERROR(VLOOKUP($P415,'M1'!$A:$C,R$2,FALSE)),"NOT PRESENT",VLOOKUP($P415,'M1'!$A:$C,R$2,FALSE)),IF($N415=2,IF(ISERROR(VLOOKUP(DATA!$P415,'M2'!$A:$C,R$2,FALSE)),"NOT PRESENT",VLOOKUP(DATA!$P415,'M2'!$A:$C,R$2,FALSE)),IF($N415=0,IF(ISERROR(VLOOKUP($P415,'M1'!$A:$C,R$2,FALSE)),IF(ISERROR(VLOOKUP(DATA!$P415,'M2'!$A:$C,R$2,FALSE)),"NOT PRESENT",VLOOKUP(DATA!$P415,'M2'!$A:$C,R$2,FALSE)),VLOOKUP($P415,'M1'!$A:$C,R$2,FALSE)),"SPECIFY METHOD")))</f>
        <v>Bluestriped grunt</v>
      </c>
      <c r="S415" s="33">
        <f t="shared" si="793"/>
        <v>7</v>
      </c>
      <c r="T415" s="2">
        <v>0</v>
      </c>
      <c r="W415" s="2">
        <v>7</v>
      </c>
    </row>
    <row r="416" spans="2:28">
      <c r="B416" s="2" t="str">
        <f t="shared" ref="B416:D416" si="813">IF(ISERROR(B415),IF(ISERROR(B414),IF(ISERROR(B413),"BLANK",B413),B414),B415)</f>
        <v>LH</v>
      </c>
      <c r="C416" s="2" t="str">
        <f t="shared" si="813"/>
        <v>BLANK</v>
      </c>
      <c r="D416" s="2" t="str">
        <f t="shared" si="813"/>
        <v>BCA</v>
      </c>
      <c r="E416" s="7" t="str">
        <f>IF(ISERROR(VLOOKUP($D416,SITES!$A:$E,2,FALSE)),"",VLOOKUP($D416,SITES!$A:$E,2,FALSE))</f>
        <v>Broward County A</v>
      </c>
      <c r="F416" s="4">
        <f>IF(ISERROR(VLOOKUP($D416,SITES!$A:$E,3,FALSE)),"",VLOOKUP($D416,SITES!$A:$E,3,FALSE))</f>
        <v>26.149750000000001</v>
      </c>
      <c r="G416" s="31">
        <f>IF(ISERROR(VLOOKUP($D416,SITES!$A:$E,4,FALSE)),"",VLOOKUP($D416,SITES!$A:$E,4,FALSE))</f>
        <v>-80.096833333333336</v>
      </c>
      <c r="H416" s="50">
        <f t="shared" ref="H416:N416" si="814">IF(ISERROR(H415),IF(ISERROR(H414),IF(ISERROR(H413),"BLANK",H413),H414),H415)</f>
        <v>45449</v>
      </c>
      <c r="I416" s="2">
        <f t="shared" si="814"/>
        <v>11</v>
      </c>
      <c r="J416" s="2" t="str">
        <f t="shared" si="814"/>
        <v>N</v>
      </c>
      <c r="K416" s="6">
        <f t="shared" si="814"/>
        <v>0.36458333333333331</v>
      </c>
      <c r="L416" s="2" t="str">
        <f t="shared" si="814"/>
        <v>Angela</v>
      </c>
      <c r="M416" s="2">
        <f t="shared" si="814"/>
        <v>5.5</v>
      </c>
      <c r="N416" s="2">
        <f t="shared" si="814"/>
        <v>1</v>
      </c>
      <c r="O416" s="2">
        <v>1</v>
      </c>
      <c r="P416" s="2" t="s">
        <v>91</v>
      </c>
      <c r="Q416" s="7" t="str">
        <f>IF($N416=1,IF(ISERROR(VLOOKUP($P416,'M1'!$A:$C,Q$2,FALSE)),"NOT PRESENT",VLOOKUP($P416,'M1'!$A:$C,Q$2,FALSE)),IF($N416=2,IF(ISERROR(VLOOKUP(DATA!$P416,'M2'!$A:$C,Q$2,FALSE)),"NOT PRESENT",VLOOKUP(DATA!$P416,'M2'!$A:$C,Q$2,FALSE)),IF($N416=0,IF(ISERROR(VLOOKUP($P416,'M1'!$A:$C,Q$2,FALSE)),IF(ISERROR(VLOOKUP(DATA!$P416,'M2'!$A:$C,Q$2,FALSE)),"NOT PRESENT",VLOOKUP(DATA!$P416,'M2'!$A:$C,Q$2,FALSE)),VLOOKUP($P416,'M1'!$A:$C,Q$2,FALSE)),"SPECIFY METHOD")))</f>
        <v>Haemulon plumierii</v>
      </c>
      <c r="R416" s="7">
        <f>IF($N416=1,IF(ISERROR(VLOOKUP($P416,'M1'!$A:$C,R$2,FALSE)),"NOT PRESENT",VLOOKUP($P416,'M1'!$A:$C,R$2,FALSE)),IF($N416=2,IF(ISERROR(VLOOKUP(DATA!$P416,'M2'!$A:$C,R$2,FALSE)),"NOT PRESENT",VLOOKUP(DATA!$P416,'M2'!$A:$C,R$2,FALSE)),IF($N416=0,IF(ISERROR(VLOOKUP($P416,'M1'!$A:$C,R$2,FALSE)),IF(ISERROR(VLOOKUP(DATA!$P416,'M2'!$A:$C,R$2,FALSE)),"NOT PRESENT",VLOOKUP(DATA!$P416,'M2'!$A:$C,R$2,FALSE)),VLOOKUP($P416,'M1'!$A:$C,R$2,FALSE)),"SPECIFY METHOD")))</f>
        <v>0</v>
      </c>
      <c r="S416" s="33">
        <f t="shared" si="793"/>
        <v>22</v>
      </c>
      <c r="T416" s="2">
        <v>0</v>
      </c>
      <c r="W416" s="2">
        <v>10</v>
      </c>
      <c r="X416" s="2">
        <v>10</v>
      </c>
      <c r="Z416" s="2">
        <v>1</v>
      </c>
      <c r="AA416" s="2">
        <v>1</v>
      </c>
    </row>
    <row r="417" spans="2:28">
      <c r="B417" s="2" t="str">
        <f t="shared" ref="B417:D417" si="815">IF(ISERROR(B416),IF(ISERROR(B415),IF(ISERROR(B414),"BLANK",B414),B415),B416)</f>
        <v>LH</v>
      </c>
      <c r="C417" s="2" t="str">
        <f t="shared" si="815"/>
        <v>BLANK</v>
      </c>
      <c r="D417" s="2" t="str">
        <f t="shared" si="815"/>
        <v>BCA</v>
      </c>
      <c r="E417" s="7" t="str">
        <f>IF(ISERROR(VLOOKUP($D417,SITES!$A:$E,2,FALSE)),"",VLOOKUP($D417,SITES!$A:$E,2,FALSE))</f>
        <v>Broward County A</v>
      </c>
      <c r="F417" s="4">
        <f>IF(ISERROR(VLOOKUP($D417,SITES!$A:$E,3,FALSE)),"",VLOOKUP($D417,SITES!$A:$E,3,FALSE))</f>
        <v>26.149750000000001</v>
      </c>
      <c r="G417" s="31">
        <f>IF(ISERROR(VLOOKUP($D417,SITES!$A:$E,4,FALSE)),"",VLOOKUP($D417,SITES!$A:$E,4,FALSE))</f>
        <v>-80.096833333333336</v>
      </c>
      <c r="H417" s="50">
        <f t="shared" ref="H417:P417" si="816">IF(ISERROR(H416),IF(ISERROR(H415),IF(ISERROR(H414),"BLANK",H414),H415),H416)</f>
        <v>45449</v>
      </c>
      <c r="I417" s="2">
        <f t="shared" si="816"/>
        <v>11</v>
      </c>
      <c r="J417" s="2" t="str">
        <f t="shared" si="816"/>
        <v>N</v>
      </c>
      <c r="K417" s="6">
        <f t="shared" si="816"/>
        <v>0.36458333333333331</v>
      </c>
      <c r="L417" s="2" t="str">
        <f t="shared" si="816"/>
        <v>Angela</v>
      </c>
      <c r="M417" s="2">
        <f t="shared" si="816"/>
        <v>5.5</v>
      </c>
      <c r="N417" s="2">
        <f t="shared" si="816"/>
        <v>1</v>
      </c>
      <c r="O417" s="2">
        <v>2</v>
      </c>
      <c r="P417" s="2" t="str">
        <f t="shared" si="816"/>
        <v>hpl</v>
      </c>
      <c r="Q417" s="7" t="str">
        <f>IF($N417=1,IF(ISERROR(VLOOKUP($P417,'M1'!$A:$C,Q$2,FALSE)),"NOT PRESENT",VLOOKUP($P417,'M1'!$A:$C,Q$2,FALSE)),IF($N417=2,IF(ISERROR(VLOOKUP(DATA!$P417,'M2'!$A:$C,Q$2,FALSE)),"NOT PRESENT",VLOOKUP(DATA!$P417,'M2'!$A:$C,Q$2,FALSE)),IF($N417=0,IF(ISERROR(VLOOKUP($P417,'M1'!$A:$C,Q$2,FALSE)),IF(ISERROR(VLOOKUP(DATA!$P417,'M2'!$A:$C,Q$2,FALSE)),"NOT PRESENT",VLOOKUP(DATA!$P417,'M2'!$A:$C,Q$2,FALSE)),VLOOKUP($P417,'M1'!$A:$C,Q$2,FALSE)),"SPECIFY METHOD")))</f>
        <v>Haemulon plumierii</v>
      </c>
      <c r="R417" s="7">
        <f>IF($N417=1,IF(ISERROR(VLOOKUP($P417,'M1'!$A:$C,R$2,FALSE)),"NOT PRESENT",VLOOKUP($P417,'M1'!$A:$C,R$2,FALSE)),IF($N417=2,IF(ISERROR(VLOOKUP(DATA!$P417,'M2'!$A:$C,R$2,FALSE)),"NOT PRESENT",VLOOKUP(DATA!$P417,'M2'!$A:$C,R$2,FALSE)),IF($N417=0,IF(ISERROR(VLOOKUP($P417,'M1'!$A:$C,R$2,FALSE)),IF(ISERROR(VLOOKUP(DATA!$P417,'M2'!$A:$C,R$2,FALSE)),"NOT PRESENT",VLOOKUP(DATA!$P417,'M2'!$A:$C,R$2,FALSE)),VLOOKUP($P417,'M1'!$A:$C,R$2,FALSE)),"SPECIFY METHOD")))</f>
        <v>0</v>
      </c>
      <c r="S417" s="33">
        <f t="shared" si="793"/>
        <v>8</v>
      </c>
      <c r="T417" s="2">
        <v>0</v>
      </c>
      <c r="Z417" s="2">
        <v>1</v>
      </c>
      <c r="AA417" s="2">
        <v>6</v>
      </c>
      <c r="AB417" s="2">
        <v>1</v>
      </c>
    </row>
    <row r="418" spans="2:28">
      <c r="B418" s="2" t="str">
        <f t="shared" ref="B418:D418" si="817">IF(ISERROR(B417),IF(ISERROR(B416),IF(ISERROR(B415),"BLANK",B415),B416),B417)</f>
        <v>LH</v>
      </c>
      <c r="C418" s="2" t="str">
        <f t="shared" si="817"/>
        <v>BLANK</v>
      </c>
      <c r="D418" s="2" t="str">
        <f t="shared" si="817"/>
        <v>BCA</v>
      </c>
      <c r="E418" s="7" t="str">
        <f>IF(ISERROR(VLOOKUP($D418,SITES!$A:$E,2,FALSE)),"",VLOOKUP($D418,SITES!$A:$E,2,FALSE))</f>
        <v>Broward County A</v>
      </c>
      <c r="F418" s="4">
        <f>IF(ISERROR(VLOOKUP($D418,SITES!$A:$E,3,FALSE)),"",VLOOKUP($D418,SITES!$A:$E,3,FALSE))</f>
        <v>26.149750000000001</v>
      </c>
      <c r="G418" s="31">
        <f>IF(ISERROR(VLOOKUP($D418,SITES!$A:$E,4,FALSE)),"",VLOOKUP($D418,SITES!$A:$E,4,FALSE))</f>
        <v>-80.096833333333336</v>
      </c>
      <c r="H418" s="50">
        <f t="shared" ref="H418:N418" si="818">IF(ISERROR(H417),IF(ISERROR(H416),IF(ISERROR(H415),"BLANK",H415),H416),H417)</f>
        <v>45449</v>
      </c>
      <c r="I418" s="2">
        <f t="shared" si="818"/>
        <v>11</v>
      </c>
      <c r="J418" s="2" t="str">
        <f t="shared" si="818"/>
        <v>N</v>
      </c>
      <c r="K418" s="6">
        <f t="shared" si="818"/>
        <v>0.36458333333333331</v>
      </c>
      <c r="L418" s="2" t="str">
        <f t="shared" si="818"/>
        <v>Angela</v>
      </c>
      <c r="M418" s="2">
        <f t="shared" si="818"/>
        <v>5.5</v>
      </c>
      <c r="N418" s="2">
        <f t="shared" si="818"/>
        <v>1</v>
      </c>
      <c r="O418" s="2">
        <v>1</v>
      </c>
      <c r="P418" s="2" t="s">
        <v>166</v>
      </c>
      <c r="Q418" s="7" t="str">
        <f>IF($N418=1,IF(ISERROR(VLOOKUP($P418,'M1'!$A:$C,Q$2,FALSE)),"NOT PRESENT",VLOOKUP($P418,'M1'!$A:$C,Q$2,FALSE)),IF($N418=2,IF(ISERROR(VLOOKUP(DATA!$P418,'M2'!$A:$C,Q$2,FALSE)),"NOT PRESENT",VLOOKUP(DATA!$P418,'M2'!$A:$C,Q$2,FALSE)),IF($N418=0,IF(ISERROR(VLOOKUP($P418,'M1'!$A:$C,Q$2,FALSE)),IF(ISERROR(VLOOKUP(DATA!$P418,'M2'!$A:$C,Q$2,FALSE)),"NOT PRESENT",VLOOKUP(DATA!$P418,'M2'!$A:$C,Q$2,FALSE)),VLOOKUP($P418,'M1'!$A:$C,Q$2,FALSE)),"SPECIFY METHOD")))</f>
        <v>Haemulon melanurum</v>
      </c>
      <c r="R418" s="7" t="str">
        <f>IF($N418=1,IF(ISERROR(VLOOKUP($P418,'M1'!$A:$C,R$2,FALSE)),"NOT PRESENT",VLOOKUP($P418,'M1'!$A:$C,R$2,FALSE)),IF($N418=2,IF(ISERROR(VLOOKUP(DATA!$P418,'M2'!$A:$C,R$2,FALSE)),"NOT PRESENT",VLOOKUP(DATA!$P418,'M2'!$A:$C,R$2,FALSE)),IF($N418=0,IF(ISERROR(VLOOKUP($P418,'M1'!$A:$C,R$2,FALSE)),IF(ISERROR(VLOOKUP(DATA!$P418,'M2'!$A:$C,R$2,FALSE)),"NOT PRESENT",VLOOKUP(DATA!$P418,'M2'!$A:$C,R$2,FALSE)),VLOOKUP($P418,'M1'!$A:$C,R$2,FALSE)),"SPECIFY METHOD")))</f>
        <v>Cottonwick grunt</v>
      </c>
      <c r="S418" s="33">
        <f t="shared" si="793"/>
        <v>3</v>
      </c>
      <c r="T418" s="2">
        <v>0</v>
      </c>
      <c r="W418" s="2">
        <v>1</v>
      </c>
      <c r="Y418" s="2">
        <v>2</v>
      </c>
    </row>
    <row r="419" spans="2:28">
      <c r="B419" s="2" t="str">
        <f t="shared" ref="B419:D419" si="819">IF(ISERROR(B418),IF(ISERROR(B417),IF(ISERROR(B416),"BLANK",B416),B417),B418)</f>
        <v>LH</v>
      </c>
      <c r="C419" s="2" t="str">
        <f t="shared" si="819"/>
        <v>BLANK</v>
      </c>
      <c r="D419" s="2" t="str">
        <f t="shared" si="819"/>
        <v>BCA</v>
      </c>
      <c r="E419" s="7" t="str">
        <f>IF(ISERROR(VLOOKUP($D419,SITES!$A:$E,2,FALSE)),"",VLOOKUP($D419,SITES!$A:$E,2,FALSE))</f>
        <v>Broward County A</v>
      </c>
      <c r="F419" s="4">
        <f>IF(ISERROR(VLOOKUP($D419,SITES!$A:$E,3,FALSE)),"",VLOOKUP($D419,SITES!$A:$E,3,FALSE))</f>
        <v>26.149750000000001</v>
      </c>
      <c r="G419" s="31">
        <f>IF(ISERROR(VLOOKUP($D419,SITES!$A:$E,4,FALSE)),"",VLOOKUP($D419,SITES!$A:$E,4,FALSE))</f>
        <v>-80.096833333333336</v>
      </c>
      <c r="H419" s="50">
        <f t="shared" ref="H419:N419" si="820">IF(ISERROR(H418),IF(ISERROR(H417),IF(ISERROR(H416),"BLANK",H416),H417),H418)</f>
        <v>45449</v>
      </c>
      <c r="I419" s="2">
        <f t="shared" si="820"/>
        <v>11</v>
      </c>
      <c r="J419" s="2" t="str">
        <f t="shared" si="820"/>
        <v>N</v>
      </c>
      <c r="K419" s="6">
        <f t="shared" si="820"/>
        <v>0.36458333333333331</v>
      </c>
      <c r="L419" s="2" t="str">
        <f t="shared" si="820"/>
        <v>Angela</v>
      </c>
      <c r="M419" s="2">
        <f t="shared" si="820"/>
        <v>5.5</v>
      </c>
      <c r="N419" s="2">
        <f t="shared" si="820"/>
        <v>1</v>
      </c>
      <c r="O419" s="2">
        <v>1</v>
      </c>
      <c r="P419" s="2" t="s">
        <v>88</v>
      </c>
      <c r="Q419" s="7" t="str">
        <f>IF($N419=1,IF(ISERROR(VLOOKUP($P419,'M1'!$A:$C,Q$2,FALSE)),"NOT PRESENT",VLOOKUP($P419,'M1'!$A:$C,Q$2,FALSE)),IF($N419=2,IF(ISERROR(VLOOKUP(DATA!$P419,'M2'!$A:$C,Q$2,FALSE)),"NOT PRESENT",VLOOKUP(DATA!$P419,'M2'!$A:$C,Q$2,FALSE)),IF($N419=0,IF(ISERROR(VLOOKUP($P419,'M1'!$A:$C,Q$2,FALSE)),IF(ISERROR(VLOOKUP(DATA!$P419,'M2'!$A:$C,Q$2,FALSE)),"NOT PRESENT",VLOOKUP(DATA!$P419,'M2'!$A:$C,Q$2,FALSE)),VLOOKUP($P419,'M1'!$A:$C,Q$2,FALSE)),"SPECIFY METHOD")))</f>
        <v>Haemulon flavolineatum</v>
      </c>
      <c r="R419" s="7" t="str">
        <f>IF($N419=1,IF(ISERROR(VLOOKUP($P419,'M1'!$A:$C,R$2,FALSE)),"NOT PRESENT",VLOOKUP($P419,'M1'!$A:$C,R$2,FALSE)),IF($N419=2,IF(ISERROR(VLOOKUP(DATA!$P419,'M2'!$A:$C,R$2,FALSE)),"NOT PRESENT",VLOOKUP(DATA!$P419,'M2'!$A:$C,R$2,FALSE)),IF($N419=0,IF(ISERROR(VLOOKUP($P419,'M1'!$A:$C,R$2,FALSE)),IF(ISERROR(VLOOKUP(DATA!$P419,'M2'!$A:$C,R$2,FALSE)),"NOT PRESENT",VLOOKUP(DATA!$P419,'M2'!$A:$C,R$2,FALSE)),VLOOKUP($P419,'M1'!$A:$C,R$2,FALSE)),"SPECIFY METHOD")))</f>
        <v>French grunt</v>
      </c>
      <c r="S419" s="33">
        <f t="shared" si="793"/>
        <v>290</v>
      </c>
      <c r="T419" s="2">
        <v>0</v>
      </c>
      <c r="X419" s="2">
        <v>230</v>
      </c>
      <c r="Y419" s="2">
        <v>60</v>
      </c>
    </row>
    <row r="420" spans="2:28">
      <c r="B420" s="2" t="str">
        <f t="shared" ref="B420:D420" si="821">IF(ISERROR(B419),IF(ISERROR(B418),IF(ISERROR(B417),"BLANK",B417),B418),B419)</f>
        <v>LH</v>
      </c>
      <c r="C420" s="2" t="str">
        <f t="shared" si="821"/>
        <v>BLANK</v>
      </c>
      <c r="D420" s="2" t="str">
        <f t="shared" si="821"/>
        <v>BCA</v>
      </c>
      <c r="E420" s="7" t="str">
        <f>IF(ISERROR(VLOOKUP($D420,SITES!$A:$E,2,FALSE)),"",VLOOKUP($D420,SITES!$A:$E,2,FALSE))</f>
        <v>Broward County A</v>
      </c>
      <c r="F420" s="4">
        <f>IF(ISERROR(VLOOKUP($D420,SITES!$A:$E,3,FALSE)),"",VLOOKUP($D420,SITES!$A:$E,3,FALSE))</f>
        <v>26.149750000000001</v>
      </c>
      <c r="G420" s="31">
        <f>IF(ISERROR(VLOOKUP($D420,SITES!$A:$E,4,FALSE)),"",VLOOKUP($D420,SITES!$A:$E,4,FALSE))</f>
        <v>-80.096833333333336</v>
      </c>
      <c r="H420" s="50">
        <f t="shared" ref="H420:P420" si="822">IF(ISERROR(H419),IF(ISERROR(H418),IF(ISERROR(H417),"BLANK",H417),H418),H419)</f>
        <v>45449</v>
      </c>
      <c r="I420" s="2">
        <f t="shared" si="822"/>
        <v>11</v>
      </c>
      <c r="J420" s="2" t="str">
        <f t="shared" si="822"/>
        <v>N</v>
      </c>
      <c r="K420" s="6">
        <f t="shared" si="822"/>
        <v>0.36458333333333331</v>
      </c>
      <c r="L420" s="2" t="str">
        <f t="shared" si="822"/>
        <v>Angela</v>
      </c>
      <c r="M420" s="2">
        <f t="shared" si="822"/>
        <v>5.5</v>
      </c>
      <c r="N420" s="2">
        <f t="shared" si="822"/>
        <v>1</v>
      </c>
      <c r="O420" s="2">
        <v>2</v>
      </c>
      <c r="P420" s="2" t="str">
        <f t="shared" si="822"/>
        <v>hfl</v>
      </c>
      <c r="Q420" s="7" t="str">
        <f>IF($N420=1,IF(ISERROR(VLOOKUP($P420,'M1'!$A:$C,Q$2,FALSE)),"NOT PRESENT",VLOOKUP($P420,'M1'!$A:$C,Q$2,FALSE)),IF($N420=2,IF(ISERROR(VLOOKUP(DATA!$P420,'M2'!$A:$C,Q$2,FALSE)),"NOT PRESENT",VLOOKUP(DATA!$P420,'M2'!$A:$C,Q$2,FALSE)),IF($N420=0,IF(ISERROR(VLOOKUP($P420,'M1'!$A:$C,Q$2,FALSE)),IF(ISERROR(VLOOKUP(DATA!$P420,'M2'!$A:$C,Q$2,FALSE)),"NOT PRESENT",VLOOKUP(DATA!$P420,'M2'!$A:$C,Q$2,FALSE)),VLOOKUP($P420,'M1'!$A:$C,Q$2,FALSE)),"SPECIFY METHOD")))</f>
        <v>Haemulon flavolineatum</v>
      </c>
      <c r="R420" s="7" t="str">
        <f>IF($N420=1,IF(ISERROR(VLOOKUP($P420,'M1'!$A:$C,R$2,FALSE)),"NOT PRESENT",VLOOKUP($P420,'M1'!$A:$C,R$2,FALSE)),IF($N420=2,IF(ISERROR(VLOOKUP(DATA!$P420,'M2'!$A:$C,R$2,FALSE)),"NOT PRESENT",VLOOKUP(DATA!$P420,'M2'!$A:$C,R$2,FALSE)),IF($N420=0,IF(ISERROR(VLOOKUP($P420,'M1'!$A:$C,R$2,FALSE)),IF(ISERROR(VLOOKUP(DATA!$P420,'M2'!$A:$C,R$2,FALSE)),"NOT PRESENT",VLOOKUP(DATA!$P420,'M2'!$A:$C,R$2,FALSE)),VLOOKUP($P420,'M1'!$A:$C,R$2,FALSE)),"SPECIFY METHOD")))</f>
        <v>French grunt</v>
      </c>
      <c r="S420" s="33">
        <f t="shared" si="793"/>
        <v>280</v>
      </c>
      <c r="T420" s="2">
        <v>0</v>
      </c>
      <c r="X420" s="2">
        <v>140</v>
      </c>
      <c r="Y420" s="2">
        <v>140</v>
      </c>
    </row>
    <row r="421" spans="2:28">
      <c r="B421" s="2" t="str">
        <f t="shared" ref="B421:D421" si="823">IF(ISERROR(B420),IF(ISERROR(B419),IF(ISERROR(B418),"BLANK",B418),B419),B420)</f>
        <v>LH</v>
      </c>
      <c r="C421" s="2" t="str">
        <f t="shared" si="823"/>
        <v>BLANK</v>
      </c>
      <c r="D421" s="2" t="str">
        <f t="shared" si="823"/>
        <v>BCA</v>
      </c>
      <c r="E421" s="7" t="str">
        <f>IF(ISERROR(VLOOKUP($D421,SITES!$A:$E,2,FALSE)),"",VLOOKUP($D421,SITES!$A:$E,2,FALSE))</f>
        <v>Broward County A</v>
      </c>
      <c r="F421" s="4">
        <f>IF(ISERROR(VLOOKUP($D421,SITES!$A:$E,3,FALSE)),"",VLOOKUP($D421,SITES!$A:$E,3,FALSE))</f>
        <v>26.149750000000001</v>
      </c>
      <c r="G421" s="31">
        <f>IF(ISERROR(VLOOKUP($D421,SITES!$A:$E,4,FALSE)),"",VLOOKUP($D421,SITES!$A:$E,4,FALSE))</f>
        <v>-80.096833333333336</v>
      </c>
      <c r="H421" s="50">
        <f t="shared" ref="H421:N421" si="824">IF(ISERROR(H420),IF(ISERROR(H419),IF(ISERROR(H418),"BLANK",H418),H419),H420)</f>
        <v>45449</v>
      </c>
      <c r="I421" s="2">
        <f t="shared" si="824"/>
        <v>11</v>
      </c>
      <c r="J421" s="2" t="str">
        <f t="shared" si="824"/>
        <v>N</v>
      </c>
      <c r="K421" s="6">
        <f t="shared" si="824"/>
        <v>0.36458333333333331</v>
      </c>
      <c r="L421" s="2" t="str">
        <f t="shared" si="824"/>
        <v>Angela</v>
      </c>
      <c r="M421" s="2">
        <f t="shared" si="824"/>
        <v>5.5</v>
      </c>
      <c r="N421" s="2">
        <f t="shared" si="824"/>
        <v>1</v>
      </c>
      <c r="O421" s="2">
        <v>1</v>
      </c>
      <c r="P421" s="2" t="s">
        <v>175</v>
      </c>
      <c r="Q421" s="7" t="str">
        <f>IF($N421=1,IF(ISERROR(VLOOKUP($P421,'M1'!$A:$C,Q$2,FALSE)),"NOT PRESENT",VLOOKUP($P421,'M1'!$A:$C,Q$2,FALSE)),IF($N421=2,IF(ISERROR(VLOOKUP(DATA!$P421,'M2'!$A:$C,Q$2,FALSE)),"NOT PRESENT",VLOOKUP(DATA!$P421,'M2'!$A:$C,Q$2,FALSE)),IF($N421=0,IF(ISERROR(VLOOKUP($P421,'M1'!$A:$C,Q$2,FALSE)),IF(ISERROR(VLOOKUP(DATA!$P421,'M2'!$A:$C,Q$2,FALSE)),"NOT PRESENT",VLOOKUP(DATA!$P421,'M2'!$A:$C,Q$2,FALSE)),VLOOKUP($P421,'M1'!$A:$C,Q$2,FALSE)),"SPECIFY METHOD")))</f>
        <v>Haemulon aurolineatum</v>
      </c>
      <c r="R421" s="7" t="str">
        <f>IF($N421=1,IF(ISERROR(VLOOKUP($P421,'M1'!$A:$C,R$2,FALSE)),"NOT PRESENT",VLOOKUP($P421,'M1'!$A:$C,R$2,FALSE)),IF($N421=2,IF(ISERROR(VLOOKUP(DATA!$P421,'M2'!$A:$C,R$2,FALSE)),"NOT PRESENT",VLOOKUP(DATA!$P421,'M2'!$A:$C,R$2,FALSE)),IF($N421=0,IF(ISERROR(VLOOKUP($P421,'M1'!$A:$C,R$2,FALSE)),IF(ISERROR(VLOOKUP(DATA!$P421,'M2'!$A:$C,R$2,FALSE)),"NOT PRESENT",VLOOKUP(DATA!$P421,'M2'!$A:$C,R$2,FALSE)),VLOOKUP($P421,'M1'!$A:$C,R$2,FALSE)),"SPECIFY METHOD")))</f>
        <v>Tomtate grunt</v>
      </c>
      <c r="S421" s="33">
        <f t="shared" si="793"/>
        <v>200</v>
      </c>
      <c r="T421" s="2">
        <v>0</v>
      </c>
      <c r="V421" s="2">
        <v>50</v>
      </c>
      <c r="W421" s="2">
        <v>150</v>
      </c>
    </row>
    <row r="422" spans="2:28">
      <c r="B422" s="2" t="str">
        <f t="shared" ref="B422:D422" si="825">IF(ISERROR(B421),IF(ISERROR(B420),IF(ISERROR(B419),"BLANK",B419),B420),B421)</f>
        <v>LH</v>
      </c>
      <c r="C422" s="2" t="str">
        <f t="shared" si="825"/>
        <v>BLANK</v>
      </c>
      <c r="D422" s="2" t="str">
        <f t="shared" si="825"/>
        <v>BCA</v>
      </c>
      <c r="E422" s="7" t="str">
        <f>IF(ISERROR(VLOOKUP($D422,SITES!$A:$E,2,FALSE)),"",VLOOKUP($D422,SITES!$A:$E,2,FALSE))</f>
        <v>Broward County A</v>
      </c>
      <c r="F422" s="4">
        <f>IF(ISERROR(VLOOKUP($D422,SITES!$A:$E,3,FALSE)),"",VLOOKUP($D422,SITES!$A:$E,3,FALSE))</f>
        <v>26.149750000000001</v>
      </c>
      <c r="G422" s="31">
        <f>IF(ISERROR(VLOOKUP($D422,SITES!$A:$E,4,FALSE)),"",VLOOKUP($D422,SITES!$A:$E,4,FALSE))</f>
        <v>-80.096833333333336</v>
      </c>
      <c r="H422" s="50">
        <f t="shared" ref="H422:P422" si="826">IF(ISERROR(H421),IF(ISERROR(H420),IF(ISERROR(H419),"BLANK",H419),H420),H421)</f>
        <v>45449</v>
      </c>
      <c r="I422" s="2">
        <f t="shared" si="826"/>
        <v>11</v>
      </c>
      <c r="J422" s="2" t="str">
        <f t="shared" si="826"/>
        <v>N</v>
      </c>
      <c r="K422" s="6">
        <f t="shared" si="826"/>
        <v>0.36458333333333331</v>
      </c>
      <c r="L422" s="2" t="str">
        <f t="shared" si="826"/>
        <v>Angela</v>
      </c>
      <c r="M422" s="2">
        <f t="shared" si="826"/>
        <v>5.5</v>
      </c>
      <c r="N422" s="2">
        <f t="shared" si="826"/>
        <v>1</v>
      </c>
      <c r="O422" s="2">
        <v>2</v>
      </c>
      <c r="P422" s="2" t="str">
        <f t="shared" si="826"/>
        <v>hau</v>
      </c>
      <c r="Q422" s="7" t="str">
        <f>IF($N422=1,IF(ISERROR(VLOOKUP($P422,'M1'!$A:$C,Q$2,FALSE)),"NOT PRESENT",VLOOKUP($P422,'M1'!$A:$C,Q$2,FALSE)),IF($N422=2,IF(ISERROR(VLOOKUP(DATA!$P422,'M2'!$A:$C,Q$2,FALSE)),"NOT PRESENT",VLOOKUP(DATA!$P422,'M2'!$A:$C,Q$2,FALSE)),IF($N422=0,IF(ISERROR(VLOOKUP($P422,'M1'!$A:$C,Q$2,FALSE)),IF(ISERROR(VLOOKUP(DATA!$P422,'M2'!$A:$C,Q$2,FALSE)),"NOT PRESENT",VLOOKUP(DATA!$P422,'M2'!$A:$C,Q$2,FALSE)),VLOOKUP($P422,'M1'!$A:$C,Q$2,FALSE)),"SPECIFY METHOD")))</f>
        <v>Haemulon aurolineatum</v>
      </c>
      <c r="R422" s="7" t="str">
        <f>IF($N422=1,IF(ISERROR(VLOOKUP($P422,'M1'!$A:$C,R$2,FALSE)),"NOT PRESENT",VLOOKUP($P422,'M1'!$A:$C,R$2,FALSE)),IF($N422=2,IF(ISERROR(VLOOKUP(DATA!$P422,'M2'!$A:$C,R$2,FALSE)),"NOT PRESENT",VLOOKUP(DATA!$P422,'M2'!$A:$C,R$2,FALSE)),IF($N422=0,IF(ISERROR(VLOOKUP($P422,'M1'!$A:$C,R$2,FALSE)),IF(ISERROR(VLOOKUP(DATA!$P422,'M2'!$A:$C,R$2,FALSE)),"NOT PRESENT",VLOOKUP(DATA!$P422,'M2'!$A:$C,R$2,FALSE)),VLOOKUP($P422,'M1'!$A:$C,R$2,FALSE)),"SPECIFY METHOD")))</f>
        <v>Tomtate grunt</v>
      </c>
      <c r="S422" s="33">
        <f t="shared" si="793"/>
        <v>270</v>
      </c>
      <c r="T422" s="2">
        <v>0</v>
      </c>
      <c r="V422" s="2">
        <v>220</v>
      </c>
      <c r="W422" s="2">
        <v>50</v>
      </c>
    </row>
    <row r="423" spans="2:28">
      <c r="B423" s="2" t="str">
        <f t="shared" ref="B423:D423" si="827">IF(ISERROR(B422),IF(ISERROR(B421),IF(ISERROR(B420),"BLANK",B420),B421),B422)</f>
        <v>LH</v>
      </c>
      <c r="C423" s="2" t="str">
        <f t="shared" si="827"/>
        <v>BLANK</v>
      </c>
      <c r="D423" s="2" t="str">
        <f t="shared" si="827"/>
        <v>BCA</v>
      </c>
      <c r="E423" s="7" t="str">
        <f>IF(ISERROR(VLOOKUP($D423,SITES!$A:$E,2,FALSE)),"",VLOOKUP($D423,SITES!$A:$E,2,FALSE))</f>
        <v>Broward County A</v>
      </c>
      <c r="F423" s="4">
        <f>IF(ISERROR(VLOOKUP($D423,SITES!$A:$E,3,FALSE)),"",VLOOKUP($D423,SITES!$A:$E,3,FALSE))</f>
        <v>26.149750000000001</v>
      </c>
      <c r="G423" s="31">
        <f>IF(ISERROR(VLOOKUP($D423,SITES!$A:$E,4,FALSE)),"",VLOOKUP($D423,SITES!$A:$E,4,FALSE))</f>
        <v>-80.096833333333336</v>
      </c>
      <c r="H423" s="50">
        <f t="shared" ref="H423:N423" si="828">IF(ISERROR(H422),IF(ISERROR(H421),IF(ISERROR(H420),"BLANK",H420),H421),H422)</f>
        <v>45449</v>
      </c>
      <c r="I423" s="2">
        <f t="shared" si="828"/>
        <v>11</v>
      </c>
      <c r="J423" s="2" t="str">
        <f t="shared" si="828"/>
        <v>N</v>
      </c>
      <c r="K423" s="6">
        <f t="shared" si="828"/>
        <v>0.36458333333333331</v>
      </c>
      <c r="L423" s="2" t="str">
        <f t="shared" si="828"/>
        <v>Angela</v>
      </c>
      <c r="M423" s="2">
        <f t="shared" si="828"/>
        <v>5.5</v>
      </c>
      <c r="N423" s="2">
        <f t="shared" si="828"/>
        <v>1</v>
      </c>
      <c r="O423" s="2">
        <v>1</v>
      </c>
      <c r="P423" s="2" t="s">
        <v>140</v>
      </c>
      <c r="Q423" s="7" t="str">
        <f>IF($N423=1,IF(ISERROR(VLOOKUP($P423,'M1'!$A:$C,Q$2,FALSE)),"NOT PRESENT",VLOOKUP($P423,'M1'!$A:$C,Q$2,FALSE)),IF($N423=2,IF(ISERROR(VLOOKUP(DATA!$P423,'M2'!$A:$C,Q$2,FALSE)),"NOT PRESENT",VLOOKUP(DATA!$P423,'M2'!$A:$C,Q$2,FALSE)),IF($N423=0,IF(ISERROR(VLOOKUP($P423,'M1'!$A:$C,Q$2,FALSE)),IF(ISERROR(VLOOKUP(DATA!$P423,'M2'!$A:$C,Q$2,FALSE)),"NOT PRESENT",VLOOKUP(DATA!$P423,'M2'!$A:$C,Q$2,FALSE)),VLOOKUP($P423,'M1'!$A:$C,Q$2,FALSE)),"SPECIFY METHOD")))</f>
        <v>Ocyurus chrysurus</v>
      </c>
      <c r="R423" s="7" t="str">
        <f>IF($N423=1,IF(ISERROR(VLOOKUP($P423,'M1'!$A:$C,R$2,FALSE)),"NOT PRESENT",VLOOKUP($P423,'M1'!$A:$C,R$2,FALSE)),IF($N423=2,IF(ISERROR(VLOOKUP(DATA!$P423,'M2'!$A:$C,R$2,FALSE)),"NOT PRESENT",VLOOKUP(DATA!$P423,'M2'!$A:$C,R$2,FALSE)),IF($N423=0,IF(ISERROR(VLOOKUP($P423,'M1'!$A:$C,R$2,FALSE)),IF(ISERROR(VLOOKUP(DATA!$P423,'M2'!$A:$C,R$2,FALSE)),"NOT PRESENT",VLOOKUP(DATA!$P423,'M2'!$A:$C,R$2,FALSE)),VLOOKUP($P423,'M1'!$A:$C,R$2,FALSE)),"SPECIFY METHOD")))</f>
        <v>Yellowtail snapper</v>
      </c>
      <c r="S423" s="33">
        <f t="shared" si="793"/>
        <v>1</v>
      </c>
      <c r="T423" s="2">
        <v>0</v>
      </c>
      <c r="AA423" s="2">
        <v>1</v>
      </c>
    </row>
    <row r="424" spans="2:28">
      <c r="B424" s="2" t="str">
        <f t="shared" ref="B424:D424" si="829">IF(ISERROR(B423),IF(ISERROR(B422),IF(ISERROR(B421),"BLANK",B421),B422),B423)</f>
        <v>LH</v>
      </c>
      <c r="C424" s="2" t="str">
        <f t="shared" si="829"/>
        <v>BLANK</v>
      </c>
      <c r="D424" s="2" t="str">
        <f t="shared" si="829"/>
        <v>BCA</v>
      </c>
      <c r="E424" s="7" t="str">
        <f>IF(ISERROR(VLOOKUP($D424,SITES!$A:$E,2,FALSE)),"",VLOOKUP($D424,SITES!$A:$E,2,FALSE))</f>
        <v>Broward County A</v>
      </c>
      <c r="F424" s="4">
        <f>IF(ISERROR(VLOOKUP($D424,SITES!$A:$E,3,FALSE)),"",VLOOKUP($D424,SITES!$A:$E,3,FALSE))</f>
        <v>26.149750000000001</v>
      </c>
      <c r="G424" s="31">
        <f>IF(ISERROR(VLOOKUP($D424,SITES!$A:$E,4,FALSE)),"",VLOOKUP($D424,SITES!$A:$E,4,FALSE))</f>
        <v>-80.096833333333336</v>
      </c>
      <c r="H424" s="50">
        <f t="shared" ref="H424:N424" si="830">IF(ISERROR(H423),IF(ISERROR(H422),IF(ISERROR(H421),"BLANK",H421),H422),H423)</f>
        <v>45449</v>
      </c>
      <c r="I424" s="2">
        <f t="shared" si="830"/>
        <v>11</v>
      </c>
      <c r="J424" s="2" t="str">
        <f t="shared" si="830"/>
        <v>N</v>
      </c>
      <c r="K424" s="6">
        <f t="shared" si="830"/>
        <v>0.36458333333333331</v>
      </c>
      <c r="L424" s="2" t="str">
        <f t="shared" si="830"/>
        <v>Angela</v>
      </c>
      <c r="M424" s="2">
        <f t="shared" si="830"/>
        <v>5.5</v>
      </c>
      <c r="N424" s="2">
        <f t="shared" si="830"/>
        <v>1</v>
      </c>
      <c r="O424" s="2">
        <v>1</v>
      </c>
      <c r="P424" s="2" t="s">
        <v>95</v>
      </c>
      <c r="Q424" s="7" t="str">
        <f>IF($N424=1,IF(ISERROR(VLOOKUP($P424,'M1'!$A:$C,Q$2,FALSE)),"NOT PRESENT",VLOOKUP($P424,'M1'!$A:$C,Q$2,FALSE)),IF($N424=2,IF(ISERROR(VLOOKUP(DATA!$P424,'M2'!$A:$C,Q$2,FALSE)),"NOT PRESENT",VLOOKUP(DATA!$P424,'M2'!$A:$C,Q$2,FALSE)),IF($N424=0,IF(ISERROR(VLOOKUP($P424,'M1'!$A:$C,Q$2,FALSE)),IF(ISERROR(VLOOKUP(DATA!$P424,'M2'!$A:$C,Q$2,FALSE)),"NOT PRESENT",VLOOKUP(DATA!$P424,'M2'!$A:$C,Q$2,FALSE)),VLOOKUP($P424,'M1'!$A:$C,Q$2,FALSE)),"SPECIFY METHOD")))</f>
        <v>Brachygenys chrysargyreum</v>
      </c>
      <c r="R424" s="7" t="str">
        <f>IF($N424=1,IF(ISERROR(VLOOKUP($P424,'M1'!$A:$C,R$2,FALSE)),"NOT PRESENT",VLOOKUP($P424,'M1'!$A:$C,R$2,FALSE)),IF($N424=2,IF(ISERROR(VLOOKUP(DATA!$P424,'M2'!$A:$C,R$2,FALSE)),"NOT PRESENT",VLOOKUP(DATA!$P424,'M2'!$A:$C,R$2,FALSE)),IF($N424=0,IF(ISERROR(VLOOKUP($P424,'M1'!$A:$C,R$2,FALSE)),IF(ISERROR(VLOOKUP(DATA!$P424,'M2'!$A:$C,R$2,FALSE)),"NOT PRESENT",VLOOKUP(DATA!$P424,'M2'!$A:$C,R$2,FALSE)),VLOOKUP($P424,'M1'!$A:$C,R$2,FALSE)),"SPECIFY METHOD")))</f>
        <v>Smallmouth grunt</v>
      </c>
      <c r="S424" s="33">
        <f t="shared" si="793"/>
        <v>60</v>
      </c>
      <c r="T424" s="2">
        <v>0</v>
      </c>
      <c r="W424" s="2">
        <v>60</v>
      </c>
    </row>
    <row r="425" spans="2:28">
      <c r="B425" s="2" t="str">
        <f t="shared" ref="B425:D425" si="831">IF(ISERROR(B424),IF(ISERROR(B423),IF(ISERROR(B422),"BLANK",B422),B423),B424)</f>
        <v>LH</v>
      </c>
      <c r="C425" s="2" t="str">
        <f t="shared" si="831"/>
        <v>BLANK</v>
      </c>
      <c r="D425" s="2" t="str">
        <f t="shared" si="831"/>
        <v>BCA</v>
      </c>
      <c r="E425" s="7" t="str">
        <f>IF(ISERROR(VLOOKUP($D425,SITES!$A:$E,2,FALSE)),"",VLOOKUP($D425,SITES!$A:$E,2,FALSE))</f>
        <v>Broward County A</v>
      </c>
      <c r="F425" s="4">
        <f>IF(ISERROR(VLOOKUP($D425,SITES!$A:$E,3,FALSE)),"",VLOOKUP($D425,SITES!$A:$E,3,FALSE))</f>
        <v>26.149750000000001</v>
      </c>
      <c r="G425" s="31">
        <f>IF(ISERROR(VLOOKUP($D425,SITES!$A:$E,4,FALSE)),"",VLOOKUP($D425,SITES!$A:$E,4,FALSE))</f>
        <v>-80.096833333333336</v>
      </c>
      <c r="H425" s="50">
        <f t="shared" ref="H425:P425" si="832">IF(ISERROR(H424),IF(ISERROR(H423),IF(ISERROR(H422),"BLANK",H422),H423),H424)</f>
        <v>45449</v>
      </c>
      <c r="I425" s="2">
        <f t="shared" si="832"/>
        <v>11</v>
      </c>
      <c r="J425" s="2" t="str">
        <f t="shared" si="832"/>
        <v>N</v>
      </c>
      <c r="K425" s="6">
        <f t="shared" si="832"/>
        <v>0.36458333333333331</v>
      </c>
      <c r="L425" s="2" t="str">
        <f t="shared" si="832"/>
        <v>Angela</v>
      </c>
      <c r="M425" s="2">
        <f t="shared" si="832"/>
        <v>5.5</v>
      </c>
      <c r="N425" s="2">
        <f t="shared" si="832"/>
        <v>1</v>
      </c>
      <c r="O425" s="2">
        <v>2</v>
      </c>
      <c r="P425" s="2" t="str">
        <f t="shared" si="832"/>
        <v>bch</v>
      </c>
      <c r="Q425" s="7" t="str">
        <f>IF($N425=1,IF(ISERROR(VLOOKUP($P425,'M1'!$A:$C,Q$2,FALSE)),"NOT PRESENT",VLOOKUP($P425,'M1'!$A:$C,Q$2,FALSE)),IF($N425=2,IF(ISERROR(VLOOKUP(DATA!$P425,'M2'!$A:$C,Q$2,FALSE)),"NOT PRESENT",VLOOKUP(DATA!$P425,'M2'!$A:$C,Q$2,FALSE)),IF($N425=0,IF(ISERROR(VLOOKUP($P425,'M1'!$A:$C,Q$2,FALSE)),IF(ISERROR(VLOOKUP(DATA!$P425,'M2'!$A:$C,Q$2,FALSE)),"NOT PRESENT",VLOOKUP(DATA!$P425,'M2'!$A:$C,Q$2,FALSE)),VLOOKUP($P425,'M1'!$A:$C,Q$2,FALSE)),"SPECIFY METHOD")))</f>
        <v>Brachygenys chrysargyreum</v>
      </c>
      <c r="R425" s="7" t="str">
        <f>IF($N425=1,IF(ISERROR(VLOOKUP($P425,'M1'!$A:$C,R$2,FALSE)),"NOT PRESENT",VLOOKUP($P425,'M1'!$A:$C,R$2,FALSE)),IF($N425=2,IF(ISERROR(VLOOKUP(DATA!$P425,'M2'!$A:$C,R$2,FALSE)),"NOT PRESENT",VLOOKUP(DATA!$P425,'M2'!$A:$C,R$2,FALSE)),IF($N425=0,IF(ISERROR(VLOOKUP($P425,'M1'!$A:$C,R$2,FALSE)),IF(ISERROR(VLOOKUP(DATA!$P425,'M2'!$A:$C,R$2,FALSE)),"NOT PRESENT",VLOOKUP(DATA!$P425,'M2'!$A:$C,R$2,FALSE)),VLOOKUP($P425,'M1'!$A:$C,R$2,FALSE)),"SPECIFY METHOD")))</f>
        <v>Smallmouth grunt</v>
      </c>
      <c r="S425" s="33">
        <f t="shared" si="793"/>
        <v>20</v>
      </c>
      <c r="T425" s="2">
        <v>0</v>
      </c>
      <c r="W425" s="2">
        <v>20</v>
      </c>
    </row>
    <row r="426" spans="2:28">
      <c r="B426" s="2" t="str">
        <f t="shared" ref="B426:D426" si="833">IF(ISERROR(B425),IF(ISERROR(B424),IF(ISERROR(B423),"BLANK",B423),B424),B425)</f>
        <v>LH</v>
      </c>
      <c r="C426" s="2" t="str">
        <f t="shared" si="833"/>
        <v>BLANK</v>
      </c>
      <c r="D426" s="2" t="str">
        <f t="shared" si="833"/>
        <v>BCA</v>
      </c>
      <c r="E426" s="7" t="str">
        <f>IF(ISERROR(VLOOKUP($D426,SITES!$A:$E,2,FALSE)),"",VLOOKUP($D426,SITES!$A:$E,2,FALSE))</f>
        <v>Broward County A</v>
      </c>
      <c r="F426" s="4">
        <f>IF(ISERROR(VLOOKUP($D426,SITES!$A:$E,3,FALSE)),"",VLOOKUP($D426,SITES!$A:$E,3,FALSE))</f>
        <v>26.149750000000001</v>
      </c>
      <c r="G426" s="31">
        <f>IF(ISERROR(VLOOKUP($D426,SITES!$A:$E,4,FALSE)),"",VLOOKUP($D426,SITES!$A:$E,4,FALSE))</f>
        <v>-80.096833333333336</v>
      </c>
      <c r="H426" s="50">
        <f t="shared" ref="H426:N426" si="834">IF(ISERROR(H425),IF(ISERROR(H424),IF(ISERROR(H423),"BLANK",H423),H424),H425)</f>
        <v>45449</v>
      </c>
      <c r="I426" s="2">
        <f t="shared" si="834"/>
        <v>11</v>
      </c>
      <c r="J426" s="2" t="str">
        <f t="shared" si="834"/>
        <v>N</v>
      </c>
      <c r="K426" s="6">
        <f t="shared" si="834"/>
        <v>0.36458333333333331</v>
      </c>
      <c r="L426" s="2" t="str">
        <f t="shared" si="834"/>
        <v>Angela</v>
      </c>
      <c r="M426" s="2">
        <f t="shared" si="834"/>
        <v>5.5</v>
      </c>
      <c r="N426" s="2">
        <f t="shared" si="834"/>
        <v>1</v>
      </c>
      <c r="O426" s="2">
        <v>1</v>
      </c>
      <c r="P426" s="2" t="s">
        <v>81</v>
      </c>
      <c r="Q426" s="7" t="str">
        <f>IF($N426=1,IF(ISERROR(VLOOKUP($P426,'M1'!$A:$C,Q$2,FALSE)),"NOT PRESENT",VLOOKUP($P426,'M1'!$A:$C,Q$2,FALSE)),IF($N426=2,IF(ISERROR(VLOOKUP(DATA!$P426,'M2'!$A:$C,Q$2,FALSE)),"NOT PRESENT",VLOOKUP(DATA!$P426,'M2'!$A:$C,Q$2,FALSE)),IF($N426=0,IF(ISERROR(VLOOKUP($P426,'M1'!$A:$C,Q$2,FALSE)),IF(ISERROR(VLOOKUP(DATA!$P426,'M2'!$A:$C,Q$2,FALSE)),"NOT PRESENT",VLOOKUP(DATA!$P426,'M2'!$A:$C,Q$2,FALSE)),VLOOKUP($P426,'M1'!$A:$C,Q$2,FALSE)),"SPECIFY METHOD")))</f>
        <v>Halichoeres radiatus</v>
      </c>
      <c r="R426" s="7" t="str">
        <f>IF($N426=1,IF(ISERROR(VLOOKUP($P426,'M1'!$A:$C,R$2,FALSE)),"NOT PRESENT",VLOOKUP($P426,'M1'!$A:$C,R$2,FALSE)),IF($N426=2,IF(ISERROR(VLOOKUP(DATA!$P426,'M2'!$A:$C,R$2,FALSE)),"NOT PRESENT",VLOOKUP(DATA!$P426,'M2'!$A:$C,R$2,FALSE)),IF($N426=0,IF(ISERROR(VLOOKUP($P426,'M1'!$A:$C,R$2,FALSE)),IF(ISERROR(VLOOKUP(DATA!$P426,'M2'!$A:$C,R$2,FALSE)),"NOT PRESENT",VLOOKUP(DATA!$P426,'M2'!$A:$C,R$2,FALSE)),VLOOKUP($P426,'M1'!$A:$C,R$2,FALSE)),"SPECIFY METHOD")))</f>
        <v>Puddingwife wrasse</v>
      </c>
      <c r="S426" s="33">
        <f t="shared" si="793"/>
        <v>1</v>
      </c>
      <c r="T426" s="2">
        <v>0</v>
      </c>
      <c r="V426" s="2">
        <v>1</v>
      </c>
    </row>
    <row r="427" spans="2:28">
      <c r="B427" s="2" t="str">
        <f t="shared" ref="B427:D427" si="835">IF(ISERROR(B426),IF(ISERROR(B425),IF(ISERROR(B424),"BLANK",B424),B425),B426)</f>
        <v>LH</v>
      </c>
      <c r="C427" s="2" t="str">
        <f t="shared" si="835"/>
        <v>BLANK</v>
      </c>
      <c r="D427" s="2" t="str">
        <f t="shared" si="835"/>
        <v>BCA</v>
      </c>
      <c r="E427" s="7" t="str">
        <f>IF(ISERROR(VLOOKUP($D427,SITES!$A:$E,2,FALSE)),"",VLOOKUP($D427,SITES!$A:$E,2,FALSE))</f>
        <v>Broward County A</v>
      </c>
      <c r="F427" s="4">
        <f>IF(ISERROR(VLOOKUP($D427,SITES!$A:$E,3,FALSE)),"",VLOOKUP($D427,SITES!$A:$E,3,FALSE))</f>
        <v>26.149750000000001</v>
      </c>
      <c r="G427" s="31">
        <f>IF(ISERROR(VLOOKUP($D427,SITES!$A:$E,4,FALSE)),"",VLOOKUP($D427,SITES!$A:$E,4,FALSE))</f>
        <v>-80.096833333333336</v>
      </c>
      <c r="H427" s="50">
        <f t="shared" ref="H427:N427" si="836">IF(ISERROR(H426),IF(ISERROR(H425),IF(ISERROR(H424),"BLANK",H424),H425),H426)</f>
        <v>45449</v>
      </c>
      <c r="I427" s="2">
        <f t="shared" si="836"/>
        <v>11</v>
      </c>
      <c r="J427" s="2" t="str">
        <f t="shared" si="836"/>
        <v>N</v>
      </c>
      <c r="K427" s="6">
        <f t="shared" si="836"/>
        <v>0.36458333333333331</v>
      </c>
      <c r="L427" s="2" t="str">
        <f t="shared" si="836"/>
        <v>Angela</v>
      </c>
      <c r="M427" s="2">
        <f t="shared" si="836"/>
        <v>5.5</v>
      </c>
      <c r="N427" s="2">
        <f t="shared" si="836"/>
        <v>1</v>
      </c>
      <c r="O427" s="2">
        <v>2</v>
      </c>
      <c r="P427" s="2" t="s">
        <v>176</v>
      </c>
      <c r="Q427" s="7" t="str">
        <f>IF($N427=1,IF(ISERROR(VLOOKUP($P427,'M1'!$A:$C,Q$2,FALSE)),"NOT PRESENT",VLOOKUP($P427,'M1'!$A:$C,Q$2,FALSE)),IF($N427=2,IF(ISERROR(VLOOKUP(DATA!$P427,'M2'!$A:$C,Q$2,FALSE)),"NOT PRESENT",VLOOKUP(DATA!$P427,'M2'!$A:$C,Q$2,FALSE)),IF($N427=0,IF(ISERROR(VLOOKUP($P427,'M1'!$A:$C,Q$2,FALSE)),IF(ISERROR(VLOOKUP(DATA!$P427,'M2'!$A:$C,Q$2,FALSE)),"NOT PRESENT",VLOOKUP(DATA!$P427,'M2'!$A:$C,Q$2,FALSE)),VLOOKUP($P427,'M1'!$A:$C,Q$2,FALSE)),"SPECIFY METHOD")))</f>
        <v>Holocentrus adscensionis</v>
      </c>
      <c r="R427" s="7" t="str">
        <f>IF($N427=1,IF(ISERROR(VLOOKUP($P427,'M1'!$A:$C,R$2,FALSE)),"NOT PRESENT",VLOOKUP($P427,'M1'!$A:$C,R$2,FALSE)),IF($N427=2,IF(ISERROR(VLOOKUP(DATA!$P427,'M2'!$A:$C,R$2,FALSE)),"NOT PRESENT",VLOOKUP(DATA!$P427,'M2'!$A:$C,R$2,FALSE)),IF($N427=0,IF(ISERROR(VLOOKUP($P427,'M1'!$A:$C,R$2,FALSE)),IF(ISERROR(VLOOKUP(DATA!$P427,'M2'!$A:$C,R$2,FALSE)),"NOT PRESENT",VLOOKUP(DATA!$P427,'M2'!$A:$C,R$2,FALSE)),VLOOKUP($P427,'M1'!$A:$C,R$2,FALSE)),"SPECIFY METHOD")))</f>
        <v>Squirrelfish</v>
      </c>
      <c r="S427" s="33">
        <f t="shared" si="793"/>
        <v>1</v>
      </c>
      <c r="T427" s="2">
        <v>0</v>
      </c>
      <c r="AB427" s="2">
        <v>1</v>
      </c>
    </row>
    <row r="428" spans="2:28">
      <c r="B428" s="2" t="str">
        <f t="shared" ref="B428:D428" si="837">IF(ISERROR(B427),IF(ISERROR(B426),IF(ISERROR(B425),"BLANK",B425),B426),B427)</f>
        <v>LH</v>
      </c>
      <c r="C428" s="2" t="str">
        <f t="shared" si="837"/>
        <v>BLANK</v>
      </c>
      <c r="D428" s="2" t="str">
        <f t="shared" si="837"/>
        <v>BCA</v>
      </c>
      <c r="E428" s="7" t="str">
        <f>IF(ISERROR(VLOOKUP($D428,SITES!$A:$E,2,FALSE)),"",VLOOKUP($D428,SITES!$A:$E,2,FALSE))</f>
        <v>Broward County A</v>
      </c>
      <c r="F428" s="4">
        <f>IF(ISERROR(VLOOKUP($D428,SITES!$A:$E,3,FALSE)),"",VLOOKUP($D428,SITES!$A:$E,3,FALSE))</f>
        <v>26.149750000000001</v>
      </c>
      <c r="G428" s="31">
        <f>IF(ISERROR(VLOOKUP($D428,SITES!$A:$E,4,FALSE)),"",VLOOKUP($D428,SITES!$A:$E,4,FALSE))</f>
        <v>-80.096833333333336</v>
      </c>
      <c r="H428" s="50">
        <f t="shared" ref="H428:N428" si="838">IF(ISERROR(H427),IF(ISERROR(H426),IF(ISERROR(H425),"BLANK",H425),H426),H427)</f>
        <v>45449</v>
      </c>
      <c r="I428" s="2">
        <f t="shared" si="838"/>
        <v>11</v>
      </c>
      <c r="J428" s="2" t="str">
        <f t="shared" si="838"/>
        <v>N</v>
      </c>
      <c r="K428" s="6">
        <f t="shared" si="838"/>
        <v>0.36458333333333331</v>
      </c>
      <c r="L428" s="2" t="str">
        <f t="shared" si="838"/>
        <v>Angela</v>
      </c>
      <c r="M428" s="2">
        <f t="shared" si="838"/>
        <v>5.5</v>
      </c>
      <c r="N428" s="2">
        <f t="shared" si="838"/>
        <v>1</v>
      </c>
      <c r="O428" s="2">
        <v>1</v>
      </c>
      <c r="P428" s="2" t="s">
        <v>164</v>
      </c>
      <c r="Q428" s="7" t="str">
        <f>IF($N428=1,IF(ISERROR(VLOOKUP($P428,'M1'!$A:$C,Q$2,FALSE)),"NOT PRESENT",VLOOKUP($P428,'M1'!$A:$C,Q$2,FALSE)),IF($N428=2,IF(ISERROR(VLOOKUP(DATA!$P428,'M2'!$A:$C,Q$2,FALSE)),"NOT PRESENT",VLOOKUP(DATA!$P428,'M2'!$A:$C,Q$2,FALSE)),IF($N428=0,IF(ISERROR(VLOOKUP($P428,'M1'!$A:$C,Q$2,FALSE)),IF(ISERROR(VLOOKUP(DATA!$P428,'M2'!$A:$C,Q$2,FALSE)),"NOT PRESENT",VLOOKUP(DATA!$P428,'M2'!$A:$C,Q$2,FALSE)),VLOOKUP($P428,'M1'!$A:$C,Q$2,FALSE)),"SPECIFY METHOD")))</f>
        <v>Malacoctenus macropus</v>
      </c>
      <c r="R428" s="7" t="str">
        <f>IF($N428=1,IF(ISERROR(VLOOKUP($P428,'M1'!$A:$C,R$2,FALSE)),"NOT PRESENT",VLOOKUP($P428,'M1'!$A:$C,R$2,FALSE)),IF($N428=2,IF(ISERROR(VLOOKUP(DATA!$P428,'M2'!$A:$C,R$2,FALSE)),"NOT PRESENT",VLOOKUP(DATA!$P428,'M2'!$A:$C,R$2,FALSE)),IF($N428=0,IF(ISERROR(VLOOKUP($P428,'M1'!$A:$C,R$2,FALSE)),IF(ISERROR(VLOOKUP(DATA!$P428,'M2'!$A:$C,R$2,FALSE)),"NOT PRESENT",VLOOKUP(DATA!$P428,'M2'!$A:$C,R$2,FALSE)),VLOOKUP($P428,'M1'!$A:$C,R$2,FALSE)),"SPECIFY METHOD")))</f>
        <v>Rosy blenny</v>
      </c>
      <c r="S428" s="33">
        <f t="shared" si="793"/>
        <v>3</v>
      </c>
      <c r="T428" s="2">
        <v>0</v>
      </c>
      <c r="V428" s="2">
        <v>3</v>
      </c>
    </row>
    <row r="429" spans="2:28">
      <c r="B429" s="2" t="str">
        <f t="shared" ref="B429:D429" si="839">IF(ISERROR(B428),IF(ISERROR(B427),IF(ISERROR(B426),"BLANK",B426),B427),B428)</f>
        <v>LH</v>
      </c>
      <c r="C429" s="2" t="str">
        <f t="shared" si="839"/>
        <v>BLANK</v>
      </c>
      <c r="D429" s="2" t="str">
        <f t="shared" si="839"/>
        <v>BCA</v>
      </c>
      <c r="E429" s="7" t="str">
        <f>IF(ISERROR(VLOOKUP($D429,SITES!$A:$E,2,FALSE)),"",VLOOKUP($D429,SITES!$A:$E,2,FALSE))</f>
        <v>Broward County A</v>
      </c>
      <c r="F429" s="4">
        <f>IF(ISERROR(VLOOKUP($D429,SITES!$A:$E,3,FALSE)),"",VLOOKUP($D429,SITES!$A:$E,3,FALSE))</f>
        <v>26.149750000000001</v>
      </c>
      <c r="G429" s="31">
        <f>IF(ISERROR(VLOOKUP($D429,SITES!$A:$E,4,FALSE)),"",VLOOKUP($D429,SITES!$A:$E,4,FALSE))</f>
        <v>-80.096833333333336</v>
      </c>
      <c r="H429" s="50">
        <f t="shared" ref="H429:P429" si="840">IF(ISERROR(H428),IF(ISERROR(H427),IF(ISERROR(H426),"BLANK",H426),H427),H428)</f>
        <v>45449</v>
      </c>
      <c r="I429" s="2">
        <f t="shared" si="840"/>
        <v>11</v>
      </c>
      <c r="J429" s="2" t="str">
        <f t="shared" si="840"/>
        <v>N</v>
      </c>
      <c r="K429" s="6">
        <f t="shared" si="840"/>
        <v>0.36458333333333331</v>
      </c>
      <c r="L429" s="2" t="str">
        <f t="shared" si="840"/>
        <v>Angela</v>
      </c>
      <c r="M429" s="2">
        <f t="shared" si="840"/>
        <v>5.5</v>
      </c>
      <c r="N429" s="2">
        <f t="shared" si="840"/>
        <v>1</v>
      </c>
      <c r="O429" s="2">
        <v>2</v>
      </c>
      <c r="P429" s="2" t="str">
        <f t="shared" si="840"/>
        <v>mmac</v>
      </c>
      <c r="Q429" s="7" t="str">
        <f>IF($N429=1,IF(ISERROR(VLOOKUP($P429,'M1'!$A:$C,Q$2,FALSE)),"NOT PRESENT",VLOOKUP($P429,'M1'!$A:$C,Q$2,FALSE)),IF($N429=2,IF(ISERROR(VLOOKUP(DATA!$P429,'M2'!$A:$C,Q$2,FALSE)),"NOT PRESENT",VLOOKUP(DATA!$P429,'M2'!$A:$C,Q$2,FALSE)),IF($N429=0,IF(ISERROR(VLOOKUP($P429,'M1'!$A:$C,Q$2,FALSE)),IF(ISERROR(VLOOKUP(DATA!$P429,'M2'!$A:$C,Q$2,FALSE)),"NOT PRESENT",VLOOKUP(DATA!$P429,'M2'!$A:$C,Q$2,FALSE)),VLOOKUP($P429,'M1'!$A:$C,Q$2,FALSE)),"SPECIFY METHOD")))</f>
        <v>Malacoctenus macropus</v>
      </c>
      <c r="R429" s="7" t="str">
        <f>IF($N429=1,IF(ISERROR(VLOOKUP($P429,'M1'!$A:$C,R$2,FALSE)),"NOT PRESENT",VLOOKUP($P429,'M1'!$A:$C,R$2,FALSE)),IF($N429=2,IF(ISERROR(VLOOKUP(DATA!$P429,'M2'!$A:$C,R$2,FALSE)),"NOT PRESENT",VLOOKUP(DATA!$P429,'M2'!$A:$C,R$2,FALSE)),IF($N429=0,IF(ISERROR(VLOOKUP($P429,'M1'!$A:$C,R$2,FALSE)),IF(ISERROR(VLOOKUP(DATA!$P429,'M2'!$A:$C,R$2,FALSE)),"NOT PRESENT",VLOOKUP(DATA!$P429,'M2'!$A:$C,R$2,FALSE)),VLOOKUP($P429,'M1'!$A:$C,R$2,FALSE)),"SPECIFY METHOD")))</f>
        <v>Rosy blenny</v>
      </c>
      <c r="S429" s="33">
        <f t="shared" si="793"/>
        <v>3</v>
      </c>
      <c r="T429" s="2">
        <v>0</v>
      </c>
      <c r="V429" s="2">
        <v>3</v>
      </c>
    </row>
    <row r="430" spans="2:28">
      <c r="B430" s="2" t="str">
        <f t="shared" ref="B430:D430" si="841">IF(ISERROR(B429),IF(ISERROR(B428),IF(ISERROR(B427),"BLANK",B427),B428),B429)</f>
        <v>LH</v>
      </c>
      <c r="C430" s="2" t="str">
        <f t="shared" si="841"/>
        <v>BLANK</v>
      </c>
      <c r="D430" s="2" t="str">
        <f t="shared" si="841"/>
        <v>BCA</v>
      </c>
      <c r="E430" s="7" t="str">
        <f>IF(ISERROR(VLOOKUP($D430,SITES!$A:$E,2,FALSE)),"",VLOOKUP($D430,SITES!$A:$E,2,FALSE))</f>
        <v>Broward County A</v>
      </c>
      <c r="F430" s="4">
        <f>IF(ISERROR(VLOOKUP($D430,SITES!$A:$E,3,FALSE)),"",VLOOKUP($D430,SITES!$A:$E,3,FALSE))</f>
        <v>26.149750000000001</v>
      </c>
      <c r="G430" s="31">
        <f>IF(ISERROR(VLOOKUP($D430,SITES!$A:$E,4,FALSE)),"",VLOOKUP($D430,SITES!$A:$E,4,FALSE))</f>
        <v>-80.096833333333336</v>
      </c>
      <c r="H430" s="50">
        <f t="shared" ref="H430:N430" si="842">IF(ISERROR(H429),IF(ISERROR(H428),IF(ISERROR(H427),"BLANK",H427),H428),H429)</f>
        <v>45449</v>
      </c>
      <c r="I430" s="2">
        <f t="shared" si="842"/>
        <v>11</v>
      </c>
      <c r="J430" s="2" t="str">
        <f t="shared" si="842"/>
        <v>N</v>
      </c>
      <c r="K430" s="6">
        <f t="shared" si="842"/>
        <v>0.36458333333333331</v>
      </c>
      <c r="L430" s="2" t="str">
        <f t="shared" si="842"/>
        <v>Angela</v>
      </c>
      <c r="M430" s="2">
        <f t="shared" si="842"/>
        <v>5.5</v>
      </c>
      <c r="N430" s="2">
        <f t="shared" si="842"/>
        <v>1</v>
      </c>
      <c r="O430" s="2">
        <v>2</v>
      </c>
      <c r="P430" s="2" t="s">
        <v>155</v>
      </c>
      <c r="Q430" s="7" t="str">
        <f>IF($N430=1,IF(ISERROR(VLOOKUP($P430,'M1'!$A:$C,Q$2,FALSE)),"NOT PRESENT",VLOOKUP($P430,'M1'!$A:$C,Q$2,FALSE)),IF($N430=2,IF(ISERROR(VLOOKUP(DATA!$P430,'M2'!$A:$C,Q$2,FALSE)),"NOT PRESENT",VLOOKUP(DATA!$P430,'M2'!$A:$C,Q$2,FALSE)),IF($N430=0,IF(ISERROR(VLOOKUP($P430,'M1'!$A:$C,Q$2,FALSE)),IF(ISERROR(VLOOKUP(DATA!$P430,'M2'!$A:$C,Q$2,FALSE)),"NOT PRESENT",VLOOKUP(DATA!$P430,'M2'!$A:$C,Q$2,FALSE)),VLOOKUP($P430,'M1'!$A:$C,Q$2,FALSE)),"SPECIFY METHOD")))</f>
        <v>Pseudupeneus maculatus</v>
      </c>
      <c r="R430" s="7" t="str">
        <f>IF($N430=1,IF(ISERROR(VLOOKUP($P430,'M1'!$A:$C,R$2,FALSE)),"NOT PRESENT",VLOOKUP($P430,'M1'!$A:$C,R$2,FALSE)),IF($N430=2,IF(ISERROR(VLOOKUP(DATA!$P430,'M2'!$A:$C,R$2,FALSE)),"NOT PRESENT",VLOOKUP(DATA!$P430,'M2'!$A:$C,R$2,FALSE)),IF($N430=0,IF(ISERROR(VLOOKUP($P430,'M1'!$A:$C,R$2,FALSE)),IF(ISERROR(VLOOKUP(DATA!$P430,'M2'!$A:$C,R$2,FALSE)),"NOT PRESENT",VLOOKUP(DATA!$P430,'M2'!$A:$C,R$2,FALSE)),VLOOKUP($P430,'M1'!$A:$C,R$2,FALSE)),"SPECIFY METHOD")))</f>
        <v>Spotted goatfish</v>
      </c>
      <c r="S430" s="33">
        <f t="shared" si="793"/>
        <v>1</v>
      </c>
      <c r="T430" s="2">
        <v>0</v>
      </c>
      <c r="Z430" s="2">
        <v>1</v>
      </c>
    </row>
    <row r="431" spans="2:28">
      <c r="B431" s="2" t="str">
        <f t="shared" ref="B431:D431" si="843">IF(ISERROR(B430),IF(ISERROR(B429),IF(ISERROR(B428),"BLANK",B428),B429),B430)</f>
        <v>LH</v>
      </c>
      <c r="C431" s="2" t="str">
        <f t="shared" si="843"/>
        <v>BLANK</v>
      </c>
      <c r="D431" s="2" t="str">
        <f t="shared" si="843"/>
        <v>BCA</v>
      </c>
      <c r="E431" s="7" t="str">
        <f>IF(ISERROR(VLOOKUP($D431,SITES!$A:$E,2,FALSE)),"",VLOOKUP($D431,SITES!$A:$E,2,FALSE))</f>
        <v>Broward County A</v>
      </c>
      <c r="F431" s="4">
        <f>IF(ISERROR(VLOOKUP($D431,SITES!$A:$E,3,FALSE)),"",VLOOKUP($D431,SITES!$A:$E,3,FALSE))</f>
        <v>26.149750000000001</v>
      </c>
      <c r="G431" s="31">
        <f>IF(ISERROR(VLOOKUP($D431,SITES!$A:$E,4,FALSE)),"",VLOOKUP($D431,SITES!$A:$E,4,FALSE))</f>
        <v>-80.096833333333336</v>
      </c>
      <c r="H431" s="50">
        <f t="shared" ref="H431:N431" si="844">IF(ISERROR(H430),IF(ISERROR(H429),IF(ISERROR(H428),"BLANK",H428),H429),H430)</f>
        <v>45449</v>
      </c>
      <c r="I431" s="2">
        <f t="shared" si="844"/>
        <v>11</v>
      </c>
      <c r="J431" s="2" t="str">
        <f t="shared" si="844"/>
        <v>N</v>
      </c>
      <c r="K431" s="6">
        <f t="shared" si="844"/>
        <v>0.36458333333333331</v>
      </c>
      <c r="L431" s="2" t="str">
        <f t="shared" si="844"/>
        <v>Angela</v>
      </c>
      <c r="M431" s="2">
        <f t="shared" si="844"/>
        <v>5.5</v>
      </c>
      <c r="N431" s="2">
        <f t="shared" si="844"/>
        <v>1</v>
      </c>
      <c r="O431" s="2">
        <v>2</v>
      </c>
      <c r="P431" s="2" t="s">
        <v>177</v>
      </c>
      <c r="Q431" s="7" t="str">
        <f>IF($N431=1,IF(ISERROR(VLOOKUP($P431,'M1'!$A:$C,Q$2,FALSE)),"NOT PRESENT",VLOOKUP($P431,'M1'!$A:$C,Q$2,FALSE)),IF($N431=2,IF(ISERROR(VLOOKUP(DATA!$P431,'M2'!$A:$C,Q$2,FALSE)),"NOT PRESENT",VLOOKUP(DATA!$P431,'M2'!$A:$C,Q$2,FALSE)),IF($N431=0,IF(ISERROR(VLOOKUP($P431,'M1'!$A:$C,Q$2,FALSE)),IF(ISERROR(VLOOKUP(DATA!$P431,'M2'!$A:$C,Q$2,FALSE)),"NOT PRESENT",VLOOKUP(DATA!$P431,'M2'!$A:$C,Q$2,FALSE)),VLOOKUP($P431,'M1'!$A:$C,Q$2,FALSE)),"SPECIFY METHOD")))</f>
        <v>Lutjanus mahogoni</v>
      </c>
      <c r="R431" s="7" t="str">
        <f>IF($N431=1,IF(ISERROR(VLOOKUP($P431,'M1'!$A:$C,R$2,FALSE)),"NOT PRESENT",VLOOKUP($P431,'M1'!$A:$C,R$2,FALSE)),IF($N431=2,IF(ISERROR(VLOOKUP(DATA!$P431,'M2'!$A:$C,R$2,FALSE)),"NOT PRESENT",VLOOKUP(DATA!$P431,'M2'!$A:$C,R$2,FALSE)),IF($N431=0,IF(ISERROR(VLOOKUP($P431,'M1'!$A:$C,R$2,FALSE)),IF(ISERROR(VLOOKUP(DATA!$P431,'M2'!$A:$C,R$2,FALSE)),"NOT PRESENT",VLOOKUP(DATA!$P431,'M2'!$A:$C,R$2,FALSE)),VLOOKUP($P431,'M1'!$A:$C,R$2,FALSE)),"SPECIFY METHOD")))</f>
        <v>Mahogany snapper</v>
      </c>
      <c r="S431" s="33">
        <f t="shared" si="793"/>
        <v>2</v>
      </c>
      <c r="T431" s="2">
        <v>0</v>
      </c>
      <c r="Z431" s="2">
        <v>2</v>
      </c>
    </row>
    <row r="432" spans="2:28">
      <c r="B432" s="2" t="str">
        <f t="shared" ref="B432:D432" si="845">IF(ISERROR(B431),IF(ISERROR(B430),IF(ISERROR(B429),"BLANK",B429),B430),B431)</f>
        <v>LH</v>
      </c>
      <c r="C432" s="2" t="str">
        <f t="shared" si="845"/>
        <v>BLANK</v>
      </c>
      <c r="D432" s="2" t="str">
        <f t="shared" si="845"/>
        <v>BCA</v>
      </c>
      <c r="E432" s="7" t="str">
        <f>IF(ISERROR(VLOOKUP($D432,SITES!$A:$E,2,FALSE)),"",VLOOKUP($D432,SITES!$A:$E,2,FALSE))</f>
        <v>Broward County A</v>
      </c>
      <c r="F432" s="4">
        <f>IF(ISERROR(VLOOKUP($D432,SITES!$A:$E,3,FALSE)),"",VLOOKUP($D432,SITES!$A:$E,3,FALSE))</f>
        <v>26.149750000000001</v>
      </c>
      <c r="G432" s="31">
        <f>IF(ISERROR(VLOOKUP($D432,SITES!$A:$E,4,FALSE)),"",VLOOKUP($D432,SITES!$A:$E,4,FALSE))</f>
        <v>-80.096833333333336</v>
      </c>
      <c r="H432" s="50">
        <f t="shared" ref="H432:N432" si="846">IF(ISERROR(H431),IF(ISERROR(H430),IF(ISERROR(H429),"BLANK",H429),H430),H431)</f>
        <v>45449</v>
      </c>
      <c r="I432" s="2">
        <f t="shared" si="846"/>
        <v>11</v>
      </c>
      <c r="J432" s="2" t="str">
        <f t="shared" si="846"/>
        <v>N</v>
      </c>
      <c r="K432" s="6">
        <f t="shared" si="846"/>
        <v>0.36458333333333331</v>
      </c>
      <c r="L432" s="2" t="str">
        <f t="shared" si="846"/>
        <v>Angela</v>
      </c>
      <c r="M432" s="2">
        <f t="shared" si="846"/>
        <v>5.5</v>
      </c>
      <c r="N432" s="2">
        <f t="shared" si="846"/>
        <v>1</v>
      </c>
      <c r="O432" s="2">
        <v>1</v>
      </c>
      <c r="P432" s="2" t="s">
        <v>169</v>
      </c>
      <c r="Q432" s="7" t="str">
        <f>IF($N432=1,IF(ISERROR(VLOOKUP($P432,'M1'!$A:$C,Q$2,FALSE)),"NOT PRESENT",VLOOKUP($P432,'M1'!$A:$C,Q$2,FALSE)),IF($N432=2,IF(ISERROR(VLOOKUP(DATA!$P432,'M2'!$A:$C,Q$2,FALSE)),"NOT PRESENT",VLOOKUP(DATA!$P432,'M2'!$A:$C,Q$2,FALSE)),IF($N432=0,IF(ISERROR(VLOOKUP($P432,'M1'!$A:$C,Q$2,FALSE)),IF(ISERROR(VLOOKUP(DATA!$P432,'M2'!$A:$C,Q$2,FALSE)),"NOT PRESENT",VLOOKUP(DATA!$P432,'M2'!$A:$C,Q$2,FALSE)),VLOOKUP($P432,'M1'!$A:$C,Q$2,FALSE)),"SPECIFY METHOD")))</f>
        <v>Emblemaria pandionis</v>
      </c>
      <c r="R432" s="7">
        <f>IF($N432=1,IF(ISERROR(VLOOKUP($P432,'M1'!$A:$C,R$2,FALSE)),"NOT PRESENT",VLOOKUP($P432,'M1'!$A:$C,R$2,FALSE)),IF($N432=2,IF(ISERROR(VLOOKUP(DATA!$P432,'M2'!$A:$C,R$2,FALSE)),"NOT PRESENT",VLOOKUP(DATA!$P432,'M2'!$A:$C,R$2,FALSE)),IF($N432=0,IF(ISERROR(VLOOKUP($P432,'M1'!$A:$C,R$2,FALSE)),IF(ISERROR(VLOOKUP(DATA!$P432,'M2'!$A:$C,R$2,FALSE)),"NOT PRESENT",VLOOKUP(DATA!$P432,'M2'!$A:$C,R$2,FALSE)),VLOOKUP($P432,'M1'!$A:$C,R$2,FALSE)),"SPECIFY METHOD")))</f>
        <v>0</v>
      </c>
      <c r="S432" s="33">
        <f t="shared" si="793"/>
        <v>1</v>
      </c>
      <c r="T432" s="2">
        <v>0</v>
      </c>
      <c r="U432" s="2">
        <v>1</v>
      </c>
    </row>
    <row r="433" spans="2:25">
      <c r="B433" s="2" t="str">
        <f t="shared" ref="B433:D433" si="847">IF(ISERROR(B432),IF(ISERROR(B431),IF(ISERROR(B430),"BLANK",B430),B431),B432)</f>
        <v>LH</v>
      </c>
      <c r="C433" s="2" t="str">
        <f t="shared" si="847"/>
        <v>BLANK</v>
      </c>
      <c r="D433" s="2" t="str">
        <f t="shared" si="847"/>
        <v>BCA</v>
      </c>
      <c r="E433" s="7" t="str">
        <f>IF(ISERROR(VLOOKUP($D433,SITES!$A:$E,2,FALSE)),"",VLOOKUP($D433,SITES!$A:$E,2,FALSE))</f>
        <v>Broward County A</v>
      </c>
      <c r="F433" s="4">
        <f>IF(ISERROR(VLOOKUP($D433,SITES!$A:$E,3,FALSE)),"",VLOOKUP($D433,SITES!$A:$E,3,FALSE))</f>
        <v>26.149750000000001</v>
      </c>
      <c r="G433" s="31">
        <f>IF(ISERROR(VLOOKUP($D433,SITES!$A:$E,4,FALSE)),"",VLOOKUP($D433,SITES!$A:$E,4,FALSE))</f>
        <v>-80.096833333333336</v>
      </c>
      <c r="H433" s="50">
        <f t="shared" ref="H433:P433" si="848">IF(ISERROR(H432),IF(ISERROR(H431),IF(ISERROR(H430),"BLANK",H430),H431),H432)</f>
        <v>45449</v>
      </c>
      <c r="I433" s="2">
        <f t="shared" si="848"/>
        <v>11</v>
      </c>
      <c r="J433" s="2" t="str">
        <f t="shared" si="848"/>
        <v>N</v>
      </c>
      <c r="K433" s="6">
        <f t="shared" si="848"/>
        <v>0.36458333333333331</v>
      </c>
      <c r="L433" s="2" t="str">
        <f t="shared" si="848"/>
        <v>Angela</v>
      </c>
      <c r="M433" s="2">
        <f t="shared" si="848"/>
        <v>5.5</v>
      </c>
      <c r="N433" s="2">
        <f t="shared" si="848"/>
        <v>1</v>
      </c>
      <c r="O433" s="2">
        <v>2</v>
      </c>
      <c r="P433" s="2" t="str">
        <f t="shared" si="848"/>
        <v>epa</v>
      </c>
      <c r="Q433" s="7" t="str">
        <f>IF($N433=1,IF(ISERROR(VLOOKUP($P433,'M1'!$A:$C,Q$2,FALSE)),"NOT PRESENT",VLOOKUP($P433,'M1'!$A:$C,Q$2,FALSE)),IF($N433=2,IF(ISERROR(VLOOKUP(DATA!$P433,'M2'!$A:$C,Q$2,FALSE)),"NOT PRESENT",VLOOKUP(DATA!$P433,'M2'!$A:$C,Q$2,FALSE)),IF($N433=0,IF(ISERROR(VLOOKUP($P433,'M1'!$A:$C,Q$2,FALSE)),IF(ISERROR(VLOOKUP(DATA!$P433,'M2'!$A:$C,Q$2,FALSE)),"NOT PRESENT",VLOOKUP(DATA!$P433,'M2'!$A:$C,Q$2,FALSE)),VLOOKUP($P433,'M1'!$A:$C,Q$2,FALSE)),"SPECIFY METHOD")))</f>
        <v>Emblemaria pandionis</v>
      </c>
      <c r="R433" s="7">
        <f>IF($N433=1,IF(ISERROR(VLOOKUP($P433,'M1'!$A:$C,R$2,FALSE)),"NOT PRESENT",VLOOKUP($P433,'M1'!$A:$C,R$2,FALSE)),IF($N433=2,IF(ISERROR(VLOOKUP(DATA!$P433,'M2'!$A:$C,R$2,FALSE)),"NOT PRESENT",VLOOKUP(DATA!$P433,'M2'!$A:$C,R$2,FALSE)),IF($N433=0,IF(ISERROR(VLOOKUP($P433,'M1'!$A:$C,R$2,FALSE)),IF(ISERROR(VLOOKUP(DATA!$P433,'M2'!$A:$C,R$2,FALSE)),"NOT PRESENT",VLOOKUP(DATA!$P433,'M2'!$A:$C,R$2,FALSE)),VLOOKUP($P433,'M1'!$A:$C,R$2,FALSE)),"SPECIFY METHOD")))</f>
        <v>0</v>
      </c>
      <c r="S433" s="33">
        <f t="shared" si="793"/>
        <v>1</v>
      </c>
      <c r="T433" s="2">
        <v>0</v>
      </c>
      <c r="U433" s="2">
        <v>1</v>
      </c>
    </row>
    <row r="434" spans="2:25">
      <c r="B434" s="2" t="str">
        <f t="shared" ref="B434:D434" si="849">IF(ISERROR(B433),IF(ISERROR(B432),IF(ISERROR(B431),"BLANK",B431),B432),B433)</f>
        <v>LH</v>
      </c>
      <c r="C434" s="2" t="str">
        <f t="shared" si="849"/>
        <v>BLANK</v>
      </c>
      <c r="D434" s="2" t="str">
        <f t="shared" si="849"/>
        <v>BCA</v>
      </c>
      <c r="E434" s="7" t="str">
        <f>IF(ISERROR(VLOOKUP($D434,SITES!$A:$E,2,FALSE)),"",VLOOKUP($D434,SITES!$A:$E,2,FALSE))</f>
        <v>Broward County A</v>
      </c>
      <c r="F434" s="4">
        <f>IF(ISERROR(VLOOKUP($D434,SITES!$A:$E,3,FALSE)),"",VLOOKUP($D434,SITES!$A:$E,3,FALSE))</f>
        <v>26.149750000000001</v>
      </c>
      <c r="G434" s="31">
        <f>IF(ISERROR(VLOOKUP($D434,SITES!$A:$E,4,FALSE)),"",VLOOKUP($D434,SITES!$A:$E,4,FALSE))</f>
        <v>-80.096833333333336</v>
      </c>
      <c r="H434" s="50">
        <f t="shared" ref="H434:N434" si="850">IF(ISERROR(H433),IF(ISERROR(H432),IF(ISERROR(H431),"BLANK",H431),H432),H433)</f>
        <v>45449</v>
      </c>
      <c r="I434" s="2">
        <f t="shared" si="850"/>
        <v>11</v>
      </c>
      <c r="J434" s="2" t="str">
        <f t="shared" si="850"/>
        <v>N</v>
      </c>
      <c r="K434" s="6">
        <f t="shared" si="850"/>
        <v>0.36458333333333331</v>
      </c>
      <c r="L434" s="2" t="str">
        <f t="shared" si="850"/>
        <v>Angela</v>
      </c>
      <c r="M434" s="2">
        <f t="shared" si="850"/>
        <v>5.5</v>
      </c>
      <c r="N434" s="2">
        <f t="shared" si="850"/>
        <v>1</v>
      </c>
      <c r="O434" s="2">
        <v>1</v>
      </c>
      <c r="P434" s="2" t="s">
        <v>71</v>
      </c>
      <c r="Q434" s="7" t="str">
        <f>IF($N434=1,IF(ISERROR(VLOOKUP($P434,'M1'!$A:$C,Q$2,FALSE)),"NOT PRESENT",VLOOKUP($P434,'M1'!$A:$C,Q$2,FALSE)),IF($N434=2,IF(ISERROR(VLOOKUP(DATA!$P434,'M2'!$A:$C,Q$2,FALSE)),"NOT PRESENT",VLOOKUP(DATA!$P434,'M2'!$A:$C,Q$2,FALSE)),IF($N434=0,IF(ISERROR(VLOOKUP($P434,'M1'!$A:$C,Q$2,FALSE)),IF(ISERROR(VLOOKUP(DATA!$P434,'M2'!$A:$C,Q$2,FALSE)),"NOT PRESENT",VLOOKUP(DATA!$P434,'M2'!$A:$C,Q$2,FALSE)),VLOOKUP($P434,'M1'!$A:$C,Q$2,FALSE)),"SPECIFY METHOD")))</f>
        <v>Acanthemblemaria aspera</v>
      </c>
      <c r="R434" s="7" t="str">
        <f>IF($N434=1,IF(ISERROR(VLOOKUP($P434,'M1'!$A:$C,R$2,FALSE)),"NOT PRESENT",VLOOKUP($P434,'M1'!$A:$C,R$2,FALSE)),IF($N434=2,IF(ISERROR(VLOOKUP(DATA!$P434,'M2'!$A:$C,R$2,FALSE)),"NOT PRESENT",VLOOKUP(DATA!$P434,'M2'!$A:$C,R$2,FALSE)),IF($N434=0,IF(ISERROR(VLOOKUP($P434,'M1'!$A:$C,R$2,FALSE)),IF(ISERROR(VLOOKUP(DATA!$P434,'M2'!$A:$C,R$2,FALSE)),"NOT PRESENT",VLOOKUP(DATA!$P434,'M2'!$A:$C,R$2,FALSE)),VLOOKUP($P434,'M1'!$A:$C,R$2,FALSE)),"SPECIFY METHOD")))</f>
        <v>Roughhead blenny</v>
      </c>
      <c r="S434" s="33">
        <f t="shared" si="793"/>
        <v>2</v>
      </c>
      <c r="T434" s="2">
        <v>0</v>
      </c>
      <c r="U434" s="2">
        <v>2</v>
      </c>
    </row>
    <row r="435" spans="2:25">
      <c r="B435" s="2" t="str">
        <f t="shared" ref="B435:D435" si="851">IF(ISERROR(B434),IF(ISERROR(B433),IF(ISERROR(B432),"BLANK",B432),B433),B434)</f>
        <v>LH</v>
      </c>
      <c r="C435" s="2" t="str">
        <f t="shared" si="851"/>
        <v>BLANK</v>
      </c>
      <c r="D435" s="2" t="str">
        <f t="shared" si="851"/>
        <v>BCA</v>
      </c>
      <c r="E435" s="7" t="str">
        <f>IF(ISERROR(VLOOKUP($D435,SITES!$A:$E,2,FALSE)),"",VLOOKUP($D435,SITES!$A:$E,2,FALSE))</f>
        <v>Broward County A</v>
      </c>
      <c r="F435" s="4">
        <f>IF(ISERROR(VLOOKUP($D435,SITES!$A:$E,3,FALSE)),"",VLOOKUP($D435,SITES!$A:$E,3,FALSE))</f>
        <v>26.149750000000001</v>
      </c>
      <c r="G435" s="31">
        <f>IF(ISERROR(VLOOKUP($D435,SITES!$A:$E,4,FALSE)),"",VLOOKUP($D435,SITES!$A:$E,4,FALSE))</f>
        <v>-80.096833333333336</v>
      </c>
      <c r="H435" s="50">
        <f t="shared" ref="H435:P435" si="852">IF(ISERROR(H434),IF(ISERROR(H433),IF(ISERROR(H432),"BLANK",H432),H433),H434)</f>
        <v>45449</v>
      </c>
      <c r="I435" s="2">
        <f t="shared" si="852"/>
        <v>11</v>
      </c>
      <c r="J435" s="2" t="str">
        <f t="shared" si="852"/>
        <v>N</v>
      </c>
      <c r="K435" s="6">
        <f t="shared" si="852"/>
        <v>0.36458333333333331</v>
      </c>
      <c r="L435" s="2" t="str">
        <f t="shared" si="852"/>
        <v>Angela</v>
      </c>
      <c r="M435" s="2">
        <f t="shared" si="852"/>
        <v>5.5</v>
      </c>
      <c r="N435" s="2">
        <f t="shared" si="852"/>
        <v>1</v>
      </c>
      <c r="O435" s="2">
        <v>2</v>
      </c>
      <c r="P435" s="2" t="str">
        <f t="shared" si="852"/>
        <v>aas</v>
      </c>
      <c r="Q435" s="7" t="str">
        <f>IF($N435=1,IF(ISERROR(VLOOKUP($P435,'M1'!$A:$C,Q$2,FALSE)),"NOT PRESENT",VLOOKUP($P435,'M1'!$A:$C,Q$2,FALSE)),IF($N435=2,IF(ISERROR(VLOOKUP(DATA!$P435,'M2'!$A:$C,Q$2,FALSE)),"NOT PRESENT",VLOOKUP(DATA!$P435,'M2'!$A:$C,Q$2,FALSE)),IF($N435=0,IF(ISERROR(VLOOKUP($P435,'M1'!$A:$C,Q$2,FALSE)),IF(ISERROR(VLOOKUP(DATA!$P435,'M2'!$A:$C,Q$2,FALSE)),"NOT PRESENT",VLOOKUP(DATA!$P435,'M2'!$A:$C,Q$2,FALSE)),VLOOKUP($P435,'M1'!$A:$C,Q$2,FALSE)),"SPECIFY METHOD")))</f>
        <v>Acanthemblemaria aspera</v>
      </c>
      <c r="R435" s="7" t="str">
        <f>IF($N435=1,IF(ISERROR(VLOOKUP($P435,'M1'!$A:$C,R$2,FALSE)),"NOT PRESENT",VLOOKUP($P435,'M1'!$A:$C,R$2,FALSE)),IF($N435=2,IF(ISERROR(VLOOKUP(DATA!$P435,'M2'!$A:$C,R$2,FALSE)),"NOT PRESENT",VLOOKUP(DATA!$P435,'M2'!$A:$C,R$2,FALSE)),IF($N435=0,IF(ISERROR(VLOOKUP($P435,'M1'!$A:$C,R$2,FALSE)),IF(ISERROR(VLOOKUP(DATA!$P435,'M2'!$A:$C,R$2,FALSE)),"NOT PRESENT",VLOOKUP(DATA!$P435,'M2'!$A:$C,R$2,FALSE)),VLOOKUP($P435,'M1'!$A:$C,R$2,FALSE)),"SPECIFY METHOD")))</f>
        <v>Roughhead blenny</v>
      </c>
      <c r="S435" s="33">
        <f t="shared" si="793"/>
        <v>10</v>
      </c>
      <c r="T435" s="2">
        <v>0</v>
      </c>
      <c r="U435" s="2">
        <v>10</v>
      </c>
    </row>
    <row r="436" spans="2:25">
      <c r="B436" s="2" t="str">
        <f t="shared" ref="B436:D436" si="853">IF(ISERROR(B435),IF(ISERROR(B434),IF(ISERROR(B433),"BLANK",B433),B434),B435)</f>
        <v>LH</v>
      </c>
      <c r="C436" s="2" t="str">
        <f t="shared" si="853"/>
        <v>BLANK</v>
      </c>
      <c r="D436" s="2" t="str">
        <f t="shared" si="853"/>
        <v>BCA</v>
      </c>
      <c r="E436" s="7" t="str">
        <f>IF(ISERROR(VLOOKUP($D436,SITES!$A:$E,2,FALSE)),"",VLOOKUP($D436,SITES!$A:$E,2,FALSE))</f>
        <v>Broward County A</v>
      </c>
      <c r="F436" s="4">
        <f>IF(ISERROR(VLOOKUP($D436,SITES!$A:$E,3,FALSE)),"",VLOOKUP($D436,SITES!$A:$E,3,FALSE))</f>
        <v>26.149750000000001</v>
      </c>
      <c r="G436" s="31">
        <f>IF(ISERROR(VLOOKUP($D436,SITES!$A:$E,4,FALSE)),"",VLOOKUP($D436,SITES!$A:$E,4,FALSE))</f>
        <v>-80.096833333333336</v>
      </c>
      <c r="H436" s="50">
        <f t="shared" ref="H436:N436" si="854">IF(ISERROR(H435),IF(ISERROR(H434),IF(ISERROR(H433),"BLANK",H433),H434),H435)</f>
        <v>45449</v>
      </c>
      <c r="I436" s="2">
        <f t="shared" si="854"/>
        <v>11</v>
      </c>
      <c r="J436" s="2" t="str">
        <f t="shared" si="854"/>
        <v>N</v>
      </c>
      <c r="K436" s="6">
        <f t="shared" si="854"/>
        <v>0.36458333333333331</v>
      </c>
      <c r="L436" s="2" t="str">
        <f t="shared" si="854"/>
        <v>Angela</v>
      </c>
      <c r="M436" s="2">
        <f t="shared" si="854"/>
        <v>5.5</v>
      </c>
      <c r="N436" s="2">
        <f t="shared" si="854"/>
        <v>1</v>
      </c>
      <c r="O436" s="2">
        <v>2</v>
      </c>
      <c r="P436" s="2" t="s">
        <v>137</v>
      </c>
      <c r="Q436" s="7" t="str">
        <f>IF($N436=1,IF(ISERROR(VLOOKUP($P436,'M1'!$A:$C,Q$2,FALSE)),"NOT PRESENT",VLOOKUP($P436,'M1'!$A:$C,Q$2,FALSE)),IF($N436=2,IF(ISERROR(VLOOKUP(DATA!$P436,'M2'!$A:$C,Q$2,FALSE)),"NOT PRESENT",VLOOKUP(DATA!$P436,'M2'!$A:$C,Q$2,FALSE)),IF($N436=0,IF(ISERROR(VLOOKUP($P436,'M1'!$A:$C,Q$2,FALSE)),IF(ISERROR(VLOOKUP(DATA!$P436,'M2'!$A:$C,Q$2,FALSE)),"NOT PRESENT",VLOOKUP(DATA!$P436,'M2'!$A:$C,Q$2,FALSE)),VLOOKUP($P436,'M1'!$A:$C,Q$2,FALSE)),"SPECIFY METHOD")))</f>
        <v>Stegastes leucostictus</v>
      </c>
      <c r="R436" s="7" t="str">
        <f>IF($N436=1,IF(ISERROR(VLOOKUP($P436,'M1'!$A:$C,R$2,FALSE)),"NOT PRESENT",VLOOKUP($P436,'M1'!$A:$C,R$2,FALSE)),IF($N436=2,IF(ISERROR(VLOOKUP(DATA!$P436,'M2'!$A:$C,R$2,FALSE)),"NOT PRESENT",VLOOKUP(DATA!$P436,'M2'!$A:$C,R$2,FALSE)),IF($N436=0,IF(ISERROR(VLOOKUP($P436,'M1'!$A:$C,R$2,FALSE)),IF(ISERROR(VLOOKUP(DATA!$P436,'M2'!$A:$C,R$2,FALSE)),"NOT PRESENT",VLOOKUP(DATA!$P436,'M2'!$A:$C,R$2,FALSE)),VLOOKUP($P436,'M1'!$A:$C,R$2,FALSE)),"SPECIFY METHOD")))</f>
        <v>Beaugregory</v>
      </c>
      <c r="S436" s="33">
        <f t="shared" si="793"/>
        <v>3</v>
      </c>
      <c r="T436" s="2">
        <v>0</v>
      </c>
      <c r="V436" s="2">
        <v>3</v>
      </c>
    </row>
    <row r="437" spans="2:25">
      <c r="B437" s="2" t="str">
        <f t="shared" ref="B437:D437" si="855">IF(ISERROR(B436),IF(ISERROR(B435),IF(ISERROR(B434),"BLANK",B434),B435),B436)</f>
        <v>LH</v>
      </c>
      <c r="C437" s="2" t="str">
        <f t="shared" si="855"/>
        <v>BLANK</v>
      </c>
      <c r="D437" s="2" t="str">
        <f t="shared" si="855"/>
        <v>BCA</v>
      </c>
      <c r="E437" s="7" t="str">
        <f>IF(ISERROR(VLOOKUP($D437,SITES!$A:$E,2,FALSE)),"",VLOOKUP($D437,SITES!$A:$E,2,FALSE))</f>
        <v>Broward County A</v>
      </c>
      <c r="F437" s="4">
        <f>IF(ISERROR(VLOOKUP($D437,SITES!$A:$E,3,FALSE)),"",VLOOKUP($D437,SITES!$A:$E,3,FALSE))</f>
        <v>26.149750000000001</v>
      </c>
      <c r="G437" s="31">
        <f>IF(ISERROR(VLOOKUP($D437,SITES!$A:$E,4,FALSE)),"",VLOOKUP($D437,SITES!$A:$E,4,FALSE))</f>
        <v>-80.096833333333336</v>
      </c>
      <c r="H437" s="50">
        <f t="shared" ref="H437:N437" si="856">IF(ISERROR(H436),IF(ISERROR(H435),IF(ISERROR(H434),"BLANK",H434),H435),H436)</f>
        <v>45449</v>
      </c>
      <c r="I437" s="2">
        <f t="shared" si="856"/>
        <v>11</v>
      </c>
      <c r="J437" s="2" t="str">
        <f t="shared" si="856"/>
        <v>N</v>
      </c>
      <c r="K437" s="6">
        <f t="shared" si="856"/>
        <v>0.36458333333333331</v>
      </c>
      <c r="L437" s="2" t="str">
        <f t="shared" si="856"/>
        <v>Angela</v>
      </c>
      <c r="M437" s="2">
        <f t="shared" si="856"/>
        <v>5.5</v>
      </c>
      <c r="N437" s="2">
        <f t="shared" si="856"/>
        <v>1</v>
      </c>
      <c r="O437" s="2">
        <v>2</v>
      </c>
      <c r="P437" s="2" t="s">
        <v>103</v>
      </c>
      <c r="Q437" s="7" t="str">
        <f>IF($N437=1,IF(ISERROR(VLOOKUP($P437,'M1'!$A:$C,Q$2,FALSE)),"NOT PRESENT",VLOOKUP($P437,'M1'!$A:$C,Q$2,FALSE)),IF($N437=2,IF(ISERROR(VLOOKUP(DATA!$P437,'M2'!$A:$C,Q$2,FALSE)),"NOT PRESENT",VLOOKUP(DATA!$P437,'M2'!$A:$C,Q$2,FALSE)),IF($N437=0,IF(ISERROR(VLOOKUP($P437,'M1'!$A:$C,Q$2,FALSE)),IF(ISERROR(VLOOKUP(DATA!$P437,'M2'!$A:$C,Q$2,FALSE)),"NOT PRESENT",VLOOKUP(DATA!$P437,'M2'!$A:$C,Q$2,FALSE)),VLOOKUP($P437,'M1'!$A:$C,Q$2,FALSE)),"SPECIFY METHOD")))</f>
        <v>Diodon holocanthus</v>
      </c>
      <c r="R437" s="7" t="str">
        <f>IF($N437=1,IF(ISERROR(VLOOKUP($P437,'M1'!$A:$C,R$2,FALSE)),"NOT PRESENT",VLOOKUP($P437,'M1'!$A:$C,R$2,FALSE)),IF($N437=2,IF(ISERROR(VLOOKUP(DATA!$P437,'M2'!$A:$C,R$2,FALSE)),"NOT PRESENT",VLOOKUP(DATA!$P437,'M2'!$A:$C,R$2,FALSE)),IF($N437=0,IF(ISERROR(VLOOKUP($P437,'M1'!$A:$C,R$2,FALSE)),IF(ISERROR(VLOOKUP(DATA!$P437,'M2'!$A:$C,R$2,FALSE)),"NOT PRESENT",VLOOKUP(DATA!$P437,'M2'!$A:$C,R$2,FALSE)),VLOOKUP($P437,'M1'!$A:$C,R$2,FALSE)),"SPECIFY METHOD")))</f>
        <v>Fine-spotted porcupinefish</v>
      </c>
      <c r="S437" s="33">
        <f t="shared" si="793"/>
        <v>1</v>
      </c>
      <c r="T437" s="2">
        <v>0</v>
      </c>
      <c r="Y437" s="2">
        <v>1</v>
      </c>
    </row>
    <row r="438" spans="2:25">
      <c r="B438" s="2" t="str">
        <f t="shared" ref="B438:D438" si="857">IF(ISERROR(B437),IF(ISERROR(B436),IF(ISERROR(B435),"BLANK",B435),B436),B437)</f>
        <v>LH</v>
      </c>
      <c r="C438" s="2" t="str">
        <f t="shared" si="857"/>
        <v>BLANK</v>
      </c>
      <c r="D438" s="2" t="str">
        <f t="shared" si="857"/>
        <v>BCA</v>
      </c>
      <c r="E438" s="7" t="str">
        <f>IF(ISERROR(VLOOKUP($D438,SITES!$A:$E,2,FALSE)),"",VLOOKUP($D438,SITES!$A:$E,2,FALSE))</f>
        <v>Broward County A</v>
      </c>
      <c r="F438" s="4">
        <f>IF(ISERROR(VLOOKUP($D438,SITES!$A:$E,3,FALSE)),"",VLOOKUP($D438,SITES!$A:$E,3,FALSE))</f>
        <v>26.149750000000001</v>
      </c>
      <c r="G438" s="31">
        <f>IF(ISERROR(VLOOKUP($D438,SITES!$A:$E,4,FALSE)),"",VLOOKUP($D438,SITES!$A:$E,4,FALSE))</f>
        <v>-80.096833333333336</v>
      </c>
      <c r="H438" s="50">
        <f t="shared" ref="H438:N438" si="858">IF(ISERROR(H437),IF(ISERROR(H436),IF(ISERROR(H435),"BLANK",H435),H436),H437)</f>
        <v>45449</v>
      </c>
      <c r="I438" s="2">
        <f t="shared" si="858"/>
        <v>11</v>
      </c>
      <c r="J438" s="2" t="str">
        <f t="shared" si="858"/>
        <v>N</v>
      </c>
      <c r="K438" s="6">
        <f t="shared" si="858"/>
        <v>0.36458333333333331</v>
      </c>
      <c r="L438" s="2" t="str">
        <f t="shared" si="858"/>
        <v>Angela</v>
      </c>
      <c r="M438" s="2">
        <f t="shared" si="858"/>
        <v>5.5</v>
      </c>
      <c r="N438" s="2">
        <f t="shared" si="858"/>
        <v>1</v>
      </c>
      <c r="O438" s="2">
        <v>2</v>
      </c>
      <c r="P438" s="2" t="s">
        <v>178</v>
      </c>
      <c r="Q438" s="7" t="str">
        <f>IF($N438=1,IF(ISERROR(VLOOKUP($P438,'M1'!$A:$C,Q$2,FALSE)),"NOT PRESENT",VLOOKUP($P438,'M1'!$A:$C,Q$2,FALSE)),IF($N438=2,IF(ISERROR(VLOOKUP(DATA!$P438,'M2'!$A:$C,Q$2,FALSE)),"NOT PRESENT",VLOOKUP(DATA!$P438,'M2'!$A:$C,Q$2,FALSE)),IF($N438=0,IF(ISERROR(VLOOKUP($P438,'M1'!$A:$C,Q$2,FALSE)),IF(ISERROR(VLOOKUP(DATA!$P438,'M2'!$A:$C,Q$2,FALSE)),"NOT PRESENT",VLOOKUP(DATA!$P438,'M2'!$A:$C,Q$2,FALSE)),VLOOKUP($P438,'M1'!$A:$C,Q$2,FALSE)),"SPECIFY METHOD")))</f>
        <v>Sphoeroides spengleri</v>
      </c>
      <c r="R438" s="7" t="str">
        <f>IF($N438=1,IF(ISERROR(VLOOKUP($P438,'M1'!$A:$C,R$2,FALSE)),"NOT PRESENT",VLOOKUP($P438,'M1'!$A:$C,R$2,FALSE)),IF($N438=2,IF(ISERROR(VLOOKUP(DATA!$P438,'M2'!$A:$C,R$2,FALSE)),"NOT PRESENT",VLOOKUP(DATA!$P438,'M2'!$A:$C,R$2,FALSE)),IF($N438=0,IF(ISERROR(VLOOKUP($P438,'M1'!$A:$C,R$2,FALSE)),IF(ISERROR(VLOOKUP(DATA!$P438,'M2'!$A:$C,R$2,FALSE)),"NOT PRESENT",VLOOKUP(DATA!$P438,'M2'!$A:$C,R$2,FALSE)),VLOOKUP($P438,'M1'!$A:$C,R$2,FALSE)),"SPECIFY METHOD")))</f>
        <v>Bandtail puffer</v>
      </c>
      <c r="S438" s="33">
        <f t="shared" si="793"/>
        <v>2</v>
      </c>
      <c r="T438" s="2">
        <v>0</v>
      </c>
      <c r="V438" s="2">
        <v>1</v>
      </c>
      <c r="Y438" s="2">
        <v>1</v>
      </c>
    </row>
    <row r="439" spans="2:25">
      <c r="B439" s="2" t="str">
        <f t="shared" ref="B439:D439" si="859">IF(ISERROR(B438),IF(ISERROR(B437),IF(ISERROR(B436),"BLANK",B436),B437),B438)</f>
        <v>LH</v>
      </c>
      <c r="C439" s="2" t="str">
        <f t="shared" si="859"/>
        <v>BLANK</v>
      </c>
      <c r="D439" s="2" t="str">
        <f t="shared" si="859"/>
        <v>BCA</v>
      </c>
      <c r="E439" s="7" t="str">
        <f>IF(ISERROR(VLOOKUP($D439,SITES!$A:$E,2,FALSE)),"",VLOOKUP($D439,SITES!$A:$E,2,FALSE))</f>
        <v>Broward County A</v>
      </c>
      <c r="F439" s="4">
        <f>IF(ISERROR(VLOOKUP($D439,SITES!$A:$E,3,FALSE)),"",VLOOKUP($D439,SITES!$A:$E,3,FALSE))</f>
        <v>26.149750000000001</v>
      </c>
      <c r="G439" s="31">
        <f>IF(ISERROR(VLOOKUP($D439,SITES!$A:$E,4,FALSE)),"",VLOOKUP($D439,SITES!$A:$E,4,FALSE))</f>
        <v>-80.096833333333336</v>
      </c>
      <c r="H439" s="50">
        <f t="shared" ref="H439:N439" si="860">IF(ISERROR(H438),IF(ISERROR(H437),IF(ISERROR(H436),"BLANK",H436),H437),H438)</f>
        <v>45449</v>
      </c>
      <c r="I439" s="2">
        <f t="shared" si="860"/>
        <v>11</v>
      </c>
      <c r="J439" s="2" t="str">
        <f t="shared" si="860"/>
        <v>N</v>
      </c>
      <c r="K439" s="6">
        <f t="shared" si="860"/>
        <v>0.36458333333333331</v>
      </c>
      <c r="L439" s="2" t="str">
        <f t="shared" si="860"/>
        <v>Angela</v>
      </c>
      <c r="M439" s="2">
        <f t="shared" si="860"/>
        <v>5.5</v>
      </c>
      <c r="N439" s="2">
        <f t="shared" si="860"/>
        <v>1</v>
      </c>
      <c r="O439" s="2">
        <v>2</v>
      </c>
      <c r="P439" s="2" t="s">
        <v>107</v>
      </c>
      <c r="Q439" s="7" t="str">
        <f>IF($N439=1,IF(ISERROR(VLOOKUP($P439,'M1'!$A:$C,Q$2,FALSE)),"NOT PRESENT",VLOOKUP($P439,'M1'!$A:$C,Q$2,FALSE)),IF($N439=2,IF(ISERROR(VLOOKUP(DATA!$P439,'M2'!$A:$C,Q$2,FALSE)),"NOT PRESENT",VLOOKUP(DATA!$P439,'M2'!$A:$C,Q$2,FALSE)),IF($N439=0,IF(ISERROR(VLOOKUP($P439,'M1'!$A:$C,Q$2,FALSE)),IF(ISERROR(VLOOKUP(DATA!$P439,'M2'!$A:$C,Q$2,FALSE)),"NOT PRESENT",VLOOKUP(DATA!$P439,'M2'!$A:$C,Q$2,FALSE)),VLOOKUP($P439,'M1'!$A:$C,Q$2,FALSE)),"SPECIFY METHOD")))</f>
        <v>Coryphopterus glaucofraenum</v>
      </c>
      <c r="R439" s="7" t="str">
        <f>IF($N439=1,IF(ISERROR(VLOOKUP($P439,'M1'!$A:$C,R$2,FALSE)),"NOT PRESENT",VLOOKUP($P439,'M1'!$A:$C,R$2,FALSE)),IF($N439=2,IF(ISERROR(VLOOKUP(DATA!$P439,'M2'!$A:$C,R$2,FALSE)),"NOT PRESENT",VLOOKUP(DATA!$P439,'M2'!$A:$C,R$2,FALSE)),IF($N439=0,IF(ISERROR(VLOOKUP($P439,'M1'!$A:$C,R$2,FALSE)),IF(ISERROR(VLOOKUP(DATA!$P439,'M2'!$A:$C,R$2,FALSE)),"NOT PRESENT",VLOOKUP(DATA!$P439,'M2'!$A:$C,R$2,FALSE)),VLOOKUP($P439,'M1'!$A:$C,R$2,FALSE)),"SPECIFY METHOD")))</f>
        <v>Bridled goby</v>
      </c>
      <c r="S439" s="33">
        <f t="shared" si="793"/>
        <v>1</v>
      </c>
      <c r="T439" s="2">
        <v>0</v>
      </c>
      <c r="V439" s="2">
        <v>1</v>
      </c>
    </row>
    <row r="440" spans="2:25">
      <c r="B440" s="2" t="str">
        <f>IF(ISERROR(#REF!),IF(ISERROR(B439),IF(ISERROR(B438),"BLANK",B438),B439),#REF!)</f>
        <v>LH</v>
      </c>
      <c r="C440" s="2" t="str">
        <f>IF(ISERROR(#REF!),IF(ISERROR(C439),IF(ISERROR(C438),"BLANK",C438),C439),#REF!)</f>
        <v>BLANK</v>
      </c>
      <c r="D440" s="2" t="str">
        <f>IF(ISERROR(#REF!),IF(ISERROR(D439),IF(ISERROR(D438),"BLANK",D438),D439),#REF!)</f>
        <v>BCA</v>
      </c>
      <c r="E440" s="7" t="str">
        <f>IF(ISERROR(VLOOKUP($D440,SITES!$A:$E,2,FALSE)),"",VLOOKUP($D440,SITES!$A:$E,2,FALSE))</f>
        <v>Broward County A</v>
      </c>
      <c r="F440" s="4">
        <f>IF(ISERROR(VLOOKUP($D440,SITES!$A:$E,3,FALSE)),"",VLOOKUP($D440,SITES!$A:$E,3,FALSE))</f>
        <v>26.149750000000001</v>
      </c>
      <c r="G440" s="31">
        <f>IF(ISERROR(VLOOKUP($D440,SITES!$A:$E,4,FALSE)),"",VLOOKUP($D440,SITES!$A:$E,4,FALSE))</f>
        <v>-80.096833333333336</v>
      </c>
      <c r="H440" s="50">
        <f>IF(ISERROR(#REF!),IF(ISERROR(H439),IF(ISERROR(H438),"BLANK",H438),H439),#REF!)</f>
        <v>45449</v>
      </c>
      <c r="I440" s="2">
        <f>IF(ISERROR(#REF!),IF(ISERROR(I439),IF(ISERROR(I438),"BLANK",I438),I439),#REF!)</f>
        <v>11</v>
      </c>
      <c r="J440" s="2" t="str">
        <f>IF(ISERROR(#REF!),IF(ISERROR(J439),IF(ISERROR(J438),"BLANK",J438),J439),#REF!)</f>
        <v>N</v>
      </c>
      <c r="K440" s="6">
        <f>IF(ISERROR(#REF!),IF(ISERROR(K439),IF(ISERROR(K438),"BLANK",K438),K439),#REF!)</f>
        <v>0.36458333333333331</v>
      </c>
      <c r="L440" s="2" t="str">
        <f>IF(ISERROR(#REF!),IF(ISERROR(L439),IF(ISERROR(L438),"BLANK",L438),L439),#REF!)</f>
        <v>Angela</v>
      </c>
      <c r="M440" s="2">
        <f>IF(ISERROR(#REF!),IF(ISERROR(M439),IF(ISERROR(M438),"BLANK",M438),M439),#REF!)</f>
        <v>5.5</v>
      </c>
      <c r="N440" s="2">
        <v>2</v>
      </c>
      <c r="O440" s="2">
        <v>1</v>
      </c>
      <c r="P440" s="2" t="s">
        <v>71</v>
      </c>
      <c r="Q440" s="7" t="str">
        <f>IF($N440=1,IF(ISERROR(VLOOKUP($P440,'M1'!$A:$C,Q$2,FALSE)),"NOT PRESENT",VLOOKUP($P440,'M1'!$A:$C,Q$2,FALSE)),IF($N440=2,IF(ISERROR(VLOOKUP(DATA!$P440,'M2'!$A:$C,Q$2,FALSE)),"NOT PRESENT",VLOOKUP(DATA!$P440,'M2'!$A:$C,Q$2,FALSE)),IF($N440=0,IF(ISERROR(VLOOKUP($P440,'M1'!$A:$C,Q$2,FALSE)),IF(ISERROR(VLOOKUP(DATA!$P440,'M2'!$A:$C,Q$2,FALSE)),"NOT PRESENT",VLOOKUP(DATA!$P440,'M2'!$A:$C,Q$2,FALSE)),VLOOKUP($P440,'M1'!$A:$C,Q$2,FALSE)),"SPECIFY METHOD")))</f>
        <v>Acanthemblemaria aspera</v>
      </c>
      <c r="R440" s="7" t="str">
        <f>IF($N440=1,IF(ISERROR(VLOOKUP($P440,'M1'!$A:$C,R$2,FALSE)),"NOT PRESENT",VLOOKUP($P440,'M1'!$A:$C,R$2,FALSE)),IF($N440=2,IF(ISERROR(VLOOKUP(DATA!$P440,'M2'!$A:$C,R$2,FALSE)),"NOT PRESENT",VLOOKUP(DATA!$P440,'M2'!$A:$C,R$2,FALSE)),IF($N440=0,IF(ISERROR(VLOOKUP($P440,'M1'!$A:$C,R$2,FALSE)),IF(ISERROR(VLOOKUP(DATA!$P440,'M2'!$A:$C,R$2,FALSE)),"NOT PRESENT",VLOOKUP(DATA!$P440,'M2'!$A:$C,R$2,FALSE)),VLOOKUP($P440,'M1'!$A:$C,R$2,FALSE)),"SPECIFY METHOD")))</f>
        <v>Roughhead blenny</v>
      </c>
      <c r="S440" s="33">
        <f t="shared" si="793"/>
        <v>9</v>
      </c>
      <c r="T440" s="2">
        <v>0</v>
      </c>
      <c r="U440" s="2">
        <v>9</v>
      </c>
    </row>
    <row r="441" spans="2:25">
      <c r="B441" s="2" t="str">
        <f>IF(ISERROR(B440),IF(ISERROR(#REF!),IF(ISERROR(B439),"BLANK",B439),#REF!),B440)</f>
        <v>LH</v>
      </c>
      <c r="C441" s="2" t="str">
        <f>IF(ISERROR(C440),IF(ISERROR(#REF!),IF(ISERROR(C439),"BLANK",C439),#REF!),C440)</f>
        <v>BLANK</v>
      </c>
      <c r="D441" s="2" t="str">
        <f>IF(ISERROR(D440),IF(ISERROR(#REF!),IF(ISERROR(D439),"BLANK",D439),#REF!),D440)</f>
        <v>BCA</v>
      </c>
      <c r="E441" s="7" t="str">
        <f>IF(ISERROR(VLOOKUP($D441,SITES!$A:$E,2,FALSE)),"",VLOOKUP($D441,SITES!$A:$E,2,FALSE))</f>
        <v>Broward County A</v>
      </c>
      <c r="F441" s="4">
        <f>IF(ISERROR(VLOOKUP($D441,SITES!$A:$E,3,FALSE)),"",VLOOKUP($D441,SITES!$A:$E,3,FALSE))</f>
        <v>26.149750000000001</v>
      </c>
      <c r="G441" s="31">
        <f>IF(ISERROR(VLOOKUP($D441,SITES!$A:$E,4,FALSE)),"",VLOOKUP($D441,SITES!$A:$E,4,FALSE))</f>
        <v>-80.096833333333336</v>
      </c>
      <c r="H441" s="50">
        <f>IF(ISERROR(H440),IF(ISERROR(#REF!),IF(ISERROR(H439),"BLANK",H439),#REF!),H440)</f>
        <v>45449</v>
      </c>
      <c r="I441" s="2">
        <f>IF(ISERROR(I440),IF(ISERROR(#REF!),IF(ISERROR(I439),"BLANK",I439),#REF!),I440)</f>
        <v>11</v>
      </c>
      <c r="J441" s="2" t="str">
        <f>IF(ISERROR(J440),IF(ISERROR(#REF!),IF(ISERROR(J439),"BLANK",J439),#REF!),J440)</f>
        <v>N</v>
      </c>
      <c r="K441" s="6">
        <f>IF(ISERROR(K440),IF(ISERROR(#REF!),IF(ISERROR(K439),"BLANK",K439),#REF!),K440)</f>
        <v>0.36458333333333331</v>
      </c>
      <c r="L441" s="2" t="str">
        <f>IF(ISERROR(L440),IF(ISERROR(#REF!),IF(ISERROR(L439),"BLANK",L439),#REF!),L440)</f>
        <v>Angela</v>
      </c>
      <c r="M441" s="2">
        <f>IF(ISERROR(M440),IF(ISERROR(#REF!),IF(ISERROR(M439),"BLANK",M439),#REF!),M440)</f>
        <v>5.5</v>
      </c>
      <c r="N441" s="2">
        <f>IF(ISERROR(N440),IF(ISERROR(#REF!),IF(ISERROR(N439),"BLANK",N439),#REF!),N440)</f>
        <v>2</v>
      </c>
      <c r="O441" s="2">
        <v>2</v>
      </c>
      <c r="P441" s="2" t="str">
        <f>IF(ISERROR(P440),IF(ISERROR(#REF!),IF(ISERROR(P439),"BLANK",P439),#REF!),P440)</f>
        <v>aas</v>
      </c>
      <c r="Q441" s="7" t="str">
        <f>IF($N441=1,IF(ISERROR(VLOOKUP($P441,'M1'!$A:$C,Q$2,FALSE)),"NOT PRESENT",VLOOKUP($P441,'M1'!$A:$C,Q$2,FALSE)),IF($N441=2,IF(ISERROR(VLOOKUP(DATA!$P441,'M2'!$A:$C,Q$2,FALSE)),"NOT PRESENT",VLOOKUP(DATA!$P441,'M2'!$A:$C,Q$2,FALSE)),IF($N441=0,IF(ISERROR(VLOOKUP($P441,'M1'!$A:$C,Q$2,FALSE)),IF(ISERROR(VLOOKUP(DATA!$P441,'M2'!$A:$C,Q$2,FALSE)),"NOT PRESENT",VLOOKUP(DATA!$P441,'M2'!$A:$C,Q$2,FALSE)),VLOOKUP($P441,'M1'!$A:$C,Q$2,FALSE)),"SPECIFY METHOD")))</f>
        <v>Acanthemblemaria aspera</v>
      </c>
      <c r="R441" s="7" t="str">
        <f>IF($N441=1,IF(ISERROR(VLOOKUP($P441,'M1'!$A:$C,R$2,FALSE)),"NOT PRESENT",VLOOKUP($P441,'M1'!$A:$C,R$2,FALSE)),IF($N441=2,IF(ISERROR(VLOOKUP(DATA!$P441,'M2'!$A:$C,R$2,FALSE)),"NOT PRESENT",VLOOKUP(DATA!$P441,'M2'!$A:$C,R$2,FALSE)),IF($N441=0,IF(ISERROR(VLOOKUP($P441,'M1'!$A:$C,R$2,FALSE)),IF(ISERROR(VLOOKUP(DATA!$P441,'M2'!$A:$C,R$2,FALSE)),"NOT PRESENT",VLOOKUP(DATA!$P441,'M2'!$A:$C,R$2,FALSE)),VLOOKUP($P441,'M1'!$A:$C,R$2,FALSE)),"SPECIFY METHOD")))</f>
        <v>Roughhead blenny</v>
      </c>
      <c r="S441" s="33">
        <f t="shared" si="793"/>
        <v>16</v>
      </c>
      <c r="T441" s="2">
        <v>0</v>
      </c>
      <c r="U441" s="2">
        <v>16</v>
      </c>
    </row>
    <row r="442" spans="2:25">
      <c r="B442" s="2" t="str">
        <f>IF(ISERROR(B441),IF(ISERROR(B440),IF(ISERROR(#REF!),"BLANK",#REF!),B440),B441)</f>
        <v>LH</v>
      </c>
      <c r="C442" s="2" t="str">
        <f>IF(ISERROR(C441),IF(ISERROR(C440),IF(ISERROR(#REF!),"BLANK",#REF!),C440),C441)</f>
        <v>BLANK</v>
      </c>
      <c r="D442" s="2" t="str">
        <f>IF(ISERROR(D441),IF(ISERROR(D440),IF(ISERROR(#REF!),"BLANK",#REF!),D440),D441)</f>
        <v>BCA</v>
      </c>
      <c r="E442" s="7" t="str">
        <f>IF(ISERROR(VLOOKUP($D442,SITES!$A:$E,2,FALSE)),"",VLOOKUP($D442,SITES!$A:$E,2,FALSE))</f>
        <v>Broward County A</v>
      </c>
      <c r="F442" s="4">
        <f>IF(ISERROR(VLOOKUP($D442,SITES!$A:$E,3,FALSE)),"",VLOOKUP($D442,SITES!$A:$E,3,FALSE))</f>
        <v>26.149750000000001</v>
      </c>
      <c r="G442" s="31">
        <f>IF(ISERROR(VLOOKUP($D442,SITES!$A:$E,4,FALSE)),"",VLOOKUP($D442,SITES!$A:$E,4,FALSE))</f>
        <v>-80.096833333333336</v>
      </c>
      <c r="H442" s="50">
        <f>IF(ISERROR(H441),IF(ISERROR(H440),IF(ISERROR(#REF!),"BLANK",#REF!),H440),H441)</f>
        <v>45449</v>
      </c>
      <c r="I442" s="2">
        <f>IF(ISERROR(I441),IF(ISERROR(I440),IF(ISERROR(#REF!),"BLANK",#REF!),I440),I441)</f>
        <v>11</v>
      </c>
      <c r="J442" s="2" t="str">
        <f>IF(ISERROR(J441),IF(ISERROR(J440),IF(ISERROR(#REF!),"BLANK",#REF!),J440),J441)</f>
        <v>N</v>
      </c>
      <c r="K442" s="6">
        <f>IF(ISERROR(K441),IF(ISERROR(K440),IF(ISERROR(#REF!),"BLANK",#REF!),K440),K441)</f>
        <v>0.36458333333333331</v>
      </c>
      <c r="L442" s="2" t="str">
        <f>IF(ISERROR(L441),IF(ISERROR(L440),IF(ISERROR(#REF!),"BLANK",#REF!),L440),L441)</f>
        <v>Angela</v>
      </c>
      <c r="M442" s="2">
        <f>IF(ISERROR(M441),IF(ISERROR(M440),IF(ISERROR(#REF!),"BLANK",#REF!),M440),M441)</f>
        <v>5.5</v>
      </c>
      <c r="N442" s="2">
        <f>IF(ISERROR(N441),IF(ISERROR(N440),IF(ISERROR(#REF!),"BLANK",#REF!),N440),N441)</f>
        <v>2</v>
      </c>
      <c r="O442" s="2">
        <v>1</v>
      </c>
      <c r="P442" s="2" t="s">
        <v>113</v>
      </c>
      <c r="Q442" s="7" t="str">
        <f>IF($N442=1,IF(ISERROR(VLOOKUP($P442,'M1'!$A:$C,Q$2,FALSE)),"NOT PRESENT",VLOOKUP($P442,'M1'!$A:$C,Q$2,FALSE)),IF($N442=2,IF(ISERROR(VLOOKUP(DATA!$P442,'M2'!$A:$C,Q$2,FALSE)),"NOT PRESENT",VLOOKUP(DATA!$P442,'M2'!$A:$C,Q$2,FALSE)),IF($N442=0,IF(ISERROR(VLOOKUP($P442,'M1'!$A:$C,Q$2,FALSE)),IF(ISERROR(VLOOKUP(DATA!$P442,'M2'!$A:$C,Q$2,FALSE)),"NOT PRESENT",VLOOKUP(DATA!$P442,'M2'!$A:$C,Q$2,FALSE)),VLOOKUP($P442,'M1'!$A:$C,Q$2,FALSE)),"SPECIFY METHOD")))</f>
        <v>Pareques acuminatus</v>
      </c>
      <c r="R442" s="7">
        <f>IF($N442=1,IF(ISERROR(VLOOKUP($P442,'M1'!$A:$C,R$2,FALSE)),"NOT PRESENT",VLOOKUP($P442,'M1'!$A:$C,R$2,FALSE)),IF($N442=2,IF(ISERROR(VLOOKUP(DATA!$P442,'M2'!$A:$C,R$2,FALSE)),"NOT PRESENT",VLOOKUP(DATA!$P442,'M2'!$A:$C,R$2,FALSE)),IF($N442=0,IF(ISERROR(VLOOKUP($P442,'M1'!$A:$C,R$2,FALSE)),IF(ISERROR(VLOOKUP(DATA!$P442,'M2'!$A:$C,R$2,FALSE)),"NOT PRESENT",VLOOKUP(DATA!$P442,'M2'!$A:$C,R$2,FALSE)),VLOOKUP($P442,'M1'!$A:$C,R$2,FALSE)),"SPECIFY METHOD")))</f>
        <v>0</v>
      </c>
      <c r="S442" s="33">
        <f t="shared" si="793"/>
        <v>1</v>
      </c>
      <c r="T442" s="2">
        <v>0</v>
      </c>
      <c r="U442" s="2">
        <v>1</v>
      </c>
    </row>
    <row r="443" spans="2:25">
      <c r="B443" s="2" t="str">
        <f t="shared" ref="B443:D443" si="861">IF(ISERROR(B442),IF(ISERROR(B441),IF(ISERROR(B440),"BLANK",B440),B441),B442)</f>
        <v>LH</v>
      </c>
      <c r="C443" s="2" t="str">
        <f t="shared" si="861"/>
        <v>BLANK</v>
      </c>
      <c r="D443" s="2" t="str">
        <f t="shared" si="861"/>
        <v>BCA</v>
      </c>
      <c r="E443" s="7" t="str">
        <f>IF(ISERROR(VLOOKUP($D443,SITES!$A:$E,2,FALSE)),"",VLOOKUP($D443,SITES!$A:$E,2,FALSE))</f>
        <v>Broward County A</v>
      </c>
      <c r="F443" s="4">
        <f>IF(ISERROR(VLOOKUP($D443,SITES!$A:$E,3,FALSE)),"",VLOOKUP($D443,SITES!$A:$E,3,FALSE))</f>
        <v>26.149750000000001</v>
      </c>
      <c r="G443" s="31">
        <f>IF(ISERROR(VLOOKUP($D443,SITES!$A:$E,4,FALSE)),"",VLOOKUP($D443,SITES!$A:$E,4,FALSE))</f>
        <v>-80.096833333333336</v>
      </c>
      <c r="H443" s="50">
        <f t="shared" ref="H443:N443" si="862">IF(ISERROR(H442),IF(ISERROR(H441),IF(ISERROR(H440),"BLANK",H440),H441),H442)</f>
        <v>45449</v>
      </c>
      <c r="I443" s="2">
        <f t="shared" si="862"/>
        <v>11</v>
      </c>
      <c r="J443" s="2" t="str">
        <f t="shared" si="862"/>
        <v>N</v>
      </c>
      <c r="K443" s="6">
        <f t="shared" si="862"/>
        <v>0.36458333333333331</v>
      </c>
      <c r="L443" s="2" t="str">
        <f t="shared" si="862"/>
        <v>Angela</v>
      </c>
      <c r="M443" s="2">
        <f t="shared" si="862"/>
        <v>5.5</v>
      </c>
      <c r="N443" s="2">
        <f t="shared" si="862"/>
        <v>2</v>
      </c>
      <c r="O443" s="2">
        <v>1</v>
      </c>
      <c r="P443" s="2" t="s">
        <v>107</v>
      </c>
      <c r="Q443" s="7" t="str">
        <f>IF($N443=1,IF(ISERROR(VLOOKUP($P443,'M1'!$A:$C,Q$2,FALSE)),"NOT PRESENT",VLOOKUP($P443,'M1'!$A:$C,Q$2,FALSE)),IF($N443=2,IF(ISERROR(VLOOKUP(DATA!$P443,'M2'!$A:$C,Q$2,FALSE)),"NOT PRESENT",VLOOKUP(DATA!$P443,'M2'!$A:$C,Q$2,FALSE)),IF($N443=0,IF(ISERROR(VLOOKUP($P443,'M1'!$A:$C,Q$2,FALSE)),IF(ISERROR(VLOOKUP(DATA!$P443,'M2'!$A:$C,Q$2,FALSE)),"NOT PRESENT",VLOOKUP(DATA!$P443,'M2'!$A:$C,Q$2,FALSE)),VLOOKUP($P443,'M1'!$A:$C,Q$2,FALSE)),"SPECIFY METHOD")))</f>
        <v>Coryphopterus glaucofraenum</v>
      </c>
      <c r="R443" s="7" t="str">
        <f>IF($N443=1,IF(ISERROR(VLOOKUP($P443,'M1'!$A:$C,R$2,FALSE)),"NOT PRESENT",VLOOKUP($P443,'M1'!$A:$C,R$2,FALSE)),IF($N443=2,IF(ISERROR(VLOOKUP(DATA!$P443,'M2'!$A:$C,R$2,FALSE)),"NOT PRESENT",VLOOKUP(DATA!$P443,'M2'!$A:$C,R$2,FALSE)),IF($N443=0,IF(ISERROR(VLOOKUP($P443,'M1'!$A:$C,R$2,FALSE)),IF(ISERROR(VLOOKUP(DATA!$P443,'M2'!$A:$C,R$2,FALSE)),"NOT PRESENT",VLOOKUP(DATA!$P443,'M2'!$A:$C,R$2,FALSE)),VLOOKUP($P443,'M1'!$A:$C,R$2,FALSE)),"SPECIFY METHOD")))</f>
        <v>Bridled goby</v>
      </c>
      <c r="S443" s="33">
        <f t="shared" si="793"/>
        <v>1</v>
      </c>
      <c r="T443" s="2">
        <v>0</v>
      </c>
      <c r="V443" s="2">
        <v>1</v>
      </c>
    </row>
    <row r="444" spans="2:25">
      <c r="B444" s="2" t="str">
        <f t="shared" ref="B444:D444" si="863">IF(ISERROR(B443),IF(ISERROR(B442),IF(ISERROR(B441),"BLANK",B441),B442),B443)</f>
        <v>LH</v>
      </c>
      <c r="C444" s="2" t="str">
        <f t="shared" si="863"/>
        <v>BLANK</v>
      </c>
      <c r="D444" s="2" t="str">
        <f t="shared" si="863"/>
        <v>BCA</v>
      </c>
      <c r="E444" s="7" t="str">
        <f>IF(ISERROR(VLOOKUP($D444,SITES!$A:$E,2,FALSE)),"",VLOOKUP($D444,SITES!$A:$E,2,FALSE))</f>
        <v>Broward County A</v>
      </c>
      <c r="F444" s="4">
        <f>IF(ISERROR(VLOOKUP($D444,SITES!$A:$E,3,FALSE)),"",VLOOKUP($D444,SITES!$A:$E,3,FALSE))</f>
        <v>26.149750000000001</v>
      </c>
      <c r="G444" s="31">
        <f>IF(ISERROR(VLOOKUP($D444,SITES!$A:$E,4,FALSE)),"",VLOOKUP($D444,SITES!$A:$E,4,FALSE))</f>
        <v>-80.096833333333336</v>
      </c>
      <c r="H444" s="50">
        <f t="shared" ref="H444:P444" si="864">IF(ISERROR(H443),IF(ISERROR(H442),IF(ISERROR(H441),"BLANK",H441),H442),H443)</f>
        <v>45449</v>
      </c>
      <c r="I444" s="2">
        <f t="shared" si="864"/>
        <v>11</v>
      </c>
      <c r="J444" s="2" t="str">
        <f t="shared" si="864"/>
        <v>N</v>
      </c>
      <c r="K444" s="6">
        <f t="shared" si="864"/>
        <v>0.36458333333333331</v>
      </c>
      <c r="L444" s="2" t="str">
        <f t="shared" si="864"/>
        <v>Angela</v>
      </c>
      <c r="M444" s="2">
        <f t="shared" si="864"/>
        <v>5.5</v>
      </c>
      <c r="N444" s="2">
        <f t="shared" si="864"/>
        <v>2</v>
      </c>
      <c r="O444" s="2">
        <v>2</v>
      </c>
      <c r="P444" s="2" t="str">
        <f t="shared" si="864"/>
        <v>cgl</v>
      </c>
      <c r="Q444" s="7" t="str">
        <f>IF($N444=1,IF(ISERROR(VLOOKUP($P444,'M1'!$A:$C,Q$2,FALSE)),"NOT PRESENT",VLOOKUP($P444,'M1'!$A:$C,Q$2,FALSE)),IF($N444=2,IF(ISERROR(VLOOKUP(DATA!$P444,'M2'!$A:$C,Q$2,FALSE)),"NOT PRESENT",VLOOKUP(DATA!$P444,'M2'!$A:$C,Q$2,FALSE)),IF($N444=0,IF(ISERROR(VLOOKUP($P444,'M1'!$A:$C,Q$2,FALSE)),IF(ISERROR(VLOOKUP(DATA!$P444,'M2'!$A:$C,Q$2,FALSE)),"NOT PRESENT",VLOOKUP(DATA!$P444,'M2'!$A:$C,Q$2,FALSE)),VLOOKUP($P444,'M1'!$A:$C,Q$2,FALSE)),"SPECIFY METHOD")))</f>
        <v>Coryphopterus glaucofraenum</v>
      </c>
      <c r="R444" s="7" t="str">
        <f>IF($N444=1,IF(ISERROR(VLOOKUP($P444,'M1'!$A:$C,R$2,FALSE)),"NOT PRESENT",VLOOKUP($P444,'M1'!$A:$C,R$2,FALSE)),IF($N444=2,IF(ISERROR(VLOOKUP(DATA!$P444,'M2'!$A:$C,R$2,FALSE)),"NOT PRESENT",VLOOKUP(DATA!$P444,'M2'!$A:$C,R$2,FALSE)),IF($N444=0,IF(ISERROR(VLOOKUP($P444,'M1'!$A:$C,R$2,FALSE)),IF(ISERROR(VLOOKUP(DATA!$P444,'M2'!$A:$C,R$2,FALSE)),"NOT PRESENT",VLOOKUP(DATA!$P444,'M2'!$A:$C,R$2,FALSE)),VLOOKUP($P444,'M1'!$A:$C,R$2,FALSE)),"SPECIFY METHOD")))</f>
        <v>Bridled goby</v>
      </c>
      <c r="S444" s="33">
        <f t="shared" si="793"/>
        <v>1</v>
      </c>
      <c r="T444" s="2">
        <v>0</v>
      </c>
      <c r="U444" s="2">
        <v>1</v>
      </c>
    </row>
    <row r="445" spans="2:25">
      <c r="B445" s="2" t="str">
        <f t="shared" ref="B445:D445" si="865">IF(ISERROR(B444),IF(ISERROR(B443),IF(ISERROR(B442),"BLANK",B442),B443),B444)</f>
        <v>LH</v>
      </c>
      <c r="C445" s="2" t="str">
        <f t="shared" si="865"/>
        <v>BLANK</v>
      </c>
      <c r="D445" s="2" t="str">
        <f t="shared" si="865"/>
        <v>BCA</v>
      </c>
      <c r="E445" s="7" t="str">
        <f>IF(ISERROR(VLOOKUP($D445,SITES!$A:$E,2,FALSE)),"",VLOOKUP($D445,SITES!$A:$E,2,FALSE))</f>
        <v>Broward County A</v>
      </c>
      <c r="F445" s="4">
        <f>IF(ISERROR(VLOOKUP($D445,SITES!$A:$E,3,FALSE)),"",VLOOKUP($D445,SITES!$A:$E,3,FALSE))</f>
        <v>26.149750000000001</v>
      </c>
      <c r="G445" s="31">
        <f>IF(ISERROR(VLOOKUP($D445,SITES!$A:$E,4,FALSE)),"",VLOOKUP($D445,SITES!$A:$E,4,FALSE))</f>
        <v>-80.096833333333336</v>
      </c>
      <c r="H445" s="50">
        <f t="shared" ref="H445:N445" si="866">IF(ISERROR(H444),IF(ISERROR(H443),IF(ISERROR(H442),"BLANK",H442),H443),H444)</f>
        <v>45449</v>
      </c>
      <c r="I445" s="2">
        <f t="shared" si="866"/>
        <v>11</v>
      </c>
      <c r="J445" s="2" t="str">
        <f t="shared" si="866"/>
        <v>N</v>
      </c>
      <c r="K445" s="6">
        <f t="shared" si="866"/>
        <v>0.36458333333333331</v>
      </c>
      <c r="L445" s="2" t="str">
        <f t="shared" si="866"/>
        <v>Angela</v>
      </c>
      <c r="M445" s="2">
        <f t="shared" si="866"/>
        <v>5.5</v>
      </c>
      <c r="N445" s="2">
        <f t="shared" si="866"/>
        <v>2</v>
      </c>
      <c r="O445" s="2">
        <v>1</v>
      </c>
      <c r="P445" s="2" t="s">
        <v>151</v>
      </c>
      <c r="Q445" s="7" t="str">
        <f>IF($N445=1,IF(ISERROR(VLOOKUP($P445,'M1'!$A:$C,Q$2,FALSE)),"NOT PRESENT",VLOOKUP($P445,'M1'!$A:$C,Q$2,FALSE)),IF($N445=2,IF(ISERROR(VLOOKUP(DATA!$P445,'M2'!$A:$C,Q$2,FALSE)),"NOT PRESENT",VLOOKUP(DATA!$P445,'M2'!$A:$C,Q$2,FALSE)),IF($N445=0,IF(ISERROR(VLOOKUP($P445,'M1'!$A:$C,Q$2,FALSE)),IF(ISERROR(VLOOKUP(DATA!$P445,'M2'!$A:$C,Q$2,FALSE)),"NOT PRESENT",VLOOKUP(DATA!$P445,'M2'!$A:$C,Q$2,FALSE)),VLOOKUP($P445,'M1'!$A:$C,Q$2,FALSE)),"SPECIFY METHOD")))</f>
        <v>Malacoctenus macropus</v>
      </c>
      <c r="R445" s="7" t="str">
        <f>IF($N445=1,IF(ISERROR(VLOOKUP($P445,'M1'!$A:$C,R$2,FALSE)),"NOT PRESENT",VLOOKUP($P445,'M1'!$A:$C,R$2,FALSE)),IF($N445=2,IF(ISERROR(VLOOKUP(DATA!$P445,'M2'!$A:$C,R$2,FALSE)),"NOT PRESENT",VLOOKUP(DATA!$P445,'M2'!$A:$C,R$2,FALSE)),IF($N445=0,IF(ISERROR(VLOOKUP($P445,'M1'!$A:$C,R$2,FALSE)),IF(ISERROR(VLOOKUP(DATA!$P445,'M2'!$A:$C,R$2,FALSE)),"NOT PRESENT",VLOOKUP(DATA!$P445,'M2'!$A:$C,R$2,FALSE)),VLOOKUP($P445,'M1'!$A:$C,R$2,FALSE)),"SPECIFY METHOD")))</f>
        <v>Rosy blenny</v>
      </c>
      <c r="S445" s="33">
        <f t="shared" si="793"/>
        <v>5</v>
      </c>
      <c r="T445" s="2">
        <v>0</v>
      </c>
      <c r="U445" s="2">
        <v>3</v>
      </c>
      <c r="V445" s="2">
        <v>2</v>
      </c>
    </row>
    <row r="446" spans="2:25">
      <c r="B446" s="2" t="str">
        <f t="shared" ref="B446:D446" si="867">IF(ISERROR(B445),IF(ISERROR(B444),IF(ISERROR(B443),"BLANK",B443),B444),B445)</f>
        <v>LH</v>
      </c>
      <c r="C446" s="2" t="str">
        <f t="shared" si="867"/>
        <v>BLANK</v>
      </c>
      <c r="D446" s="2" t="str">
        <f t="shared" si="867"/>
        <v>BCA</v>
      </c>
      <c r="E446" s="7" t="str">
        <f>IF(ISERROR(VLOOKUP($D446,SITES!$A:$E,2,FALSE)),"",VLOOKUP($D446,SITES!$A:$E,2,FALSE))</f>
        <v>Broward County A</v>
      </c>
      <c r="F446" s="4">
        <f>IF(ISERROR(VLOOKUP($D446,SITES!$A:$E,3,FALSE)),"",VLOOKUP($D446,SITES!$A:$E,3,FALSE))</f>
        <v>26.149750000000001</v>
      </c>
      <c r="G446" s="31">
        <f>IF(ISERROR(VLOOKUP($D446,SITES!$A:$E,4,FALSE)),"",VLOOKUP($D446,SITES!$A:$E,4,FALSE))</f>
        <v>-80.096833333333336</v>
      </c>
      <c r="H446" s="50">
        <f t="shared" ref="H446:P446" si="868">IF(ISERROR(H445),IF(ISERROR(H444),IF(ISERROR(H443),"BLANK",H443),H444),H445)</f>
        <v>45449</v>
      </c>
      <c r="I446" s="2">
        <f t="shared" si="868"/>
        <v>11</v>
      </c>
      <c r="J446" s="2" t="str">
        <f t="shared" si="868"/>
        <v>N</v>
      </c>
      <c r="K446" s="6">
        <f t="shared" si="868"/>
        <v>0.36458333333333331</v>
      </c>
      <c r="L446" s="2" t="str">
        <f t="shared" si="868"/>
        <v>Angela</v>
      </c>
      <c r="M446" s="2">
        <f t="shared" si="868"/>
        <v>5.5</v>
      </c>
      <c r="N446" s="2">
        <f t="shared" si="868"/>
        <v>2</v>
      </c>
      <c r="O446" s="2">
        <v>2</v>
      </c>
      <c r="P446" s="2" t="str">
        <f t="shared" si="868"/>
        <v>mma</v>
      </c>
      <c r="Q446" s="7" t="str">
        <f>IF($N446=1,IF(ISERROR(VLOOKUP($P446,'M1'!$A:$C,Q$2,FALSE)),"NOT PRESENT",VLOOKUP($P446,'M1'!$A:$C,Q$2,FALSE)),IF($N446=2,IF(ISERROR(VLOOKUP(DATA!$P446,'M2'!$A:$C,Q$2,FALSE)),"NOT PRESENT",VLOOKUP(DATA!$P446,'M2'!$A:$C,Q$2,FALSE)),IF($N446=0,IF(ISERROR(VLOOKUP($P446,'M1'!$A:$C,Q$2,FALSE)),IF(ISERROR(VLOOKUP(DATA!$P446,'M2'!$A:$C,Q$2,FALSE)),"NOT PRESENT",VLOOKUP(DATA!$P446,'M2'!$A:$C,Q$2,FALSE)),VLOOKUP($P446,'M1'!$A:$C,Q$2,FALSE)),"SPECIFY METHOD")))</f>
        <v>Malacoctenus macropus</v>
      </c>
      <c r="R446" s="7" t="str">
        <f>IF($N446=1,IF(ISERROR(VLOOKUP($P446,'M1'!$A:$C,R$2,FALSE)),"NOT PRESENT",VLOOKUP($P446,'M1'!$A:$C,R$2,FALSE)),IF($N446=2,IF(ISERROR(VLOOKUP(DATA!$P446,'M2'!$A:$C,R$2,FALSE)),"NOT PRESENT",VLOOKUP(DATA!$P446,'M2'!$A:$C,R$2,FALSE)),IF($N446=0,IF(ISERROR(VLOOKUP($P446,'M1'!$A:$C,R$2,FALSE)),IF(ISERROR(VLOOKUP(DATA!$P446,'M2'!$A:$C,R$2,FALSE)),"NOT PRESENT",VLOOKUP(DATA!$P446,'M2'!$A:$C,R$2,FALSE)),VLOOKUP($P446,'M1'!$A:$C,R$2,FALSE)),"SPECIFY METHOD")))</f>
        <v>Rosy blenny</v>
      </c>
      <c r="S446" s="33">
        <f t="shared" si="793"/>
        <v>5</v>
      </c>
      <c r="T446" s="2">
        <v>0</v>
      </c>
      <c r="U446" s="2">
        <v>3</v>
      </c>
      <c r="V446" s="2">
        <v>2</v>
      </c>
    </row>
    <row r="447" spans="2:25">
      <c r="B447" s="2" t="str">
        <f t="shared" ref="B447:D447" si="869">IF(ISERROR(B446),IF(ISERROR(B445),IF(ISERROR(B444),"BLANK",B444),B445),B446)</f>
        <v>LH</v>
      </c>
      <c r="C447" s="2" t="str">
        <f t="shared" si="869"/>
        <v>BLANK</v>
      </c>
      <c r="D447" s="2" t="str">
        <f t="shared" si="869"/>
        <v>BCA</v>
      </c>
      <c r="E447" s="7" t="str">
        <f>IF(ISERROR(VLOOKUP($D447,SITES!$A:$E,2,FALSE)),"",VLOOKUP($D447,SITES!$A:$E,2,FALSE))</f>
        <v>Broward County A</v>
      </c>
      <c r="F447" s="4">
        <f>IF(ISERROR(VLOOKUP($D447,SITES!$A:$E,3,FALSE)),"",VLOOKUP($D447,SITES!$A:$E,3,FALSE))</f>
        <v>26.149750000000001</v>
      </c>
      <c r="G447" s="31">
        <f>IF(ISERROR(VLOOKUP($D447,SITES!$A:$E,4,FALSE)),"",VLOOKUP($D447,SITES!$A:$E,4,FALSE))</f>
        <v>-80.096833333333336</v>
      </c>
      <c r="H447" s="50">
        <f t="shared" ref="H447:N447" si="870">IF(ISERROR(H446),IF(ISERROR(H445),IF(ISERROR(H444),"BLANK",H444),H445),H446)</f>
        <v>45449</v>
      </c>
      <c r="I447" s="2">
        <f t="shared" si="870"/>
        <v>11</v>
      </c>
      <c r="J447" s="2" t="str">
        <f t="shared" si="870"/>
        <v>N</v>
      </c>
      <c r="K447" s="6">
        <f t="shared" si="870"/>
        <v>0.36458333333333331</v>
      </c>
      <c r="L447" s="2" t="str">
        <f t="shared" si="870"/>
        <v>Angela</v>
      </c>
      <c r="M447" s="2">
        <f t="shared" si="870"/>
        <v>5.5</v>
      </c>
      <c r="N447" s="2">
        <f t="shared" si="870"/>
        <v>2</v>
      </c>
      <c r="O447" s="2">
        <v>1</v>
      </c>
      <c r="P447" s="2" t="s">
        <v>146</v>
      </c>
      <c r="Q447" s="7" t="str">
        <f>IF($N447=1,IF(ISERROR(VLOOKUP($P447,'M1'!$A:$C,Q$2,FALSE)),"NOT PRESENT",VLOOKUP($P447,'M1'!$A:$C,Q$2,FALSE)),IF($N447=2,IF(ISERROR(VLOOKUP(DATA!$P447,'M2'!$A:$C,Q$2,FALSE)),"NOT PRESENT",VLOOKUP(DATA!$P447,'M2'!$A:$C,Q$2,FALSE)),IF($N447=0,IF(ISERROR(VLOOKUP($P447,'M1'!$A:$C,Q$2,FALSE)),IF(ISERROR(VLOOKUP(DATA!$P447,'M2'!$A:$C,Q$2,FALSE)),"NOT PRESENT",VLOOKUP(DATA!$P447,'M2'!$A:$C,Q$2,FALSE)),VLOOKUP($P447,'M1'!$A:$C,Q$2,FALSE)),"SPECIFY METHOD")))</f>
        <v>Diadema antillarum</v>
      </c>
      <c r="R447" s="7" t="str">
        <f>IF($N447=1,IF(ISERROR(VLOOKUP($P447,'M1'!$A:$C,R$2,FALSE)),"NOT PRESENT",VLOOKUP($P447,'M1'!$A:$C,R$2,FALSE)),IF($N447=2,IF(ISERROR(VLOOKUP(DATA!$P447,'M2'!$A:$C,R$2,FALSE)),"NOT PRESENT",VLOOKUP(DATA!$P447,'M2'!$A:$C,R$2,FALSE)),IF($N447=0,IF(ISERROR(VLOOKUP($P447,'M1'!$A:$C,R$2,FALSE)),IF(ISERROR(VLOOKUP(DATA!$P447,'M2'!$A:$C,R$2,FALSE)),"NOT PRESENT",VLOOKUP(DATA!$P447,'M2'!$A:$C,R$2,FALSE)),VLOOKUP($P447,'M1'!$A:$C,R$2,FALSE)),"SPECIFY METHOD")))</f>
        <v>Lime urchin</v>
      </c>
      <c r="S447" s="33">
        <f t="shared" si="793"/>
        <v>1</v>
      </c>
      <c r="T447" s="2">
        <v>1</v>
      </c>
    </row>
    <row r="448" spans="2:25">
      <c r="B448" s="2" t="str">
        <f t="shared" ref="B448:D448" si="871">IF(ISERROR(B447),IF(ISERROR(B446),IF(ISERROR(B445),"BLANK",B445),B446),B447)</f>
        <v>LH</v>
      </c>
      <c r="C448" s="2" t="str">
        <f t="shared" si="871"/>
        <v>BLANK</v>
      </c>
      <c r="D448" s="2" t="str">
        <f t="shared" si="871"/>
        <v>BCA</v>
      </c>
      <c r="E448" s="7" t="str">
        <f>IF(ISERROR(VLOOKUP($D448,SITES!$A:$E,2,FALSE)),"",VLOOKUP($D448,SITES!$A:$E,2,FALSE))</f>
        <v>Broward County A</v>
      </c>
      <c r="F448" s="4">
        <f>IF(ISERROR(VLOOKUP($D448,SITES!$A:$E,3,FALSE)),"",VLOOKUP($D448,SITES!$A:$E,3,FALSE))</f>
        <v>26.149750000000001</v>
      </c>
      <c r="G448" s="31">
        <f>IF(ISERROR(VLOOKUP($D448,SITES!$A:$E,4,FALSE)),"",VLOOKUP($D448,SITES!$A:$E,4,FALSE))</f>
        <v>-80.096833333333336</v>
      </c>
      <c r="H448" s="50">
        <f t="shared" ref="H448:P448" si="872">IF(ISERROR(H447),IF(ISERROR(H446),IF(ISERROR(H445),"BLANK",H445),H446),H447)</f>
        <v>45449</v>
      </c>
      <c r="I448" s="2">
        <f t="shared" si="872"/>
        <v>11</v>
      </c>
      <c r="J448" s="2" t="str">
        <f t="shared" si="872"/>
        <v>N</v>
      </c>
      <c r="K448" s="6">
        <f t="shared" si="872"/>
        <v>0.36458333333333331</v>
      </c>
      <c r="L448" s="2" t="str">
        <f t="shared" si="872"/>
        <v>Angela</v>
      </c>
      <c r="M448" s="2">
        <f t="shared" si="872"/>
        <v>5.5</v>
      </c>
      <c r="N448" s="2">
        <f t="shared" si="872"/>
        <v>2</v>
      </c>
      <c r="O448" s="2">
        <v>2</v>
      </c>
      <c r="P448" s="2" t="str">
        <f t="shared" si="872"/>
        <v>dan</v>
      </c>
      <c r="Q448" s="7" t="str">
        <f>IF($N448=1,IF(ISERROR(VLOOKUP($P448,'M1'!$A:$C,Q$2,FALSE)),"NOT PRESENT",VLOOKUP($P448,'M1'!$A:$C,Q$2,FALSE)),IF($N448=2,IF(ISERROR(VLOOKUP(DATA!$P448,'M2'!$A:$C,Q$2,FALSE)),"NOT PRESENT",VLOOKUP(DATA!$P448,'M2'!$A:$C,Q$2,FALSE)),IF($N448=0,IF(ISERROR(VLOOKUP($P448,'M1'!$A:$C,Q$2,FALSE)),IF(ISERROR(VLOOKUP(DATA!$P448,'M2'!$A:$C,Q$2,FALSE)),"NOT PRESENT",VLOOKUP(DATA!$P448,'M2'!$A:$C,Q$2,FALSE)),VLOOKUP($P448,'M1'!$A:$C,Q$2,FALSE)),"SPECIFY METHOD")))</f>
        <v>Diadema antillarum</v>
      </c>
      <c r="R448" s="7" t="str">
        <f>IF($N448=1,IF(ISERROR(VLOOKUP($P448,'M1'!$A:$C,R$2,FALSE)),"NOT PRESENT",VLOOKUP($P448,'M1'!$A:$C,R$2,FALSE)),IF($N448=2,IF(ISERROR(VLOOKUP(DATA!$P448,'M2'!$A:$C,R$2,FALSE)),"NOT PRESENT",VLOOKUP(DATA!$P448,'M2'!$A:$C,R$2,FALSE)),IF($N448=0,IF(ISERROR(VLOOKUP($P448,'M1'!$A:$C,R$2,FALSE)),IF(ISERROR(VLOOKUP(DATA!$P448,'M2'!$A:$C,R$2,FALSE)),"NOT PRESENT",VLOOKUP(DATA!$P448,'M2'!$A:$C,R$2,FALSE)),VLOOKUP($P448,'M1'!$A:$C,R$2,FALSE)),"SPECIFY METHOD")))</f>
        <v>Lime urchin</v>
      </c>
      <c r="S448" s="33">
        <f t="shared" si="793"/>
        <v>2</v>
      </c>
      <c r="T448" s="2">
        <v>2</v>
      </c>
    </row>
    <row r="449" spans="1:27">
      <c r="B449" s="2" t="str">
        <f t="shared" ref="B449:D449" si="873">IF(ISERROR(B448),IF(ISERROR(B447),IF(ISERROR(B446),"BLANK",B446),B447),B448)</f>
        <v>LH</v>
      </c>
      <c r="C449" s="2" t="str">
        <f t="shared" si="873"/>
        <v>BLANK</v>
      </c>
      <c r="D449" s="2" t="str">
        <f t="shared" si="873"/>
        <v>BCA</v>
      </c>
      <c r="E449" s="7" t="str">
        <f>IF(ISERROR(VLOOKUP($D449,SITES!$A:$E,2,FALSE)),"",VLOOKUP($D449,SITES!$A:$E,2,FALSE))</f>
        <v>Broward County A</v>
      </c>
      <c r="F449" s="4">
        <f>IF(ISERROR(VLOOKUP($D449,SITES!$A:$E,3,FALSE)),"",VLOOKUP($D449,SITES!$A:$E,3,FALSE))</f>
        <v>26.149750000000001</v>
      </c>
      <c r="G449" s="31">
        <f>IF(ISERROR(VLOOKUP($D449,SITES!$A:$E,4,FALSE)),"",VLOOKUP($D449,SITES!$A:$E,4,FALSE))</f>
        <v>-80.096833333333336</v>
      </c>
      <c r="H449" s="50">
        <f t="shared" ref="H449:N449" si="874">IF(ISERROR(H448),IF(ISERROR(H447),IF(ISERROR(H446),"BLANK",H446),H447),H448)</f>
        <v>45449</v>
      </c>
      <c r="I449" s="2">
        <f t="shared" si="874"/>
        <v>11</v>
      </c>
      <c r="J449" s="2" t="str">
        <f t="shared" si="874"/>
        <v>N</v>
      </c>
      <c r="K449" s="6">
        <f t="shared" si="874"/>
        <v>0.36458333333333331</v>
      </c>
      <c r="L449" s="2" t="str">
        <f t="shared" si="874"/>
        <v>Angela</v>
      </c>
      <c r="M449" s="2">
        <f t="shared" si="874"/>
        <v>5.5</v>
      </c>
      <c r="N449" s="2">
        <f t="shared" si="874"/>
        <v>2</v>
      </c>
      <c r="O449" s="2">
        <v>1</v>
      </c>
      <c r="P449" s="2" t="s">
        <v>111</v>
      </c>
      <c r="Q449" s="7" t="str">
        <f>IF($N449=1,IF(ISERROR(VLOOKUP($P449,'M1'!$A:$C,Q$2,FALSE)),"NOT PRESENT",VLOOKUP($P449,'M1'!$A:$C,Q$2,FALSE)),IF($N449=2,IF(ISERROR(VLOOKUP(DATA!$P449,'M2'!$A:$C,Q$2,FALSE)),"NOT PRESENT",VLOOKUP(DATA!$P449,'M2'!$A:$C,Q$2,FALSE)),IF($N449=0,IF(ISERROR(VLOOKUP($P449,'M1'!$A:$C,Q$2,FALSE)),IF(ISERROR(VLOOKUP(DATA!$P449,'M2'!$A:$C,Q$2,FALSE)),"NOT PRESENT",VLOOKUP(DATA!$P449,'M2'!$A:$C,Q$2,FALSE)),VLOOKUP($P449,'M1'!$A:$C,Q$2,FALSE)),"SPECIFY METHOD")))</f>
        <v>Eucidaris tribuloides</v>
      </c>
      <c r="R449" s="7" t="str">
        <f>IF($N449=1,IF(ISERROR(VLOOKUP($P449,'M1'!$A:$C,R$2,FALSE)),"NOT PRESENT",VLOOKUP($P449,'M1'!$A:$C,R$2,FALSE)),IF($N449=2,IF(ISERROR(VLOOKUP(DATA!$P449,'M2'!$A:$C,R$2,FALSE)),"NOT PRESENT",VLOOKUP(DATA!$P449,'M2'!$A:$C,R$2,FALSE)),IF($N449=0,IF(ISERROR(VLOOKUP($P449,'M1'!$A:$C,R$2,FALSE)),IF(ISERROR(VLOOKUP(DATA!$P449,'M2'!$A:$C,R$2,FALSE)),"NOT PRESENT",VLOOKUP(DATA!$P449,'M2'!$A:$C,R$2,FALSE)),VLOOKUP($P449,'M1'!$A:$C,R$2,FALSE)),"SPECIFY METHOD")))</f>
        <v>Slate pencil urchin</v>
      </c>
      <c r="S449" s="33">
        <f t="shared" si="793"/>
        <v>3</v>
      </c>
      <c r="T449" s="2">
        <v>3</v>
      </c>
    </row>
    <row r="450" spans="1:27">
      <c r="B450" s="2" t="str">
        <f t="shared" ref="B450:D450" si="875">IF(ISERROR(B449),IF(ISERROR(B448),IF(ISERROR(B447),"BLANK",B447),B448),B449)</f>
        <v>LH</v>
      </c>
      <c r="C450" s="2" t="str">
        <f t="shared" si="875"/>
        <v>BLANK</v>
      </c>
      <c r="D450" s="2" t="str">
        <f t="shared" si="875"/>
        <v>BCA</v>
      </c>
      <c r="E450" s="7" t="str">
        <f>IF(ISERROR(VLOOKUP($D450,SITES!$A:$E,2,FALSE)),"",VLOOKUP($D450,SITES!$A:$E,2,FALSE))</f>
        <v>Broward County A</v>
      </c>
      <c r="F450" s="4">
        <f>IF(ISERROR(VLOOKUP($D450,SITES!$A:$E,3,FALSE)),"",VLOOKUP($D450,SITES!$A:$E,3,FALSE))</f>
        <v>26.149750000000001</v>
      </c>
      <c r="G450" s="31">
        <f>IF(ISERROR(VLOOKUP($D450,SITES!$A:$E,4,FALSE)),"",VLOOKUP($D450,SITES!$A:$E,4,FALSE))</f>
        <v>-80.096833333333336</v>
      </c>
      <c r="H450" s="50">
        <f t="shared" ref="H450:P450" si="876">IF(ISERROR(H449),IF(ISERROR(H448),IF(ISERROR(H447),"BLANK",H447),H448),H449)</f>
        <v>45449</v>
      </c>
      <c r="I450" s="2">
        <f t="shared" si="876"/>
        <v>11</v>
      </c>
      <c r="J450" s="2" t="str">
        <f t="shared" si="876"/>
        <v>N</v>
      </c>
      <c r="K450" s="6">
        <f t="shared" si="876"/>
        <v>0.36458333333333331</v>
      </c>
      <c r="L450" s="2" t="str">
        <f t="shared" si="876"/>
        <v>Angela</v>
      </c>
      <c r="M450" s="2">
        <f t="shared" si="876"/>
        <v>5.5</v>
      </c>
      <c r="N450" s="2">
        <f t="shared" si="876"/>
        <v>2</v>
      </c>
      <c r="O450" s="2">
        <v>2</v>
      </c>
      <c r="P450" s="2" t="str">
        <f t="shared" si="876"/>
        <v>etr</v>
      </c>
      <c r="Q450" s="7" t="str">
        <f>IF($N450=1,IF(ISERROR(VLOOKUP($P450,'M1'!$A:$C,Q$2,FALSE)),"NOT PRESENT",VLOOKUP($P450,'M1'!$A:$C,Q$2,FALSE)),IF($N450=2,IF(ISERROR(VLOOKUP(DATA!$P450,'M2'!$A:$C,Q$2,FALSE)),"NOT PRESENT",VLOOKUP(DATA!$P450,'M2'!$A:$C,Q$2,FALSE)),IF($N450=0,IF(ISERROR(VLOOKUP($P450,'M1'!$A:$C,Q$2,FALSE)),IF(ISERROR(VLOOKUP(DATA!$P450,'M2'!$A:$C,Q$2,FALSE)),"NOT PRESENT",VLOOKUP(DATA!$P450,'M2'!$A:$C,Q$2,FALSE)),VLOOKUP($P450,'M1'!$A:$C,Q$2,FALSE)),"SPECIFY METHOD")))</f>
        <v>Eucidaris tribuloides</v>
      </c>
      <c r="R450" s="7" t="str">
        <f>IF($N450=1,IF(ISERROR(VLOOKUP($P450,'M1'!$A:$C,R$2,FALSE)),"NOT PRESENT",VLOOKUP($P450,'M1'!$A:$C,R$2,FALSE)),IF($N450=2,IF(ISERROR(VLOOKUP(DATA!$P450,'M2'!$A:$C,R$2,FALSE)),"NOT PRESENT",VLOOKUP(DATA!$P450,'M2'!$A:$C,R$2,FALSE)),IF($N450=0,IF(ISERROR(VLOOKUP($P450,'M1'!$A:$C,R$2,FALSE)),IF(ISERROR(VLOOKUP(DATA!$P450,'M2'!$A:$C,R$2,FALSE)),"NOT PRESENT",VLOOKUP(DATA!$P450,'M2'!$A:$C,R$2,FALSE)),VLOOKUP($P450,'M1'!$A:$C,R$2,FALSE)),"SPECIFY METHOD")))</f>
        <v>Slate pencil urchin</v>
      </c>
      <c r="S450" s="33">
        <f t="shared" si="793"/>
        <v>3</v>
      </c>
      <c r="T450" s="2">
        <v>3</v>
      </c>
    </row>
    <row r="451" spans="1:27">
      <c r="B451" s="2" t="str">
        <f t="shared" ref="B451:D451" si="877">IF(ISERROR(B450),IF(ISERROR(B449),IF(ISERROR(B448),"BLANK",B448),B449),B450)</f>
        <v>LH</v>
      </c>
      <c r="C451" s="2" t="str">
        <f t="shared" si="877"/>
        <v>BLANK</v>
      </c>
      <c r="D451" s="2" t="str">
        <f t="shared" si="877"/>
        <v>BCA</v>
      </c>
      <c r="E451" s="7" t="str">
        <f>IF(ISERROR(VLOOKUP($D451,SITES!$A:$E,2,FALSE)),"",VLOOKUP($D451,SITES!$A:$E,2,FALSE))</f>
        <v>Broward County A</v>
      </c>
      <c r="F451" s="4">
        <f>IF(ISERROR(VLOOKUP($D451,SITES!$A:$E,3,FALSE)),"",VLOOKUP($D451,SITES!$A:$E,3,FALSE))</f>
        <v>26.149750000000001</v>
      </c>
      <c r="G451" s="31">
        <f>IF(ISERROR(VLOOKUP($D451,SITES!$A:$E,4,FALSE)),"",VLOOKUP($D451,SITES!$A:$E,4,FALSE))</f>
        <v>-80.096833333333336</v>
      </c>
      <c r="H451" s="50">
        <f t="shared" ref="H451:N451" si="878">IF(ISERROR(H450),IF(ISERROR(H449),IF(ISERROR(H448),"BLANK",H448),H449),H450)</f>
        <v>45449</v>
      </c>
      <c r="I451" s="2">
        <f t="shared" si="878"/>
        <v>11</v>
      </c>
      <c r="J451" s="2" t="str">
        <f t="shared" si="878"/>
        <v>N</v>
      </c>
      <c r="K451" s="6">
        <f t="shared" si="878"/>
        <v>0.36458333333333331</v>
      </c>
      <c r="L451" s="2" t="str">
        <f t="shared" si="878"/>
        <v>Angela</v>
      </c>
      <c r="M451" s="2">
        <f t="shared" si="878"/>
        <v>5.5</v>
      </c>
      <c r="N451" s="2">
        <f t="shared" si="878"/>
        <v>2</v>
      </c>
      <c r="O451" s="2">
        <v>1</v>
      </c>
      <c r="P451" s="2" t="s">
        <v>168</v>
      </c>
      <c r="Q451" s="7" t="str">
        <f>IF($N451=1,IF(ISERROR(VLOOKUP($P451,'M1'!$A:$C,Q$2,FALSE)),"NOT PRESENT",VLOOKUP($P451,'M1'!$A:$C,Q$2,FALSE)),IF($N451=2,IF(ISERROR(VLOOKUP(DATA!$P451,'M2'!$A:$C,Q$2,FALSE)),"NOT PRESENT",VLOOKUP(DATA!$P451,'M2'!$A:$C,Q$2,FALSE)),IF($N451=0,IF(ISERROR(VLOOKUP($P451,'M1'!$A:$C,Q$2,FALSE)),IF(ISERROR(VLOOKUP(DATA!$P451,'M2'!$A:$C,Q$2,FALSE)),"NOT PRESENT",VLOOKUP(DATA!$P451,'M2'!$A:$C,Q$2,FALSE)),VLOOKUP($P451,'M1'!$A:$C,Q$2,FALSE)),"SPECIFY METHOD")))</f>
        <v>Cerithium spp.</v>
      </c>
      <c r="R451" s="7">
        <f>IF($N451=1,IF(ISERROR(VLOOKUP($P451,'M1'!$A:$C,R$2,FALSE)),"NOT PRESENT",VLOOKUP($P451,'M1'!$A:$C,R$2,FALSE)),IF($N451=2,IF(ISERROR(VLOOKUP(DATA!$P451,'M2'!$A:$C,R$2,FALSE)),"NOT PRESENT",VLOOKUP(DATA!$P451,'M2'!$A:$C,R$2,FALSE)),IF($N451=0,IF(ISERROR(VLOOKUP($P451,'M1'!$A:$C,R$2,FALSE)),IF(ISERROR(VLOOKUP(DATA!$P451,'M2'!$A:$C,R$2,FALSE)),"NOT PRESENT",VLOOKUP(DATA!$P451,'M2'!$A:$C,R$2,FALSE)),VLOOKUP($P451,'M1'!$A:$C,R$2,FALSE)),"SPECIFY METHOD")))</f>
        <v>0</v>
      </c>
      <c r="S451" s="33">
        <f t="shared" si="793"/>
        <v>1</v>
      </c>
      <c r="T451" s="2">
        <v>1</v>
      </c>
    </row>
    <row r="452" spans="1:27">
      <c r="B452" s="2" t="str">
        <f t="shared" ref="B452:D452" si="879">IF(ISERROR(B451),IF(ISERROR(B450),IF(ISERROR(B449),"BLANK",B449),B450),B451)</f>
        <v>LH</v>
      </c>
      <c r="C452" s="2" t="str">
        <f t="shared" si="879"/>
        <v>BLANK</v>
      </c>
      <c r="D452" s="2" t="str">
        <f t="shared" si="879"/>
        <v>BCA</v>
      </c>
      <c r="E452" s="7" t="str">
        <f>IF(ISERROR(VLOOKUP($D452,SITES!$A:$E,2,FALSE)),"",VLOOKUP($D452,SITES!$A:$E,2,FALSE))</f>
        <v>Broward County A</v>
      </c>
      <c r="F452" s="4">
        <f>IF(ISERROR(VLOOKUP($D452,SITES!$A:$E,3,FALSE)),"",VLOOKUP($D452,SITES!$A:$E,3,FALSE))</f>
        <v>26.149750000000001</v>
      </c>
      <c r="G452" s="31">
        <f>IF(ISERROR(VLOOKUP($D452,SITES!$A:$E,4,FALSE)),"",VLOOKUP($D452,SITES!$A:$E,4,FALSE))</f>
        <v>-80.096833333333336</v>
      </c>
      <c r="H452" s="50">
        <f t="shared" ref="H452:N452" si="880">IF(ISERROR(H451),IF(ISERROR(H450),IF(ISERROR(H449),"BLANK",H449),H450),H451)</f>
        <v>45449</v>
      </c>
      <c r="I452" s="2">
        <f t="shared" si="880"/>
        <v>11</v>
      </c>
      <c r="J452" s="2" t="str">
        <f t="shared" si="880"/>
        <v>N</v>
      </c>
      <c r="K452" s="6">
        <f t="shared" si="880"/>
        <v>0.36458333333333331</v>
      </c>
      <c r="L452" s="2" t="str">
        <f t="shared" si="880"/>
        <v>Angela</v>
      </c>
      <c r="M452" s="2">
        <f t="shared" si="880"/>
        <v>5.5</v>
      </c>
      <c r="N452" s="2">
        <f t="shared" si="880"/>
        <v>2</v>
      </c>
      <c r="O452" s="2">
        <v>1</v>
      </c>
      <c r="P452" s="2" t="s">
        <v>160</v>
      </c>
      <c r="Q452" s="7" t="str">
        <f>IF($N452=1,IF(ISERROR(VLOOKUP($P452,'M1'!$A:$C,Q$2,FALSE)),"NOT PRESENT",VLOOKUP($P452,'M1'!$A:$C,Q$2,FALSE)),IF($N452=2,IF(ISERROR(VLOOKUP(DATA!$P452,'M2'!$A:$C,Q$2,FALSE)),"NOT PRESENT",VLOOKUP(DATA!$P452,'M2'!$A:$C,Q$2,FALSE)),IF($N452=0,IF(ISERROR(VLOOKUP($P452,'M1'!$A:$C,Q$2,FALSE)),IF(ISERROR(VLOOKUP(DATA!$P452,'M2'!$A:$C,Q$2,FALSE)),"NOT PRESENT",VLOOKUP(DATA!$P452,'M2'!$A:$C,Q$2,FALSE)),VLOOKUP($P452,'M1'!$A:$C,Q$2,FALSE)),"SPECIFY METHOD")))</f>
        <v>Stenorhynchus seticornis</v>
      </c>
      <c r="R452" s="7" t="str">
        <f>IF($N452=1,IF(ISERROR(VLOOKUP($P452,'M1'!$A:$C,R$2,FALSE)),"NOT PRESENT",VLOOKUP($P452,'M1'!$A:$C,R$2,FALSE)),IF($N452=2,IF(ISERROR(VLOOKUP(DATA!$P452,'M2'!$A:$C,R$2,FALSE)),"NOT PRESENT",VLOOKUP(DATA!$P452,'M2'!$A:$C,R$2,FALSE)),IF($N452=0,IF(ISERROR(VLOOKUP($P452,'M1'!$A:$C,R$2,FALSE)),IF(ISERROR(VLOOKUP(DATA!$P452,'M2'!$A:$C,R$2,FALSE)),"NOT PRESENT",VLOOKUP(DATA!$P452,'M2'!$A:$C,R$2,FALSE)),VLOOKUP($P452,'M1'!$A:$C,R$2,FALSE)),"SPECIFY METHOD")))</f>
        <v>Yellowline arrow crab</v>
      </c>
      <c r="S452" s="33">
        <f t="shared" si="793"/>
        <v>2</v>
      </c>
      <c r="T452" s="2">
        <v>2</v>
      </c>
    </row>
    <row r="453" spans="1:27" s="62" customFormat="1">
      <c r="A453" s="61"/>
      <c r="B453" s="62" t="str">
        <f t="shared" ref="B453:D453" si="881">IF(ISERROR(B452),IF(ISERROR(B451),IF(ISERROR(B450),"BLANK",B450),B451),B452)</f>
        <v>LH</v>
      </c>
      <c r="C453" s="62" t="str">
        <f t="shared" si="881"/>
        <v>BLANK</v>
      </c>
      <c r="D453" s="62" t="str">
        <f t="shared" si="881"/>
        <v>BCA</v>
      </c>
      <c r="E453" s="63" t="str">
        <f>IF(ISERROR(VLOOKUP($D453,SITES!$A:$E,2,FALSE)),"",VLOOKUP($D453,SITES!$A:$E,2,FALSE))</f>
        <v>Broward County A</v>
      </c>
      <c r="F453" s="61">
        <f>IF(ISERROR(VLOOKUP($D453,SITES!$A:$E,3,FALSE)),"",VLOOKUP($D453,SITES!$A:$E,3,FALSE))</f>
        <v>26.149750000000001</v>
      </c>
      <c r="G453" s="64">
        <f>IF(ISERROR(VLOOKUP($D453,SITES!$A:$E,4,FALSE)),"",VLOOKUP($D453,SITES!$A:$E,4,FALSE))</f>
        <v>-80.096833333333336</v>
      </c>
      <c r="H453" s="65">
        <f t="shared" ref="H453:N453" si="882">IF(ISERROR(H452),IF(ISERROR(H451),IF(ISERROR(H450),"BLANK",H450),H451),H452)</f>
        <v>45449</v>
      </c>
      <c r="I453" s="62">
        <f t="shared" si="882"/>
        <v>11</v>
      </c>
      <c r="J453" s="62" t="str">
        <f t="shared" si="882"/>
        <v>N</v>
      </c>
      <c r="K453" s="66">
        <f t="shared" si="882"/>
        <v>0.36458333333333331</v>
      </c>
      <c r="L453" s="62" t="str">
        <f t="shared" si="882"/>
        <v>Angela</v>
      </c>
      <c r="M453" s="62">
        <f t="shared" si="882"/>
        <v>5.5</v>
      </c>
      <c r="N453" s="62">
        <f t="shared" si="882"/>
        <v>2</v>
      </c>
      <c r="O453" s="62">
        <v>1</v>
      </c>
      <c r="P453" s="62" t="s">
        <v>179</v>
      </c>
      <c r="Q453" s="63" t="str">
        <f>IF($N453=1,IF(ISERROR(VLOOKUP($P453,'M1'!$A:$C,Q$2,FALSE)),"NOT PRESENT",VLOOKUP($P453,'M1'!$A:$C,Q$2,FALSE)),IF($N453=2,IF(ISERROR(VLOOKUP(DATA!$P453,'M2'!$A:$C,Q$2,FALSE)),"NOT PRESENT",VLOOKUP(DATA!$P453,'M2'!$A:$C,Q$2,FALSE)),IF($N453=0,IF(ISERROR(VLOOKUP($P453,'M1'!$A:$C,Q$2,FALSE)),IF(ISERROR(VLOOKUP(DATA!$P453,'M2'!$A:$C,Q$2,FALSE)),"NOT PRESENT",VLOOKUP(DATA!$P453,'M2'!$A:$C,Q$2,FALSE)),VLOOKUP($P453,'M1'!$A:$C,Q$2,FALSE)),"SPECIFY METHOD")))</f>
        <v>NOT PRESENT</v>
      </c>
      <c r="R453" s="63" t="str">
        <f>IF($N453=1,IF(ISERROR(VLOOKUP($P453,'M1'!$A:$C,R$2,FALSE)),"NOT PRESENT",VLOOKUP($P453,'M1'!$A:$C,R$2,FALSE)),IF($N453=2,IF(ISERROR(VLOOKUP(DATA!$P453,'M2'!$A:$C,R$2,FALSE)),"NOT PRESENT",VLOOKUP(DATA!$P453,'M2'!$A:$C,R$2,FALSE)),IF($N453=0,IF(ISERROR(VLOOKUP($P453,'M1'!$A:$C,R$2,FALSE)),IF(ISERROR(VLOOKUP(DATA!$P453,'M2'!$A:$C,R$2,FALSE)),"NOT PRESENT",VLOOKUP(DATA!$P453,'M2'!$A:$C,R$2,FALSE)),VLOOKUP($P453,'M1'!$A:$C,R$2,FALSE)),"SPECIFY METHOD")))</f>
        <v>NOT PRESENT</v>
      </c>
      <c r="S453" s="67">
        <f t="shared" si="793"/>
        <v>1</v>
      </c>
      <c r="T453" s="62">
        <v>0</v>
      </c>
      <c r="W453" s="62">
        <v>1</v>
      </c>
    </row>
    <row r="454" spans="1:27">
      <c r="B454" s="2" t="str">
        <f t="shared" ref="B454:D454" si="883">IF(ISERROR(B453),IF(ISERROR(B452),IF(ISERROR(B451),"BLANK",B451),B452),B453)</f>
        <v>LH</v>
      </c>
      <c r="C454" s="2" t="str">
        <f t="shared" si="883"/>
        <v>BLANK</v>
      </c>
      <c r="D454" s="2" t="str">
        <f t="shared" si="883"/>
        <v>BCA</v>
      </c>
      <c r="E454" s="7" t="str">
        <f>IF(ISERROR(VLOOKUP($D454,SITES!$A:$E,2,FALSE)),"",VLOOKUP($D454,SITES!$A:$E,2,FALSE))</f>
        <v>Broward County A</v>
      </c>
      <c r="F454" s="4">
        <f>IF(ISERROR(VLOOKUP($D454,SITES!$A:$E,3,FALSE)),"",VLOOKUP($D454,SITES!$A:$E,3,FALSE))</f>
        <v>26.149750000000001</v>
      </c>
      <c r="G454" s="31">
        <f>IF(ISERROR(VLOOKUP($D454,SITES!$A:$E,4,FALSE)),"",VLOOKUP($D454,SITES!$A:$E,4,FALSE))</f>
        <v>-80.096833333333336</v>
      </c>
      <c r="H454" s="50">
        <f t="shared" ref="H454:N454" si="884">IF(ISERROR(H453),IF(ISERROR(H452),IF(ISERROR(H451),"BLANK",H451),H452),H453)</f>
        <v>45449</v>
      </c>
      <c r="I454" s="2">
        <f t="shared" si="884"/>
        <v>11</v>
      </c>
      <c r="J454" s="2" t="str">
        <f t="shared" si="884"/>
        <v>N</v>
      </c>
      <c r="K454" s="6">
        <f t="shared" si="884"/>
        <v>0.36458333333333331</v>
      </c>
      <c r="L454" s="2" t="str">
        <f t="shared" si="884"/>
        <v>Angela</v>
      </c>
      <c r="M454" s="2">
        <f t="shared" si="884"/>
        <v>5.5</v>
      </c>
      <c r="N454" s="2">
        <f t="shared" si="884"/>
        <v>2</v>
      </c>
      <c r="O454" s="2">
        <v>1</v>
      </c>
      <c r="P454" s="2" t="s">
        <v>180</v>
      </c>
      <c r="Q454" s="7" t="str">
        <f>IF($N454=1,IF(ISERROR(VLOOKUP($P454,'M1'!$A:$C,Q$2,FALSE)),"NOT PRESENT",VLOOKUP($P454,'M1'!$A:$C,Q$2,FALSE)),IF($N454=2,IF(ISERROR(VLOOKUP(DATA!$P454,'M2'!$A:$C,Q$2,FALSE)),"NOT PRESENT",VLOOKUP(DATA!$P454,'M2'!$A:$C,Q$2,FALSE)),IF($N454=0,IF(ISERROR(VLOOKUP($P454,'M1'!$A:$C,Q$2,FALSE)),IF(ISERROR(VLOOKUP(DATA!$P454,'M2'!$A:$C,Q$2,FALSE)),"NOT PRESENT",VLOOKUP(DATA!$P454,'M2'!$A:$C,Q$2,FALSE)),VLOOKUP($P454,'M1'!$A:$C,Q$2,FALSE)),"SPECIFY METHOD")))</f>
        <v>Apogon maculatus</v>
      </c>
      <c r="R454" s="7" t="str">
        <f>IF($N454=1,IF(ISERROR(VLOOKUP($P454,'M1'!$A:$C,R$2,FALSE)),"NOT PRESENT",VLOOKUP($P454,'M1'!$A:$C,R$2,FALSE)),IF($N454=2,IF(ISERROR(VLOOKUP(DATA!$P454,'M2'!$A:$C,R$2,FALSE)),"NOT PRESENT",VLOOKUP(DATA!$P454,'M2'!$A:$C,R$2,FALSE)),IF($N454=0,IF(ISERROR(VLOOKUP($P454,'M1'!$A:$C,R$2,FALSE)),IF(ISERROR(VLOOKUP(DATA!$P454,'M2'!$A:$C,R$2,FALSE)),"NOT PRESENT",VLOOKUP(DATA!$P454,'M2'!$A:$C,R$2,FALSE)),VLOOKUP($P454,'M1'!$A:$C,R$2,FALSE)),"SPECIFY METHOD")))</f>
        <v>Flamefish</v>
      </c>
      <c r="S454" s="33">
        <f t="shared" si="793"/>
        <v>1</v>
      </c>
      <c r="T454" s="2">
        <v>0</v>
      </c>
      <c r="W454" s="2">
        <v>1</v>
      </c>
    </row>
    <row r="455" spans="1:27">
      <c r="B455" s="2" t="str">
        <f t="shared" ref="B455:D455" si="885">IF(ISERROR(B454),IF(ISERROR(B453),IF(ISERROR(B452),"BLANK",B452),B453),B454)</f>
        <v>LH</v>
      </c>
      <c r="C455" s="2" t="str">
        <f t="shared" si="885"/>
        <v>BLANK</v>
      </c>
      <c r="D455" s="2" t="str">
        <f t="shared" si="885"/>
        <v>BCA</v>
      </c>
      <c r="E455" s="7" t="str">
        <f>IF(ISERROR(VLOOKUP($D455,SITES!$A:$E,2,FALSE)),"",VLOOKUP($D455,SITES!$A:$E,2,FALSE))</f>
        <v>Broward County A</v>
      </c>
      <c r="F455" s="4">
        <f>IF(ISERROR(VLOOKUP($D455,SITES!$A:$E,3,FALSE)),"",VLOOKUP($D455,SITES!$A:$E,3,FALSE))</f>
        <v>26.149750000000001</v>
      </c>
      <c r="G455" s="31">
        <f>IF(ISERROR(VLOOKUP($D455,SITES!$A:$E,4,FALSE)),"",VLOOKUP($D455,SITES!$A:$E,4,FALSE))</f>
        <v>-80.096833333333336</v>
      </c>
      <c r="H455" s="50">
        <f t="shared" ref="H455:N455" si="886">IF(ISERROR(H454),IF(ISERROR(H453),IF(ISERROR(H452),"BLANK",H452),H453),H454)</f>
        <v>45449</v>
      </c>
      <c r="I455" s="2">
        <f t="shared" si="886"/>
        <v>11</v>
      </c>
      <c r="J455" s="2" t="str">
        <f t="shared" si="886"/>
        <v>N</v>
      </c>
      <c r="K455" s="6">
        <f t="shared" si="886"/>
        <v>0.36458333333333331</v>
      </c>
      <c r="L455" s="2" t="str">
        <f t="shared" si="886"/>
        <v>Angela</v>
      </c>
      <c r="M455" s="2">
        <f t="shared" si="886"/>
        <v>5.5</v>
      </c>
      <c r="N455" s="2">
        <f t="shared" si="886"/>
        <v>2</v>
      </c>
      <c r="O455" s="2">
        <v>1</v>
      </c>
      <c r="P455" s="2" t="s">
        <v>181</v>
      </c>
      <c r="Q455" s="7" t="str">
        <f>IF($N455=1,IF(ISERROR(VLOOKUP($P455,'M1'!$A:$C,Q$2,FALSE)),"NOT PRESENT",VLOOKUP($P455,'M1'!$A:$C,Q$2,FALSE)),IF($N455=2,IF(ISERROR(VLOOKUP(DATA!$P455,'M2'!$A:$C,Q$2,FALSE)),"NOT PRESENT",VLOOKUP(DATA!$P455,'M2'!$A:$C,Q$2,FALSE)),IF($N455=0,IF(ISERROR(VLOOKUP($P455,'M1'!$A:$C,Q$2,FALSE)),IF(ISERROR(VLOOKUP(DATA!$P455,'M2'!$A:$C,Q$2,FALSE)),"NOT PRESENT",VLOOKUP(DATA!$P455,'M2'!$A:$C,Q$2,FALSE)),VLOOKUP($P455,'M1'!$A:$C,Q$2,FALSE)),"SPECIFY METHOD")))</f>
        <v>Alpheus spp.</v>
      </c>
      <c r="R455" s="7">
        <f>IF($N455=1,IF(ISERROR(VLOOKUP($P455,'M1'!$A:$C,R$2,FALSE)),"NOT PRESENT",VLOOKUP($P455,'M1'!$A:$C,R$2,FALSE)),IF($N455=2,IF(ISERROR(VLOOKUP(DATA!$P455,'M2'!$A:$C,R$2,FALSE)),"NOT PRESENT",VLOOKUP(DATA!$P455,'M2'!$A:$C,R$2,FALSE)),IF($N455=0,IF(ISERROR(VLOOKUP($P455,'M1'!$A:$C,R$2,FALSE)),IF(ISERROR(VLOOKUP(DATA!$P455,'M2'!$A:$C,R$2,FALSE)),"NOT PRESENT",VLOOKUP(DATA!$P455,'M2'!$A:$C,R$2,FALSE)),VLOOKUP($P455,'M1'!$A:$C,R$2,FALSE)),"SPECIFY METHOD")))</f>
        <v>0</v>
      </c>
      <c r="S455" s="33">
        <f t="shared" si="793"/>
        <v>1</v>
      </c>
      <c r="T455" s="2">
        <v>1</v>
      </c>
    </row>
    <row r="456" spans="1:27">
      <c r="B456" s="2" t="str">
        <f t="shared" ref="B456:D456" si="887">IF(ISERROR(B455),IF(ISERROR(B454),IF(ISERROR(B453),"BLANK",B453),B454),B455)</f>
        <v>LH</v>
      </c>
      <c r="C456" s="2" t="str">
        <f t="shared" si="887"/>
        <v>BLANK</v>
      </c>
      <c r="D456" s="2" t="str">
        <f t="shared" si="887"/>
        <v>BCA</v>
      </c>
      <c r="E456" s="7" t="str">
        <f>IF(ISERROR(VLOOKUP($D456,SITES!$A:$E,2,FALSE)),"",VLOOKUP($D456,SITES!$A:$E,2,FALSE))</f>
        <v>Broward County A</v>
      </c>
      <c r="F456" s="4">
        <f>IF(ISERROR(VLOOKUP($D456,SITES!$A:$E,3,FALSE)),"",VLOOKUP($D456,SITES!$A:$E,3,FALSE))</f>
        <v>26.149750000000001</v>
      </c>
      <c r="G456" s="31">
        <f>IF(ISERROR(VLOOKUP($D456,SITES!$A:$E,4,FALSE)),"",VLOOKUP($D456,SITES!$A:$E,4,FALSE))</f>
        <v>-80.096833333333336</v>
      </c>
      <c r="H456" s="50">
        <f t="shared" ref="H456:N456" si="888">IF(ISERROR(H455),IF(ISERROR(H454),IF(ISERROR(H453),"BLANK",H453),H454),H455)</f>
        <v>45449</v>
      </c>
      <c r="I456" s="2">
        <f t="shared" si="888"/>
        <v>11</v>
      </c>
      <c r="J456" s="2" t="str">
        <f t="shared" si="888"/>
        <v>N</v>
      </c>
      <c r="K456" s="6">
        <f t="shared" si="888"/>
        <v>0.36458333333333331</v>
      </c>
      <c r="L456" s="2" t="str">
        <f t="shared" si="888"/>
        <v>Angela</v>
      </c>
      <c r="M456" s="2">
        <f t="shared" si="888"/>
        <v>5.5</v>
      </c>
      <c r="N456" s="2">
        <f t="shared" si="888"/>
        <v>2</v>
      </c>
      <c r="O456" s="2">
        <v>1</v>
      </c>
      <c r="P456" s="2" t="s">
        <v>148</v>
      </c>
      <c r="Q456" s="7" t="str">
        <f>IF($N456=1,IF(ISERROR(VLOOKUP($P456,'M1'!$A:$C,Q$2,FALSE)),"NOT PRESENT",VLOOKUP($P456,'M1'!$A:$C,Q$2,FALSE)),IF($N456=2,IF(ISERROR(VLOOKUP(DATA!$P456,'M2'!$A:$C,Q$2,FALSE)),"NOT PRESENT",VLOOKUP(DATA!$P456,'M2'!$A:$C,Q$2,FALSE)),IF($N456=0,IF(ISERROR(VLOOKUP($P456,'M1'!$A:$C,Q$2,FALSE)),IF(ISERROR(VLOOKUP(DATA!$P456,'M2'!$A:$C,Q$2,FALSE)),"NOT PRESENT",VLOOKUP(DATA!$P456,'M2'!$A:$C,Q$2,FALSE)),VLOOKUP($P456,'M1'!$A:$C,Q$2,FALSE)),"SPECIFY METHOD")))</f>
        <v>Lithopoma tectum</v>
      </c>
      <c r="R456" s="7" t="str">
        <f>IF($N456=1,IF(ISERROR(VLOOKUP($P456,'M1'!$A:$C,R$2,FALSE)),"NOT PRESENT",VLOOKUP($P456,'M1'!$A:$C,R$2,FALSE)),IF($N456=2,IF(ISERROR(VLOOKUP(DATA!$P456,'M2'!$A:$C,R$2,FALSE)),"NOT PRESENT",VLOOKUP(DATA!$P456,'M2'!$A:$C,R$2,FALSE)),IF($N456=0,IF(ISERROR(VLOOKUP($P456,'M1'!$A:$C,R$2,FALSE)),IF(ISERROR(VLOOKUP(DATA!$P456,'M2'!$A:$C,R$2,FALSE)),"NOT PRESENT",VLOOKUP(DATA!$P456,'M2'!$A:$C,R$2,FALSE)),VLOOKUP($P456,'M1'!$A:$C,R$2,FALSE)),"SPECIFY METHOD")))</f>
        <v>West indian starsnail</v>
      </c>
      <c r="S456" s="33">
        <f t="shared" si="793"/>
        <v>1</v>
      </c>
      <c r="T456" s="2">
        <v>1</v>
      </c>
    </row>
    <row r="457" spans="1:27">
      <c r="B457" s="2" t="str">
        <f>IF(ISERROR(B456),IF(ISERROR(B455),IF(ISERROR(B454),"BLANK",B454),B455),B456)</f>
        <v>LH</v>
      </c>
      <c r="C457" s="2" t="str">
        <f>IF(ISERROR(C456),IF(ISERROR(C455),IF(ISERROR(C454),"BLANK",C454),C455),C456)</f>
        <v>BLANK</v>
      </c>
      <c r="D457" s="2" t="str">
        <f>IF(ISERROR(D456),IF(ISERROR(D455),IF(ISERROR(D454),"BLANK",D454),D455),D456)</f>
        <v>BCA</v>
      </c>
      <c r="E457" s="7" t="str">
        <f>IF(ISERROR(VLOOKUP($D457,SITES!$A:$E,2,FALSE)),"",VLOOKUP($D457,SITES!$A:$E,2,FALSE))</f>
        <v>Broward County A</v>
      </c>
      <c r="F457" s="4">
        <f>IF(ISERROR(VLOOKUP($D457,SITES!$A:$E,3,FALSE)),"",VLOOKUP($D457,SITES!$A:$E,3,FALSE))</f>
        <v>26.149750000000001</v>
      </c>
      <c r="G457" s="31">
        <f>IF(ISERROR(VLOOKUP($D457,SITES!$A:$E,4,FALSE)),"",VLOOKUP($D457,SITES!$A:$E,4,FALSE))</f>
        <v>-80.096833333333336</v>
      </c>
      <c r="H457" s="50">
        <f>IF(ISERROR(H456),IF(ISERROR(H455),IF(ISERROR(H454),"BLANK",H454),H455),H456)</f>
        <v>45449</v>
      </c>
      <c r="I457" s="2">
        <f>IF(ISERROR(I456),IF(ISERROR(I455),IF(ISERROR(I454),"BLANK",I454),I455),I456)</f>
        <v>11</v>
      </c>
      <c r="J457" s="2" t="str">
        <f>IF(ISERROR(J456),IF(ISERROR(J455),IF(ISERROR(J454),"BLANK",J454),J455),J456)</f>
        <v>N</v>
      </c>
      <c r="K457" s="6">
        <f>IF(ISERROR(K456),IF(ISERROR(K455),IF(ISERROR(K454),"BLANK",K454),K455),K456)</f>
        <v>0.36458333333333331</v>
      </c>
      <c r="L457" s="2" t="str">
        <f>IF(ISERROR(L456),IF(ISERROR(L455),IF(ISERROR(L454),"BLANK",L454),L455),L456)</f>
        <v>Angela</v>
      </c>
      <c r="M457" s="2">
        <f>IF(ISERROR(M456),IF(ISERROR(M455),IF(ISERROR(M454),"BLANK",M454),M455),M456)</f>
        <v>5.5</v>
      </c>
      <c r="N457" s="2">
        <f>IF(ISERROR(N456),IF(ISERROR(N455),IF(ISERROR(N454),"BLANK",N454),N455),N456)</f>
        <v>2</v>
      </c>
      <c r="O457" s="2">
        <v>1</v>
      </c>
      <c r="P457" s="2" t="s">
        <v>141</v>
      </c>
      <c r="Q457" s="7" t="str">
        <f>IF($N457=1,IF(ISERROR(VLOOKUP($P457,'M1'!$A:$C,Q$2,FALSE)),"NOT PRESENT",VLOOKUP($P457,'M1'!$A:$C,Q$2,FALSE)),IF($N457=2,IF(ISERROR(VLOOKUP(DATA!$P457,'M2'!$A:$C,Q$2,FALSE)),"NOT PRESENT",VLOOKUP(DATA!$P457,'M2'!$A:$C,Q$2,FALSE)),IF($N457=0,IF(ISERROR(VLOOKUP($P457,'M1'!$A:$C,Q$2,FALSE)),IF(ISERROR(VLOOKUP(DATA!$P457,'M2'!$A:$C,Q$2,FALSE)),"NOT PRESENT",VLOOKUP(DATA!$P457,'M2'!$A:$C,Q$2,FALSE)),VLOOKUP($P457,'M1'!$A:$C,Q$2,FALSE)),"SPECIFY METHOD")))</f>
        <v>Parablennius marmoreus</v>
      </c>
      <c r="R457" s="7" t="str">
        <f>IF($N457=1,IF(ISERROR(VLOOKUP($P457,'M1'!$A:$C,R$2,FALSE)),"NOT PRESENT",VLOOKUP($P457,'M1'!$A:$C,R$2,FALSE)),IF($N457=2,IF(ISERROR(VLOOKUP(DATA!$P457,'M2'!$A:$C,R$2,FALSE)),"NOT PRESENT",VLOOKUP(DATA!$P457,'M2'!$A:$C,R$2,FALSE)),IF($N457=0,IF(ISERROR(VLOOKUP($P457,'M1'!$A:$C,R$2,FALSE)),IF(ISERROR(VLOOKUP(DATA!$P457,'M2'!$A:$C,R$2,FALSE)),"NOT PRESENT",VLOOKUP(DATA!$P457,'M2'!$A:$C,R$2,FALSE)),VLOOKUP($P457,'M1'!$A:$C,R$2,FALSE)),"SPECIFY METHOD")))</f>
        <v>Seaweed blenny</v>
      </c>
      <c r="S457" s="33">
        <f t="shared" si="793"/>
        <v>1</v>
      </c>
      <c r="T457" s="2">
        <v>0</v>
      </c>
      <c r="V457" s="2">
        <v>1</v>
      </c>
    </row>
    <row r="458" spans="1:27">
      <c r="B458" s="2" t="str">
        <f>IF(ISERROR(B457),IF(ISERROR(B456),IF(ISERROR(B455),"BLANK",B455),B456),B457)</f>
        <v>LH</v>
      </c>
      <c r="C458" s="2" t="str">
        <f>IF(ISERROR(C457),IF(ISERROR(C456),IF(ISERROR(C455),"BLANK",C455),C456),C457)</f>
        <v>BLANK</v>
      </c>
      <c r="D458" s="2" t="str">
        <f>IF(ISERROR(D457),IF(ISERROR(D456),IF(ISERROR(D455),"BLANK",D455),D456),D457)</f>
        <v>BCA</v>
      </c>
      <c r="E458" s="7" t="str">
        <f>IF(ISERROR(VLOOKUP($D458,SITES!$A:$E,2,FALSE)),"",VLOOKUP($D458,SITES!$A:$E,2,FALSE))</f>
        <v>Broward County A</v>
      </c>
      <c r="F458" s="4">
        <f>IF(ISERROR(VLOOKUP($D458,SITES!$A:$E,3,FALSE)),"",VLOOKUP($D458,SITES!$A:$E,3,FALSE))</f>
        <v>26.149750000000001</v>
      </c>
      <c r="G458" s="31">
        <f>IF(ISERROR(VLOOKUP($D458,SITES!$A:$E,4,FALSE)),"",VLOOKUP($D458,SITES!$A:$E,4,FALSE))</f>
        <v>-80.096833333333336</v>
      </c>
      <c r="H458" s="50">
        <f>IF(ISERROR(H457),IF(ISERROR(H456),IF(ISERROR(H455),"BLANK",H455),H456),H457)</f>
        <v>45449</v>
      </c>
      <c r="I458" s="2">
        <f>IF(ISERROR(I457),IF(ISERROR(I456),IF(ISERROR(I455),"BLANK",I455),I456),I457)</f>
        <v>11</v>
      </c>
      <c r="J458" s="2" t="str">
        <f>IF(ISERROR(J457),IF(ISERROR(J456),IF(ISERROR(J455),"BLANK",J455),J456),J457)</f>
        <v>N</v>
      </c>
      <c r="K458" s="6">
        <f>IF(ISERROR(K457),IF(ISERROR(K456),IF(ISERROR(K455),"BLANK",K455),K456),K457)</f>
        <v>0.36458333333333331</v>
      </c>
      <c r="L458" s="2" t="str">
        <f>IF(ISERROR(L457),IF(ISERROR(L456),IF(ISERROR(L455),"BLANK",L455),L456),L457)</f>
        <v>Angela</v>
      </c>
      <c r="M458" s="2">
        <f>IF(ISERROR(M457),IF(ISERROR(M456),IF(ISERROR(M455),"BLANK",M455),M456),M457)</f>
        <v>5.5</v>
      </c>
      <c r="N458" s="2">
        <f>IF(ISERROR(N457),IF(ISERROR(N456),IF(ISERROR(N455),"BLANK",N455),N456),N457)</f>
        <v>2</v>
      </c>
      <c r="O458" s="2">
        <v>1</v>
      </c>
      <c r="P458" s="2" t="s">
        <v>116</v>
      </c>
      <c r="Q458" s="7" t="str">
        <f>IF($N458=1,IF(ISERROR(VLOOKUP($P458,'M1'!$A:$C,Q$2,FALSE)),"NOT PRESENT",VLOOKUP($P458,'M1'!$A:$C,Q$2,FALSE)),IF($N458=2,IF(ISERROR(VLOOKUP(DATA!$P458,'M2'!$A:$C,Q$2,FALSE)),"NOT PRESENT",VLOOKUP(DATA!$P458,'M2'!$A:$C,Q$2,FALSE)),IF($N458=0,IF(ISERROR(VLOOKUP($P458,'M1'!$A:$C,Q$2,FALSE)),IF(ISERROR(VLOOKUP(DATA!$P458,'M2'!$A:$C,Q$2,FALSE)),"NOT PRESENT",VLOOKUP(DATA!$P458,'M2'!$A:$C,Q$2,FALSE)),VLOOKUP($P458,'M1'!$A:$C,Q$2,FALSE)),"SPECIFY METHOD")))</f>
        <v>Pseudosquilla ciliata</v>
      </c>
      <c r="R458" s="7">
        <f>IF($N458=1,IF(ISERROR(VLOOKUP($P458,'M1'!$A:$C,R$2,FALSE)),"NOT PRESENT",VLOOKUP($P458,'M1'!$A:$C,R$2,FALSE)),IF($N458=2,IF(ISERROR(VLOOKUP(DATA!$P458,'M2'!$A:$C,R$2,FALSE)),"NOT PRESENT",VLOOKUP(DATA!$P458,'M2'!$A:$C,R$2,FALSE)),IF($N458=0,IF(ISERROR(VLOOKUP($P458,'M1'!$A:$C,R$2,FALSE)),IF(ISERROR(VLOOKUP(DATA!$P458,'M2'!$A:$C,R$2,FALSE)),"NOT PRESENT",VLOOKUP(DATA!$P458,'M2'!$A:$C,R$2,FALSE)),VLOOKUP($P458,'M1'!$A:$C,R$2,FALSE)),"SPECIFY METHOD")))</f>
        <v>0</v>
      </c>
      <c r="S458" s="33">
        <f t="shared" si="793"/>
        <v>1</v>
      </c>
      <c r="T458" s="2">
        <v>1</v>
      </c>
    </row>
    <row r="459" spans="1:27">
      <c r="B459" s="2" t="str">
        <f>IF(ISERROR(B458),IF(ISERROR(B457),IF(ISERROR(B456),"BLANK",B456),B457),B458)</f>
        <v>LH</v>
      </c>
      <c r="C459" s="2" t="str">
        <f>IF(ISERROR(C458),IF(ISERROR(C457),IF(ISERROR(C456),"BLANK",C456),C457),C458)</f>
        <v>BLANK</v>
      </c>
      <c r="D459" s="2" t="str">
        <f>IF(ISERROR(D458),IF(ISERROR(D457),IF(ISERROR(D456),"BLANK",D456),D457),D458)</f>
        <v>BCA</v>
      </c>
      <c r="E459" s="7" t="str">
        <f>IF(ISERROR(VLOOKUP($D459,SITES!$A:$E,2,FALSE)),"",VLOOKUP($D459,SITES!$A:$E,2,FALSE))</f>
        <v>Broward County A</v>
      </c>
      <c r="F459" s="4">
        <f>IF(ISERROR(VLOOKUP($D459,SITES!$A:$E,3,FALSE)),"",VLOOKUP($D459,SITES!$A:$E,3,FALSE))</f>
        <v>26.149750000000001</v>
      </c>
      <c r="G459" s="31">
        <f>IF(ISERROR(VLOOKUP($D459,SITES!$A:$E,4,FALSE)),"",VLOOKUP($D459,SITES!$A:$E,4,FALSE))</f>
        <v>-80.096833333333336</v>
      </c>
      <c r="H459" s="50">
        <f>IF(ISERROR(H458),IF(ISERROR(H457),IF(ISERROR(H456),"BLANK",H456),H457),H458)</f>
        <v>45449</v>
      </c>
      <c r="I459" s="2">
        <f>IF(ISERROR(I458),IF(ISERROR(I457),IF(ISERROR(I456),"BLANK",I456),I457),I458)</f>
        <v>11</v>
      </c>
      <c r="J459" s="2" t="str">
        <f>IF(ISERROR(J458),IF(ISERROR(J457),IF(ISERROR(J456),"BLANK",J456),J457),J458)</f>
        <v>N</v>
      </c>
      <c r="K459" s="6">
        <f>IF(ISERROR(K458),IF(ISERROR(K457),IF(ISERROR(K456),"BLANK",K456),K457),K458)</f>
        <v>0.36458333333333331</v>
      </c>
      <c r="L459" s="2" t="str">
        <f>IF(ISERROR(L458),IF(ISERROR(L457),IF(ISERROR(L456),"BLANK",L456),L457),L458)</f>
        <v>Angela</v>
      </c>
      <c r="M459" s="2">
        <f>IF(ISERROR(M458),IF(ISERROR(M457),IF(ISERROR(M456),"BLANK",M456),M457),M458)</f>
        <v>5.5</v>
      </c>
      <c r="N459" s="2">
        <f>IF(ISERROR(N458),IF(ISERROR(N457),IF(ISERROR(N456),"BLANK",N456),N457),N458)</f>
        <v>2</v>
      </c>
      <c r="O459" s="2">
        <v>1</v>
      </c>
      <c r="P459" s="2" t="s">
        <v>171</v>
      </c>
      <c r="Q459" s="7" t="str">
        <f>IF($N459=1,IF(ISERROR(VLOOKUP($P459,'M1'!$A:$C,Q$2,FALSE)),"NOT PRESENT",VLOOKUP($P459,'M1'!$A:$C,Q$2,FALSE)),IF($N459=2,IF(ISERROR(VLOOKUP(DATA!$P459,'M2'!$A:$C,Q$2,FALSE)),"NOT PRESENT",VLOOKUP(DATA!$P459,'M2'!$A:$C,Q$2,FALSE)),IF($N459=0,IF(ISERROR(VLOOKUP($P459,'M1'!$A:$C,Q$2,FALSE)),IF(ISERROR(VLOOKUP(DATA!$P459,'M2'!$A:$C,Q$2,FALSE)),"NOT PRESENT",VLOOKUP(DATA!$P459,'M2'!$A:$C,Q$2,FALSE)),VLOOKUP($P459,'M1'!$A:$C,Q$2,FALSE)),"SPECIFY METHOD")))</f>
        <v>Mithracidae spp.</v>
      </c>
      <c r="R459" s="7">
        <f>IF($N459=1,IF(ISERROR(VLOOKUP($P459,'M1'!$A:$C,R$2,FALSE)),"NOT PRESENT",VLOOKUP($P459,'M1'!$A:$C,R$2,FALSE)),IF($N459=2,IF(ISERROR(VLOOKUP(DATA!$P459,'M2'!$A:$C,R$2,FALSE)),"NOT PRESENT",VLOOKUP(DATA!$P459,'M2'!$A:$C,R$2,FALSE)),IF($N459=0,IF(ISERROR(VLOOKUP($P459,'M1'!$A:$C,R$2,FALSE)),IF(ISERROR(VLOOKUP(DATA!$P459,'M2'!$A:$C,R$2,FALSE)),"NOT PRESENT",VLOOKUP(DATA!$P459,'M2'!$A:$C,R$2,FALSE)),VLOOKUP($P459,'M1'!$A:$C,R$2,FALSE)),"SPECIFY METHOD")))</f>
        <v>0</v>
      </c>
      <c r="S459" s="33">
        <f t="shared" si="793"/>
        <v>1</v>
      </c>
      <c r="T459" s="2">
        <v>1</v>
      </c>
    </row>
    <row r="460" spans="1:27">
      <c r="B460" s="2" t="str">
        <f t="shared" ref="B460:D460" si="889">IF(ISERROR(B459),IF(ISERROR(B458),IF(ISERROR(B457),"BLANK",B457),B458),B459)</f>
        <v>LH</v>
      </c>
      <c r="C460" s="2" t="str">
        <f t="shared" si="889"/>
        <v>BLANK</v>
      </c>
      <c r="D460" s="2" t="str">
        <f t="shared" si="889"/>
        <v>BCA</v>
      </c>
      <c r="E460" s="7" t="str">
        <f>IF(ISERROR(VLOOKUP($D460,SITES!$A:$E,2,FALSE)),"",VLOOKUP($D460,SITES!$A:$E,2,FALSE))</f>
        <v>Broward County A</v>
      </c>
      <c r="F460" s="4">
        <f>IF(ISERROR(VLOOKUP($D460,SITES!$A:$E,3,FALSE)),"",VLOOKUP($D460,SITES!$A:$E,3,FALSE))</f>
        <v>26.149750000000001</v>
      </c>
      <c r="G460" s="31">
        <f>IF(ISERROR(VLOOKUP($D460,SITES!$A:$E,4,FALSE)),"",VLOOKUP($D460,SITES!$A:$E,4,FALSE))</f>
        <v>-80.096833333333336</v>
      </c>
      <c r="H460" s="50">
        <f t="shared" ref="H460:N460" si="890">IF(ISERROR(H459),IF(ISERROR(H458),IF(ISERROR(H457),"BLANK",H457),H458),H459)</f>
        <v>45449</v>
      </c>
      <c r="I460" s="2">
        <f t="shared" si="890"/>
        <v>11</v>
      </c>
      <c r="J460" s="2" t="str">
        <f t="shared" si="890"/>
        <v>N</v>
      </c>
      <c r="K460" s="6">
        <f t="shared" si="890"/>
        <v>0.36458333333333331</v>
      </c>
      <c r="L460" s="2" t="str">
        <f t="shared" si="890"/>
        <v>Angela</v>
      </c>
      <c r="M460" s="2">
        <f t="shared" si="890"/>
        <v>5.5</v>
      </c>
      <c r="N460" s="2">
        <f t="shared" si="890"/>
        <v>2</v>
      </c>
      <c r="O460" s="2">
        <v>2</v>
      </c>
      <c r="P460" s="2" t="s">
        <v>134</v>
      </c>
      <c r="Q460" s="7" t="str">
        <f>IF($N460=1,IF(ISERROR(VLOOKUP($P460,'M1'!$A:$C,Q$2,FALSE)),"NOT PRESENT",VLOOKUP($P460,'M1'!$A:$C,Q$2,FALSE)),IF($N460=2,IF(ISERROR(VLOOKUP(DATA!$P460,'M2'!$A:$C,Q$2,FALSE)),"NOT PRESENT",VLOOKUP(DATA!$P460,'M2'!$A:$C,Q$2,FALSE)),IF($N460=0,IF(ISERROR(VLOOKUP($P460,'M1'!$A:$C,Q$2,FALSE)),IF(ISERROR(VLOOKUP(DATA!$P460,'M2'!$A:$C,Q$2,FALSE)),"NOT PRESENT",VLOOKUP(DATA!$P460,'M2'!$A:$C,Q$2,FALSE)),VLOOKUP($P460,'M1'!$A:$C,Q$2,FALSE)),"SPECIFY METHOD")))</f>
        <v>Opistognathus whitehursti</v>
      </c>
      <c r="R460" s="7">
        <f>IF($N460=1,IF(ISERROR(VLOOKUP($P460,'M1'!$A:$C,R$2,FALSE)),"NOT PRESENT",VLOOKUP($P460,'M1'!$A:$C,R$2,FALSE)),IF($N460=2,IF(ISERROR(VLOOKUP(DATA!$P460,'M2'!$A:$C,R$2,FALSE)),"NOT PRESENT",VLOOKUP(DATA!$P460,'M2'!$A:$C,R$2,FALSE)),IF($N460=0,IF(ISERROR(VLOOKUP($P460,'M1'!$A:$C,R$2,FALSE)),IF(ISERROR(VLOOKUP(DATA!$P460,'M2'!$A:$C,R$2,FALSE)),"NOT PRESENT",VLOOKUP(DATA!$P460,'M2'!$A:$C,R$2,FALSE)),VLOOKUP($P460,'M1'!$A:$C,R$2,FALSE)),"SPECIFY METHOD")))</f>
        <v>0</v>
      </c>
      <c r="S460" s="33">
        <f t="shared" si="793"/>
        <v>3</v>
      </c>
      <c r="T460" s="2">
        <v>0</v>
      </c>
      <c r="V460" s="2">
        <v>3</v>
      </c>
    </row>
    <row r="461" spans="1:27">
      <c r="B461" s="2" t="str">
        <f t="shared" ref="B461:D461" si="891">IF(ISERROR(B460),IF(ISERROR(B459),IF(ISERROR(B458),"BLANK",B458),B459),B460)</f>
        <v>LH</v>
      </c>
      <c r="C461" s="2" t="str">
        <f t="shared" si="891"/>
        <v>BLANK</v>
      </c>
      <c r="D461" s="2" t="str">
        <f t="shared" si="891"/>
        <v>BCA</v>
      </c>
      <c r="E461" s="7" t="str">
        <f>IF(ISERROR(VLOOKUP($D461,SITES!$A:$E,2,FALSE)),"",VLOOKUP($D461,SITES!$A:$E,2,FALSE))</f>
        <v>Broward County A</v>
      </c>
      <c r="F461" s="4">
        <f>IF(ISERROR(VLOOKUP($D461,SITES!$A:$E,3,FALSE)),"",VLOOKUP($D461,SITES!$A:$E,3,FALSE))</f>
        <v>26.149750000000001</v>
      </c>
      <c r="G461" s="31">
        <f>IF(ISERROR(VLOOKUP($D461,SITES!$A:$E,4,FALSE)),"",VLOOKUP($D461,SITES!$A:$E,4,FALSE))</f>
        <v>-80.096833333333336</v>
      </c>
      <c r="H461" s="50">
        <f t="shared" ref="H461:N461" si="892">IF(ISERROR(H460),IF(ISERROR(H459),IF(ISERROR(H458),"BLANK",H458),H459),H460)</f>
        <v>45449</v>
      </c>
      <c r="I461" s="2">
        <f t="shared" si="892"/>
        <v>11</v>
      </c>
      <c r="J461" s="2" t="str">
        <f t="shared" si="892"/>
        <v>N</v>
      </c>
      <c r="K461" s="6">
        <f t="shared" si="892"/>
        <v>0.36458333333333331</v>
      </c>
      <c r="L461" s="2" t="str">
        <f t="shared" si="892"/>
        <v>Angela</v>
      </c>
      <c r="M461" s="2">
        <f t="shared" si="892"/>
        <v>5.5</v>
      </c>
      <c r="N461" s="2">
        <f t="shared" si="892"/>
        <v>2</v>
      </c>
      <c r="O461" s="2">
        <v>2</v>
      </c>
      <c r="P461" s="2" t="s">
        <v>100</v>
      </c>
      <c r="Q461" s="7" t="str">
        <f>IF($N461=1,IF(ISERROR(VLOOKUP($P461,'M1'!$A:$C,Q$2,FALSE)),"NOT PRESENT",VLOOKUP($P461,'M1'!$A:$C,Q$2,FALSE)),IF($N461=2,IF(ISERROR(VLOOKUP(DATA!$P461,'M2'!$A:$C,Q$2,FALSE)),"NOT PRESENT",VLOOKUP(DATA!$P461,'M2'!$A:$C,Q$2,FALSE)),IF($N461=0,IF(ISERROR(VLOOKUP($P461,'M1'!$A:$C,Q$2,FALSE)),IF(ISERROR(VLOOKUP(DATA!$P461,'M2'!$A:$C,Q$2,FALSE)),"NOT PRESENT",VLOOKUP(DATA!$P461,'M2'!$A:$C,Q$2,FALSE)),VLOOKUP($P461,'M1'!$A:$C,Q$2,FALSE)),"SPECIFY METHOD")))</f>
        <v>Scorpaena plumieri</v>
      </c>
      <c r="R461" s="7" t="str">
        <f>IF($N461=1,IF(ISERROR(VLOOKUP($P461,'M1'!$A:$C,R$2,FALSE)),"NOT PRESENT",VLOOKUP($P461,'M1'!$A:$C,R$2,FALSE)),IF($N461=2,IF(ISERROR(VLOOKUP(DATA!$P461,'M2'!$A:$C,R$2,FALSE)),"NOT PRESENT",VLOOKUP(DATA!$P461,'M2'!$A:$C,R$2,FALSE)),IF($N461=0,IF(ISERROR(VLOOKUP($P461,'M1'!$A:$C,R$2,FALSE)),IF(ISERROR(VLOOKUP(DATA!$P461,'M2'!$A:$C,R$2,FALSE)),"NOT PRESENT",VLOOKUP(DATA!$P461,'M2'!$A:$C,R$2,FALSE)),VLOOKUP($P461,'M1'!$A:$C,R$2,FALSE)),"SPECIFY METHOD")))</f>
        <v>Spotted scorpionfish</v>
      </c>
      <c r="S461" s="33">
        <f t="shared" si="793"/>
        <v>1</v>
      </c>
      <c r="T461" s="2">
        <v>0</v>
      </c>
      <c r="AA461" s="2">
        <v>1</v>
      </c>
    </row>
    <row r="462" spans="1:27">
      <c r="B462" s="2" t="str">
        <f t="shared" ref="B462:D462" si="893">IF(ISERROR(B461),IF(ISERROR(B460),IF(ISERROR(B459),"BLANK",B459),B460),B461)</f>
        <v>LH</v>
      </c>
      <c r="C462" s="2" t="str">
        <f t="shared" si="893"/>
        <v>BLANK</v>
      </c>
      <c r="D462" s="2" t="str">
        <f t="shared" si="893"/>
        <v>BCA</v>
      </c>
      <c r="E462" s="7" t="str">
        <f>IF(ISERROR(VLOOKUP($D462,SITES!$A:$E,2,FALSE)),"",VLOOKUP($D462,SITES!$A:$E,2,FALSE))</f>
        <v>Broward County A</v>
      </c>
      <c r="F462" s="4">
        <f>IF(ISERROR(VLOOKUP($D462,SITES!$A:$E,3,FALSE)),"",VLOOKUP($D462,SITES!$A:$E,3,FALSE))</f>
        <v>26.149750000000001</v>
      </c>
      <c r="G462" s="31">
        <f>IF(ISERROR(VLOOKUP($D462,SITES!$A:$E,4,FALSE)),"",VLOOKUP($D462,SITES!$A:$E,4,FALSE))</f>
        <v>-80.096833333333336</v>
      </c>
      <c r="H462" s="50">
        <f t="shared" ref="H462:N462" si="894">IF(ISERROR(H461),IF(ISERROR(H460),IF(ISERROR(H459),"BLANK",H459),H460),H461)</f>
        <v>45449</v>
      </c>
      <c r="I462" s="2">
        <f t="shared" si="894"/>
        <v>11</v>
      </c>
      <c r="J462" s="2" t="str">
        <f t="shared" si="894"/>
        <v>N</v>
      </c>
      <c r="K462" s="6">
        <f t="shared" si="894"/>
        <v>0.36458333333333331</v>
      </c>
      <c r="L462" s="2" t="str">
        <f t="shared" si="894"/>
        <v>Angela</v>
      </c>
      <c r="M462" s="2">
        <f t="shared" si="894"/>
        <v>5.5</v>
      </c>
      <c r="N462" s="2">
        <f t="shared" si="894"/>
        <v>2</v>
      </c>
      <c r="O462" s="2">
        <v>2</v>
      </c>
      <c r="P462" s="2" t="s">
        <v>105</v>
      </c>
      <c r="Q462" s="7" t="str">
        <f>IF($N462=1,IF(ISERROR(VLOOKUP($P462,'M1'!$A:$C,Q$2,FALSE)),"NOT PRESENT",VLOOKUP($P462,'M1'!$A:$C,Q$2,FALSE)),IF($N462=2,IF(ISERROR(VLOOKUP(DATA!$P462,'M2'!$A:$C,Q$2,FALSE)),"NOT PRESENT",VLOOKUP(DATA!$P462,'M2'!$A:$C,Q$2,FALSE)),IF($N462=0,IF(ISERROR(VLOOKUP($P462,'M1'!$A:$C,Q$2,FALSE)),IF(ISERROR(VLOOKUP(DATA!$P462,'M2'!$A:$C,Q$2,FALSE)),"NOT PRESENT",VLOOKUP(DATA!$P462,'M2'!$A:$C,Q$2,FALSE)),VLOOKUP($P462,'M1'!$A:$C,Q$2,FALSE)),"SPECIFY METHOD")))</f>
        <v>Gnatholepis thompsoni</v>
      </c>
      <c r="R462" s="7" t="str">
        <f>IF($N462=1,IF(ISERROR(VLOOKUP($P462,'M1'!$A:$C,R$2,FALSE)),"NOT PRESENT",VLOOKUP($P462,'M1'!$A:$C,R$2,FALSE)),IF($N462=2,IF(ISERROR(VLOOKUP(DATA!$P462,'M2'!$A:$C,R$2,FALSE)),"NOT PRESENT",VLOOKUP(DATA!$P462,'M2'!$A:$C,R$2,FALSE)),IF($N462=0,IF(ISERROR(VLOOKUP($P462,'M1'!$A:$C,R$2,FALSE)),IF(ISERROR(VLOOKUP(DATA!$P462,'M2'!$A:$C,R$2,FALSE)),"NOT PRESENT",VLOOKUP(DATA!$P462,'M2'!$A:$C,R$2,FALSE)),VLOOKUP($P462,'M1'!$A:$C,R$2,FALSE)),"SPECIFY METHOD")))</f>
        <v>Goldspot goby</v>
      </c>
      <c r="S462" s="33">
        <f t="shared" si="793"/>
        <v>1</v>
      </c>
      <c r="T462" s="2">
        <v>0</v>
      </c>
      <c r="V462" s="2">
        <v>1</v>
      </c>
    </row>
    <row r="463" spans="1:27" s="53" customFormat="1">
      <c r="A463" s="54"/>
      <c r="B463" s="53" t="str">
        <f t="shared" ref="B463:D463" si="895">IF(ISERROR(B462),IF(ISERROR(B461),IF(ISERROR(B460),"BLANK",B460),B461),B462)</f>
        <v>LH</v>
      </c>
      <c r="C463" s="53" t="str">
        <f t="shared" si="895"/>
        <v>BLANK</v>
      </c>
      <c r="D463" s="53" t="str">
        <f t="shared" si="895"/>
        <v>BCA</v>
      </c>
      <c r="E463" s="52" t="str">
        <f>IF(ISERROR(VLOOKUP($D463,SITES!$A:$E,2,FALSE)),"",VLOOKUP($D463,SITES!$A:$E,2,FALSE))</f>
        <v>Broward County A</v>
      </c>
      <c r="F463" s="54">
        <f>IF(ISERROR(VLOOKUP($D463,SITES!$A:$E,3,FALSE)),"",VLOOKUP($D463,SITES!$A:$E,3,FALSE))</f>
        <v>26.149750000000001</v>
      </c>
      <c r="G463" s="55">
        <f>IF(ISERROR(VLOOKUP($D463,SITES!$A:$E,4,FALSE)),"",VLOOKUP($D463,SITES!$A:$E,4,FALSE))</f>
        <v>-80.096833333333336</v>
      </c>
      <c r="H463" s="56">
        <f t="shared" ref="H463:O463" si="896">IF(ISERROR(H462),IF(ISERROR(H461),IF(ISERROR(H460),"BLANK",H460),H461),H462)</f>
        <v>45449</v>
      </c>
      <c r="I463" s="53">
        <f t="shared" si="896"/>
        <v>11</v>
      </c>
      <c r="J463" s="53" t="str">
        <f t="shared" si="896"/>
        <v>N</v>
      </c>
      <c r="K463" s="57">
        <f t="shared" si="896"/>
        <v>0.36458333333333331</v>
      </c>
      <c r="L463" s="53" t="str">
        <f t="shared" si="896"/>
        <v>Angela</v>
      </c>
      <c r="M463" s="53">
        <f t="shared" si="896"/>
        <v>5.5</v>
      </c>
      <c r="N463" s="53">
        <f t="shared" si="896"/>
        <v>2</v>
      </c>
      <c r="O463" s="53">
        <f t="shared" si="896"/>
        <v>2</v>
      </c>
      <c r="P463" s="53" t="s">
        <v>117</v>
      </c>
      <c r="Q463" s="52" t="str">
        <f>IF($N463=1,IF(ISERROR(VLOOKUP($P463,'M1'!$A:$C,Q$2,FALSE)),"NOT PRESENT",VLOOKUP($P463,'M1'!$A:$C,Q$2,FALSE)),IF($N463=2,IF(ISERROR(VLOOKUP(DATA!$P463,'M2'!$A:$C,Q$2,FALSE)),"NOT PRESENT",VLOOKUP(DATA!$P463,'M2'!$A:$C,Q$2,FALSE)),IF($N463=0,IF(ISERROR(VLOOKUP($P463,'M1'!$A:$C,Q$2,FALSE)),IF(ISERROR(VLOOKUP(DATA!$P463,'M2'!$A:$C,Q$2,FALSE)),"NOT PRESENT",VLOOKUP(DATA!$P463,'M2'!$A:$C,Q$2,FALSE)),VLOOKUP($P463,'M1'!$A:$C,Q$2,FALSE)),"SPECIFY METHOD")))</f>
        <v>Debris - Zero</v>
      </c>
      <c r="R463" s="52" t="str">
        <f>IF($N463=1,IF(ISERROR(VLOOKUP($P463,'M1'!$A:$C,R$2,FALSE)),"NOT PRESENT",VLOOKUP($P463,'M1'!$A:$C,R$2,FALSE)),IF($N463=2,IF(ISERROR(VLOOKUP(DATA!$P463,'M2'!$A:$C,R$2,FALSE)),"NOT PRESENT",VLOOKUP(DATA!$P463,'M2'!$A:$C,R$2,FALSE)),IF($N463=0,IF(ISERROR(VLOOKUP($P463,'M1'!$A:$C,R$2,FALSE)),IF(ISERROR(VLOOKUP(DATA!$P463,'M2'!$A:$C,R$2,FALSE)),"NOT PRESENT",VLOOKUP(DATA!$P463,'M2'!$A:$C,R$2,FALSE)),VLOOKUP($P463,'M1'!$A:$C,R$2,FALSE)),"SPECIFY METHOD")))</f>
        <v>No Debris found</v>
      </c>
      <c r="S463" s="58">
        <f t="shared" si="793"/>
        <v>0</v>
      </c>
      <c r="T463" s="53">
        <v>0</v>
      </c>
    </row>
    <row r="464" spans="1:27">
      <c r="B464" s="2" t="str">
        <f t="shared" ref="B464:C464" si="897">IF(ISERROR(B463),IF(ISERROR(B462),IF(ISERROR(B461),"BLANK",B461),B462),B463)</f>
        <v>LH</v>
      </c>
      <c r="C464" s="2" t="str">
        <f t="shared" si="897"/>
        <v>BLANK</v>
      </c>
      <c r="D464" s="2" t="s">
        <v>182</v>
      </c>
      <c r="E464" s="7" t="str">
        <f>IF(ISERROR(VLOOKUP($D464,SITES!$A:$E,2,FALSE)),"",VLOOKUP($D464,SITES!$A:$E,2,FALSE))</f>
        <v>John U. Lloyd Beach State Park</v>
      </c>
      <c r="F464" s="4">
        <f>IF(ISERROR(VLOOKUP($D464,SITES!$A:$E,3,FALSE)),"",VLOOKUP($D464,SITES!$A:$E,3,FALSE))</f>
        <v>26.08314</v>
      </c>
      <c r="G464" s="31">
        <f>IF(ISERROR(VLOOKUP($D464,SITES!$A:$E,4,FALSE)),"",VLOOKUP($D464,SITES!$A:$E,4,FALSE))</f>
        <v>-80.104109999999906</v>
      </c>
      <c r="H464" s="50">
        <f t="shared" ref="H464:J464" si="898">IF(ISERROR(H463),IF(ISERROR(H462),IF(ISERROR(H461),"BLANK",H461),H462),H463)</f>
        <v>45449</v>
      </c>
      <c r="I464" s="2">
        <v>18</v>
      </c>
      <c r="J464" s="2" t="str">
        <f t="shared" si="898"/>
        <v>N</v>
      </c>
      <c r="K464" s="6">
        <v>0.46527777777777773</v>
      </c>
      <c r="L464" s="2" t="s">
        <v>119</v>
      </c>
      <c r="M464" s="2">
        <v>4.5</v>
      </c>
      <c r="N464" s="2">
        <v>1</v>
      </c>
      <c r="O464" s="2">
        <v>1</v>
      </c>
      <c r="P464" s="2" t="s">
        <v>69</v>
      </c>
      <c r="Q464" s="7" t="str">
        <f>IF($N464=1,IF(ISERROR(VLOOKUP($P464,'M1'!$A:$C,Q$2,FALSE)),"NOT PRESENT",VLOOKUP($P464,'M1'!$A:$C,Q$2,FALSE)),IF($N464=2,IF(ISERROR(VLOOKUP(DATA!$P464,'M2'!$A:$C,Q$2,FALSE)),"NOT PRESENT",VLOOKUP(DATA!$P464,'M2'!$A:$C,Q$2,FALSE)),IF($N464=0,IF(ISERROR(VLOOKUP($P464,'M1'!$A:$C,Q$2,FALSE)),IF(ISERROR(VLOOKUP(DATA!$P464,'M2'!$A:$C,Q$2,FALSE)),"NOT PRESENT",VLOOKUP(DATA!$P464,'M2'!$A:$C,Q$2,FALSE)),VLOOKUP($P464,'M1'!$A:$C,Q$2,FALSE)),"SPECIFY METHOD")))</f>
        <v>Stegastes partitus</v>
      </c>
      <c r="R464" s="7" t="str">
        <f>IF($N464=1,IF(ISERROR(VLOOKUP($P464,'M1'!$A:$C,R$2,FALSE)),"NOT PRESENT",VLOOKUP($P464,'M1'!$A:$C,R$2,FALSE)),IF($N464=2,IF(ISERROR(VLOOKUP(DATA!$P464,'M2'!$A:$C,R$2,FALSE)),"NOT PRESENT",VLOOKUP(DATA!$P464,'M2'!$A:$C,R$2,FALSE)),IF($N464=0,IF(ISERROR(VLOOKUP($P464,'M1'!$A:$C,R$2,FALSE)),IF(ISERROR(VLOOKUP(DATA!$P464,'M2'!$A:$C,R$2,FALSE)),"NOT PRESENT",VLOOKUP(DATA!$P464,'M2'!$A:$C,R$2,FALSE)),VLOOKUP($P464,'M1'!$A:$C,R$2,FALSE)),"SPECIFY METHOD")))</f>
        <v>Bicolor damselfish</v>
      </c>
      <c r="S464" s="33">
        <f t="shared" si="793"/>
        <v>1</v>
      </c>
      <c r="T464" s="2">
        <v>0</v>
      </c>
      <c r="V464" s="2">
        <v>1</v>
      </c>
    </row>
    <row r="465" spans="2:27">
      <c r="B465" s="2" t="str">
        <f t="shared" ref="B465:D465" si="899">IF(ISERROR(B464),IF(ISERROR(B463),IF(ISERROR(B462),"BLANK",B462),B463),B464)</f>
        <v>LH</v>
      </c>
      <c r="C465" s="2" t="str">
        <f t="shared" si="899"/>
        <v>BLANK</v>
      </c>
      <c r="D465" s="2" t="str">
        <f t="shared" si="899"/>
        <v>USEC26</v>
      </c>
      <c r="E465" s="7" t="str">
        <f>IF(ISERROR(VLOOKUP($D465,SITES!$A:$E,2,FALSE)),"",VLOOKUP($D465,SITES!$A:$E,2,FALSE))</f>
        <v>John U. Lloyd Beach State Park</v>
      </c>
      <c r="F465" s="4">
        <f>IF(ISERROR(VLOOKUP($D465,SITES!$A:$E,3,FALSE)),"",VLOOKUP($D465,SITES!$A:$E,3,FALSE))</f>
        <v>26.08314</v>
      </c>
      <c r="G465" s="31">
        <f>IF(ISERROR(VLOOKUP($D465,SITES!$A:$E,4,FALSE)),"",VLOOKUP($D465,SITES!$A:$E,4,FALSE))</f>
        <v>-80.104109999999906</v>
      </c>
      <c r="H465" s="50">
        <f t="shared" ref="H465:P465" si="900">IF(ISERROR(H464),IF(ISERROR(H463),IF(ISERROR(H462),"BLANK",H462),H463),H464)</f>
        <v>45449</v>
      </c>
      <c r="I465" s="2">
        <f t="shared" si="900"/>
        <v>18</v>
      </c>
      <c r="J465" s="2" t="str">
        <f t="shared" si="900"/>
        <v>N</v>
      </c>
      <c r="K465" s="6">
        <f t="shared" si="900"/>
        <v>0.46527777777777773</v>
      </c>
      <c r="L465" s="2" t="str">
        <f t="shared" si="900"/>
        <v>Mark</v>
      </c>
      <c r="M465" s="2">
        <f t="shared" si="900"/>
        <v>4.5</v>
      </c>
      <c r="N465" s="2">
        <f t="shared" si="900"/>
        <v>1</v>
      </c>
      <c r="O465" s="2">
        <v>2</v>
      </c>
      <c r="P465" s="2" t="str">
        <f t="shared" si="900"/>
        <v>spa</v>
      </c>
      <c r="Q465" s="7" t="str">
        <f>IF($N465=1,IF(ISERROR(VLOOKUP($P465,'M1'!$A:$C,Q$2,FALSE)),"NOT PRESENT",VLOOKUP($P465,'M1'!$A:$C,Q$2,FALSE)),IF($N465=2,IF(ISERROR(VLOOKUP(DATA!$P465,'M2'!$A:$C,Q$2,FALSE)),"NOT PRESENT",VLOOKUP(DATA!$P465,'M2'!$A:$C,Q$2,FALSE)),IF($N465=0,IF(ISERROR(VLOOKUP($P465,'M1'!$A:$C,Q$2,FALSE)),IF(ISERROR(VLOOKUP(DATA!$P465,'M2'!$A:$C,Q$2,FALSE)),"NOT PRESENT",VLOOKUP(DATA!$P465,'M2'!$A:$C,Q$2,FALSE)),VLOOKUP($P465,'M1'!$A:$C,Q$2,FALSE)),"SPECIFY METHOD")))</f>
        <v>Stegastes partitus</v>
      </c>
      <c r="R465" s="7" t="str">
        <f>IF($N465=1,IF(ISERROR(VLOOKUP($P465,'M1'!$A:$C,R$2,FALSE)),"NOT PRESENT",VLOOKUP($P465,'M1'!$A:$C,R$2,FALSE)),IF($N465=2,IF(ISERROR(VLOOKUP(DATA!$P465,'M2'!$A:$C,R$2,FALSE)),"NOT PRESENT",VLOOKUP(DATA!$P465,'M2'!$A:$C,R$2,FALSE)),IF($N465=0,IF(ISERROR(VLOOKUP($P465,'M1'!$A:$C,R$2,FALSE)),IF(ISERROR(VLOOKUP(DATA!$P465,'M2'!$A:$C,R$2,FALSE)),"NOT PRESENT",VLOOKUP(DATA!$P465,'M2'!$A:$C,R$2,FALSE)),VLOOKUP($P465,'M1'!$A:$C,R$2,FALSE)),"SPECIFY METHOD")))</f>
        <v>Bicolor damselfish</v>
      </c>
      <c r="S465" s="33">
        <f t="shared" si="793"/>
        <v>1</v>
      </c>
      <c r="T465" s="2">
        <v>0</v>
      </c>
      <c r="V465" s="2">
        <v>1</v>
      </c>
    </row>
    <row r="466" spans="2:27">
      <c r="B466" s="2" t="str">
        <f t="shared" ref="B466:D466" si="901">IF(ISERROR(B465),IF(ISERROR(B464),IF(ISERROR(B463),"BLANK",B463),B464),B465)</f>
        <v>LH</v>
      </c>
      <c r="C466" s="2" t="str">
        <f t="shared" si="901"/>
        <v>BLANK</v>
      </c>
      <c r="D466" s="2" t="str">
        <f t="shared" si="901"/>
        <v>USEC26</v>
      </c>
      <c r="E466" s="7" t="str">
        <f>IF(ISERROR(VLOOKUP($D466,SITES!$A:$E,2,FALSE)),"",VLOOKUP($D466,SITES!$A:$E,2,FALSE))</f>
        <v>John U. Lloyd Beach State Park</v>
      </c>
      <c r="F466" s="4">
        <f>IF(ISERROR(VLOOKUP($D466,SITES!$A:$E,3,FALSE)),"",VLOOKUP($D466,SITES!$A:$E,3,FALSE))</f>
        <v>26.08314</v>
      </c>
      <c r="G466" s="31">
        <f>IF(ISERROR(VLOOKUP($D466,SITES!$A:$E,4,FALSE)),"",VLOOKUP($D466,SITES!$A:$E,4,FALSE))</f>
        <v>-80.104109999999906</v>
      </c>
      <c r="H466" s="50">
        <f t="shared" ref="H466:N466" si="902">IF(ISERROR(H465),IF(ISERROR(H464),IF(ISERROR(H463),"BLANK",H463),H464),H465)</f>
        <v>45449</v>
      </c>
      <c r="I466" s="2">
        <f t="shared" si="902"/>
        <v>18</v>
      </c>
      <c r="J466" s="2" t="str">
        <f t="shared" si="902"/>
        <v>N</v>
      </c>
      <c r="K466" s="6">
        <f t="shared" si="902"/>
        <v>0.46527777777777773</v>
      </c>
      <c r="L466" s="2" t="str">
        <f t="shared" si="902"/>
        <v>Mark</v>
      </c>
      <c r="M466" s="2">
        <f t="shared" si="902"/>
        <v>4.5</v>
      </c>
      <c r="N466" s="2">
        <f t="shared" si="902"/>
        <v>1</v>
      </c>
      <c r="O466" s="2">
        <v>1</v>
      </c>
      <c r="P466" s="2" t="s">
        <v>173</v>
      </c>
      <c r="Q466" s="7" t="str">
        <f>IF($N466=1,IF(ISERROR(VLOOKUP($P466,'M1'!$A:$C,Q$2,FALSE)),"NOT PRESENT",VLOOKUP($P466,'M1'!$A:$C,Q$2,FALSE)),IF($N466=2,IF(ISERROR(VLOOKUP(DATA!$P466,'M2'!$A:$C,Q$2,FALSE)),"NOT PRESENT",VLOOKUP(DATA!$P466,'M2'!$A:$C,Q$2,FALSE)),IF($N466=0,IF(ISERROR(VLOOKUP($P466,'M1'!$A:$C,Q$2,FALSE)),IF(ISERROR(VLOOKUP(DATA!$P466,'M2'!$A:$C,Q$2,FALSE)),"NOT PRESENT",VLOOKUP(DATA!$P466,'M2'!$A:$C,Q$2,FALSE)),VLOOKUP($P466,'M1'!$A:$C,Q$2,FALSE)),"SPECIFY METHOD")))</f>
        <v>Stegastes adustus</v>
      </c>
      <c r="R466" s="7" t="str">
        <f>IF($N466=1,IF(ISERROR(VLOOKUP($P466,'M1'!$A:$C,R$2,FALSE)),"NOT PRESENT",VLOOKUP($P466,'M1'!$A:$C,R$2,FALSE)),IF($N466=2,IF(ISERROR(VLOOKUP(DATA!$P466,'M2'!$A:$C,R$2,FALSE)),"NOT PRESENT",VLOOKUP(DATA!$P466,'M2'!$A:$C,R$2,FALSE)),IF($N466=0,IF(ISERROR(VLOOKUP($P466,'M1'!$A:$C,R$2,FALSE)),IF(ISERROR(VLOOKUP(DATA!$P466,'M2'!$A:$C,R$2,FALSE)),"NOT PRESENT",VLOOKUP(DATA!$P466,'M2'!$A:$C,R$2,FALSE)),VLOOKUP($P466,'M1'!$A:$C,R$2,FALSE)),"SPECIFY METHOD")))</f>
        <v>Dusky damselfish</v>
      </c>
      <c r="S466" s="33">
        <f t="shared" si="793"/>
        <v>15</v>
      </c>
      <c r="T466" s="2">
        <v>0</v>
      </c>
      <c r="V466" s="2">
        <v>15</v>
      </c>
    </row>
    <row r="467" spans="2:27">
      <c r="B467" s="2" t="str">
        <f t="shared" ref="B467:D467" si="903">IF(ISERROR(B466),IF(ISERROR(B465),IF(ISERROR(B464),"BLANK",B464),B465),B466)</f>
        <v>LH</v>
      </c>
      <c r="C467" s="2" t="str">
        <f t="shared" si="903"/>
        <v>BLANK</v>
      </c>
      <c r="D467" s="2" t="str">
        <f t="shared" si="903"/>
        <v>USEC26</v>
      </c>
      <c r="E467" s="7" t="str">
        <f>IF(ISERROR(VLOOKUP($D467,SITES!$A:$E,2,FALSE)),"",VLOOKUP($D467,SITES!$A:$E,2,FALSE))</f>
        <v>John U. Lloyd Beach State Park</v>
      </c>
      <c r="F467" s="4">
        <f>IF(ISERROR(VLOOKUP($D467,SITES!$A:$E,3,FALSE)),"",VLOOKUP($D467,SITES!$A:$E,3,FALSE))</f>
        <v>26.08314</v>
      </c>
      <c r="G467" s="31">
        <f>IF(ISERROR(VLOOKUP($D467,SITES!$A:$E,4,FALSE)),"",VLOOKUP($D467,SITES!$A:$E,4,FALSE))</f>
        <v>-80.104109999999906</v>
      </c>
      <c r="H467" s="50">
        <f t="shared" ref="H467:P467" si="904">IF(ISERROR(H466),IF(ISERROR(H465),IF(ISERROR(H464),"BLANK",H464),H465),H466)</f>
        <v>45449</v>
      </c>
      <c r="I467" s="2">
        <f t="shared" si="904"/>
        <v>18</v>
      </c>
      <c r="J467" s="2" t="str">
        <f t="shared" si="904"/>
        <v>N</v>
      </c>
      <c r="K467" s="6">
        <f t="shared" si="904"/>
        <v>0.46527777777777773</v>
      </c>
      <c r="L467" s="2" t="str">
        <f t="shared" si="904"/>
        <v>Mark</v>
      </c>
      <c r="M467" s="2">
        <f t="shared" si="904"/>
        <v>4.5</v>
      </c>
      <c r="N467" s="2">
        <f t="shared" si="904"/>
        <v>1</v>
      </c>
      <c r="O467" s="2">
        <v>2</v>
      </c>
      <c r="P467" s="2" t="str">
        <f t="shared" si="904"/>
        <v>sad</v>
      </c>
      <c r="Q467" s="7" t="str">
        <f>IF($N467=1,IF(ISERROR(VLOOKUP($P467,'M1'!$A:$C,Q$2,FALSE)),"NOT PRESENT",VLOOKUP($P467,'M1'!$A:$C,Q$2,FALSE)),IF($N467=2,IF(ISERROR(VLOOKUP(DATA!$P467,'M2'!$A:$C,Q$2,FALSE)),"NOT PRESENT",VLOOKUP(DATA!$P467,'M2'!$A:$C,Q$2,FALSE)),IF($N467=0,IF(ISERROR(VLOOKUP($P467,'M1'!$A:$C,Q$2,FALSE)),IF(ISERROR(VLOOKUP(DATA!$P467,'M2'!$A:$C,Q$2,FALSE)),"NOT PRESENT",VLOOKUP(DATA!$P467,'M2'!$A:$C,Q$2,FALSE)),VLOOKUP($P467,'M1'!$A:$C,Q$2,FALSE)),"SPECIFY METHOD")))</f>
        <v>Stegastes adustus</v>
      </c>
      <c r="R467" s="7" t="str">
        <f>IF($N467=1,IF(ISERROR(VLOOKUP($P467,'M1'!$A:$C,R$2,FALSE)),"NOT PRESENT",VLOOKUP($P467,'M1'!$A:$C,R$2,FALSE)),IF($N467=2,IF(ISERROR(VLOOKUP(DATA!$P467,'M2'!$A:$C,R$2,FALSE)),"NOT PRESENT",VLOOKUP(DATA!$P467,'M2'!$A:$C,R$2,FALSE)),IF($N467=0,IF(ISERROR(VLOOKUP($P467,'M1'!$A:$C,R$2,FALSE)),IF(ISERROR(VLOOKUP(DATA!$P467,'M2'!$A:$C,R$2,FALSE)),"NOT PRESENT",VLOOKUP(DATA!$P467,'M2'!$A:$C,R$2,FALSE)),VLOOKUP($P467,'M1'!$A:$C,R$2,FALSE)),"SPECIFY METHOD")))</f>
        <v>Dusky damselfish</v>
      </c>
      <c r="S467" s="33">
        <f t="shared" si="793"/>
        <v>10</v>
      </c>
      <c r="T467" s="2">
        <v>0</v>
      </c>
      <c r="V467" s="2">
        <v>10</v>
      </c>
    </row>
    <row r="468" spans="2:27">
      <c r="B468" s="2" t="str">
        <f t="shared" ref="B468:D468" si="905">IF(ISERROR(B467),IF(ISERROR(B466),IF(ISERROR(B465),"BLANK",B465),B466),B467)</f>
        <v>LH</v>
      </c>
      <c r="C468" s="2" t="str">
        <f t="shared" si="905"/>
        <v>BLANK</v>
      </c>
      <c r="D468" s="2" t="str">
        <f t="shared" si="905"/>
        <v>USEC26</v>
      </c>
      <c r="E468" s="7" t="str">
        <f>IF(ISERROR(VLOOKUP($D468,SITES!$A:$E,2,FALSE)),"",VLOOKUP($D468,SITES!$A:$E,2,FALSE))</f>
        <v>John U. Lloyd Beach State Park</v>
      </c>
      <c r="F468" s="4">
        <f>IF(ISERROR(VLOOKUP($D468,SITES!$A:$E,3,FALSE)),"",VLOOKUP($D468,SITES!$A:$E,3,FALSE))</f>
        <v>26.08314</v>
      </c>
      <c r="G468" s="31">
        <f>IF(ISERROR(VLOOKUP($D468,SITES!$A:$E,4,FALSE)),"",VLOOKUP($D468,SITES!$A:$E,4,FALSE))</f>
        <v>-80.104109999999906</v>
      </c>
      <c r="H468" s="50">
        <f t="shared" ref="H468:N468" si="906">IF(ISERROR(H467),IF(ISERROR(H466),IF(ISERROR(H465),"BLANK",H465),H466),H467)</f>
        <v>45449</v>
      </c>
      <c r="I468" s="2">
        <f t="shared" si="906"/>
        <v>18</v>
      </c>
      <c r="J468" s="2" t="str">
        <f t="shared" si="906"/>
        <v>N</v>
      </c>
      <c r="K468" s="6">
        <f t="shared" si="906"/>
        <v>0.46527777777777773</v>
      </c>
      <c r="L468" s="2" t="str">
        <f t="shared" si="906"/>
        <v>Mark</v>
      </c>
      <c r="M468" s="2">
        <f t="shared" si="906"/>
        <v>4.5</v>
      </c>
      <c r="N468" s="2">
        <f t="shared" si="906"/>
        <v>1</v>
      </c>
      <c r="O468" s="2">
        <v>1</v>
      </c>
      <c r="P468" s="2" t="s">
        <v>169</v>
      </c>
      <c r="Q468" s="7" t="str">
        <f>IF($N468=1,IF(ISERROR(VLOOKUP($P468,'M1'!$A:$C,Q$2,FALSE)),"NOT PRESENT",VLOOKUP($P468,'M1'!$A:$C,Q$2,FALSE)),IF($N468=2,IF(ISERROR(VLOOKUP(DATA!$P468,'M2'!$A:$C,Q$2,FALSE)),"NOT PRESENT",VLOOKUP(DATA!$P468,'M2'!$A:$C,Q$2,FALSE)),IF($N468=0,IF(ISERROR(VLOOKUP($P468,'M1'!$A:$C,Q$2,FALSE)),IF(ISERROR(VLOOKUP(DATA!$P468,'M2'!$A:$C,Q$2,FALSE)),"NOT PRESENT",VLOOKUP(DATA!$P468,'M2'!$A:$C,Q$2,FALSE)),VLOOKUP($P468,'M1'!$A:$C,Q$2,FALSE)),"SPECIFY METHOD")))</f>
        <v>Emblemaria pandionis</v>
      </c>
      <c r="R468" s="7">
        <f>IF($N468=1,IF(ISERROR(VLOOKUP($P468,'M1'!$A:$C,R$2,FALSE)),"NOT PRESENT",VLOOKUP($P468,'M1'!$A:$C,R$2,FALSE)),IF($N468=2,IF(ISERROR(VLOOKUP(DATA!$P468,'M2'!$A:$C,R$2,FALSE)),"NOT PRESENT",VLOOKUP(DATA!$P468,'M2'!$A:$C,R$2,FALSE)),IF($N468=0,IF(ISERROR(VLOOKUP($P468,'M1'!$A:$C,R$2,FALSE)),IF(ISERROR(VLOOKUP(DATA!$P468,'M2'!$A:$C,R$2,FALSE)),"NOT PRESENT",VLOOKUP(DATA!$P468,'M2'!$A:$C,R$2,FALSE)),VLOOKUP($P468,'M1'!$A:$C,R$2,FALSE)),"SPECIFY METHOD")))</f>
        <v>0</v>
      </c>
      <c r="S468" s="33">
        <f t="shared" si="793"/>
        <v>1</v>
      </c>
      <c r="T468" s="2">
        <v>0</v>
      </c>
      <c r="U468" s="2">
        <v>1</v>
      </c>
    </row>
    <row r="469" spans="2:27">
      <c r="B469" s="2" t="str">
        <f t="shared" ref="B469:D469" si="907">IF(ISERROR(B468),IF(ISERROR(B467),IF(ISERROR(B466),"BLANK",B466),B467),B468)</f>
        <v>LH</v>
      </c>
      <c r="C469" s="2" t="str">
        <f t="shared" si="907"/>
        <v>BLANK</v>
      </c>
      <c r="D469" s="2" t="str">
        <f t="shared" si="907"/>
        <v>USEC26</v>
      </c>
      <c r="E469" s="7" t="str">
        <f>IF(ISERROR(VLOOKUP($D469,SITES!$A:$E,2,FALSE)),"",VLOOKUP($D469,SITES!$A:$E,2,FALSE))</f>
        <v>John U. Lloyd Beach State Park</v>
      </c>
      <c r="F469" s="4">
        <f>IF(ISERROR(VLOOKUP($D469,SITES!$A:$E,3,FALSE)),"",VLOOKUP($D469,SITES!$A:$E,3,FALSE))</f>
        <v>26.08314</v>
      </c>
      <c r="G469" s="31">
        <f>IF(ISERROR(VLOOKUP($D469,SITES!$A:$E,4,FALSE)),"",VLOOKUP($D469,SITES!$A:$E,4,FALSE))</f>
        <v>-80.104109999999906</v>
      </c>
      <c r="H469" s="50">
        <f t="shared" ref="H469:N469" si="908">IF(ISERROR(H468),IF(ISERROR(H467),IF(ISERROR(H466),"BLANK",H466),H467),H468)</f>
        <v>45449</v>
      </c>
      <c r="I469" s="2">
        <f t="shared" si="908"/>
        <v>18</v>
      </c>
      <c r="J469" s="2" t="str">
        <f t="shared" si="908"/>
        <v>N</v>
      </c>
      <c r="K469" s="6">
        <f t="shared" si="908"/>
        <v>0.46527777777777773</v>
      </c>
      <c r="L469" s="2" t="str">
        <f t="shared" si="908"/>
        <v>Mark</v>
      </c>
      <c r="M469" s="2">
        <f t="shared" si="908"/>
        <v>4.5</v>
      </c>
      <c r="N469" s="2">
        <f t="shared" si="908"/>
        <v>1</v>
      </c>
      <c r="O469" s="2">
        <v>1</v>
      </c>
      <c r="P469" s="2" t="s">
        <v>105</v>
      </c>
      <c r="Q469" s="7" t="str">
        <f>IF($N469=1,IF(ISERROR(VLOOKUP($P469,'M1'!$A:$C,Q$2,FALSE)),"NOT PRESENT",VLOOKUP($P469,'M1'!$A:$C,Q$2,FALSE)),IF($N469=2,IF(ISERROR(VLOOKUP(DATA!$P469,'M2'!$A:$C,Q$2,FALSE)),"NOT PRESENT",VLOOKUP(DATA!$P469,'M2'!$A:$C,Q$2,FALSE)),IF($N469=0,IF(ISERROR(VLOOKUP($P469,'M1'!$A:$C,Q$2,FALSE)),IF(ISERROR(VLOOKUP(DATA!$P469,'M2'!$A:$C,Q$2,FALSE)),"NOT PRESENT",VLOOKUP(DATA!$P469,'M2'!$A:$C,Q$2,FALSE)),VLOOKUP($P469,'M1'!$A:$C,Q$2,FALSE)),"SPECIFY METHOD")))</f>
        <v>Gnatholepis thompsoni</v>
      </c>
      <c r="R469" s="7" t="str">
        <f>IF($N469=1,IF(ISERROR(VLOOKUP($P469,'M1'!$A:$C,R$2,FALSE)),"NOT PRESENT",VLOOKUP($P469,'M1'!$A:$C,R$2,FALSE)),IF($N469=2,IF(ISERROR(VLOOKUP(DATA!$P469,'M2'!$A:$C,R$2,FALSE)),"NOT PRESENT",VLOOKUP(DATA!$P469,'M2'!$A:$C,R$2,FALSE)),IF($N469=0,IF(ISERROR(VLOOKUP($P469,'M1'!$A:$C,R$2,FALSE)),IF(ISERROR(VLOOKUP(DATA!$P469,'M2'!$A:$C,R$2,FALSE)),"NOT PRESENT",VLOOKUP(DATA!$P469,'M2'!$A:$C,R$2,FALSE)),VLOOKUP($P469,'M1'!$A:$C,R$2,FALSE)),"SPECIFY METHOD")))</f>
        <v>Goldspot goby</v>
      </c>
      <c r="S469" s="33">
        <f t="shared" ref="S469:S532" si="909">SUM(T469:AV469)</f>
        <v>1</v>
      </c>
      <c r="T469" s="2">
        <v>0</v>
      </c>
      <c r="V469" s="2">
        <v>1</v>
      </c>
    </row>
    <row r="470" spans="2:27">
      <c r="B470" s="2" t="str">
        <f t="shared" ref="B470:D470" si="910">IF(ISERROR(B469),IF(ISERROR(B468),IF(ISERROR(B467),"BLANK",B467),B468),B469)</f>
        <v>LH</v>
      </c>
      <c r="C470" s="2" t="str">
        <f t="shared" si="910"/>
        <v>BLANK</v>
      </c>
      <c r="D470" s="2" t="str">
        <f t="shared" si="910"/>
        <v>USEC26</v>
      </c>
      <c r="E470" s="7" t="str">
        <f>IF(ISERROR(VLOOKUP($D470,SITES!$A:$E,2,FALSE)),"",VLOOKUP($D470,SITES!$A:$E,2,FALSE))</f>
        <v>John U. Lloyd Beach State Park</v>
      </c>
      <c r="F470" s="4">
        <f>IF(ISERROR(VLOOKUP($D470,SITES!$A:$E,3,FALSE)),"",VLOOKUP($D470,SITES!$A:$E,3,FALSE))</f>
        <v>26.08314</v>
      </c>
      <c r="G470" s="31">
        <f>IF(ISERROR(VLOOKUP($D470,SITES!$A:$E,4,FALSE)),"",VLOOKUP($D470,SITES!$A:$E,4,FALSE))</f>
        <v>-80.104109999999906</v>
      </c>
      <c r="H470" s="50">
        <f t="shared" ref="H470:P470" si="911">IF(ISERROR(H469),IF(ISERROR(H468),IF(ISERROR(H467),"BLANK",H467),H468),H469)</f>
        <v>45449</v>
      </c>
      <c r="I470" s="2">
        <f t="shared" si="911"/>
        <v>18</v>
      </c>
      <c r="J470" s="2" t="str">
        <f t="shared" si="911"/>
        <v>N</v>
      </c>
      <c r="K470" s="6">
        <f t="shared" si="911"/>
        <v>0.46527777777777773</v>
      </c>
      <c r="L470" s="2" t="str">
        <f t="shared" si="911"/>
        <v>Mark</v>
      </c>
      <c r="M470" s="2">
        <f t="shared" si="911"/>
        <v>4.5</v>
      </c>
      <c r="N470" s="2">
        <f t="shared" si="911"/>
        <v>1</v>
      </c>
      <c r="O470" s="2">
        <v>2</v>
      </c>
      <c r="P470" s="2" t="str">
        <f t="shared" si="911"/>
        <v>gth</v>
      </c>
      <c r="Q470" s="7" t="str">
        <f>IF($N470=1,IF(ISERROR(VLOOKUP($P470,'M1'!$A:$C,Q$2,FALSE)),"NOT PRESENT",VLOOKUP($P470,'M1'!$A:$C,Q$2,FALSE)),IF($N470=2,IF(ISERROR(VLOOKUP(DATA!$P470,'M2'!$A:$C,Q$2,FALSE)),"NOT PRESENT",VLOOKUP(DATA!$P470,'M2'!$A:$C,Q$2,FALSE)),IF($N470=0,IF(ISERROR(VLOOKUP($P470,'M1'!$A:$C,Q$2,FALSE)),IF(ISERROR(VLOOKUP(DATA!$P470,'M2'!$A:$C,Q$2,FALSE)),"NOT PRESENT",VLOOKUP(DATA!$P470,'M2'!$A:$C,Q$2,FALSE)),VLOOKUP($P470,'M1'!$A:$C,Q$2,FALSE)),"SPECIFY METHOD")))</f>
        <v>Gnatholepis thompsoni</v>
      </c>
      <c r="R470" s="7" t="str">
        <f>IF($N470=1,IF(ISERROR(VLOOKUP($P470,'M1'!$A:$C,R$2,FALSE)),"NOT PRESENT",VLOOKUP($P470,'M1'!$A:$C,R$2,FALSE)),IF($N470=2,IF(ISERROR(VLOOKUP(DATA!$P470,'M2'!$A:$C,R$2,FALSE)),"NOT PRESENT",VLOOKUP(DATA!$P470,'M2'!$A:$C,R$2,FALSE)),IF($N470=0,IF(ISERROR(VLOOKUP($P470,'M1'!$A:$C,R$2,FALSE)),IF(ISERROR(VLOOKUP(DATA!$P470,'M2'!$A:$C,R$2,FALSE)),"NOT PRESENT",VLOOKUP(DATA!$P470,'M2'!$A:$C,R$2,FALSE)),VLOOKUP($P470,'M1'!$A:$C,R$2,FALSE)),"SPECIFY METHOD")))</f>
        <v>Goldspot goby</v>
      </c>
      <c r="S470" s="33">
        <f t="shared" si="909"/>
        <v>2</v>
      </c>
      <c r="T470" s="2">
        <v>0</v>
      </c>
      <c r="V470" s="2">
        <v>2</v>
      </c>
    </row>
    <row r="471" spans="2:27">
      <c r="B471" s="2" t="str">
        <f t="shared" ref="B471:D471" si="912">IF(ISERROR(B470),IF(ISERROR(B469),IF(ISERROR(B468),"BLANK",B468),B469),B470)</f>
        <v>LH</v>
      </c>
      <c r="C471" s="2" t="str">
        <f t="shared" si="912"/>
        <v>BLANK</v>
      </c>
      <c r="D471" s="2" t="str">
        <f t="shared" si="912"/>
        <v>USEC26</v>
      </c>
      <c r="E471" s="7" t="str">
        <f>IF(ISERROR(VLOOKUP($D471,SITES!$A:$E,2,FALSE)),"",VLOOKUP($D471,SITES!$A:$E,2,FALSE))</f>
        <v>John U. Lloyd Beach State Park</v>
      </c>
      <c r="F471" s="4">
        <f>IF(ISERROR(VLOOKUP($D471,SITES!$A:$E,3,FALSE)),"",VLOOKUP($D471,SITES!$A:$E,3,FALSE))</f>
        <v>26.08314</v>
      </c>
      <c r="G471" s="31">
        <f>IF(ISERROR(VLOOKUP($D471,SITES!$A:$E,4,FALSE)),"",VLOOKUP($D471,SITES!$A:$E,4,FALSE))</f>
        <v>-80.104109999999906</v>
      </c>
      <c r="H471" s="50">
        <f t="shared" ref="H471:N471" si="913">IF(ISERROR(H470),IF(ISERROR(H469),IF(ISERROR(H468),"BLANK",H468),H469),H470)</f>
        <v>45449</v>
      </c>
      <c r="I471" s="2">
        <f t="shared" si="913"/>
        <v>18</v>
      </c>
      <c r="J471" s="2" t="str">
        <f t="shared" si="913"/>
        <v>N</v>
      </c>
      <c r="K471" s="6">
        <f t="shared" si="913"/>
        <v>0.46527777777777773</v>
      </c>
      <c r="L471" s="2" t="str">
        <f t="shared" si="913"/>
        <v>Mark</v>
      </c>
      <c r="M471" s="2">
        <f t="shared" si="913"/>
        <v>4.5</v>
      </c>
      <c r="N471" s="2">
        <f t="shared" si="913"/>
        <v>1</v>
      </c>
      <c r="O471" s="2">
        <v>1</v>
      </c>
      <c r="P471" s="2" t="s">
        <v>83</v>
      </c>
      <c r="Q471" s="7" t="str">
        <f>IF($N471=1,IF(ISERROR(VLOOKUP($P471,'M1'!$A:$C,Q$2,FALSE)),"NOT PRESENT",VLOOKUP($P471,'M1'!$A:$C,Q$2,FALSE)),IF($N471=2,IF(ISERROR(VLOOKUP(DATA!$P471,'M2'!$A:$C,Q$2,FALSE)),"NOT PRESENT",VLOOKUP(DATA!$P471,'M2'!$A:$C,Q$2,FALSE)),IF($N471=0,IF(ISERROR(VLOOKUP($P471,'M1'!$A:$C,Q$2,FALSE)),IF(ISERROR(VLOOKUP(DATA!$P471,'M2'!$A:$C,Q$2,FALSE)),"NOT PRESENT",VLOOKUP(DATA!$P471,'M2'!$A:$C,Q$2,FALSE)),VLOOKUP($P471,'M1'!$A:$C,Q$2,FALSE)),"SPECIFY METHOD")))</f>
        <v>Acanthurus tractus</v>
      </c>
      <c r="R471" s="7">
        <f>IF($N471=1,IF(ISERROR(VLOOKUP($P471,'M1'!$A:$C,R$2,FALSE)),"NOT PRESENT",VLOOKUP($P471,'M1'!$A:$C,R$2,FALSE)),IF($N471=2,IF(ISERROR(VLOOKUP(DATA!$P471,'M2'!$A:$C,R$2,FALSE)),"NOT PRESENT",VLOOKUP(DATA!$P471,'M2'!$A:$C,R$2,FALSE)),IF($N471=0,IF(ISERROR(VLOOKUP($P471,'M1'!$A:$C,R$2,FALSE)),IF(ISERROR(VLOOKUP(DATA!$P471,'M2'!$A:$C,R$2,FALSE)),"NOT PRESENT",VLOOKUP(DATA!$P471,'M2'!$A:$C,R$2,FALSE)),VLOOKUP($P471,'M1'!$A:$C,R$2,FALSE)),"SPECIFY METHOD")))</f>
        <v>0</v>
      </c>
      <c r="S471" s="33">
        <f t="shared" si="909"/>
        <v>13</v>
      </c>
      <c r="T471" s="2">
        <v>0</v>
      </c>
      <c r="U471" s="2">
        <v>1</v>
      </c>
      <c r="V471" s="2">
        <v>3</v>
      </c>
      <c r="W471" s="2">
        <v>3</v>
      </c>
      <c r="X471" s="2">
        <v>3</v>
      </c>
      <c r="Z471" s="2">
        <v>2</v>
      </c>
      <c r="AA471" s="2">
        <v>1</v>
      </c>
    </row>
    <row r="472" spans="2:27">
      <c r="B472" s="2" t="str">
        <f t="shared" ref="B472:D472" si="914">IF(ISERROR(B471),IF(ISERROR(B470),IF(ISERROR(B469),"BLANK",B469),B470),B471)</f>
        <v>LH</v>
      </c>
      <c r="C472" s="2" t="str">
        <f t="shared" si="914"/>
        <v>BLANK</v>
      </c>
      <c r="D472" s="2" t="str">
        <f t="shared" si="914"/>
        <v>USEC26</v>
      </c>
      <c r="E472" s="7" t="str">
        <f>IF(ISERROR(VLOOKUP($D472,SITES!$A:$E,2,FALSE)),"",VLOOKUP($D472,SITES!$A:$E,2,FALSE))</f>
        <v>John U. Lloyd Beach State Park</v>
      </c>
      <c r="F472" s="4">
        <f>IF(ISERROR(VLOOKUP($D472,SITES!$A:$E,3,FALSE)),"",VLOOKUP($D472,SITES!$A:$E,3,FALSE))</f>
        <v>26.08314</v>
      </c>
      <c r="G472" s="31">
        <f>IF(ISERROR(VLOOKUP($D472,SITES!$A:$E,4,FALSE)),"",VLOOKUP($D472,SITES!$A:$E,4,FALSE))</f>
        <v>-80.104109999999906</v>
      </c>
      <c r="H472" s="50">
        <f t="shared" ref="H472:P472" si="915">IF(ISERROR(H471),IF(ISERROR(H470),IF(ISERROR(H469),"BLANK",H469),H470),H471)</f>
        <v>45449</v>
      </c>
      <c r="I472" s="2">
        <f t="shared" si="915"/>
        <v>18</v>
      </c>
      <c r="J472" s="2" t="str">
        <f t="shared" si="915"/>
        <v>N</v>
      </c>
      <c r="K472" s="6">
        <f t="shared" si="915"/>
        <v>0.46527777777777773</v>
      </c>
      <c r="L472" s="2" t="str">
        <f t="shared" si="915"/>
        <v>Mark</v>
      </c>
      <c r="M472" s="2">
        <f t="shared" si="915"/>
        <v>4.5</v>
      </c>
      <c r="N472" s="2">
        <f t="shared" si="915"/>
        <v>1</v>
      </c>
      <c r="O472" s="2">
        <v>2</v>
      </c>
      <c r="P472" s="2" t="str">
        <f t="shared" si="915"/>
        <v>atr</v>
      </c>
      <c r="Q472" s="7" t="str">
        <f>IF($N472=1,IF(ISERROR(VLOOKUP($P472,'M1'!$A:$C,Q$2,FALSE)),"NOT PRESENT",VLOOKUP($P472,'M1'!$A:$C,Q$2,FALSE)),IF($N472=2,IF(ISERROR(VLOOKUP(DATA!$P472,'M2'!$A:$C,Q$2,FALSE)),"NOT PRESENT",VLOOKUP(DATA!$P472,'M2'!$A:$C,Q$2,FALSE)),IF($N472=0,IF(ISERROR(VLOOKUP($P472,'M1'!$A:$C,Q$2,FALSE)),IF(ISERROR(VLOOKUP(DATA!$P472,'M2'!$A:$C,Q$2,FALSE)),"NOT PRESENT",VLOOKUP(DATA!$P472,'M2'!$A:$C,Q$2,FALSE)),VLOOKUP($P472,'M1'!$A:$C,Q$2,FALSE)),"SPECIFY METHOD")))</f>
        <v>Acanthurus tractus</v>
      </c>
      <c r="R472" s="7">
        <f>IF($N472=1,IF(ISERROR(VLOOKUP($P472,'M1'!$A:$C,R$2,FALSE)),"NOT PRESENT",VLOOKUP($P472,'M1'!$A:$C,R$2,FALSE)),IF($N472=2,IF(ISERROR(VLOOKUP(DATA!$P472,'M2'!$A:$C,R$2,FALSE)),"NOT PRESENT",VLOOKUP(DATA!$P472,'M2'!$A:$C,R$2,FALSE)),IF($N472=0,IF(ISERROR(VLOOKUP($P472,'M1'!$A:$C,R$2,FALSE)),IF(ISERROR(VLOOKUP(DATA!$P472,'M2'!$A:$C,R$2,FALSE)),"NOT PRESENT",VLOOKUP(DATA!$P472,'M2'!$A:$C,R$2,FALSE)),VLOOKUP($P472,'M1'!$A:$C,R$2,FALSE)),"SPECIFY METHOD")))</f>
        <v>0</v>
      </c>
      <c r="S472" s="33">
        <f t="shared" si="909"/>
        <v>5</v>
      </c>
      <c r="T472" s="2">
        <v>0</v>
      </c>
      <c r="V472" s="2">
        <v>1</v>
      </c>
      <c r="Z472" s="2">
        <v>2</v>
      </c>
      <c r="AA472" s="2">
        <v>2</v>
      </c>
    </row>
    <row r="473" spans="2:27">
      <c r="B473" s="2" t="str">
        <f t="shared" ref="B473:D473" si="916">IF(ISERROR(B472),IF(ISERROR(B471),IF(ISERROR(B470),"BLANK",B470),B471),B472)</f>
        <v>LH</v>
      </c>
      <c r="C473" s="2" t="str">
        <f t="shared" si="916"/>
        <v>BLANK</v>
      </c>
      <c r="D473" s="2" t="str">
        <f t="shared" si="916"/>
        <v>USEC26</v>
      </c>
      <c r="E473" s="7" t="str">
        <f>IF(ISERROR(VLOOKUP($D473,SITES!$A:$E,2,FALSE)),"",VLOOKUP($D473,SITES!$A:$E,2,FALSE))</f>
        <v>John U. Lloyd Beach State Park</v>
      </c>
      <c r="F473" s="4">
        <f>IF(ISERROR(VLOOKUP($D473,SITES!$A:$E,3,FALSE)),"",VLOOKUP($D473,SITES!$A:$E,3,FALSE))</f>
        <v>26.08314</v>
      </c>
      <c r="G473" s="31">
        <f>IF(ISERROR(VLOOKUP($D473,SITES!$A:$E,4,FALSE)),"",VLOOKUP($D473,SITES!$A:$E,4,FALSE))</f>
        <v>-80.104109999999906</v>
      </c>
      <c r="H473" s="50">
        <f t="shared" ref="H473:N473" si="917">IF(ISERROR(H472),IF(ISERROR(H471),IF(ISERROR(H470),"BLANK",H470),H471),H472)</f>
        <v>45449</v>
      </c>
      <c r="I473" s="2">
        <f t="shared" si="917"/>
        <v>18</v>
      </c>
      <c r="J473" s="2" t="str">
        <f t="shared" si="917"/>
        <v>N</v>
      </c>
      <c r="K473" s="6">
        <f t="shared" si="917"/>
        <v>0.46527777777777773</v>
      </c>
      <c r="L473" s="2" t="str">
        <f t="shared" si="917"/>
        <v>Mark</v>
      </c>
      <c r="M473" s="2">
        <f t="shared" si="917"/>
        <v>4.5</v>
      </c>
      <c r="N473" s="2">
        <f t="shared" si="917"/>
        <v>1</v>
      </c>
      <c r="O473" s="2">
        <v>1</v>
      </c>
      <c r="P473" s="2" t="s">
        <v>163</v>
      </c>
      <c r="Q473" s="7" t="str">
        <f>IF($N473=1,IF(ISERROR(VLOOKUP($P473,'M1'!$A:$C,Q$2,FALSE)),"NOT PRESENT",VLOOKUP($P473,'M1'!$A:$C,Q$2,FALSE)),IF($N473=2,IF(ISERROR(VLOOKUP(DATA!$P473,'M2'!$A:$C,Q$2,FALSE)),"NOT PRESENT",VLOOKUP(DATA!$P473,'M2'!$A:$C,Q$2,FALSE)),IF($N473=0,IF(ISERROR(VLOOKUP($P473,'M1'!$A:$C,Q$2,FALSE)),IF(ISERROR(VLOOKUP(DATA!$P473,'M2'!$A:$C,Q$2,FALSE)),"NOT PRESENT",VLOOKUP(DATA!$P473,'M2'!$A:$C,Q$2,FALSE)),VLOOKUP($P473,'M1'!$A:$C,Q$2,FALSE)),"SPECIFY METHOD")))</f>
        <v>Acanthurus chirurgus</v>
      </c>
      <c r="R473" s="7" t="str">
        <f>IF($N473=1,IF(ISERROR(VLOOKUP($P473,'M1'!$A:$C,R$2,FALSE)),"NOT PRESENT",VLOOKUP($P473,'M1'!$A:$C,R$2,FALSE)),IF($N473=2,IF(ISERROR(VLOOKUP(DATA!$P473,'M2'!$A:$C,R$2,FALSE)),"NOT PRESENT",VLOOKUP(DATA!$P473,'M2'!$A:$C,R$2,FALSE)),IF($N473=0,IF(ISERROR(VLOOKUP($P473,'M1'!$A:$C,R$2,FALSE)),IF(ISERROR(VLOOKUP(DATA!$P473,'M2'!$A:$C,R$2,FALSE)),"NOT PRESENT",VLOOKUP(DATA!$P473,'M2'!$A:$C,R$2,FALSE)),VLOOKUP($P473,'M1'!$A:$C,R$2,FALSE)),"SPECIFY METHOD")))</f>
        <v>Doctorfish</v>
      </c>
      <c r="S473" s="33">
        <f t="shared" si="909"/>
        <v>3</v>
      </c>
      <c r="T473" s="2">
        <v>0</v>
      </c>
      <c r="W473" s="2">
        <v>3</v>
      </c>
    </row>
    <row r="474" spans="2:27">
      <c r="B474" s="2" t="str">
        <f t="shared" ref="B474:D474" si="918">IF(ISERROR(B473),IF(ISERROR(B472),IF(ISERROR(B471),"BLANK",B471),B472),B473)</f>
        <v>LH</v>
      </c>
      <c r="C474" s="2" t="str">
        <f t="shared" si="918"/>
        <v>BLANK</v>
      </c>
      <c r="D474" s="2" t="str">
        <f t="shared" si="918"/>
        <v>USEC26</v>
      </c>
      <c r="E474" s="7" t="str">
        <f>IF(ISERROR(VLOOKUP($D474,SITES!$A:$E,2,FALSE)),"",VLOOKUP($D474,SITES!$A:$E,2,FALSE))</f>
        <v>John U. Lloyd Beach State Park</v>
      </c>
      <c r="F474" s="4">
        <f>IF(ISERROR(VLOOKUP($D474,SITES!$A:$E,3,FALSE)),"",VLOOKUP($D474,SITES!$A:$E,3,FALSE))</f>
        <v>26.08314</v>
      </c>
      <c r="G474" s="31">
        <f>IF(ISERROR(VLOOKUP($D474,SITES!$A:$E,4,FALSE)),"",VLOOKUP($D474,SITES!$A:$E,4,FALSE))</f>
        <v>-80.104109999999906</v>
      </c>
      <c r="H474" s="50">
        <f t="shared" ref="H474:P474" si="919">IF(ISERROR(H473),IF(ISERROR(H472),IF(ISERROR(H471),"BLANK",H471),H472),H473)</f>
        <v>45449</v>
      </c>
      <c r="I474" s="2">
        <f t="shared" si="919"/>
        <v>18</v>
      </c>
      <c r="J474" s="2" t="str">
        <f t="shared" si="919"/>
        <v>N</v>
      </c>
      <c r="K474" s="6">
        <f t="shared" si="919"/>
        <v>0.46527777777777773</v>
      </c>
      <c r="L474" s="2" t="str">
        <f t="shared" si="919"/>
        <v>Mark</v>
      </c>
      <c r="M474" s="2">
        <f t="shared" si="919"/>
        <v>4.5</v>
      </c>
      <c r="N474" s="2">
        <f t="shared" si="919"/>
        <v>1</v>
      </c>
      <c r="O474" s="2">
        <v>2</v>
      </c>
      <c r="P474" s="2" t="str">
        <f t="shared" si="919"/>
        <v>ach</v>
      </c>
      <c r="Q474" s="7" t="str">
        <f>IF($N474=1,IF(ISERROR(VLOOKUP($P474,'M1'!$A:$C,Q$2,FALSE)),"NOT PRESENT",VLOOKUP($P474,'M1'!$A:$C,Q$2,FALSE)),IF($N474=2,IF(ISERROR(VLOOKUP(DATA!$P474,'M2'!$A:$C,Q$2,FALSE)),"NOT PRESENT",VLOOKUP(DATA!$P474,'M2'!$A:$C,Q$2,FALSE)),IF($N474=0,IF(ISERROR(VLOOKUP($P474,'M1'!$A:$C,Q$2,FALSE)),IF(ISERROR(VLOOKUP(DATA!$P474,'M2'!$A:$C,Q$2,FALSE)),"NOT PRESENT",VLOOKUP(DATA!$P474,'M2'!$A:$C,Q$2,FALSE)),VLOOKUP($P474,'M1'!$A:$C,Q$2,FALSE)),"SPECIFY METHOD")))</f>
        <v>Acanthurus chirurgus</v>
      </c>
      <c r="R474" s="7" t="str">
        <f>IF($N474=1,IF(ISERROR(VLOOKUP($P474,'M1'!$A:$C,R$2,FALSE)),"NOT PRESENT",VLOOKUP($P474,'M1'!$A:$C,R$2,FALSE)),IF($N474=2,IF(ISERROR(VLOOKUP(DATA!$P474,'M2'!$A:$C,R$2,FALSE)),"NOT PRESENT",VLOOKUP(DATA!$P474,'M2'!$A:$C,R$2,FALSE)),IF($N474=0,IF(ISERROR(VLOOKUP($P474,'M1'!$A:$C,R$2,FALSE)),IF(ISERROR(VLOOKUP(DATA!$P474,'M2'!$A:$C,R$2,FALSE)),"NOT PRESENT",VLOOKUP(DATA!$P474,'M2'!$A:$C,R$2,FALSE)),VLOOKUP($P474,'M1'!$A:$C,R$2,FALSE)),"SPECIFY METHOD")))</f>
        <v>Doctorfish</v>
      </c>
      <c r="S474" s="33">
        <f t="shared" si="909"/>
        <v>1</v>
      </c>
      <c r="T474" s="2">
        <v>0</v>
      </c>
      <c r="V474" s="2">
        <v>1</v>
      </c>
    </row>
    <row r="475" spans="2:27">
      <c r="B475" s="2" t="str">
        <f t="shared" ref="B475:D475" si="920">IF(ISERROR(B474),IF(ISERROR(B473),IF(ISERROR(B472),"BLANK",B472),B473),B474)</f>
        <v>LH</v>
      </c>
      <c r="C475" s="2" t="str">
        <f t="shared" si="920"/>
        <v>BLANK</v>
      </c>
      <c r="D475" s="2" t="str">
        <f t="shared" si="920"/>
        <v>USEC26</v>
      </c>
      <c r="E475" s="7" t="str">
        <f>IF(ISERROR(VLOOKUP($D475,SITES!$A:$E,2,FALSE)),"",VLOOKUP($D475,SITES!$A:$E,2,FALSE))</f>
        <v>John U. Lloyd Beach State Park</v>
      </c>
      <c r="F475" s="4">
        <f>IF(ISERROR(VLOOKUP($D475,SITES!$A:$E,3,FALSE)),"",VLOOKUP($D475,SITES!$A:$E,3,FALSE))</f>
        <v>26.08314</v>
      </c>
      <c r="G475" s="31">
        <f>IF(ISERROR(VLOOKUP($D475,SITES!$A:$E,4,FALSE)),"",VLOOKUP($D475,SITES!$A:$E,4,FALSE))</f>
        <v>-80.104109999999906</v>
      </c>
      <c r="H475" s="50">
        <f t="shared" ref="H475:N475" si="921">IF(ISERROR(H474),IF(ISERROR(H473),IF(ISERROR(H472),"BLANK",H472),H473),H474)</f>
        <v>45449</v>
      </c>
      <c r="I475" s="2">
        <f t="shared" si="921"/>
        <v>18</v>
      </c>
      <c r="J475" s="2" t="str">
        <f t="shared" si="921"/>
        <v>N</v>
      </c>
      <c r="K475" s="6">
        <f t="shared" si="921"/>
        <v>0.46527777777777773</v>
      </c>
      <c r="L475" s="2" t="str">
        <f t="shared" si="921"/>
        <v>Mark</v>
      </c>
      <c r="M475" s="2">
        <f t="shared" si="921"/>
        <v>4.5</v>
      </c>
      <c r="N475" s="2">
        <f t="shared" si="921"/>
        <v>1</v>
      </c>
      <c r="O475" s="2">
        <v>1</v>
      </c>
      <c r="P475" s="2" t="s">
        <v>75</v>
      </c>
      <c r="Q475" s="7" t="str">
        <f>IF($N475=1,IF(ISERROR(VLOOKUP($P475,'M1'!$A:$C,Q$2,FALSE)),"NOT PRESENT",VLOOKUP($P475,'M1'!$A:$C,Q$2,FALSE)),IF($N475=2,IF(ISERROR(VLOOKUP(DATA!$P475,'M2'!$A:$C,Q$2,FALSE)),"NOT PRESENT",VLOOKUP(DATA!$P475,'M2'!$A:$C,Q$2,FALSE)),IF($N475=0,IF(ISERROR(VLOOKUP($P475,'M1'!$A:$C,Q$2,FALSE)),IF(ISERROR(VLOOKUP(DATA!$P475,'M2'!$A:$C,Q$2,FALSE)),"NOT PRESENT",VLOOKUP(DATA!$P475,'M2'!$A:$C,Q$2,FALSE)),VLOOKUP($P475,'M1'!$A:$C,Q$2,FALSE)),"SPECIFY METHOD")))</f>
        <v>Thalassoma bifasciatum</v>
      </c>
      <c r="R475" s="7" t="str">
        <f>IF($N475=1,IF(ISERROR(VLOOKUP($P475,'M1'!$A:$C,R$2,FALSE)),"NOT PRESENT",VLOOKUP($P475,'M1'!$A:$C,R$2,FALSE)),IF($N475=2,IF(ISERROR(VLOOKUP(DATA!$P475,'M2'!$A:$C,R$2,FALSE)),"NOT PRESENT",VLOOKUP(DATA!$P475,'M2'!$A:$C,R$2,FALSE)),IF($N475=0,IF(ISERROR(VLOOKUP($P475,'M1'!$A:$C,R$2,FALSE)),IF(ISERROR(VLOOKUP(DATA!$P475,'M2'!$A:$C,R$2,FALSE)),"NOT PRESENT",VLOOKUP(DATA!$P475,'M2'!$A:$C,R$2,FALSE)),VLOOKUP($P475,'M1'!$A:$C,R$2,FALSE)),"SPECIFY METHOD")))</f>
        <v>Bluehead</v>
      </c>
      <c r="S475" s="33">
        <f t="shared" si="909"/>
        <v>29</v>
      </c>
      <c r="T475" s="2">
        <v>0</v>
      </c>
      <c r="U475" s="2">
        <v>4</v>
      </c>
      <c r="V475" s="2">
        <v>8</v>
      </c>
      <c r="W475" s="2">
        <v>15</v>
      </c>
      <c r="X475" s="2">
        <v>1</v>
      </c>
      <c r="Y475" s="2">
        <v>1</v>
      </c>
    </row>
    <row r="476" spans="2:27">
      <c r="B476" s="2" t="str">
        <f t="shared" ref="B476:D476" si="922">IF(ISERROR(B475),IF(ISERROR(B474),IF(ISERROR(B473),"BLANK",B473),B474),B475)</f>
        <v>LH</v>
      </c>
      <c r="C476" s="2" t="str">
        <f t="shared" si="922"/>
        <v>BLANK</v>
      </c>
      <c r="D476" s="2" t="str">
        <f t="shared" si="922"/>
        <v>USEC26</v>
      </c>
      <c r="E476" s="7" t="str">
        <f>IF(ISERROR(VLOOKUP($D476,SITES!$A:$E,2,FALSE)),"",VLOOKUP($D476,SITES!$A:$E,2,FALSE))</f>
        <v>John U. Lloyd Beach State Park</v>
      </c>
      <c r="F476" s="4">
        <f>IF(ISERROR(VLOOKUP($D476,SITES!$A:$E,3,FALSE)),"",VLOOKUP($D476,SITES!$A:$E,3,FALSE))</f>
        <v>26.08314</v>
      </c>
      <c r="G476" s="31">
        <f>IF(ISERROR(VLOOKUP($D476,SITES!$A:$E,4,FALSE)),"",VLOOKUP($D476,SITES!$A:$E,4,FALSE))</f>
        <v>-80.104109999999906</v>
      </c>
      <c r="H476" s="50">
        <f t="shared" ref="H476:P476" si="923">IF(ISERROR(H475),IF(ISERROR(H474),IF(ISERROR(H473),"BLANK",H473),H474),H475)</f>
        <v>45449</v>
      </c>
      <c r="I476" s="2">
        <f t="shared" si="923"/>
        <v>18</v>
      </c>
      <c r="J476" s="2" t="str">
        <f t="shared" si="923"/>
        <v>N</v>
      </c>
      <c r="K476" s="6">
        <f t="shared" si="923"/>
        <v>0.46527777777777773</v>
      </c>
      <c r="L476" s="2" t="str">
        <f t="shared" si="923"/>
        <v>Mark</v>
      </c>
      <c r="M476" s="2">
        <f t="shared" si="923"/>
        <v>4.5</v>
      </c>
      <c r="N476" s="2">
        <f t="shared" si="923"/>
        <v>1</v>
      </c>
      <c r="O476" s="2">
        <v>2</v>
      </c>
      <c r="P476" s="2" t="str">
        <f t="shared" si="923"/>
        <v>tbi</v>
      </c>
      <c r="Q476" s="7" t="str">
        <f>IF($N476=1,IF(ISERROR(VLOOKUP($P476,'M1'!$A:$C,Q$2,FALSE)),"NOT PRESENT",VLOOKUP($P476,'M1'!$A:$C,Q$2,FALSE)),IF($N476=2,IF(ISERROR(VLOOKUP(DATA!$P476,'M2'!$A:$C,Q$2,FALSE)),"NOT PRESENT",VLOOKUP(DATA!$P476,'M2'!$A:$C,Q$2,FALSE)),IF($N476=0,IF(ISERROR(VLOOKUP($P476,'M1'!$A:$C,Q$2,FALSE)),IF(ISERROR(VLOOKUP(DATA!$P476,'M2'!$A:$C,Q$2,FALSE)),"NOT PRESENT",VLOOKUP(DATA!$P476,'M2'!$A:$C,Q$2,FALSE)),VLOOKUP($P476,'M1'!$A:$C,Q$2,FALSE)),"SPECIFY METHOD")))</f>
        <v>Thalassoma bifasciatum</v>
      </c>
      <c r="R476" s="7" t="str">
        <f>IF($N476=1,IF(ISERROR(VLOOKUP($P476,'M1'!$A:$C,R$2,FALSE)),"NOT PRESENT",VLOOKUP($P476,'M1'!$A:$C,R$2,FALSE)),IF($N476=2,IF(ISERROR(VLOOKUP(DATA!$P476,'M2'!$A:$C,R$2,FALSE)),"NOT PRESENT",VLOOKUP(DATA!$P476,'M2'!$A:$C,R$2,FALSE)),IF($N476=0,IF(ISERROR(VLOOKUP($P476,'M1'!$A:$C,R$2,FALSE)),IF(ISERROR(VLOOKUP(DATA!$P476,'M2'!$A:$C,R$2,FALSE)),"NOT PRESENT",VLOOKUP(DATA!$P476,'M2'!$A:$C,R$2,FALSE)),VLOOKUP($P476,'M1'!$A:$C,R$2,FALSE)),"SPECIFY METHOD")))</f>
        <v>Bluehead</v>
      </c>
      <c r="S476" s="33">
        <f t="shared" si="909"/>
        <v>46</v>
      </c>
      <c r="T476" s="2">
        <v>0</v>
      </c>
      <c r="U476" s="2">
        <v>5</v>
      </c>
      <c r="V476" s="2">
        <v>20</v>
      </c>
      <c r="W476" s="2">
        <v>20</v>
      </c>
      <c r="X476" s="2">
        <v>1</v>
      </c>
    </row>
    <row r="477" spans="2:27">
      <c r="B477" s="2" t="str">
        <f t="shared" ref="B477:D477" si="924">IF(ISERROR(B476),IF(ISERROR(B475),IF(ISERROR(B474),"BLANK",B474),B475),B476)</f>
        <v>LH</v>
      </c>
      <c r="C477" s="2" t="str">
        <f t="shared" si="924"/>
        <v>BLANK</v>
      </c>
      <c r="D477" s="2" t="str">
        <f t="shared" si="924"/>
        <v>USEC26</v>
      </c>
      <c r="E477" s="7" t="str">
        <f>IF(ISERROR(VLOOKUP($D477,SITES!$A:$E,2,FALSE)),"",VLOOKUP($D477,SITES!$A:$E,2,FALSE))</f>
        <v>John U. Lloyd Beach State Park</v>
      </c>
      <c r="F477" s="4">
        <f>IF(ISERROR(VLOOKUP($D477,SITES!$A:$E,3,FALSE)),"",VLOOKUP($D477,SITES!$A:$E,3,FALSE))</f>
        <v>26.08314</v>
      </c>
      <c r="G477" s="31">
        <f>IF(ISERROR(VLOOKUP($D477,SITES!$A:$E,4,FALSE)),"",VLOOKUP($D477,SITES!$A:$E,4,FALSE))</f>
        <v>-80.104109999999906</v>
      </c>
      <c r="H477" s="50">
        <f t="shared" ref="H477:N477" si="925">IF(ISERROR(H476),IF(ISERROR(H475),IF(ISERROR(H474),"BLANK",H474),H475),H476)</f>
        <v>45449</v>
      </c>
      <c r="I477" s="2">
        <f t="shared" si="925"/>
        <v>18</v>
      </c>
      <c r="J477" s="2" t="str">
        <f t="shared" si="925"/>
        <v>N</v>
      </c>
      <c r="K477" s="6">
        <f t="shared" si="925"/>
        <v>0.46527777777777773</v>
      </c>
      <c r="L477" s="2" t="str">
        <f t="shared" si="925"/>
        <v>Mark</v>
      </c>
      <c r="M477" s="2">
        <f t="shared" si="925"/>
        <v>4.5</v>
      </c>
      <c r="N477" s="2">
        <f t="shared" si="925"/>
        <v>1</v>
      </c>
      <c r="O477" s="2">
        <v>1</v>
      </c>
      <c r="P477" s="2" t="s">
        <v>77</v>
      </c>
      <c r="Q477" s="7" t="str">
        <f>IF($N477=1,IF(ISERROR(VLOOKUP($P477,'M1'!$A:$C,Q$2,FALSE)),"NOT PRESENT",VLOOKUP($P477,'M1'!$A:$C,Q$2,FALSE)),IF($N477=2,IF(ISERROR(VLOOKUP(DATA!$P477,'M2'!$A:$C,Q$2,FALSE)),"NOT PRESENT",VLOOKUP(DATA!$P477,'M2'!$A:$C,Q$2,FALSE)),IF($N477=0,IF(ISERROR(VLOOKUP($P477,'M1'!$A:$C,Q$2,FALSE)),IF(ISERROR(VLOOKUP(DATA!$P477,'M2'!$A:$C,Q$2,FALSE)),"NOT PRESENT",VLOOKUP(DATA!$P477,'M2'!$A:$C,Q$2,FALSE)),VLOOKUP($P477,'M1'!$A:$C,Q$2,FALSE)),"SPECIFY METHOD")))</f>
        <v>Halichoeres maculipinna</v>
      </c>
      <c r="R477" s="7" t="str">
        <f>IF($N477=1,IF(ISERROR(VLOOKUP($P477,'M1'!$A:$C,R$2,FALSE)),"NOT PRESENT",VLOOKUP($P477,'M1'!$A:$C,R$2,FALSE)),IF($N477=2,IF(ISERROR(VLOOKUP(DATA!$P477,'M2'!$A:$C,R$2,FALSE)),"NOT PRESENT",VLOOKUP(DATA!$P477,'M2'!$A:$C,R$2,FALSE)),IF($N477=0,IF(ISERROR(VLOOKUP($P477,'M1'!$A:$C,R$2,FALSE)),IF(ISERROR(VLOOKUP(DATA!$P477,'M2'!$A:$C,R$2,FALSE)),"NOT PRESENT",VLOOKUP(DATA!$P477,'M2'!$A:$C,R$2,FALSE)),VLOOKUP($P477,'M1'!$A:$C,R$2,FALSE)),"SPECIFY METHOD")))</f>
        <v>Clown wrasse</v>
      </c>
      <c r="S477" s="33">
        <f t="shared" si="909"/>
        <v>28</v>
      </c>
      <c r="T477" s="2">
        <v>0</v>
      </c>
      <c r="U477" s="2">
        <v>3</v>
      </c>
      <c r="V477" s="2">
        <v>10</v>
      </c>
      <c r="W477" s="2">
        <v>8</v>
      </c>
      <c r="X477" s="2">
        <v>6</v>
      </c>
      <c r="Y477" s="2">
        <v>1</v>
      </c>
    </row>
    <row r="478" spans="2:27">
      <c r="B478" s="2" t="str">
        <f t="shared" ref="B478:D478" si="926">IF(ISERROR(B477),IF(ISERROR(B476),IF(ISERROR(B475),"BLANK",B475),B476),B477)</f>
        <v>LH</v>
      </c>
      <c r="C478" s="2" t="str">
        <f t="shared" si="926"/>
        <v>BLANK</v>
      </c>
      <c r="D478" s="2" t="str">
        <f t="shared" si="926"/>
        <v>USEC26</v>
      </c>
      <c r="E478" s="7" t="str">
        <f>IF(ISERROR(VLOOKUP($D478,SITES!$A:$E,2,FALSE)),"",VLOOKUP($D478,SITES!$A:$E,2,FALSE))</f>
        <v>John U. Lloyd Beach State Park</v>
      </c>
      <c r="F478" s="4">
        <f>IF(ISERROR(VLOOKUP($D478,SITES!$A:$E,3,FALSE)),"",VLOOKUP($D478,SITES!$A:$E,3,FALSE))</f>
        <v>26.08314</v>
      </c>
      <c r="G478" s="31">
        <f>IF(ISERROR(VLOOKUP($D478,SITES!$A:$E,4,FALSE)),"",VLOOKUP($D478,SITES!$A:$E,4,FALSE))</f>
        <v>-80.104109999999906</v>
      </c>
      <c r="H478" s="50">
        <f t="shared" ref="H478:P478" si="927">IF(ISERROR(H477),IF(ISERROR(H476),IF(ISERROR(H475),"BLANK",H475),H476),H477)</f>
        <v>45449</v>
      </c>
      <c r="I478" s="2">
        <f t="shared" si="927"/>
        <v>18</v>
      </c>
      <c r="J478" s="2" t="str">
        <f t="shared" si="927"/>
        <v>N</v>
      </c>
      <c r="K478" s="6">
        <f t="shared" si="927"/>
        <v>0.46527777777777773</v>
      </c>
      <c r="L478" s="2" t="str">
        <f t="shared" si="927"/>
        <v>Mark</v>
      </c>
      <c r="M478" s="2">
        <f t="shared" si="927"/>
        <v>4.5</v>
      </c>
      <c r="N478" s="2">
        <f t="shared" si="927"/>
        <v>1</v>
      </c>
      <c r="O478" s="2">
        <v>2</v>
      </c>
      <c r="P478" s="2" t="str">
        <f t="shared" si="927"/>
        <v>hma</v>
      </c>
      <c r="Q478" s="7" t="str">
        <f>IF($N478=1,IF(ISERROR(VLOOKUP($P478,'M1'!$A:$C,Q$2,FALSE)),"NOT PRESENT",VLOOKUP($P478,'M1'!$A:$C,Q$2,FALSE)),IF($N478=2,IF(ISERROR(VLOOKUP(DATA!$P478,'M2'!$A:$C,Q$2,FALSE)),"NOT PRESENT",VLOOKUP(DATA!$P478,'M2'!$A:$C,Q$2,FALSE)),IF($N478=0,IF(ISERROR(VLOOKUP($P478,'M1'!$A:$C,Q$2,FALSE)),IF(ISERROR(VLOOKUP(DATA!$P478,'M2'!$A:$C,Q$2,FALSE)),"NOT PRESENT",VLOOKUP(DATA!$P478,'M2'!$A:$C,Q$2,FALSE)),VLOOKUP($P478,'M1'!$A:$C,Q$2,FALSE)),"SPECIFY METHOD")))</f>
        <v>Halichoeres maculipinna</v>
      </c>
      <c r="R478" s="7" t="str">
        <f>IF($N478=1,IF(ISERROR(VLOOKUP($P478,'M1'!$A:$C,R$2,FALSE)),"NOT PRESENT",VLOOKUP($P478,'M1'!$A:$C,R$2,FALSE)),IF($N478=2,IF(ISERROR(VLOOKUP(DATA!$P478,'M2'!$A:$C,R$2,FALSE)),"NOT PRESENT",VLOOKUP(DATA!$P478,'M2'!$A:$C,R$2,FALSE)),IF($N478=0,IF(ISERROR(VLOOKUP($P478,'M1'!$A:$C,R$2,FALSE)),IF(ISERROR(VLOOKUP(DATA!$P478,'M2'!$A:$C,R$2,FALSE)),"NOT PRESENT",VLOOKUP(DATA!$P478,'M2'!$A:$C,R$2,FALSE)),VLOOKUP($P478,'M1'!$A:$C,R$2,FALSE)),"SPECIFY METHOD")))</f>
        <v>Clown wrasse</v>
      </c>
      <c r="S478" s="33">
        <f t="shared" si="909"/>
        <v>28</v>
      </c>
      <c r="T478" s="2">
        <v>0</v>
      </c>
      <c r="U478" s="2">
        <v>1</v>
      </c>
      <c r="V478" s="2">
        <v>6</v>
      </c>
      <c r="W478" s="2">
        <v>20</v>
      </c>
      <c r="X478" s="2">
        <v>1</v>
      </c>
    </row>
    <row r="479" spans="2:27">
      <c r="B479" s="2" t="str">
        <f t="shared" ref="B479:D479" si="928">IF(ISERROR(B478),IF(ISERROR(B477),IF(ISERROR(B476),"BLANK",B476),B477),B478)</f>
        <v>LH</v>
      </c>
      <c r="C479" s="2" t="str">
        <f t="shared" si="928"/>
        <v>BLANK</v>
      </c>
      <c r="D479" s="2" t="str">
        <f t="shared" si="928"/>
        <v>USEC26</v>
      </c>
      <c r="E479" s="7" t="str">
        <f>IF(ISERROR(VLOOKUP($D479,SITES!$A:$E,2,FALSE)),"",VLOOKUP($D479,SITES!$A:$E,2,FALSE))</f>
        <v>John U. Lloyd Beach State Park</v>
      </c>
      <c r="F479" s="4">
        <f>IF(ISERROR(VLOOKUP($D479,SITES!$A:$E,3,FALSE)),"",VLOOKUP($D479,SITES!$A:$E,3,FALSE))</f>
        <v>26.08314</v>
      </c>
      <c r="G479" s="31">
        <f>IF(ISERROR(VLOOKUP($D479,SITES!$A:$E,4,FALSE)),"",VLOOKUP($D479,SITES!$A:$E,4,FALSE))</f>
        <v>-80.104109999999906</v>
      </c>
      <c r="H479" s="50">
        <f t="shared" ref="H479:N479" si="929">IF(ISERROR(H478),IF(ISERROR(H477),IF(ISERROR(H476),"BLANK",H476),H477),H478)</f>
        <v>45449</v>
      </c>
      <c r="I479" s="2">
        <f t="shared" si="929"/>
        <v>18</v>
      </c>
      <c r="J479" s="2" t="str">
        <f t="shared" si="929"/>
        <v>N</v>
      </c>
      <c r="K479" s="6">
        <f t="shared" si="929"/>
        <v>0.46527777777777773</v>
      </c>
      <c r="L479" s="2" t="str">
        <f t="shared" si="929"/>
        <v>Mark</v>
      </c>
      <c r="M479" s="2">
        <f t="shared" si="929"/>
        <v>4.5</v>
      </c>
      <c r="N479" s="2">
        <f t="shared" si="929"/>
        <v>1</v>
      </c>
      <c r="O479" s="2">
        <v>1</v>
      </c>
      <c r="P479" s="2" t="s">
        <v>74</v>
      </c>
      <c r="Q479" s="7" t="str">
        <f>IF($N479=1,IF(ISERROR(VLOOKUP($P479,'M1'!$A:$C,Q$2,FALSE)),"NOT PRESENT",VLOOKUP($P479,'M1'!$A:$C,Q$2,FALSE)),IF($N479=2,IF(ISERROR(VLOOKUP(DATA!$P479,'M2'!$A:$C,Q$2,FALSE)),"NOT PRESENT",VLOOKUP(DATA!$P479,'M2'!$A:$C,Q$2,FALSE)),IF($N479=0,IF(ISERROR(VLOOKUP($P479,'M1'!$A:$C,Q$2,FALSE)),IF(ISERROR(VLOOKUP(DATA!$P479,'M2'!$A:$C,Q$2,FALSE)),"NOT PRESENT",VLOOKUP(DATA!$P479,'M2'!$A:$C,Q$2,FALSE)),VLOOKUP($P479,'M1'!$A:$C,Q$2,FALSE)),"SPECIFY METHOD")))</f>
        <v>Abudefduf saxatilis</v>
      </c>
      <c r="R479" s="7" t="str">
        <f>IF($N479=1,IF(ISERROR(VLOOKUP($P479,'M1'!$A:$C,R$2,FALSE)),"NOT PRESENT",VLOOKUP($P479,'M1'!$A:$C,R$2,FALSE)),IF($N479=2,IF(ISERROR(VLOOKUP(DATA!$P479,'M2'!$A:$C,R$2,FALSE)),"NOT PRESENT",VLOOKUP(DATA!$P479,'M2'!$A:$C,R$2,FALSE)),IF($N479=0,IF(ISERROR(VLOOKUP($P479,'M1'!$A:$C,R$2,FALSE)),IF(ISERROR(VLOOKUP(DATA!$P479,'M2'!$A:$C,R$2,FALSE)),"NOT PRESENT",VLOOKUP(DATA!$P479,'M2'!$A:$C,R$2,FALSE)),VLOOKUP($P479,'M1'!$A:$C,R$2,FALSE)),"SPECIFY METHOD")))</f>
        <v>Sergeant major</v>
      </c>
      <c r="S479" s="33">
        <f t="shared" si="909"/>
        <v>4</v>
      </c>
      <c r="T479" s="2">
        <v>0</v>
      </c>
      <c r="U479" s="2">
        <v>1</v>
      </c>
      <c r="V479" s="2">
        <v>3</v>
      </c>
    </row>
    <row r="480" spans="2:27">
      <c r="B480" s="2" t="str">
        <f t="shared" ref="B480:D480" si="930">IF(ISERROR(B479),IF(ISERROR(B478),IF(ISERROR(B477),"BLANK",B477),B478),B479)</f>
        <v>LH</v>
      </c>
      <c r="C480" s="2" t="str">
        <f t="shared" si="930"/>
        <v>BLANK</v>
      </c>
      <c r="D480" s="2" t="str">
        <f t="shared" si="930"/>
        <v>USEC26</v>
      </c>
      <c r="E480" s="7" t="str">
        <f>IF(ISERROR(VLOOKUP($D480,SITES!$A:$E,2,FALSE)),"",VLOOKUP($D480,SITES!$A:$E,2,FALSE))</f>
        <v>John U. Lloyd Beach State Park</v>
      </c>
      <c r="F480" s="4">
        <f>IF(ISERROR(VLOOKUP($D480,SITES!$A:$E,3,FALSE)),"",VLOOKUP($D480,SITES!$A:$E,3,FALSE))</f>
        <v>26.08314</v>
      </c>
      <c r="G480" s="31">
        <f>IF(ISERROR(VLOOKUP($D480,SITES!$A:$E,4,FALSE)),"",VLOOKUP($D480,SITES!$A:$E,4,FALSE))</f>
        <v>-80.104109999999906</v>
      </c>
      <c r="H480" s="50">
        <f t="shared" ref="H480:P480" si="931">IF(ISERROR(H479),IF(ISERROR(H478),IF(ISERROR(H477),"BLANK",H477),H478),H479)</f>
        <v>45449</v>
      </c>
      <c r="I480" s="2">
        <f t="shared" si="931"/>
        <v>18</v>
      </c>
      <c r="J480" s="2" t="str">
        <f t="shared" si="931"/>
        <v>N</v>
      </c>
      <c r="K480" s="6">
        <f t="shared" si="931"/>
        <v>0.46527777777777773</v>
      </c>
      <c r="L480" s="2" t="str">
        <f t="shared" si="931"/>
        <v>Mark</v>
      </c>
      <c r="M480" s="2">
        <f t="shared" si="931"/>
        <v>4.5</v>
      </c>
      <c r="N480" s="2">
        <f t="shared" si="931"/>
        <v>1</v>
      </c>
      <c r="O480" s="2">
        <v>2</v>
      </c>
      <c r="P480" s="2" t="str">
        <f t="shared" si="931"/>
        <v>asa</v>
      </c>
      <c r="Q480" s="7" t="str">
        <f>IF($N480=1,IF(ISERROR(VLOOKUP($P480,'M1'!$A:$C,Q$2,FALSE)),"NOT PRESENT",VLOOKUP($P480,'M1'!$A:$C,Q$2,FALSE)),IF($N480=2,IF(ISERROR(VLOOKUP(DATA!$P480,'M2'!$A:$C,Q$2,FALSE)),"NOT PRESENT",VLOOKUP(DATA!$P480,'M2'!$A:$C,Q$2,FALSE)),IF($N480=0,IF(ISERROR(VLOOKUP($P480,'M1'!$A:$C,Q$2,FALSE)),IF(ISERROR(VLOOKUP(DATA!$P480,'M2'!$A:$C,Q$2,FALSE)),"NOT PRESENT",VLOOKUP(DATA!$P480,'M2'!$A:$C,Q$2,FALSE)),VLOOKUP($P480,'M1'!$A:$C,Q$2,FALSE)),"SPECIFY METHOD")))</f>
        <v>Abudefduf saxatilis</v>
      </c>
      <c r="R480" s="7" t="str">
        <f>IF($N480=1,IF(ISERROR(VLOOKUP($P480,'M1'!$A:$C,R$2,FALSE)),"NOT PRESENT",VLOOKUP($P480,'M1'!$A:$C,R$2,FALSE)),IF($N480=2,IF(ISERROR(VLOOKUP(DATA!$P480,'M2'!$A:$C,R$2,FALSE)),"NOT PRESENT",VLOOKUP(DATA!$P480,'M2'!$A:$C,R$2,FALSE)),IF($N480=0,IF(ISERROR(VLOOKUP($P480,'M1'!$A:$C,R$2,FALSE)),IF(ISERROR(VLOOKUP(DATA!$P480,'M2'!$A:$C,R$2,FALSE)),"NOT PRESENT",VLOOKUP(DATA!$P480,'M2'!$A:$C,R$2,FALSE)),VLOOKUP($P480,'M1'!$A:$C,R$2,FALSE)),"SPECIFY METHOD")))</f>
        <v>Sergeant major</v>
      </c>
      <c r="S480" s="33">
        <f t="shared" si="909"/>
        <v>2</v>
      </c>
      <c r="T480" s="2">
        <v>0</v>
      </c>
      <c r="V480" s="2">
        <v>2</v>
      </c>
    </row>
    <row r="481" spans="2:29">
      <c r="B481" s="2" t="str">
        <f t="shared" ref="B481:D481" si="932">IF(ISERROR(B480),IF(ISERROR(B479),IF(ISERROR(B478),"BLANK",B478),B479),B480)</f>
        <v>LH</v>
      </c>
      <c r="C481" s="2" t="str">
        <f t="shared" si="932"/>
        <v>BLANK</v>
      </c>
      <c r="D481" s="2" t="str">
        <f t="shared" si="932"/>
        <v>USEC26</v>
      </c>
      <c r="E481" s="7" t="str">
        <f>IF(ISERROR(VLOOKUP($D481,SITES!$A:$E,2,FALSE)),"",VLOOKUP($D481,SITES!$A:$E,2,FALSE))</f>
        <v>John U. Lloyd Beach State Park</v>
      </c>
      <c r="F481" s="4">
        <f>IF(ISERROR(VLOOKUP($D481,SITES!$A:$E,3,FALSE)),"",VLOOKUP($D481,SITES!$A:$E,3,FALSE))</f>
        <v>26.08314</v>
      </c>
      <c r="G481" s="31">
        <f>IF(ISERROR(VLOOKUP($D481,SITES!$A:$E,4,FALSE)),"",VLOOKUP($D481,SITES!$A:$E,4,FALSE))</f>
        <v>-80.104109999999906</v>
      </c>
      <c r="H481" s="50">
        <f t="shared" ref="H481:N481" si="933">IF(ISERROR(H480),IF(ISERROR(H479),IF(ISERROR(H478),"BLANK",H478),H479),H480)</f>
        <v>45449</v>
      </c>
      <c r="I481" s="2">
        <f t="shared" si="933"/>
        <v>18</v>
      </c>
      <c r="J481" s="2" t="str">
        <f t="shared" si="933"/>
        <v>N</v>
      </c>
      <c r="K481" s="6">
        <f t="shared" si="933"/>
        <v>0.46527777777777773</v>
      </c>
      <c r="L481" s="2" t="str">
        <f t="shared" si="933"/>
        <v>Mark</v>
      </c>
      <c r="M481" s="2">
        <f t="shared" si="933"/>
        <v>4.5</v>
      </c>
      <c r="N481" s="2">
        <f t="shared" si="933"/>
        <v>1</v>
      </c>
      <c r="O481" s="2">
        <v>1</v>
      </c>
      <c r="P481" s="2" t="s">
        <v>78</v>
      </c>
      <c r="Q481" s="7" t="str">
        <f>IF($N481=1,IF(ISERROR(VLOOKUP($P481,'M1'!$A:$C,Q$2,FALSE)),"NOT PRESENT",VLOOKUP($P481,'M1'!$A:$C,Q$2,FALSE)),IF($N481=2,IF(ISERROR(VLOOKUP(DATA!$P481,'M2'!$A:$C,Q$2,FALSE)),"NOT PRESENT",VLOOKUP(DATA!$P481,'M2'!$A:$C,Q$2,FALSE)),IF($N481=0,IF(ISERROR(VLOOKUP($P481,'M1'!$A:$C,Q$2,FALSE)),IF(ISERROR(VLOOKUP(DATA!$P481,'M2'!$A:$C,Q$2,FALSE)),"NOT PRESENT",VLOOKUP(DATA!$P481,'M2'!$A:$C,Q$2,FALSE)),VLOOKUP($P481,'M1'!$A:$C,Q$2,FALSE)),"SPECIFY METHOD")))</f>
        <v>Halichoeres bivittatus</v>
      </c>
      <c r="R481" s="7" t="str">
        <f>IF($N481=1,IF(ISERROR(VLOOKUP($P481,'M1'!$A:$C,R$2,FALSE)),"NOT PRESENT",VLOOKUP($P481,'M1'!$A:$C,R$2,FALSE)),IF($N481=2,IF(ISERROR(VLOOKUP(DATA!$P481,'M2'!$A:$C,R$2,FALSE)),"NOT PRESENT",VLOOKUP(DATA!$P481,'M2'!$A:$C,R$2,FALSE)),IF($N481=0,IF(ISERROR(VLOOKUP($P481,'M1'!$A:$C,R$2,FALSE)),IF(ISERROR(VLOOKUP(DATA!$P481,'M2'!$A:$C,R$2,FALSE)),"NOT PRESENT",VLOOKUP(DATA!$P481,'M2'!$A:$C,R$2,FALSE)),VLOOKUP($P481,'M1'!$A:$C,R$2,FALSE)),"SPECIFY METHOD")))</f>
        <v>Slippery dick</v>
      </c>
      <c r="S481" s="33">
        <f t="shared" si="909"/>
        <v>15</v>
      </c>
      <c r="T481" s="2">
        <v>0</v>
      </c>
      <c r="U481" s="2">
        <v>6</v>
      </c>
      <c r="V481" s="2">
        <v>7</v>
      </c>
      <c r="W481" s="2">
        <v>2</v>
      </c>
    </row>
    <row r="482" spans="2:29">
      <c r="B482" s="2" t="str">
        <f t="shared" ref="B482:D482" si="934">IF(ISERROR(B481),IF(ISERROR(B480),IF(ISERROR(B479),"BLANK",B479),B480),B481)</f>
        <v>LH</v>
      </c>
      <c r="C482" s="2" t="str">
        <f t="shared" si="934"/>
        <v>BLANK</v>
      </c>
      <c r="D482" s="2" t="str">
        <f t="shared" si="934"/>
        <v>USEC26</v>
      </c>
      <c r="E482" s="7" t="str">
        <f>IF(ISERROR(VLOOKUP($D482,SITES!$A:$E,2,FALSE)),"",VLOOKUP($D482,SITES!$A:$E,2,FALSE))</f>
        <v>John U. Lloyd Beach State Park</v>
      </c>
      <c r="F482" s="4">
        <f>IF(ISERROR(VLOOKUP($D482,SITES!$A:$E,3,FALSE)),"",VLOOKUP($D482,SITES!$A:$E,3,FALSE))</f>
        <v>26.08314</v>
      </c>
      <c r="G482" s="31">
        <f>IF(ISERROR(VLOOKUP($D482,SITES!$A:$E,4,FALSE)),"",VLOOKUP($D482,SITES!$A:$E,4,FALSE))</f>
        <v>-80.104109999999906</v>
      </c>
      <c r="H482" s="50">
        <f t="shared" ref="H482:P482" si="935">IF(ISERROR(H481),IF(ISERROR(H480),IF(ISERROR(H479),"BLANK",H479),H480),H481)</f>
        <v>45449</v>
      </c>
      <c r="I482" s="2">
        <f t="shared" si="935"/>
        <v>18</v>
      </c>
      <c r="J482" s="2" t="str">
        <f t="shared" si="935"/>
        <v>N</v>
      </c>
      <c r="K482" s="6">
        <f t="shared" si="935"/>
        <v>0.46527777777777773</v>
      </c>
      <c r="L482" s="2" t="str">
        <f t="shared" si="935"/>
        <v>Mark</v>
      </c>
      <c r="M482" s="2">
        <f t="shared" si="935"/>
        <v>4.5</v>
      </c>
      <c r="N482" s="2">
        <f t="shared" si="935"/>
        <v>1</v>
      </c>
      <c r="O482" s="2">
        <v>2</v>
      </c>
      <c r="P482" s="2" t="str">
        <f t="shared" si="935"/>
        <v>hbi</v>
      </c>
      <c r="Q482" s="7" t="str">
        <f>IF($N482=1,IF(ISERROR(VLOOKUP($P482,'M1'!$A:$C,Q$2,FALSE)),"NOT PRESENT",VLOOKUP($P482,'M1'!$A:$C,Q$2,FALSE)),IF($N482=2,IF(ISERROR(VLOOKUP(DATA!$P482,'M2'!$A:$C,Q$2,FALSE)),"NOT PRESENT",VLOOKUP(DATA!$P482,'M2'!$A:$C,Q$2,FALSE)),IF($N482=0,IF(ISERROR(VLOOKUP($P482,'M1'!$A:$C,Q$2,FALSE)),IF(ISERROR(VLOOKUP(DATA!$P482,'M2'!$A:$C,Q$2,FALSE)),"NOT PRESENT",VLOOKUP(DATA!$P482,'M2'!$A:$C,Q$2,FALSE)),VLOOKUP($P482,'M1'!$A:$C,Q$2,FALSE)),"SPECIFY METHOD")))</f>
        <v>Halichoeres bivittatus</v>
      </c>
      <c r="R482" s="7" t="str">
        <f>IF($N482=1,IF(ISERROR(VLOOKUP($P482,'M1'!$A:$C,R$2,FALSE)),"NOT PRESENT",VLOOKUP($P482,'M1'!$A:$C,R$2,FALSE)),IF($N482=2,IF(ISERROR(VLOOKUP(DATA!$P482,'M2'!$A:$C,R$2,FALSE)),"NOT PRESENT",VLOOKUP(DATA!$P482,'M2'!$A:$C,R$2,FALSE)),IF($N482=0,IF(ISERROR(VLOOKUP($P482,'M1'!$A:$C,R$2,FALSE)),IF(ISERROR(VLOOKUP(DATA!$P482,'M2'!$A:$C,R$2,FALSE)),"NOT PRESENT",VLOOKUP(DATA!$P482,'M2'!$A:$C,R$2,FALSE)),VLOOKUP($P482,'M1'!$A:$C,R$2,FALSE)),"SPECIFY METHOD")))</f>
        <v>Slippery dick</v>
      </c>
      <c r="S482" s="33">
        <f t="shared" si="909"/>
        <v>6</v>
      </c>
      <c r="T482" s="2">
        <v>0</v>
      </c>
      <c r="U482" s="2">
        <v>1</v>
      </c>
      <c r="V482" s="2">
        <v>4</v>
      </c>
      <c r="W482" s="2">
        <v>1</v>
      </c>
    </row>
    <row r="483" spans="2:29">
      <c r="B483" s="2" t="str">
        <f t="shared" ref="B483:D483" si="936">IF(ISERROR(B482),IF(ISERROR(B481),IF(ISERROR(B480),"BLANK",B480),B481),B482)</f>
        <v>LH</v>
      </c>
      <c r="C483" s="2" t="str">
        <f t="shared" si="936"/>
        <v>BLANK</v>
      </c>
      <c r="D483" s="2" t="str">
        <f t="shared" si="936"/>
        <v>USEC26</v>
      </c>
      <c r="E483" s="7" t="str">
        <f>IF(ISERROR(VLOOKUP($D483,SITES!$A:$E,2,FALSE)),"",VLOOKUP($D483,SITES!$A:$E,2,FALSE))</f>
        <v>John U. Lloyd Beach State Park</v>
      </c>
      <c r="F483" s="4">
        <f>IF(ISERROR(VLOOKUP($D483,SITES!$A:$E,3,FALSE)),"",VLOOKUP($D483,SITES!$A:$E,3,FALSE))</f>
        <v>26.08314</v>
      </c>
      <c r="G483" s="31">
        <f>IF(ISERROR(VLOOKUP($D483,SITES!$A:$E,4,FALSE)),"",VLOOKUP($D483,SITES!$A:$E,4,FALSE))</f>
        <v>-80.104109999999906</v>
      </c>
      <c r="H483" s="50">
        <f t="shared" ref="H483:N483" si="937">IF(ISERROR(H482),IF(ISERROR(H481),IF(ISERROR(H480),"BLANK",H480),H481),H482)</f>
        <v>45449</v>
      </c>
      <c r="I483" s="2">
        <f t="shared" si="937"/>
        <v>18</v>
      </c>
      <c r="J483" s="2" t="str">
        <f t="shared" si="937"/>
        <v>N</v>
      </c>
      <c r="K483" s="6">
        <f t="shared" si="937"/>
        <v>0.46527777777777773</v>
      </c>
      <c r="L483" s="2" t="str">
        <f t="shared" si="937"/>
        <v>Mark</v>
      </c>
      <c r="M483" s="2">
        <f t="shared" si="937"/>
        <v>4.5</v>
      </c>
      <c r="N483" s="2">
        <f t="shared" si="937"/>
        <v>1</v>
      </c>
      <c r="O483" s="2">
        <v>1</v>
      </c>
      <c r="P483" s="2" t="s">
        <v>165</v>
      </c>
      <c r="Q483" s="7" t="str">
        <f>IF($N483=1,IF(ISERROR(VLOOKUP($P483,'M1'!$A:$C,Q$2,FALSE)),"NOT PRESENT",VLOOKUP($P483,'M1'!$A:$C,Q$2,FALSE)),IF($N483=2,IF(ISERROR(VLOOKUP(DATA!$P483,'M2'!$A:$C,Q$2,FALSE)),"NOT PRESENT",VLOOKUP(DATA!$P483,'M2'!$A:$C,Q$2,FALSE)),IF($N483=0,IF(ISERROR(VLOOKUP($P483,'M1'!$A:$C,Q$2,FALSE)),IF(ISERROR(VLOOKUP(DATA!$P483,'M2'!$A:$C,Q$2,FALSE)),"NOT PRESENT",VLOOKUP(DATA!$P483,'M2'!$A:$C,Q$2,FALSE)),VLOOKUP($P483,'M1'!$A:$C,Q$2,FALSE)),"SPECIFY METHOD")))</f>
        <v>Chaetodon sedentarius</v>
      </c>
      <c r="R483" s="7" t="str">
        <f>IF($N483=1,IF(ISERROR(VLOOKUP($P483,'M1'!$A:$C,R$2,FALSE)),"NOT PRESENT",VLOOKUP($P483,'M1'!$A:$C,R$2,FALSE)),IF($N483=2,IF(ISERROR(VLOOKUP(DATA!$P483,'M2'!$A:$C,R$2,FALSE)),"NOT PRESENT",VLOOKUP(DATA!$P483,'M2'!$A:$C,R$2,FALSE)),IF($N483=0,IF(ISERROR(VLOOKUP($P483,'M1'!$A:$C,R$2,FALSE)),IF(ISERROR(VLOOKUP(DATA!$P483,'M2'!$A:$C,R$2,FALSE)),"NOT PRESENT",VLOOKUP(DATA!$P483,'M2'!$A:$C,R$2,FALSE)),VLOOKUP($P483,'M1'!$A:$C,R$2,FALSE)),"SPECIFY METHOD")))</f>
        <v>Reef butterflyfish</v>
      </c>
      <c r="S483" s="33">
        <f t="shared" si="909"/>
        <v>1</v>
      </c>
      <c r="T483" s="2">
        <v>0</v>
      </c>
      <c r="W483" s="2">
        <v>1</v>
      </c>
    </row>
    <row r="484" spans="2:29">
      <c r="B484" s="2" t="str">
        <f t="shared" ref="B484:D484" si="938">IF(ISERROR(B483),IF(ISERROR(B482),IF(ISERROR(B481),"BLANK",B481),B482),B483)</f>
        <v>LH</v>
      </c>
      <c r="C484" s="2" t="str">
        <f t="shared" si="938"/>
        <v>BLANK</v>
      </c>
      <c r="D484" s="2" t="str">
        <f t="shared" si="938"/>
        <v>USEC26</v>
      </c>
      <c r="E484" s="7" t="str">
        <f>IF(ISERROR(VLOOKUP($D484,SITES!$A:$E,2,FALSE)),"",VLOOKUP($D484,SITES!$A:$E,2,FALSE))</f>
        <v>John U. Lloyd Beach State Park</v>
      </c>
      <c r="F484" s="4">
        <f>IF(ISERROR(VLOOKUP($D484,SITES!$A:$E,3,FALSE)),"",VLOOKUP($D484,SITES!$A:$E,3,FALSE))</f>
        <v>26.08314</v>
      </c>
      <c r="G484" s="31">
        <f>IF(ISERROR(VLOOKUP($D484,SITES!$A:$E,4,FALSE)),"",VLOOKUP($D484,SITES!$A:$E,4,FALSE))</f>
        <v>-80.104109999999906</v>
      </c>
      <c r="H484" s="50">
        <f t="shared" ref="H484:N484" si="939">IF(ISERROR(H483),IF(ISERROR(H482),IF(ISERROR(H481),"BLANK",H481),H482),H483)</f>
        <v>45449</v>
      </c>
      <c r="I484" s="2">
        <f t="shared" si="939"/>
        <v>18</v>
      </c>
      <c r="J484" s="2" t="str">
        <f t="shared" si="939"/>
        <v>N</v>
      </c>
      <c r="K484" s="6">
        <f t="shared" si="939"/>
        <v>0.46527777777777773</v>
      </c>
      <c r="L484" s="2" t="str">
        <f t="shared" si="939"/>
        <v>Mark</v>
      </c>
      <c r="M484" s="2">
        <f t="shared" si="939"/>
        <v>4.5</v>
      </c>
      <c r="N484" s="2">
        <f t="shared" si="939"/>
        <v>1</v>
      </c>
      <c r="O484" s="2">
        <v>1</v>
      </c>
      <c r="P484" s="2" t="s">
        <v>81</v>
      </c>
      <c r="Q484" s="7" t="str">
        <f>IF($N484=1,IF(ISERROR(VLOOKUP($P484,'M1'!$A:$C,Q$2,FALSE)),"NOT PRESENT",VLOOKUP($P484,'M1'!$A:$C,Q$2,FALSE)),IF($N484=2,IF(ISERROR(VLOOKUP(DATA!$P484,'M2'!$A:$C,Q$2,FALSE)),"NOT PRESENT",VLOOKUP(DATA!$P484,'M2'!$A:$C,Q$2,FALSE)),IF($N484=0,IF(ISERROR(VLOOKUP($P484,'M1'!$A:$C,Q$2,FALSE)),IF(ISERROR(VLOOKUP(DATA!$P484,'M2'!$A:$C,Q$2,FALSE)),"NOT PRESENT",VLOOKUP(DATA!$P484,'M2'!$A:$C,Q$2,FALSE)),VLOOKUP($P484,'M1'!$A:$C,Q$2,FALSE)),"SPECIFY METHOD")))</f>
        <v>Halichoeres radiatus</v>
      </c>
      <c r="R484" s="7" t="str">
        <f>IF($N484=1,IF(ISERROR(VLOOKUP($P484,'M1'!$A:$C,R$2,FALSE)),"NOT PRESENT",VLOOKUP($P484,'M1'!$A:$C,R$2,FALSE)),IF($N484=2,IF(ISERROR(VLOOKUP(DATA!$P484,'M2'!$A:$C,R$2,FALSE)),"NOT PRESENT",VLOOKUP(DATA!$P484,'M2'!$A:$C,R$2,FALSE)),IF($N484=0,IF(ISERROR(VLOOKUP($P484,'M1'!$A:$C,R$2,FALSE)),IF(ISERROR(VLOOKUP(DATA!$P484,'M2'!$A:$C,R$2,FALSE)),"NOT PRESENT",VLOOKUP(DATA!$P484,'M2'!$A:$C,R$2,FALSE)),VLOOKUP($P484,'M1'!$A:$C,R$2,FALSE)),"SPECIFY METHOD")))</f>
        <v>Puddingwife wrasse</v>
      </c>
      <c r="S484" s="33">
        <f t="shared" si="909"/>
        <v>1</v>
      </c>
      <c r="T484" s="2">
        <v>0</v>
      </c>
      <c r="W484" s="2">
        <v>1</v>
      </c>
    </row>
    <row r="485" spans="2:29">
      <c r="B485" s="2" t="str">
        <f t="shared" ref="B485:D485" si="940">IF(ISERROR(B484),IF(ISERROR(B483),IF(ISERROR(B482),"BLANK",B482),B483),B484)</f>
        <v>LH</v>
      </c>
      <c r="C485" s="2" t="str">
        <f t="shared" si="940"/>
        <v>BLANK</v>
      </c>
      <c r="D485" s="2" t="str">
        <f t="shared" si="940"/>
        <v>USEC26</v>
      </c>
      <c r="E485" s="7" t="str">
        <f>IF(ISERROR(VLOOKUP($D485,SITES!$A:$E,2,FALSE)),"",VLOOKUP($D485,SITES!$A:$E,2,FALSE))</f>
        <v>John U. Lloyd Beach State Park</v>
      </c>
      <c r="F485" s="4">
        <f>IF(ISERROR(VLOOKUP($D485,SITES!$A:$E,3,FALSE)),"",VLOOKUP($D485,SITES!$A:$E,3,FALSE))</f>
        <v>26.08314</v>
      </c>
      <c r="G485" s="31">
        <f>IF(ISERROR(VLOOKUP($D485,SITES!$A:$E,4,FALSE)),"",VLOOKUP($D485,SITES!$A:$E,4,FALSE))</f>
        <v>-80.104109999999906</v>
      </c>
      <c r="H485" s="50">
        <f t="shared" ref="H485:P485" si="941">IF(ISERROR(H484),IF(ISERROR(H483),IF(ISERROR(H482),"BLANK",H482),H483),H484)</f>
        <v>45449</v>
      </c>
      <c r="I485" s="2">
        <f t="shared" si="941"/>
        <v>18</v>
      </c>
      <c r="J485" s="2" t="str">
        <f t="shared" si="941"/>
        <v>N</v>
      </c>
      <c r="K485" s="6">
        <f t="shared" si="941"/>
        <v>0.46527777777777773</v>
      </c>
      <c r="L485" s="2" t="str">
        <f t="shared" si="941"/>
        <v>Mark</v>
      </c>
      <c r="M485" s="2">
        <f t="shared" si="941"/>
        <v>4.5</v>
      </c>
      <c r="N485" s="2">
        <f t="shared" si="941"/>
        <v>1</v>
      </c>
      <c r="O485" s="2">
        <v>2</v>
      </c>
      <c r="P485" s="2" t="str">
        <f t="shared" si="941"/>
        <v>hra</v>
      </c>
      <c r="Q485" s="7" t="str">
        <f>IF($N485=1,IF(ISERROR(VLOOKUP($P485,'M1'!$A:$C,Q$2,FALSE)),"NOT PRESENT",VLOOKUP($P485,'M1'!$A:$C,Q$2,FALSE)),IF($N485=2,IF(ISERROR(VLOOKUP(DATA!$P485,'M2'!$A:$C,Q$2,FALSE)),"NOT PRESENT",VLOOKUP(DATA!$P485,'M2'!$A:$C,Q$2,FALSE)),IF($N485=0,IF(ISERROR(VLOOKUP($P485,'M1'!$A:$C,Q$2,FALSE)),IF(ISERROR(VLOOKUP(DATA!$P485,'M2'!$A:$C,Q$2,FALSE)),"NOT PRESENT",VLOOKUP(DATA!$P485,'M2'!$A:$C,Q$2,FALSE)),VLOOKUP($P485,'M1'!$A:$C,Q$2,FALSE)),"SPECIFY METHOD")))</f>
        <v>Halichoeres radiatus</v>
      </c>
      <c r="R485" s="7" t="str">
        <f>IF($N485=1,IF(ISERROR(VLOOKUP($P485,'M1'!$A:$C,R$2,FALSE)),"NOT PRESENT",VLOOKUP($P485,'M1'!$A:$C,R$2,FALSE)),IF($N485=2,IF(ISERROR(VLOOKUP(DATA!$P485,'M2'!$A:$C,R$2,FALSE)),"NOT PRESENT",VLOOKUP(DATA!$P485,'M2'!$A:$C,R$2,FALSE)),IF($N485=0,IF(ISERROR(VLOOKUP($P485,'M1'!$A:$C,R$2,FALSE)),IF(ISERROR(VLOOKUP(DATA!$P485,'M2'!$A:$C,R$2,FALSE)),"NOT PRESENT",VLOOKUP(DATA!$P485,'M2'!$A:$C,R$2,FALSE)),VLOOKUP($P485,'M1'!$A:$C,R$2,FALSE)),"SPECIFY METHOD")))</f>
        <v>Puddingwife wrasse</v>
      </c>
      <c r="S485" s="33">
        <f t="shared" si="909"/>
        <v>4</v>
      </c>
      <c r="T485" s="2">
        <v>0</v>
      </c>
      <c r="V485" s="2">
        <v>3</v>
      </c>
      <c r="W485" s="2">
        <v>1</v>
      </c>
    </row>
    <row r="486" spans="2:29">
      <c r="B486" s="2" t="str">
        <f t="shared" ref="B486:D486" si="942">IF(ISERROR(B485),IF(ISERROR(B484),IF(ISERROR(B483),"BLANK",B483),B484),B485)</f>
        <v>LH</v>
      </c>
      <c r="C486" s="2" t="str">
        <f t="shared" si="942"/>
        <v>BLANK</v>
      </c>
      <c r="D486" s="2" t="str">
        <f t="shared" si="942"/>
        <v>USEC26</v>
      </c>
      <c r="E486" s="7" t="str">
        <f>IF(ISERROR(VLOOKUP($D486,SITES!$A:$E,2,FALSE)),"",VLOOKUP($D486,SITES!$A:$E,2,FALSE))</f>
        <v>John U. Lloyd Beach State Park</v>
      </c>
      <c r="F486" s="4">
        <f>IF(ISERROR(VLOOKUP($D486,SITES!$A:$E,3,FALSE)),"",VLOOKUP($D486,SITES!$A:$E,3,FALSE))</f>
        <v>26.08314</v>
      </c>
      <c r="G486" s="31">
        <f>IF(ISERROR(VLOOKUP($D486,SITES!$A:$E,4,FALSE)),"",VLOOKUP($D486,SITES!$A:$E,4,FALSE))</f>
        <v>-80.104109999999906</v>
      </c>
      <c r="H486" s="50">
        <f t="shared" ref="H486:N486" si="943">IF(ISERROR(H485),IF(ISERROR(H484),IF(ISERROR(H483),"BLANK",H483),H484),H485)</f>
        <v>45449</v>
      </c>
      <c r="I486" s="2">
        <f t="shared" si="943"/>
        <v>18</v>
      </c>
      <c r="J486" s="2" t="str">
        <f t="shared" si="943"/>
        <v>N</v>
      </c>
      <c r="K486" s="6">
        <f t="shared" si="943"/>
        <v>0.46527777777777773</v>
      </c>
      <c r="L486" s="2" t="str">
        <f t="shared" si="943"/>
        <v>Mark</v>
      </c>
      <c r="M486" s="2">
        <f t="shared" si="943"/>
        <v>4.5</v>
      </c>
      <c r="N486" s="2">
        <f t="shared" si="943"/>
        <v>1</v>
      </c>
      <c r="O486" s="2">
        <v>1</v>
      </c>
      <c r="P486" s="2" t="s">
        <v>158</v>
      </c>
      <c r="Q486" s="7" t="str">
        <f>IF($N486=1,IF(ISERROR(VLOOKUP($P486,'M1'!$A:$C,Q$2,FALSE)),"NOT PRESENT",VLOOKUP($P486,'M1'!$A:$C,Q$2,FALSE)),IF($N486=2,IF(ISERROR(VLOOKUP(DATA!$P486,'M2'!$A:$C,Q$2,FALSE)),"NOT PRESENT",VLOOKUP(DATA!$P486,'M2'!$A:$C,Q$2,FALSE)),IF($N486=0,IF(ISERROR(VLOOKUP($P486,'M1'!$A:$C,Q$2,FALSE)),IF(ISERROR(VLOOKUP(DATA!$P486,'M2'!$A:$C,Q$2,FALSE)),"NOT PRESENT",VLOOKUP(DATA!$P486,'M2'!$A:$C,Q$2,FALSE)),VLOOKUP($P486,'M1'!$A:$C,Q$2,FALSE)),"SPECIFY METHOD")))</f>
        <v>Halichoeres poeyi</v>
      </c>
      <c r="R486" s="7">
        <f>IF($N486=1,IF(ISERROR(VLOOKUP($P486,'M1'!$A:$C,R$2,FALSE)),"NOT PRESENT",VLOOKUP($P486,'M1'!$A:$C,R$2,FALSE)),IF($N486=2,IF(ISERROR(VLOOKUP(DATA!$P486,'M2'!$A:$C,R$2,FALSE)),"NOT PRESENT",VLOOKUP(DATA!$P486,'M2'!$A:$C,R$2,FALSE)),IF($N486=0,IF(ISERROR(VLOOKUP($P486,'M1'!$A:$C,R$2,FALSE)),IF(ISERROR(VLOOKUP(DATA!$P486,'M2'!$A:$C,R$2,FALSE)),"NOT PRESENT",VLOOKUP(DATA!$P486,'M2'!$A:$C,R$2,FALSE)),VLOOKUP($P486,'M1'!$A:$C,R$2,FALSE)),"SPECIFY METHOD")))</f>
        <v>0</v>
      </c>
      <c r="S486" s="33">
        <f t="shared" si="909"/>
        <v>1</v>
      </c>
      <c r="T486" s="2">
        <v>0</v>
      </c>
      <c r="V486" s="2">
        <v>1</v>
      </c>
    </row>
    <row r="487" spans="2:29">
      <c r="B487" s="2" t="str">
        <f t="shared" ref="B487:D487" si="944">IF(ISERROR(B486),IF(ISERROR(B485),IF(ISERROR(B484),"BLANK",B484),B485),B486)</f>
        <v>LH</v>
      </c>
      <c r="C487" s="2" t="str">
        <f t="shared" si="944"/>
        <v>BLANK</v>
      </c>
      <c r="D487" s="2" t="str">
        <f t="shared" si="944"/>
        <v>USEC26</v>
      </c>
      <c r="E487" s="7" t="str">
        <f>IF(ISERROR(VLOOKUP($D487,SITES!$A:$E,2,FALSE)),"",VLOOKUP($D487,SITES!$A:$E,2,FALSE))</f>
        <v>John U. Lloyd Beach State Park</v>
      </c>
      <c r="F487" s="4">
        <f>IF(ISERROR(VLOOKUP($D487,SITES!$A:$E,3,FALSE)),"",VLOOKUP($D487,SITES!$A:$E,3,FALSE))</f>
        <v>26.08314</v>
      </c>
      <c r="G487" s="31">
        <f>IF(ISERROR(VLOOKUP($D487,SITES!$A:$E,4,FALSE)),"",VLOOKUP($D487,SITES!$A:$E,4,FALSE))</f>
        <v>-80.104109999999906</v>
      </c>
      <c r="H487" s="50">
        <f t="shared" ref="H487:N487" si="945">IF(ISERROR(H486),IF(ISERROR(H485),IF(ISERROR(H484),"BLANK",H484),H485),H486)</f>
        <v>45449</v>
      </c>
      <c r="I487" s="2">
        <f t="shared" si="945"/>
        <v>18</v>
      </c>
      <c r="J487" s="2" t="str">
        <f t="shared" si="945"/>
        <v>N</v>
      </c>
      <c r="K487" s="6">
        <f t="shared" si="945"/>
        <v>0.46527777777777773</v>
      </c>
      <c r="L487" s="2" t="str">
        <f t="shared" si="945"/>
        <v>Mark</v>
      </c>
      <c r="M487" s="2">
        <f t="shared" si="945"/>
        <v>4.5</v>
      </c>
      <c r="N487" s="2">
        <f t="shared" si="945"/>
        <v>1</v>
      </c>
      <c r="O487" s="2">
        <v>1</v>
      </c>
      <c r="P487" s="2" t="s">
        <v>183</v>
      </c>
      <c r="Q487" s="7" t="str">
        <f>IF($N487=1,IF(ISERROR(VLOOKUP($P487,'M1'!$A:$C,Q$2,FALSE)),"NOT PRESENT",VLOOKUP($P487,'M1'!$A:$C,Q$2,FALSE)),IF($N487=2,IF(ISERROR(VLOOKUP(DATA!$P487,'M2'!$A:$C,Q$2,FALSE)),"NOT PRESENT",VLOOKUP(DATA!$P487,'M2'!$A:$C,Q$2,FALSE)),IF($N487=0,IF(ISERROR(VLOOKUP($P487,'M1'!$A:$C,Q$2,FALSE)),IF(ISERROR(VLOOKUP(DATA!$P487,'M2'!$A:$C,Q$2,FALSE)),"NOT PRESENT",VLOOKUP(DATA!$P487,'M2'!$A:$C,Q$2,FALSE)),VLOOKUP($P487,'M1'!$A:$C,Q$2,FALSE)),"SPECIFY METHOD")))</f>
        <v>Xyrichtys splendens</v>
      </c>
      <c r="R487" s="7" t="str">
        <f>IF($N487=1,IF(ISERROR(VLOOKUP($P487,'M1'!$A:$C,R$2,FALSE)),"NOT PRESENT",VLOOKUP($P487,'M1'!$A:$C,R$2,FALSE)),IF($N487=2,IF(ISERROR(VLOOKUP(DATA!$P487,'M2'!$A:$C,R$2,FALSE)),"NOT PRESENT",VLOOKUP(DATA!$P487,'M2'!$A:$C,R$2,FALSE)),IF($N487=0,IF(ISERROR(VLOOKUP($P487,'M1'!$A:$C,R$2,FALSE)),IF(ISERROR(VLOOKUP(DATA!$P487,'M2'!$A:$C,R$2,FALSE)),"NOT PRESENT",VLOOKUP(DATA!$P487,'M2'!$A:$C,R$2,FALSE)),VLOOKUP($P487,'M1'!$A:$C,R$2,FALSE)),"SPECIFY METHOD")))</f>
        <v>Green razorfish</v>
      </c>
      <c r="S487" s="33">
        <f t="shared" si="909"/>
        <v>2</v>
      </c>
      <c r="T487" s="2">
        <v>0</v>
      </c>
      <c r="V487" s="2">
        <v>2</v>
      </c>
    </row>
    <row r="488" spans="2:29">
      <c r="B488" s="2" t="str">
        <f t="shared" ref="B488:D488" si="946">IF(ISERROR(B487),IF(ISERROR(B486),IF(ISERROR(B485),"BLANK",B485),B486),B487)</f>
        <v>LH</v>
      </c>
      <c r="C488" s="2" t="str">
        <f t="shared" si="946"/>
        <v>BLANK</v>
      </c>
      <c r="D488" s="2" t="str">
        <f t="shared" si="946"/>
        <v>USEC26</v>
      </c>
      <c r="E488" s="7" t="str">
        <f>IF(ISERROR(VLOOKUP($D488,SITES!$A:$E,2,FALSE)),"",VLOOKUP($D488,SITES!$A:$E,2,FALSE))</f>
        <v>John U. Lloyd Beach State Park</v>
      </c>
      <c r="F488" s="4">
        <f>IF(ISERROR(VLOOKUP($D488,SITES!$A:$E,3,FALSE)),"",VLOOKUP($D488,SITES!$A:$E,3,FALSE))</f>
        <v>26.08314</v>
      </c>
      <c r="G488" s="31">
        <f>IF(ISERROR(VLOOKUP($D488,SITES!$A:$E,4,FALSE)),"",VLOOKUP($D488,SITES!$A:$E,4,FALSE))</f>
        <v>-80.104109999999906</v>
      </c>
      <c r="H488" s="50">
        <f t="shared" ref="H488:N488" si="947">IF(ISERROR(H487),IF(ISERROR(H486),IF(ISERROR(H485),"BLANK",H485),H486),H487)</f>
        <v>45449</v>
      </c>
      <c r="I488" s="2">
        <f t="shared" si="947"/>
        <v>18</v>
      </c>
      <c r="J488" s="2" t="str">
        <f t="shared" si="947"/>
        <v>N</v>
      </c>
      <c r="K488" s="6">
        <f t="shared" si="947"/>
        <v>0.46527777777777773</v>
      </c>
      <c r="L488" s="2" t="str">
        <f t="shared" si="947"/>
        <v>Mark</v>
      </c>
      <c r="M488" s="2">
        <f t="shared" si="947"/>
        <v>4.5</v>
      </c>
      <c r="N488" s="2">
        <f t="shared" si="947"/>
        <v>1</v>
      </c>
      <c r="O488" s="2">
        <v>2</v>
      </c>
      <c r="P488" s="2" t="s">
        <v>120</v>
      </c>
      <c r="Q488" s="7" t="str">
        <f>IF($N488=1,IF(ISERROR(VLOOKUP($P488,'M1'!$A:$C,Q$2,FALSE)),"NOT PRESENT",VLOOKUP($P488,'M1'!$A:$C,Q$2,FALSE)),IF($N488=2,IF(ISERROR(VLOOKUP(DATA!$P488,'M2'!$A:$C,Q$2,FALSE)),"NOT PRESENT",VLOOKUP(DATA!$P488,'M2'!$A:$C,Q$2,FALSE)),IF($N488=0,IF(ISERROR(VLOOKUP($P488,'M1'!$A:$C,Q$2,FALSE)),IF(ISERROR(VLOOKUP(DATA!$P488,'M2'!$A:$C,Q$2,FALSE)),"NOT PRESENT",VLOOKUP(DATA!$P488,'M2'!$A:$C,Q$2,FALSE)),VLOOKUP($P488,'M1'!$A:$C,Q$2,FALSE)),"SPECIFY METHOD")))</f>
        <v>Chaetodon ocellatus</v>
      </c>
      <c r="R488" s="7" t="str">
        <f>IF($N488=1,IF(ISERROR(VLOOKUP($P488,'M1'!$A:$C,R$2,FALSE)),"NOT PRESENT",VLOOKUP($P488,'M1'!$A:$C,R$2,FALSE)),IF($N488=2,IF(ISERROR(VLOOKUP(DATA!$P488,'M2'!$A:$C,R$2,FALSE)),"NOT PRESENT",VLOOKUP(DATA!$P488,'M2'!$A:$C,R$2,FALSE)),IF($N488=0,IF(ISERROR(VLOOKUP($P488,'M1'!$A:$C,R$2,FALSE)),IF(ISERROR(VLOOKUP(DATA!$P488,'M2'!$A:$C,R$2,FALSE)),"NOT PRESENT",VLOOKUP(DATA!$P488,'M2'!$A:$C,R$2,FALSE)),VLOOKUP($P488,'M1'!$A:$C,R$2,FALSE)),"SPECIFY METHOD")))</f>
        <v>Butterbun</v>
      </c>
      <c r="S488" s="33">
        <f t="shared" si="909"/>
        <v>2</v>
      </c>
      <c r="T488" s="2">
        <v>0</v>
      </c>
      <c r="Y488" s="2">
        <v>2</v>
      </c>
    </row>
    <row r="489" spans="2:29">
      <c r="B489" s="2" t="str">
        <f t="shared" ref="B489:D489" si="948">IF(ISERROR(B488),IF(ISERROR(B487),IF(ISERROR(B486),"BLANK",B486),B487),B488)</f>
        <v>LH</v>
      </c>
      <c r="C489" s="2" t="str">
        <f t="shared" si="948"/>
        <v>BLANK</v>
      </c>
      <c r="D489" s="2" t="str">
        <f t="shared" si="948"/>
        <v>USEC26</v>
      </c>
      <c r="E489" s="7" t="str">
        <f>IF(ISERROR(VLOOKUP($D489,SITES!$A:$E,2,FALSE)),"",VLOOKUP($D489,SITES!$A:$E,2,FALSE))</f>
        <v>John U. Lloyd Beach State Park</v>
      </c>
      <c r="F489" s="4">
        <f>IF(ISERROR(VLOOKUP($D489,SITES!$A:$E,3,FALSE)),"",VLOOKUP($D489,SITES!$A:$E,3,FALSE))</f>
        <v>26.08314</v>
      </c>
      <c r="G489" s="31">
        <f>IF(ISERROR(VLOOKUP($D489,SITES!$A:$E,4,FALSE)),"",VLOOKUP($D489,SITES!$A:$E,4,FALSE))</f>
        <v>-80.104109999999906</v>
      </c>
      <c r="H489" s="50">
        <f t="shared" ref="H489:N489" si="949">IF(ISERROR(H488),IF(ISERROR(H487),IF(ISERROR(H486),"BLANK",H486),H487),H488)</f>
        <v>45449</v>
      </c>
      <c r="I489" s="2">
        <f t="shared" si="949"/>
        <v>18</v>
      </c>
      <c r="J489" s="2" t="str">
        <f t="shared" si="949"/>
        <v>N</v>
      </c>
      <c r="K489" s="6">
        <f t="shared" si="949"/>
        <v>0.46527777777777773</v>
      </c>
      <c r="L489" s="2" t="str">
        <f t="shared" si="949"/>
        <v>Mark</v>
      </c>
      <c r="M489" s="2">
        <f t="shared" si="949"/>
        <v>4.5</v>
      </c>
      <c r="N489" s="2">
        <f t="shared" si="949"/>
        <v>1</v>
      </c>
      <c r="O489" s="2">
        <v>1</v>
      </c>
      <c r="P489" s="2" t="s">
        <v>113</v>
      </c>
      <c r="Q489" s="7" t="str">
        <f>IF($N489=1,IF(ISERROR(VLOOKUP($P489,'M1'!$A:$C,Q$2,FALSE)),"NOT PRESENT",VLOOKUP($P489,'M1'!$A:$C,Q$2,FALSE)),IF($N489=2,IF(ISERROR(VLOOKUP(DATA!$P489,'M2'!$A:$C,Q$2,FALSE)),"NOT PRESENT",VLOOKUP(DATA!$P489,'M2'!$A:$C,Q$2,FALSE)),IF($N489=0,IF(ISERROR(VLOOKUP($P489,'M1'!$A:$C,Q$2,FALSE)),IF(ISERROR(VLOOKUP(DATA!$P489,'M2'!$A:$C,Q$2,FALSE)),"NOT PRESENT",VLOOKUP(DATA!$P489,'M2'!$A:$C,Q$2,FALSE)),VLOOKUP($P489,'M1'!$A:$C,Q$2,FALSE)),"SPECIFY METHOD")))</f>
        <v>Pareques acuminatus</v>
      </c>
      <c r="R489" s="7">
        <f>IF($N489=1,IF(ISERROR(VLOOKUP($P489,'M1'!$A:$C,R$2,FALSE)),"NOT PRESENT",VLOOKUP($P489,'M1'!$A:$C,R$2,FALSE)),IF($N489=2,IF(ISERROR(VLOOKUP(DATA!$P489,'M2'!$A:$C,R$2,FALSE)),"NOT PRESENT",VLOOKUP(DATA!$P489,'M2'!$A:$C,R$2,FALSE)),IF($N489=0,IF(ISERROR(VLOOKUP($P489,'M1'!$A:$C,R$2,FALSE)),IF(ISERROR(VLOOKUP(DATA!$P489,'M2'!$A:$C,R$2,FALSE)),"NOT PRESENT",VLOOKUP(DATA!$P489,'M2'!$A:$C,R$2,FALSE)),VLOOKUP($P489,'M1'!$A:$C,R$2,FALSE)),"SPECIFY METHOD")))</f>
        <v>0</v>
      </c>
      <c r="S489" s="33">
        <f t="shared" si="909"/>
        <v>1</v>
      </c>
      <c r="T489" s="2">
        <v>0</v>
      </c>
      <c r="V489" s="2">
        <v>1</v>
      </c>
    </row>
    <row r="490" spans="2:29">
      <c r="B490" s="2" t="str">
        <f t="shared" ref="B490:D490" si="950">IF(ISERROR(B489),IF(ISERROR(B488),IF(ISERROR(B487),"BLANK",B487),B488),B489)</f>
        <v>LH</v>
      </c>
      <c r="C490" s="2" t="str">
        <f t="shared" si="950"/>
        <v>BLANK</v>
      </c>
      <c r="D490" s="2" t="str">
        <f t="shared" si="950"/>
        <v>USEC26</v>
      </c>
      <c r="E490" s="7" t="str">
        <f>IF(ISERROR(VLOOKUP($D490,SITES!$A:$E,2,FALSE)),"",VLOOKUP($D490,SITES!$A:$E,2,FALSE))</f>
        <v>John U. Lloyd Beach State Park</v>
      </c>
      <c r="F490" s="4">
        <f>IF(ISERROR(VLOOKUP($D490,SITES!$A:$E,3,FALSE)),"",VLOOKUP($D490,SITES!$A:$E,3,FALSE))</f>
        <v>26.08314</v>
      </c>
      <c r="G490" s="31">
        <f>IF(ISERROR(VLOOKUP($D490,SITES!$A:$E,4,FALSE)),"",VLOOKUP($D490,SITES!$A:$E,4,FALSE))</f>
        <v>-80.104109999999906</v>
      </c>
      <c r="H490" s="50">
        <f t="shared" ref="H490:N490" si="951">IF(ISERROR(H489),IF(ISERROR(H488),IF(ISERROR(H487),"BLANK",H487),H488),H489)</f>
        <v>45449</v>
      </c>
      <c r="I490" s="2">
        <f t="shared" si="951"/>
        <v>18</v>
      </c>
      <c r="J490" s="2" t="str">
        <f t="shared" si="951"/>
        <v>N</v>
      </c>
      <c r="K490" s="6">
        <f t="shared" si="951"/>
        <v>0.46527777777777773</v>
      </c>
      <c r="L490" s="2" t="str">
        <f t="shared" si="951"/>
        <v>Mark</v>
      </c>
      <c r="M490" s="2">
        <f t="shared" si="951"/>
        <v>4.5</v>
      </c>
      <c r="N490" s="2">
        <f t="shared" si="951"/>
        <v>1</v>
      </c>
      <c r="O490" s="2">
        <v>1</v>
      </c>
      <c r="P490" s="2" t="s">
        <v>139</v>
      </c>
      <c r="Q490" s="7" t="str">
        <f>IF($N490=1,IF(ISERROR(VLOOKUP($P490,'M1'!$A:$C,Q$2,FALSE)),"NOT PRESENT",VLOOKUP($P490,'M1'!$A:$C,Q$2,FALSE)),IF($N490=2,IF(ISERROR(VLOOKUP(DATA!$P490,'M2'!$A:$C,Q$2,FALSE)),"NOT PRESENT",VLOOKUP(DATA!$P490,'M2'!$A:$C,Q$2,FALSE)),IF($N490=0,IF(ISERROR(VLOOKUP($P490,'M1'!$A:$C,Q$2,FALSE)),IF(ISERROR(VLOOKUP(DATA!$P490,'M2'!$A:$C,Q$2,FALSE)),"NOT PRESENT",VLOOKUP(DATA!$P490,'M2'!$A:$C,Q$2,FALSE)),VLOOKUP($P490,'M1'!$A:$C,Q$2,FALSE)),"SPECIFY METHOD")))</f>
        <v>Sparisoma radians</v>
      </c>
      <c r="R490" s="7" t="str">
        <f>IF($N490=1,IF(ISERROR(VLOOKUP($P490,'M1'!$A:$C,R$2,FALSE)),"NOT PRESENT",VLOOKUP($P490,'M1'!$A:$C,R$2,FALSE)),IF($N490=2,IF(ISERROR(VLOOKUP(DATA!$P490,'M2'!$A:$C,R$2,FALSE)),"NOT PRESENT",VLOOKUP(DATA!$P490,'M2'!$A:$C,R$2,FALSE)),IF($N490=0,IF(ISERROR(VLOOKUP($P490,'M1'!$A:$C,R$2,FALSE)),IF(ISERROR(VLOOKUP(DATA!$P490,'M2'!$A:$C,R$2,FALSE)),"NOT PRESENT",VLOOKUP(DATA!$P490,'M2'!$A:$C,R$2,FALSE)),VLOOKUP($P490,'M1'!$A:$C,R$2,FALSE)),"SPECIFY METHOD")))</f>
        <v>Bucktooth parrotfish</v>
      </c>
      <c r="S490" s="33">
        <f t="shared" si="909"/>
        <v>1</v>
      </c>
      <c r="T490" s="2">
        <v>0</v>
      </c>
      <c r="V490" s="2">
        <v>1</v>
      </c>
    </row>
    <row r="491" spans="2:29">
      <c r="B491" s="2" t="str">
        <f t="shared" ref="B491:D491" si="952">IF(ISERROR(B490),IF(ISERROR(B489),IF(ISERROR(B488),"BLANK",B488),B489),B490)</f>
        <v>LH</v>
      </c>
      <c r="C491" s="2" t="str">
        <f t="shared" si="952"/>
        <v>BLANK</v>
      </c>
      <c r="D491" s="2" t="str">
        <f t="shared" si="952"/>
        <v>USEC26</v>
      </c>
      <c r="E491" s="7" t="str">
        <f>IF(ISERROR(VLOOKUP($D491,SITES!$A:$E,2,FALSE)),"",VLOOKUP($D491,SITES!$A:$E,2,FALSE))</f>
        <v>John U. Lloyd Beach State Park</v>
      </c>
      <c r="F491" s="4">
        <f>IF(ISERROR(VLOOKUP($D491,SITES!$A:$E,3,FALSE)),"",VLOOKUP($D491,SITES!$A:$E,3,FALSE))</f>
        <v>26.08314</v>
      </c>
      <c r="G491" s="31">
        <f>IF(ISERROR(VLOOKUP($D491,SITES!$A:$E,4,FALSE)),"",VLOOKUP($D491,SITES!$A:$E,4,FALSE))</f>
        <v>-80.104109999999906</v>
      </c>
      <c r="H491" s="50">
        <f t="shared" ref="H491:P491" si="953">IF(ISERROR(H490),IF(ISERROR(H489),IF(ISERROR(H488),"BLANK",H488),H489),H490)</f>
        <v>45449</v>
      </c>
      <c r="I491" s="2">
        <f t="shared" si="953"/>
        <v>18</v>
      </c>
      <c r="J491" s="2" t="str">
        <f t="shared" si="953"/>
        <v>N</v>
      </c>
      <c r="K491" s="6">
        <f t="shared" si="953"/>
        <v>0.46527777777777773</v>
      </c>
      <c r="L491" s="2" t="str">
        <f t="shared" si="953"/>
        <v>Mark</v>
      </c>
      <c r="M491" s="2">
        <f t="shared" si="953"/>
        <v>4.5</v>
      </c>
      <c r="N491" s="2">
        <f t="shared" si="953"/>
        <v>1</v>
      </c>
      <c r="O491" s="2">
        <v>2</v>
      </c>
      <c r="P491" s="2" t="str">
        <f t="shared" si="953"/>
        <v>sra</v>
      </c>
      <c r="Q491" s="7" t="str">
        <f>IF($N491=1,IF(ISERROR(VLOOKUP($P491,'M1'!$A:$C,Q$2,FALSE)),"NOT PRESENT",VLOOKUP($P491,'M1'!$A:$C,Q$2,FALSE)),IF($N491=2,IF(ISERROR(VLOOKUP(DATA!$P491,'M2'!$A:$C,Q$2,FALSE)),"NOT PRESENT",VLOOKUP(DATA!$P491,'M2'!$A:$C,Q$2,FALSE)),IF($N491=0,IF(ISERROR(VLOOKUP($P491,'M1'!$A:$C,Q$2,FALSE)),IF(ISERROR(VLOOKUP(DATA!$P491,'M2'!$A:$C,Q$2,FALSE)),"NOT PRESENT",VLOOKUP(DATA!$P491,'M2'!$A:$C,Q$2,FALSE)),VLOOKUP($P491,'M1'!$A:$C,Q$2,FALSE)),"SPECIFY METHOD")))</f>
        <v>Sparisoma radians</v>
      </c>
      <c r="R491" s="7" t="str">
        <f>IF($N491=1,IF(ISERROR(VLOOKUP($P491,'M1'!$A:$C,R$2,FALSE)),"NOT PRESENT",VLOOKUP($P491,'M1'!$A:$C,R$2,FALSE)),IF($N491=2,IF(ISERROR(VLOOKUP(DATA!$P491,'M2'!$A:$C,R$2,FALSE)),"NOT PRESENT",VLOOKUP(DATA!$P491,'M2'!$A:$C,R$2,FALSE)),IF($N491=0,IF(ISERROR(VLOOKUP($P491,'M1'!$A:$C,R$2,FALSE)),IF(ISERROR(VLOOKUP(DATA!$P491,'M2'!$A:$C,R$2,FALSE)),"NOT PRESENT",VLOOKUP(DATA!$P491,'M2'!$A:$C,R$2,FALSE)),VLOOKUP($P491,'M1'!$A:$C,R$2,FALSE)),"SPECIFY METHOD")))</f>
        <v>Bucktooth parrotfish</v>
      </c>
      <c r="S491" s="33">
        <f t="shared" si="909"/>
        <v>2</v>
      </c>
      <c r="T491" s="2">
        <v>0</v>
      </c>
      <c r="U491" s="2">
        <v>1</v>
      </c>
      <c r="V491" s="2">
        <v>1</v>
      </c>
    </row>
    <row r="492" spans="2:29">
      <c r="B492" s="2" t="str">
        <f t="shared" ref="B492:D492" si="954">IF(ISERROR(B491),IF(ISERROR(B490),IF(ISERROR(B489),"BLANK",B489),B490),B491)</f>
        <v>LH</v>
      </c>
      <c r="C492" s="2" t="str">
        <f t="shared" si="954"/>
        <v>BLANK</v>
      </c>
      <c r="D492" s="2" t="str">
        <f t="shared" si="954"/>
        <v>USEC26</v>
      </c>
      <c r="E492" s="7" t="str">
        <f>IF(ISERROR(VLOOKUP($D492,SITES!$A:$E,2,FALSE)),"",VLOOKUP($D492,SITES!$A:$E,2,FALSE))</f>
        <v>John U. Lloyd Beach State Park</v>
      </c>
      <c r="F492" s="4">
        <f>IF(ISERROR(VLOOKUP($D492,SITES!$A:$E,3,FALSE)),"",VLOOKUP($D492,SITES!$A:$E,3,FALSE))</f>
        <v>26.08314</v>
      </c>
      <c r="G492" s="31">
        <f>IF(ISERROR(VLOOKUP($D492,SITES!$A:$E,4,FALSE)),"",VLOOKUP($D492,SITES!$A:$E,4,FALSE))</f>
        <v>-80.104109999999906</v>
      </c>
      <c r="H492" s="50">
        <f t="shared" ref="H492:N492" si="955">IF(ISERROR(H491),IF(ISERROR(H490),IF(ISERROR(H489),"BLANK",H489),H490),H491)</f>
        <v>45449</v>
      </c>
      <c r="I492" s="2">
        <f t="shared" si="955"/>
        <v>18</v>
      </c>
      <c r="J492" s="2" t="str">
        <f t="shared" si="955"/>
        <v>N</v>
      </c>
      <c r="K492" s="6">
        <f t="shared" si="955"/>
        <v>0.46527777777777773</v>
      </c>
      <c r="L492" s="2" t="str">
        <f t="shared" si="955"/>
        <v>Mark</v>
      </c>
      <c r="M492" s="2">
        <f t="shared" si="955"/>
        <v>4.5</v>
      </c>
      <c r="N492" s="2">
        <f t="shared" si="955"/>
        <v>1</v>
      </c>
      <c r="O492" s="2">
        <v>1</v>
      </c>
      <c r="P492" s="2" t="s">
        <v>126</v>
      </c>
      <c r="Q492" s="7" t="str">
        <f>IF($N492=1,IF(ISERROR(VLOOKUP($P492,'M1'!$A:$C,Q$2,FALSE)),"NOT PRESENT",VLOOKUP($P492,'M1'!$A:$C,Q$2,FALSE)),IF($N492=2,IF(ISERROR(VLOOKUP(DATA!$P492,'M2'!$A:$C,Q$2,FALSE)),"NOT PRESENT",VLOOKUP(DATA!$P492,'M2'!$A:$C,Q$2,FALSE)),IF($N492=0,IF(ISERROR(VLOOKUP($P492,'M1'!$A:$C,Q$2,FALSE)),IF(ISERROR(VLOOKUP(DATA!$P492,'M2'!$A:$C,Q$2,FALSE)),"NOT PRESENT",VLOOKUP(DATA!$P492,'M2'!$A:$C,Q$2,FALSE)),VLOOKUP($P492,'M1'!$A:$C,Q$2,FALSE)),"SPECIFY METHOD")))</f>
        <v>Scarus taeniopterus</v>
      </c>
      <c r="R492" s="7" t="str">
        <f>IF($N492=1,IF(ISERROR(VLOOKUP($P492,'M1'!$A:$C,R$2,FALSE)),"NOT PRESENT",VLOOKUP($P492,'M1'!$A:$C,R$2,FALSE)),IF($N492=2,IF(ISERROR(VLOOKUP(DATA!$P492,'M2'!$A:$C,R$2,FALSE)),"NOT PRESENT",VLOOKUP(DATA!$P492,'M2'!$A:$C,R$2,FALSE)),IF($N492=0,IF(ISERROR(VLOOKUP($P492,'M1'!$A:$C,R$2,FALSE)),IF(ISERROR(VLOOKUP(DATA!$P492,'M2'!$A:$C,R$2,FALSE)),"NOT PRESENT",VLOOKUP(DATA!$P492,'M2'!$A:$C,R$2,FALSE)),VLOOKUP($P492,'M1'!$A:$C,R$2,FALSE)),"SPECIFY METHOD")))</f>
        <v>Princess parrotfish</v>
      </c>
      <c r="S492" s="33">
        <f t="shared" si="909"/>
        <v>2</v>
      </c>
      <c r="T492" s="2">
        <v>0</v>
      </c>
      <c r="W492" s="2">
        <v>2</v>
      </c>
    </row>
    <row r="493" spans="2:29">
      <c r="B493" s="2" t="str">
        <f t="shared" ref="B493:D493" si="956">IF(ISERROR(B492),IF(ISERROR(B491),IF(ISERROR(B490),"BLANK",B490),B491),B492)</f>
        <v>LH</v>
      </c>
      <c r="C493" s="2" t="str">
        <f t="shared" si="956"/>
        <v>BLANK</v>
      </c>
      <c r="D493" s="2" t="str">
        <f t="shared" si="956"/>
        <v>USEC26</v>
      </c>
      <c r="E493" s="7" t="str">
        <f>IF(ISERROR(VLOOKUP($D493,SITES!$A:$E,2,FALSE)),"",VLOOKUP($D493,SITES!$A:$E,2,FALSE))</f>
        <v>John U. Lloyd Beach State Park</v>
      </c>
      <c r="F493" s="4">
        <f>IF(ISERROR(VLOOKUP($D493,SITES!$A:$E,3,FALSE)),"",VLOOKUP($D493,SITES!$A:$E,3,FALSE))</f>
        <v>26.08314</v>
      </c>
      <c r="G493" s="31">
        <f>IF(ISERROR(VLOOKUP($D493,SITES!$A:$E,4,FALSE)),"",VLOOKUP($D493,SITES!$A:$E,4,FALSE))</f>
        <v>-80.104109999999906</v>
      </c>
      <c r="H493" s="50">
        <f t="shared" ref="H493:P493" si="957">IF(ISERROR(H492),IF(ISERROR(H491),IF(ISERROR(H490),"BLANK",H490),H491),H492)</f>
        <v>45449</v>
      </c>
      <c r="I493" s="2">
        <f t="shared" si="957"/>
        <v>18</v>
      </c>
      <c r="J493" s="2" t="str">
        <f t="shared" si="957"/>
        <v>N</v>
      </c>
      <c r="K493" s="6">
        <f t="shared" si="957"/>
        <v>0.46527777777777773</v>
      </c>
      <c r="L493" s="2" t="str">
        <f t="shared" si="957"/>
        <v>Mark</v>
      </c>
      <c r="M493" s="2">
        <f t="shared" si="957"/>
        <v>4.5</v>
      </c>
      <c r="N493" s="2">
        <f t="shared" si="957"/>
        <v>1</v>
      </c>
      <c r="O493" s="2">
        <v>2</v>
      </c>
      <c r="P493" s="2" t="str">
        <f t="shared" si="957"/>
        <v>sta</v>
      </c>
      <c r="Q493" s="7" t="str">
        <f>IF($N493=1,IF(ISERROR(VLOOKUP($P493,'M1'!$A:$C,Q$2,FALSE)),"NOT PRESENT",VLOOKUP($P493,'M1'!$A:$C,Q$2,FALSE)),IF($N493=2,IF(ISERROR(VLOOKUP(DATA!$P493,'M2'!$A:$C,Q$2,FALSE)),"NOT PRESENT",VLOOKUP(DATA!$P493,'M2'!$A:$C,Q$2,FALSE)),IF($N493=0,IF(ISERROR(VLOOKUP($P493,'M1'!$A:$C,Q$2,FALSE)),IF(ISERROR(VLOOKUP(DATA!$P493,'M2'!$A:$C,Q$2,FALSE)),"NOT PRESENT",VLOOKUP(DATA!$P493,'M2'!$A:$C,Q$2,FALSE)),VLOOKUP($P493,'M1'!$A:$C,Q$2,FALSE)),"SPECIFY METHOD")))</f>
        <v>Scarus taeniopterus</v>
      </c>
      <c r="R493" s="7" t="str">
        <f>IF($N493=1,IF(ISERROR(VLOOKUP($P493,'M1'!$A:$C,R$2,FALSE)),"NOT PRESENT",VLOOKUP($P493,'M1'!$A:$C,R$2,FALSE)),IF($N493=2,IF(ISERROR(VLOOKUP(DATA!$P493,'M2'!$A:$C,R$2,FALSE)),"NOT PRESENT",VLOOKUP(DATA!$P493,'M2'!$A:$C,R$2,FALSE)),IF($N493=0,IF(ISERROR(VLOOKUP($P493,'M1'!$A:$C,R$2,FALSE)),IF(ISERROR(VLOOKUP(DATA!$P493,'M2'!$A:$C,R$2,FALSE)),"NOT PRESENT",VLOOKUP(DATA!$P493,'M2'!$A:$C,R$2,FALSE)),VLOOKUP($P493,'M1'!$A:$C,R$2,FALSE)),"SPECIFY METHOD")))</f>
        <v>Princess parrotfish</v>
      </c>
      <c r="S493" s="33">
        <f t="shared" si="909"/>
        <v>3</v>
      </c>
      <c r="T493" s="2">
        <v>0</v>
      </c>
      <c r="W493" s="2">
        <v>2</v>
      </c>
      <c r="X493" s="2">
        <v>1</v>
      </c>
    </row>
    <row r="494" spans="2:29">
      <c r="B494" s="2" t="str">
        <f t="shared" ref="B494:D494" si="958">IF(ISERROR(B493),IF(ISERROR(B492),IF(ISERROR(B491),"BLANK",B491),B492),B493)</f>
        <v>LH</v>
      </c>
      <c r="C494" s="2" t="str">
        <f t="shared" si="958"/>
        <v>BLANK</v>
      </c>
      <c r="D494" s="2" t="str">
        <f t="shared" si="958"/>
        <v>USEC26</v>
      </c>
      <c r="E494" s="7" t="str">
        <f>IF(ISERROR(VLOOKUP($D494,SITES!$A:$E,2,FALSE)),"",VLOOKUP($D494,SITES!$A:$E,2,FALSE))</f>
        <v>John U. Lloyd Beach State Park</v>
      </c>
      <c r="F494" s="4">
        <f>IF(ISERROR(VLOOKUP($D494,SITES!$A:$E,3,FALSE)),"",VLOOKUP($D494,SITES!$A:$E,3,FALSE))</f>
        <v>26.08314</v>
      </c>
      <c r="G494" s="31">
        <f>IF(ISERROR(VLOOKUP($D494,SITES!$A:$E,4,FALSE)),"",VLOOKUP($D494,SITES!$A:$E,4,FALSE))</f>
        <v>-80.104109999999906</v>
      </c>
      <c r="H494" s="50">
        <f t="shared" ref="H494:N494" si="959">IF(ISERROR(H493),IF(ISERROR(H492),IF(ISERROR(H491),"BLANK",H491),H492),H493)</f>
        <v>45449</v>
      </c>
      <c r="I494" s="2">
        <f t="shared" si="959"/>
        <v>18</v>
      </c>
      <c r="J494" s="2" t="str">
        <f t="shared" si="959"/>
        <v>N</v>
      </c>
      <c r="K494" s="6">
        <f t="shared" si="959"/>
        <v>0.46527777777777773</v>
      </c>
      <c r="L494" s="2" t="str">
        <f t="shared" si="959"/>
        <v>Mark</v>
      </c>
      <c r="M494" s="2">
        <f t="shared" si="959"/>
        <v>4.5</v>
      </c>
      <c r="N494" s="2">
        <f t="shared" si="959"/>
        <v>1</v>
      </c>
      <c r="O494" s="2">
        <v>1</v>
      </c>
      <c r="P494" s="2" t="s">
        <v>157</v>
      </c>
      <c r="Q494" s="7" t="str">
        <f>IF($N494=1,IF(ISERROR(VLOOKUP($P494,'M1'!$A:$C,Q$2,FALSE)),"NOT PRESENT",VLOOKUP($P494,'M1'!$A:$C,Q$2,FALSE)),IF($N494=2,IF(ISERROR(VLOOKUP(DATA!$P494,'M2'!$A:$C,Q$2,FALSE)),"NOT PRESENT",VLOOKUP(DATA!$P494,'M2'!$A:$C,Q$2,FALSE)),IF($N494=0,IF(ISERROR(VLOOKUP($P494,'M1'!$A:$C,Q$2,FALSE)),IF(ISERROR(VLOOKUP(DATA!$P494,'M2'!$A:$C,Q$2,FALSE)),"NOT PRESENT",VLOOKUP(DATA!$P494,'M2'!$A:$C,Q$2,FALSE)),VLOOKUP($P494,'M1'!$A:$C,Q$2,FALSE)),"SPECIFY METHOD")))</f>
        <v>Scarus vetula</v>
      </c>
      <c r="R494" s="7" t="str">
        <f>IF($N494=1,IF(ISERROR(VLOOKUP($P494,'M1'!$A:$C,R$2,FALSE)),"NOT PRESENT",VLOOKUP($P494,'M1'!$A:$C,R$2,FALSE)),IF($N494=2,IF(ISERROR(VLOOKUP(DATA!$P494,'M2'!$A:$C,R$2,FALSE)),"NOT PRESENT",VLOOKUP(DATA!$P494,'M2'!$A:$C,R$2,FALSE)),IF($N494=0,IF(ISERROR(VLOOKUP($P494,'M1'!$A:$C,R$2,FALSE)),IF(ISERROR(VLOOKUP(DATA!$P494,'M2'!$A:$C,R$2,FALSE)),"NOT PRESENT",VLOOKUP(DATA!$P494,'M2'!$A:$C,R$2,FALSE)),VLOOKUP($P494,'M1'!$A:$C,R$2,FALSE)),"SPECIFY METHOD")))</f>
        <v>Queen parrotfish</v>
      </c>
      <c r="S494" s="33">
        <f t="shared" si="909"/>
        <v>2</v>
      </c>
      <c r="T494" s="2">
        <v>0</v>
      </c>
      <c r="AB494" s="2">
        <v>1</v>
      </c>
      <c r="AC494" s="2">
        <v>1</v>
      </c>
    </row>
    <row r="495" spans="2:29">
      <c r="B495" s="2" t="str">
        <f t="shared" ref="B495:D495" si="960">IF(ISERROR(B494),IF(ISERROR(B493),IF(ISERROR(B492),"BLANK",B492),B493),B494)</f>
        <v>LH</v>
      </c>
      <c r="C495" s="2" t="str">
        <f t="shared" si="960"/>
        <v>BLANK</v>
      </c>
      <c r="D495" s="2" t="str">
        <f t="shared" si="960"/>
        <v>USEC26</v>
      </c>
      <c r="E495" s="7" t="str">
        <f>IF(ISERROR(VLOOKUP($D495,SITES!$A:$E,2,FALSE)),"",VLOOKUP($D495,SITES!$A:$E,2,FALSE))</f>
        <v>John U. Lloyd Beach State Park</v>
      </c>
      <c r="F495" s="4">
        <f>IF(ISERROR(VLOOKUP($D495,SITES!$A:$E,3,FALSE)),"",VLOOKUP($D495,SITES!$A:$E,3,FALSE))</f>
        <v>26.08314</v>
      </c>
      <c r="G495" s="31">
        <f>IF(ISERROR(VLOOKUP($D495,SITES!$A:$E,4,FALSE)),"",VLOOKUP($D495,SITES!$A:$E,4,FALSE))</f>
        <v>-80.104109999999906</v>
      </c>
      <c r="H495" s="50">
        <f t="shared" ref="H495:P495" si="961">IF(ISERROR(H494),IF(ISERROR(H493),IF(ISERROR(H492),"BLANK",H492),H493),H494)</f>
        <v>45449</v>
      </c>
      <c r="I495" s="2">
        <f t="shared" si="961"/>
        <v>18</v>
      </c>
      <c r="J495" s="2" t="str">
        <f t="shared" si="961"/>
        <v>N</v>
      </c>
      <c r="K495" s="6">
        <f t="shared" si="961"/>
        <v>0.46527777777777773</v>
      </c>
      <c r="L495" s="2" t="str">
        <f t="shared" si="961"/>
        <v>Mark</v>
      </c>
      <c r="M495" s="2">
        <f t="shared" si="961"/>
        <v>4.5</v>
      </c>
      <c r="N495" s="2">
        <f t="shared" si="961"/>
        <v>1</v>
      </c>
      <c r="O495" s="2">
        <v>2</v>
      </c>
      <c r="P495" s="2" t="str">
        <f t="shared" si="961"/>
        <v>sve</v>
      </c>
      <c r="Q495" s="7" t="str">
        <f>IF($N495=1,IF(ISERROR(VLOOKUP($P495,'M1'!$A:$C,Q$2,FALSE)),"NOT PRESENT",VLOOKUP($P495,'M1'!$A:$C,Q$2,FALSE)),IF($N495=2,IF(ISERROR(VLOOKUP(DATA!$P495,'M2'!$A:$C,Q$2,FALSE)),"NOT PRESENT",VLOOKUP(DATA!$P495,'M2'!$A:$C,Q$2,FALSE)),IF($N495=0,IF(ISERROR(VLOOKUP($P495,'M1'!$A:$C,Q$2,FALSE)),IF(ISERROR(VLOOKUP(DATA!$P495,'M2'!$A:$C,Q$2,FALSE)),"NOT PRESENT",VLOOKUP(DATA!$P495,'M2'!$A:$C,Q$2,FALSE)),VLOOKUP($P495,'M1'!$A:$C,Q$2,FALSE)),"SPECIFY METHOD")))</f>
        <v>Scarus vetula</v>
      </c>
      <c r="R495" s="7" t="str">
        <f>IF($N495=1,IF(ISERROR(VLOOKUP($P495,'M1'!$A:$C,R$2,FALSE)),"NOT PRESENT",VLOOKUP($P495,'M1'!$A:$C,R$2,FALSE)),IF($N495=2,IF(ISERROR(VLOOKUP(DATA!$P495,'M2'!$A:$C,R$2,FALSE)),"NOT PRESENT",VLOOKUP(DATA!$P495,'M2'!$A:$C,R$2,FALSE)),IF($N495=0,IF(ISERROR(VLOOKUP($P495,'M1'!$A:$C,R$2,FALSE)),IF(ISERROR(VLOOKUP(DATA!$P495,'M2'!$A:$C,R$2,FALSE)),"NOT PRESENT",VLOOKUP(DATA!$P495,'M2'!$A:$C,R$2,FALSE)),VLOOKUP($P495,'M1'!$A:$C,R$2,FALSE)),"SPECIFY METHOD")))</f>
        <v>Queen parrotfish</v>
      </c>
      <c r="S495" s="33">
        <f t="shared" si="909"/>
        <v>3</v>
      </c>
      <c r="T495" s="2">
        <v>0</v>
      </c>
      <c r="AB495" s="2">
        <v>2</v>
      </c>
      <c r="AC495" s="2">
        <v>1</v>
      </c>
    </row>
    <row r="496" spans="2:29">
      <c r="B496" s="2" t="str">
        <f t="shared" ref="B496:D496" si="962">IF(ISERROR(B495),IF(ISERROR(B494),IF(ISERROR(B493),"BLANK",B493),B494),B495)</f>
        <v>LH</v>
      </c>
      <c r="C496" s="2" t="str">
        <f t="shared" si="962"/>
        <v>BLANK</v>
      </c>
      <c r="D496" s="2" t="str">
        <f t="shared" si="962"/>
        <v>USEC26</v>
      </c>
      <c r="E496" s="7" t="str">
        <f>IF(ISERROR(VLOOKUP($D496,SITES!$A:$E,2,FALSE)),"",VLOOKUP($D496,SITES!$A:$E,2,FALSE))</f>
        <v>John U. Lloyd Beach State Park</v>
      </c>
      <c r="F496" s="4">
        <f>IF(ISERROR(VLOOKUP($D496,SITES!$A:$E,3,FALSE)),"",VLOOKUP($D496,SITES!$A:$E,3,FALSE))</f>
        <v>26.08314</v>
      </c>
      <c r="G496" s="31">
        <f>IF(ISERROR(VLOOKUP($D496,SITES!$A:$E,4,FALSE)),"",VLOOKUP($D496,SITES!$A:$E,4,FALSE))</f>
        <v>-80.104109999999906</v>
      </c>
      <c r="H496" s="50">
        <f t="shared" ref="H496:N496" si="963">IF(ISERROR(H495),IF(ISERROR(H494),IF(ISERROR(H493),"BLANK",H493),H494),H495)</f>
        <v>45449</v>
      </c>
      <c r="I496" s="2">
        <f t="shared" si="963"/>
        <v>18</v>
      </c>
      <c r="J496" s="2" t="str">
        <f t="shared" si="963"/>
        <v>N</v>
      </c>
      <c r="K496" s="6">
        <f t="shared" si="963"/>
        <v>0.46527777777777773</v>
      </c>
      <c r="L496" s="2" t="str">
        <f t="shared" si="963"/>
        <v>Mark</v>
      </c>
      <c r="M496" s="2">
        <f t="shared" si="963"/>
        <v>4.5</v>
      </c>
      <c r="N496" s="2">
        <f t="shared" si="963"/>
        <v>1</v>
      </c>
      <c r="O496" s="2">
        <v>1</v>
      </c>
      <c r="P496" s="2" t="s">
        <v>86</v>
      </c>
      <c r="Q496" s="7" t="str">
        <f>IF($N496=1,IF(ISERROR(VLOOKUP($P496,'M1'!$A:$C,Q$2,FALSE)),"NOT PRESENT",VLOOKUP($P496,'M1'!$A:$C,Q$2,FALSE)),IF($N496=2,IF(ISERROR(VLOOKUP(DATA!$P496,'M2'!$A:$C,Q$2,FALSE)),"NOT PRESENT",VLOOKUP(DATA!$P496,'M2'!$A:$C,Q$2,FALSE)),IF($N496=0,IF(ISERROR(VLOOKUP($P496,'M1'!$A:$C,Q$2,FALSE)),IF(ISERROR(VLOOKUP(DATA!$P496,'M2'!$A:$C,Q$2,FALSE)),"NOT PRESENT",VLOOKUP(DATA!$P496,'M2'!$A:$C,Q$2,FALSE)),VLOOKUP($P496,'M1'!$A:$C,Q$2,FALSE)),"SPECIFY METHOD")))</f>
        <v>Scarus iseri</v>
      </c>
      <c r="R496" s="7" t="str">
        <f>IF($N496=1,IF(ISERROR(VLOOKUP($P496,'M1'!$A:$C,R$2,FALSE)),"NOT PRESENT",VLOOKUP($P496,'M1'!$A:$C,R$2,FALSE)),IF($N496=2,IF(ISERROR(VLOOKUP(DATA!$P496,'M2'!$A:$C,R$2,FALSE)),"NOT PRESENT",VLOOKUP(DATA!$P496,'M2'!$A:$C,R$2,FALSE)),IF($N496=0,IF(ISERROR(VLOOKUP($P496,'M1'!$A:$C,R$2,FALSE)),IF(ISERROR(VLOOKUP(DATA!$P496,'M2'!$A:$C,R$2,FALSE)),"NOT PRESENT",VLOOKUP(DATA!$P496,'M2'!$A:$C,R$2,FALSE)),VLOOKUP($P496,'M1'!$A:$C,R$2,FALSE)),"SPECIFY METHOD")))</f>
        <v>Striped parrotfish</v>
      </c>
      <c r="S496" s="33">
        <f t="shared" si="909"/>
        <v>3</v>
      </c>
      <c r="T496" s="2">
        <v>0</v>
      </c>
      <c r="V496" s="2">
        <v>1</v>
      </c>
      <c r="Z496" s="2">
        <v>1</v>
      </c>
      <c r="AA496" s="2">
        <v>1</v>
      </c>
    </row>
    <row r="497" spans="2:29">
      <c r="B497" s="2" t="str">
        <f t="shared" ref="B497:D497" si="964">IF(ISERROR(B496),IF(ISERROR(B495),IF(ISERROR(B494),"BLANK",B494),B495),B496)</f>
        <v>LH</v>
      </c>
      <c r="C497" s="2" t="str">
        <f t="shared" si="964"/>
        <v>BLANK</v>
      </c>
      <c r="D497" s="2" t="str">
        <f t="shared" si="964"/>
        <v>USEC26</v>
      </c>
      <c r="E497" s="7" t="str">
        <f>IF(ISERROR(VLOOKUP($D497,SITES!$A:$E,2,FALSE)),"",VLOOKUP($D497,SITES!$A:$E,2,FALSE))</f>
        <v>John U. Lloyd Beach State Park</v>
      </c>
      <c r="F497" s="4">
        <f>IF(ISERROR(VLOOKUP($D497,SITES!$A:$E,3,FALSE)),"",VLOOKUP($D497,SITES!$A:$E,3,FALSE))</f>
        <v>26.08314</v>
      </c>
      <c r="G497" s="31">
        <f>IF(ISERROR(VLOOKUP($D497,SITES!$A:$E,4,FALSE)),"",VLOOKUP($D497,SITES!$A:$E,4,FALSE))</f>
        <v>-80.104109999999906</v>
      </c>
      <c r="H497" s="50">
        <f t="shared" ref="H497:P497" si="965">IF(ISERROR(H496),IF(ISERROR(H495),IF(ISERROR(H494),"BLANK",H494),H495),H496)</f>
        <v>45449</v>
      </c>
      <c r="I497" s="2">
        <f t="shared" si="965"/>
        <v>18</v>
      </c>
      <c r="J497" s="2" t="str">
        <f t="shared" si="965"/>
        <v>N</v>
      </c>
      <c r="K497" s="6">
        <f t="shared" si="965"/>
        <v>0.46527777777777773</v>
      </c>
      <c r="L497" s="2" t="str">
        <f t="shared" si="965"/>
        <v>Mark</v>
      </c>
      <c r="M497" s="2">
        <f t="shared" si="965"/>
        <v>4.5</v>
      </c>
      <c r="N497" s="2">
        <f t="shared" si="965"/>
        <v>1</v>
      </c>
      <c r="O497" s="2">
        <v>2</v>
      </c>
      <c r="P497" s="2" t="str">
        <f t="shared" si="965"/>
        <v>sis</v>
      </c>
      <c r="Q497" s="7" t="str">
        <f>IF($N497=1,IF(ISERROR(VLOOKUP($P497,'M1'!$A:$C,Q$2,FALSE)),"NOT PRESENT",VLOOKUP($P497,'M1'!$A:$C,Q$2,FALSE)),IF($N497=2,IF(ISERROR(VLOOKUP(DATA!$P497,'M2'!$A:$C,Q$2,FALSE)),"NOT PRESENT",VLOOKUP(DATA!$P497,'M2'!$A:$C,Q$2,FALSE)),IF($N497=0,IF(ISERROR(VLOOKUP($P497,'M1'!$A:$C,Q$2,FALSE)),IF(ISERROR(VLOOKUP(DATA!$P497,'M2'!$A:$C,Q$2,FALSE)),"NOT PRESENT",VLOOKUP(DATA!$P497,'M2'!$A:$C,Q$2,FALSE)),VLOOKUP($P497,'M1'!$A:$C,Q$2,FALSE)),"SPECIFY METHOD")))</f>
        <v>Scarus iseri</v>
      </c>
      <c r="R497" s="7" t="str">
        <f>IF($N497=1,IF(ISERROR(VLOOKUP($P497,'M1'!$A:$C,R$2,FALSE)),"NOT PRESENT",VLOOKUP($P497,'M1'!$A:$C,R$2,FALSE)),IF($N497=2,IF(ISERROR(VLOOKUP(DATA!$P497,'M2'!$A:$C,R$2,FALSE)),"NOT PRESENT",VLOOKUP(DATA!$P497,'M2'!$A:$C,R$2,FALSE)),IF($N497=0,IF(ISERROR(VLOOKUP($P497,'M1'!$A:$C,R$2,FALSE)),IF(ISERROR(VLOOKUP(DATA!$P497,'M2'!$A:$C,R$2,FALSE)),"NOT PRESENT",VLOOKUP(DATA!$P497,'M2'!$A:$C,R$2,FALSE)),VLOOKUP($P497,'M1'!$A:$C,R$2,FALSE)),"SPECIFY METHOD")))</f>
        <v>Striped parrotfish</v>
      </c>
      <c r="S497" s="33">
        <f t="shared" si="909"/>
        <v>2</v>
      </c>
      <c r="T497" s="2">
        <v>0</v>
      </c>
      <c r="V497" s="2">
        <v>1</v>
      </c>
      <c r="W497" s="2">
        <v>1</v>
      </c>
    </row>
    <row r="498" spans="2:29">
      <c r="B498" s="2" t="str">
        <f t="shared" ref="B498:D498" si="966">IF(ISERROR(B497),IF(ISERROR(B496),IF(ISERROR(B495),"BLANK",B495),B496),B497)</f>
        <v>LH</v>
      </c>
      <c r="C498" s="2" t="str">
        <f t="shared" si="966"/>
        <v>BLANK</v>
      </c>
      <c r="D498" s="2" t="str">
        <f t="shared" si="966"/>
        <v>USEC26</v>
      </c>
      <c r="E498" s="7" t="str">
        <f>IF(ISERROR(VLOOKUP($D498,SITES!$A:$E,2,FALSE)),"",VLOOKUP($D498,SITES!$A:$E,2,FALSE))</f>
        <v>John U. Lloyd Beach State Park</v>
      </c>
      <c r="F498" s="4">
        <f>IF(ISERROR(VLOOKUP($D498,SITES!$A:$E,3,FALSE)),"",VLOOKUP($D498,SITES!$A:$E,3,FALSE))</f>
        <v>26.08314</v>
      </c>
      <c r="G498" s="31">
        <f>IF(ISERROR(VLOOKUP($D498,SITES!$A:$E,4,FALSE)),"",VLOOKUP($D498,SITES!$A:$E,4,FALSE))</f>
        <v>-80.104109999999906</v>
      </c>
      <c r="H498" s="50">
        <f t="shared" ref="H498:N498" si="967">IF(ISERROR(H497),IF(ISERROR(H496),IF(ISERROR(H495),"BLANK",H495),H496),H497)</f>
        <v>45449</v>
      </c>
      <c r="I498" s="2">
        <f t="shared" si="967"/>
        <v>18</v>
      </c>
      <c r="J498" s="2" t="str">
        <f t="shared" si="967"/>
        <v>N</v>
      </c>
      <c r="K498" s="6">
        <f t="shared" si="967"/>
        <v>0.46527777777777773</v>
      </c>
      <c r="L498" s="2" t="str">
        <f t="shared" si="967"/>
        <v>Mark</v>
      </c>
      <c r="M498" s="2">
        <f t="shared" si="967"/>
        <v>4.5</v>
      </c>
      <c r="N498" s="2">
        <f t="shared" si="967"/>
        <v>1</v>
      </c>
      <c r="O498" s="2">
        <v>1</v>
      </c>
      <c r="P498" s="2" t="s">
        <v>87</v>
      </c>
      <c r="Q498" s="7" t="str">
        <f>IF($N498=1,IF(ISERROR(VLOOKUP($P498,'M1'!$A:$C,Q$2,FALSE)),"NOT PRESENT",VLOOKUP($P498,'M1'!$A:$C,Q$2,FALSE)),IF($N498=2,IF(ISERROR(VLOOKUP(DATA!$P498,'M2'!$A:$C,Q$2,FALSE)),"NOT PRESENT",VLOOKUP(DATA!$P498,'M2'!$A:$C,Q$2,FALSE)),IF($N498=0,IF(ISERROR(VLOOKUP($P498,'M1'!$A:$C,Q$2,FALSE)),IF(ISERROR(VLOOKUP(DATA!$P498,'M2'!$A:$C,Q$2,FALSE)),"NOT PRESENT",VLOOKUP(DATA!$P498,'M2'!$A:$C,Q$2,FALSE)),VLOOKUP($P498,'M1'!$A:$C,Q$2,FALSE)),"SPECIFY METHOD")))</f>
        <v>Sparisoma aurofrenatum</v>
      </c>
      <c r="R498" s="7" t="str">
        <f>IF($N498=1,IF(ISERROR(VLOOKUP($P498,'M1'!$A:$C,R$2,FALSE)),"NOT PRESENT",VLOOKUP($P498,'M1'!$A:$C,R$2,FALSE)),IF($N498=2,IF(ISERROR(VLOOKUP(DATA!$P498,'M2'!$A:$C,R$2,FALSE)),"NOT PRESENT",VLOOKUP(DATA!$P498,'M2'!$A:$C,R$2,FALSE)),IF($N498=0,IF(ISERROR(VLOOKUP($P498,'M1'!$A:$C,R$2,FALSE)),IF(ISERROR(VLOOKUP(DATA!$P498,'M2'!$A:$C,R$2,FALSE)),"NOT PRESENT",VLOOKUP(DATA!$P498,'M2'!$A:$C,R$2,FALSE)),VLOOKUP($P498,'M1'!$A:$C,R$2,FALSE)),"SPECIFY METHOD")))</f>
        <v>Redband parrotfish</v>
      </c>
      <c r="S498" s="33">
        <f t="shared" si="909"/>
        <v>4</v>
      </c>
      <c r="T498" s="2">
        <v>0</v>
      </c>
      <c r="U498" s="2">
        <v>2</v>
      </c>
      <c r="V498" s="2">
        <v>1</v>
      </c>
      <c r="Z498" s="2">
        <v>1</v>
      </c>
    </row>
    <row r="499" spans="2:29">
      <c r="B499" s="2" t="str">
        <f t="shared" ref="B499:D499" si="968">IF(ISERROR(B498),IF(ISERROR(B497),IF(ISERROR(B496),"BLANK",B496),B497),B498)</f>
        <v>LH</v>
      </c>
      <c r="C499" s="2" t="str">
        <f t="shared" si="968"/>
        <v>BLANK</v>
      </c>
      <c r="D499" s="2" t="str">
        <f t="shared" si="968"/>
        <v>USEC26</v>
      </c>
      <c r="E499" s="7" t="str">
        <f>IF(ISERROR(VLOOKUP($D499,SITES!$A:$E,2,FALSE)),"",VLOOKUP($D499,SITES!$A:$E,2,FALSE))</f>
        <v>John U. Lloyd Beach State Park</v>
      </c>
      <c r="F499" s="4">
        <f>IF(ISERROR(VLOOKUP($D499,SITES!$A:$E,3,FALSE)),"",VLOOKUP($D499,SITES!$A:$E,3,FALSE))</f>
        <v>26.08314</v>
      </c>
      <c r="G499" s="31">
        <f>IF(ISERROR(VLOOKUP($D499,SITES!$A:$E,4,FALSE)),"",VLOOKUP($D499,SITES!$A:$E,4,FALSE))</f>
        <v>-80.104109999999906</v>
      </c>
      <c r="H499" s="50">
        <f t="shared" ref="H499:P499" si="969">IF(ISERROR(H498),IF(ISERROR(H497),IF(ISERROR(H496),"BLANK",H496),H497),H498)</f>
        <v>45449</v>
      </c>
      <c r="I499" s="2">
        <f t="shared" si="969"/>
        <v>18</v>
      </c>
      <c r="J499" s="2" t="str">
        <f t="shared" si="969"/>
        <v>N</v>
      </c>
      <c r="K499" s="6">
        <f t="shared" si="969"/>
        <v>0.46527777777777773</v>
      </c>
      <c r="L499" s="2" t="str">
        <f t="shared" si="969"/>
        <v>Mark</v>
      </c>
      <c r="M499" s="2">
        <f t="shared" si="969"/>
        <v>4.5</v>
      </c>
      <c r="N499" s="2">
        <f t="shared" si="969"/>
        <v>1</v>
      </c>
      <c r="O499" s="2">
        <v>2</v>
      </c>
      <c r="P499" s="2" t="str">
        <f t="shared" si="969"/>
        <v>sau</v>
      </c>
      <c r="Q499" s="7" t="str">
        <f>IF($N499=1,IF(ISERROR(VLOOKUP($P499,'M1'!$A:$C,Q$2,FALSE)),"NOT PRESENT",VLOOKUP($P499,'M1'!$A:$C,Q$2,FALSE)),IF($N499=2,IF(ISERROR(VLOOKUP(DATA!$P499,'M2'!$A:$C,Q$2,FALSE)),"NOT PRESENT",VLOOKUP(DATA!$P499,'M2'!$A:$C,Q$2,FALSE)),IF($N499=0,IF(ISERROR(VLOOKUP($P499,'M1'!$A:$C,Q$2,FALSE)),IF(ISERROR(VLOOKUP(DATA!$P499,'M2'!$A:$C,Q$2,FALSE)),"NOT PRESENT",VLOOKUP(DATA!$P499,'M2'!$A:$C,Q$2,FALSE)),VLOOKUP($P499,'M1'!$A:$C,Q$2,FALSE)),"SPECIFY METHOD")))</f>
        <v>Sparisoma aurofrenatum</v>
      </c>
      <c r="R499" s="7" t="str">
        <f>IF($N499=1,IF(ISERROR(VLOOKUP($P499,'M1'!$A:$C,R$2,FALSE)),"NOT PRESENT",VLOOKUP($P499,'M1'!$A:$C,R$2,FALSE)),IF($N499=2,IF(ISERROR(VLOOKUP(DATA!$P499,'M2'!$A:$C,R$2,FALSE)),"NOT PRESENT",VLOOKUP(DATA!$P499,'M2'!$A:$C,R$2,FALSE)),IF($N499=0,IF(ISERROR(VLOOKUP($P499,'M1'!$A:$C,R$2,FALSE)),IF(ISERROR(VLOOKUP(DATA!$P499,'M2'!$A:$C,R$2,FALSE)),"NOT PRESENT",VLOOKUP(DATA!$P499,'M2'!$A:$C,R$2,FALSE)),VLOOKUP($P499,'M1'!$A:$C,R$2,FALSE)),"SPECIFY METHOD")))</f>
        <v>Redband parrotfish</v>
      </c>
      <c r="S499" s="33">
        <f t="shared" si="909"/>
        <v>7</v>
      </c>
      <c r="T499" s="2">
        <v>0</v>
      </c>
      <c r="U499" s="2">
        <v>1</v>
      </c>
      <c r="V499" s="2">
        <v>4</v>
      </c>
      <c r="Z499" s="2">
        <v>2</v>
      </c>
    </row>
    <row r="500" spans="2:29">
      <c r="B500" s="2" t="str">
        <f t="shared" ref="B500:D500" si="970">IF(ISERROR(B499),IF(ISERROR(B498),IF(ISERROR(B497),"BLANK",B497),B498),B499)</f>
        <v>LH</v>
      </c>
      <c r="C500" s="2" t="str">
        <f t="shared" si="970"/>
        <v>BLANK</v>
      </c>
      <c r="D500" s="2" t="str">
        <f t="shared" si="970"/>
        <v>USEC26</v>
      </c>
      <c r="E500" s="7" t="str">
        <f>IF(ISERROR(VLOOKUP($D500,SITES!$A:$E,2,FALSE)),"",VLOOKUP($D500,SITES!$A:$E,2,FALSE))</f>
        <v>John U. Lloyd Beach State Park</v>
      </c>
      <c r="F500" s="4">
        <f>IF(ISERROR(VLOOKUP($D500,SITES!$A:$E,3,FALSE)),"",VLOOKUP($D500,SITES!$A:$E,3,FALSE))</f>
        <v>26.08314</v>
      </c>
      <c r="G500" s="31">
        <f>IF(ISERROR(VLOOKUP($D500,SITES!$A:$E,4,FALSE)),"",VLOOKUP($D500,SITES!$A:$E,4,FALSE))</f>
        <v>-80.104109999999906</v>
      </c>
      <c r="H500" s="50">
        <f t="shared" ref="H500:N500" si="971">IF(ISERROR(H499),IF(ISERROR(H498),IF(ISERROR(H497),"BLANK",H497),H498),H499)</f>
        <v>45449</v>
      </c>
      <c r="I500" s="2">
        <f t="shared" si="971"/>
        <v>18</v>
      </c>
      <c r="J500" s="2" t="str">
        <f t="shared" si="971"/>
        <v>N</v>
      </c>
      <c r="K500" s="6">
        <f t="shared" si="971"/>
        <v>0.46527777777777773</v>
      </c>
      <c r="L500" s="2" t="str">
        <f t="shared" si="971"/>
        <v>Mark</v>
      </c>
      <c r="M500" s="2">
        <f t="shared" si="971"/>
        <v>4.5</v>
      </c>
      <c r="N500" s="2">
        <f t="shared" si="971"/>
        <v>1</v>
      </c>
      <c r="O500" s="2">
        <v>1</v>
      </c>
      <c r="P500" s="2" t="s">
        <v>184</v>
      </c>
      <c r="Q500" s="7" t="str">
        <f>IF($N500=1,IF(ISERROR(VLOOKUP($P500,'M1'!$A:$C,Q$2,FALSE)),"NOT PRESENT",VLOOKUP($P500,'M1'!$A:$C,Q$2,FALSE)),IF($N500=2,IF(ISERROR(VLOOKUP(DATA!$P500,'M2'!$A:$C,Q$2,FALSE)),"NOT PRESENT",VLOOKUP(DATA!$P500,'M2'!$A:$C,Q$2,FALSE)),IF($N500=0,IF(ISERROR(VLOOKUP($P500,'M1'!$A:$C,Q$2,FALSE)),IF(ISERROR(VLOOKUP(DATA!$P500,'M2'!$A:$C,Q$2,FALSE)),"NOT PRESENT",VLOOKUP(DATA!$P500,'M2'!$A:$C,Q$2,FALSE)),VLOOKUP($P500,'M1'!$A:$C,Q$2,FALSE)),"SPECIFY METHOD")))</f>
        <v>Cantherhines macrocerus</v>
      </c>
      <c r="R500" s="7" t="str">
        <f>IF($N500=1,IF(ISERROR(VLOOKUP($P500,'M1'!$A:$C,R$2,FALSE)),"NOT PRESENT",VLOOKUP($P500,'M1'!$A:$C,R$2,FALSE)),IF($N500=2,IF(ISERROR(VLOOKUP(DATA!$P500,'M2'!$A:$C,R$2,FALSE)),"NOT PRESENT",VLOOKUP(DATA!$P500,'M2'!$A:$C,R$2,FALSE)),IF($N500=0,IF(ISERROR(VLOOKUP($P500,'M1'!$A:$C,R$2,FALSE)),IF(ISERROR(VLOOKUP(DATA!$P500,'M2'!$A:$C,R$2,FALSE)),"NOT PRESENT",VLOOKUP(DATA!$P500,'M2'!$A:$C,R$2,FALSE)),VLOOKUP($P500,'M1'!$A:$C,R$2,FALSE)),"SPECIFY METHOD")))</f>
        <v>American whitespotted filefishÂ </v>
      </c>
      <c r="S500" s="33">
        <f t="shared" si="909"/>
        <v>1</v>
      </c>
      <c r="T500" s="2">
        <v>0</v>
      </c>
      <c r="AB500" s="2">
        <v>1</v>
      </c>
    </row>
    <row r="501" spans="2:29">
      <c r="B501" s="2" t="str">
        <f t="shared" ref="B501:D501" si="972">IF(ISERROR(B500),IF(ISERROR(B499),IF(ISERROR(B498),"BLANK",B498),B499),B500)</f>
        <v>LH</v>
      </c>
      <c r="C501" s="2" t="str">
        <f t="shared" si="972"/>
        <v>BLANK</v>
      </c>
      <c r="D501" s="2" t="str">
        <f t="shared" si="972"/>
        <v>USEC26</v>
      </c>
      <c r="E501" s="7" t="str">
        <f>IF(ISERROR(VLOOKUP($D501,SITES!$A:$E,2,FALSE)),"",VLOOKUP($D501,SITES!$A:$E,2,FALSE))</f>
        <v>John U. Lloyd Beach State Park</v>
      </c>
      <c r="F501" s="4">
        <f>IF(ISERROR(VLOOKUP($D501,SITES!$A:$E,3,FALSE)),"",VLOOKUP($D501,SITES!$A:$E,3,FALSE))</f>
        <v>26.08314</v>
      </c>
      <c r="G501" s="31">
        <f>IF(ISERROR(VLOOKUP($D501,SITES!$A:$E,4,FALSE)),"",VLOOKUP($D501,SITES!$A:$E,4,FALSE))</f>
        <v>-80.104109999999906</v>
      </c>
      <c r="H501" s="50">
        <f t="shared" ref="H501:N501" si="973">IF(ISERROR(H500),IF(ISERROR(H499),IF(ISERROR(H498),"BLANK",H498),H499),H500)</f>
        <v>45449</v>
      </c>
      <c r="I501" s="2">
        <f t="shared" si="973"/>
        <v>18</v>
      </c>
      <c r="J501" s="2" t="str">
        <f t="shared" si="973"/>
        <v>N</v>
      </c>
      <c r="K501" s="6">
        <f t="shared" si="973"/>
        <v>0.46527777777777773</v>
      </c>
      <c r="L501" s="2" t="str">
        <f t="shared" si="973"/>
        <v>Mark</v>
      </c>
      <c r="M501" s="2">
        <f t="shared" si="973"/>
        <v>4.5</v>
      </c>
      <c r="N501" s="2">
        <f t="shared" si="973"/>
        <v>1</v>
      </c>
      <c r="O501" s="2">
        <v>1</v>
      </c>
      <c r="P501" s="2" t="s">
        <v>96</v>
      </c>
      <c r="Q501" s="7" t="str">
        <f>IF($N501=1,IF(ISERROR(VLOOKUP($P501,'M1'!$A:$C,Q$2,FALSE)),"NOT PRESENT",VLOOKUP($P501,'M1'!$A:$C,Q$2,FALSE)),IF($N501=2,IF(ISERROR(VLOOKUP(DATA!$P501,'M2'!$A:$C,Q$2,FALSE)),"NOT PRESENT",VLOOKUP(DATA!$P501,'M2'!$A:$C,Q$2,FALSE)),IF($N501=0,IF(ISERROR(VLOOKUP($P501,'M1'!$A:$C,Q$2,FALSE)),IF(ISERROR(VLOOKUP(DATA!$P501,'M2'!$A:$C,Q$2,FALSE)),"NOT PRESENT",VLOOKUP(DATA!$P501,'M2'!$A:$C,Q$2,FALSE)),VLOOKUP($P501,'M1'!$A:$C,Q$2,FALSE)),"SPECIFY METHOD")))</f>
        <v>Haemulon sciurus</v>
      </c>
      <c r="R501" s="7" t="str">
        <f>IF($N501=1,IF(ISERROR(VLOOKUP($P501,'M1'!$A:$C,R$2,FALSE)),"NOT PRESENT",VLOOKUP($P501,'M1'!$A:$C,R$2,FALSE)),IF($N501=2,IF(ISERROR(VLOOKUP(DATA!$P501,'M2'!$A:$C,R$2,FALSE)),"NOT PRESENT",VLOOKUP(DATA!$P501,'M2'!$A:$C,R$2,FALSE)),IF($N501=0,IF(ISERROR(VLOOKUP($P501,'M1'!$A:$C,R$2,FALSE)),IF(ISERROR(VLOOKUP(DATA!$P501,'M2'!$A:$C,R$2,FALSE)),"NOT PRESENT",VLOOKUP(DATA!$P501,'M2'!$A:$C,R$2,FALSE)),VLOOKUP($P501,'M1'!$A:$C,R$2,FALSE)),"SPECIFY METHOD")))</f>
        <v>Bluestriped grunt</v>
      </c>
      <c r="S501" s="33">
        <f t="shared" si="909"/>
        <v>12</v>
      </c>
      <c r="T501" s="2">
        <v>0</v>
      </c>
      <c r="Y501" s="2">
        <v>2</v>
      </c>
      <c r="Z501" s="2">
        <v>3</v>
      </c>
      <c r="AA501" s="2">
        <v>6</v>
      </c>
      <c r="AB501" s="2">
        <v>1</v>
      </c>
    </row>
    <row r="502" spans="2:29">
      <c r="B502" s="2" t="str">
        <f t="shared" ref="B502:D502" si="974">IF(ISERROR(B501),IF(ISERROR(B500),IF(ISERROR(B499),"BLANK",B499),B500),B501)</f>
        <v>LH</v>
      </c>
      <c r="C502" s="2" t="str">
        <f t="shared" si="974"/>
        <v>BLANK</v>
      </c>
      <c r="D502" s="2" t="str">
        <f t="shared" si="974"/>
        <v>USEC26</v>
      </c>
      <c r="E502" s="7" t="str">
        <f>IF(ISERROR(VLOOKUP($D502,SITES!$A:$E,2,FALSE)),"",VLOOKUP($D502,SITES!$A:$E,2,FALSE))</f>
        <v>John U. Lloyd Beach State Park</v>
      </c>
      <c r="F502" s="4">
        <f>IF(ISERROR(VLOOKUP($D502,SITES!$A:$E,3,FALSE)),"",VLOOKUP($D502,SITES!$A:$E,3,FALSE))</f>
        <v>26.08314</v>
      </c>
      <c r="G502" s="31">
        <f>IF(ISERROR(VLOOKUP($D502,SITES!$A:$E,4,FALSE)),"",VLOOKUP($D502,SITES!$A:$E,4,FALSE))</f>
        <v>-80.104109999999906</v>
      </c>
      <c r="H502" s="50">
        <f t="shared" ref="H502:P502" si="975">IF(ISERROR(H501),IF(ISERROR(H500),IF(ISERROR(H499),"BLANK",H499),H500),H501)</f>
        <v>45449</v>
      </c>
      <c r="I502" s="2">
        <f t="shared" si="975"/>
        <v>18</v>
      </c>
      <c r="J502" s="2" t="str">
        <f t="shared" si="975"/>
        <v>N</v>
      </c>
      <c r="K502" s="6">
        <f t="shared" si="975"/>
        <v>0.46527777777777773</v>
      </c>
      <c r="L502" s="2" t="str">
        <f t="shared" si="975"/>
        <v>Mark</v>
      </c>
      <c r="M502" s="2">
        <f t="shared" si="975"/>
        <v>4.5</v>
      </c>
      <c r="N502" s="2">
        <f t="shared" si="975"/>
        <v>1</v>
      </c>
      <c r="O502" s="2">
        <v>2</v>
      </c>
      <c r="P502" s="2" t="str">
        <f t="shared" si="975"/>
        <v>hsc</v>
      </c>
      <c r="Q502" s="7" t="str">
        <f>IF($N502=1,IF(ISERROR(VLOOKUP($P502,'M1'!$A:$C,Q$2,FALSE)),"NOT PRESENT",VLOOKUP($P502,'M1'!$A:$C,Q$2,FALSE)),IF($N502=2,IF(ISERROR(VLOOKUP(DATA!$P502,'M2'!$A:$C,Q$2,FALSE)),"NOT PRESENT",VLOOKUP(DATA!$P502,'M2'!$A:$C,Q$2,FALSE)),IF($N502=0,IF(ISERROR(VLOOKUP($P502,'M1'!$A:$C,Q$2,FALSE)),IF(ISERROR(VLOOKUP(DATA!$P502,'M2'!$A:$C,Q$2,FALSE)),"NOT PRESENT",VLOOKUP(DATA!$P502,'M2'!$A:$C,Q$2,FALSE)),VLOOKUP($P502,'M1'!$A:$C,Q$2,FALSE)),"SPECIFY METHOD")))</f>
        <v>Haemulon sciurus</v>
      </c>
      <c r="R502" s="7" t="str">
        <f>IF($N502=1,IF(ISERROR(VLOOKUP($P502,'M1'!$A:$C,R$2,FALSE)),"NOT PRESENT",VLOOKUP($P502,'M1'!$A:$C,R$2,FALSE)),IF($N502=2,IF(ISERROR(VLOOKUP(DATA!$P502,'M2'!$A:$C,R$2,FALSE)),"NOT PRESENT",VLOOKUP(DATA!$P502,'M2'!$A:$C,R$2,FALSE)),IF($N502=0,IF(ISERROR(VLOOKUP($P502,'M1'!$A:$C,R$2,FALSE)),IF(ISERROR(VLOOKUP(DATA!$P502,'M2'!$A:$C,R$2,FALSE)),"NOT PRESENT",VLOOKUP(DATA!$P502,'M2'!$A:$C,R$2,FALSE)),VLOOKUP($P502,'M1'!$A:$C,R$2,FALSE)),"SPECIFY METHOD")))</f>
        <v>Bluestriped grunt</v>
      </c>
      <c r="S502" s="33">
        <f t="shared" si="909"/>
        <v>18</v>
      </c>
      <c r="T502" s="2">
        <v>0</v>
      </c>
      <c r="Z502" s="2">
        <v>7</v>
      </c>
      <c r="AA502" s="2">
        <v>8</v>
      </c>
      <c r="AB502" s="2">
        <v>3</v>
      </c>
    </row>
    <row r="503" spans="2:29">
      <c r="B503" s="2" t="str">
        <f t="shared" ref="B503:D503" si="976">IF(ISERROR(B502),IF(ISERROR(B501),IF(ISERROR(B500),"BLANK",B500),B501),B502)</f>
        <v>LH</v>
      </c>
      <c r="C503" s="2" t="str">
        <f t="shared" si="976"/>
        <v>BLANK</v>
      </c>
      <c r="D503" s="2" t="str">
        <f t="shared" si="976"/>
        <v>USEC26</v>
      </c>
      <c r="E503" s="7" t="str">
        <f>IF(ISERROR(VLOOKUP($D503,SITES!$A:$E,2,FALSE)),"",VLOOKUP($D503,SITES!$A:$E,2,FALSE))</f>
        <v>John U. Lloyd Beach State Park</v>
      </c>
      <c r="F503" s="4">
        <f>IF(ISERROR(VLOOKUP($D503,SITES!$A:$E,3,FALSE)),"",VLOOKUP($D503,SITES!$A:$E,3,FALSE))</f>
        <v>26.08314</v>
      </c>
      <c r="G503" s="31">
        <f>IF(ISERROR(VLOOKUP($D503,SITES!$A:$E,4,FALSE)),"",VLOOKUP($D503,SITES!$A:$E,4,FALSE))</f>
        <v>-80.104109999999906</v>
      </c>
      <c r="H503" s="50">
        <f t="shared" ref="H503:N503" si="977">IF(ISERROR(H502),IF(ISERROR(H501),IF(ISERROR(H500),"BLANK",H500),H501),H502)</f>
        <v>45449</v>
      </c>
      <c r="I503" s="2">
        <f t="shared" si="977"/>
        <v>18</v>
      </c>
      <c r="J503" s="2" t="str">
        <f t="shared" si="977"/>
        <v>N</v>
      </c>
      <c r="K503" s="6">
        <f t="shared" si="977"/>
        <v>0.46527777777777773</v>
      </c>
      <c r="L503" s="2" t="str">
        <f t="shared" si="977"/>
        <v>Mark</v>
      </c>
      <c r="M503" s="2">
        <f t="shared" si="977"/>
        <v>4.5</v>
      </c>
      <c r="N503" s="2">
        <f t="shared" si="977"/>
        <v>1</v>
      </c>
      <c r="O503" s="2">
        <v>1</v>
      </c>
      <c r="P503" s="2" t="s">
        <v>91</v>
      </c>
      <c r="Q503" s="7" t="str">
        <f>IF($N503=1,IF(ISERROR(VLOOKUP($P503,'M1'!$A:$C,Q$2,FALSE)),"NOT PRESENT",VLOOKUP($P503,'M1'!$A:$C,Q$2,FALSE)),IF($N503=2,IF(ISERROR(VLOOKUP(DATA!$P503,'M2'!$A:$C,Q$2,FALSE)),"NOT PRESENT",VLOOKUP(DATA!$P503,'M2'!$A:$C,Q$2,FALSE)),IF($N503=0,IF(ISERROR(VLOOKUP($P503,'M1'!$A:$C,Q$2,FALSE)),IF(ISERROR(VLOOKUP(DATA!$P503,'M2'!$A:$C,Q$2,FALSE)),"NOT PRESENT",VLOOKUP(DATA!$P503,'M2'!$A:$C,Q$2,FALSE)),VLOOKUP($P503,'M1'!$A:$C,Q$2,FALSE)),"SPECIFY METHOD")))</f>
        <v>Haemulon plumierii</v>
      </c>
      <c r="R503" s="7">
        <f>IF($N503=1,IF(ISERROR(VLOOKUP($P503,'M1'!$A:$C,R$2,FALSE)),"NOT PRESENT",VLOOKUP($P503,'M1'!$A:$C,R$2,FALSE)),IF($N503=2,IF(ISERROR(VLOOKUP(DATA!$P503,'M2'!$A:$C,R$2,FALSE)),"NOT PRESENT",VLOOKUP(DATA!$P503,'M2'!$A:$C,R$2,FALSE)),IF($N503=0,IF(ISERROR(VLOOKUP($P503,'M1'!$A:$C,R$2,FALSE)),IF(ISERROR(VLOOKUP(DATA!$P503,'M2'!$A:$C,R$2,FALSE)),"NOT PRESENT",VLOOKUP(DATA!$P503,'M2'!$A:$C,R$2,FALSE)),VLOOKUP($P503,'M1'!$A:$C,R$2,FALSE)),"SPECIFY METHOD")))</f>
        <v>0</v>
      </c>
      <c r="S503" s="33">
        <f t="shared" si="909"/>
        <v>2</v>
      </c>
      <c r="T503" s="2">
        <v>0</v>
      </c>
      <c r="AA503" s="2">
        <v>1</v>
      </c>
      <c r="AB503" s="2">
        <v>1</v>
      </c>
    </row>
    <row r="504" spans="2:29">
      <c r="B504" s="2" t="str">
        <f t="shared" ref="B504:D504" si="978">IF(ISERROR(B503),IF(ISERROR(B502),IF(ISERROR(B501),"BLANK",B501),B502),B503)</f>
        <v>LH</v>
      </c>
      <c r="C504" s="2" t="str">
        <f t="shared" si="978"/>
        <v>BLANK</v>
      </c>
      <c r="D504" s="2" t="str">
        <f t="shared" si="978"/>
        <v>USEC26</v>
      </c>
      <c r="E504" s="7" t="str">
        <f>IF(ISERROR(VLOOKUP($D504,SITES!$A:$E,2,FALSE)),"",VLOOKUP($D504,SITES!$A:$E,2,FALSE))</f>
        <v>John U. Lloyd Beach State Park</v>
      </c>
      <c r="F504" s="4">
        <f>IF(ISERROR(VLOOKUP($D504,SITES!$A:$E,3,FALSE)),"",VLOOKUP($D504,SITES!$A:$E,3,FALSE))</f>
        <v>26.08314</v>
      </c>
      <c r="G504" s="31">
        <f>IF(ISERROR(VLOOKUP($D504,SITES!$A:$E,4,FALSE)),"",VLOOKUP($D504,SITES!$A:$E,4,FALSE))</f>
        <v>-80.104109999999906</v>
      </c>
      <c r="H504" s="50">
        <f t="shared" ref="H504:P504" si="979">IF(ISERROR(H503),IF(ISERROR(H502),IF(ISERROR(H501),"BLANK",H501),H502),H503)</f>
        <v>45449</v>
      </c>
      <c r="I504" s="2">
        <f t="shared" si="979"/>
        <v>18</v>
      </c>
      <c r="J504" s="2" t="str">
        <f t="shared" si="979"/>
        <v>N</v>
      </c>
      <c r="K504" s="6">
        <f t="shared" si="979"/>
        <v>0.46527777777777773</v>
      </c>
      <c r="L504" s="2" t="str">
        <f t="shared" si="979"/>
        <v>Mark</v>
      </c>
      <c r="M504" s="2">
        <f t="shared" si="979"/>
        <v>4.5</v>
      </c>
      <c r="N504" s="2">
        <f t="shared" si="979"/>
        <v>1</v>
      </c>
      <c r="O504" s="2">
        <v>2</v>
      </c>
      <c r="P504" s="2" t="str">
        <f t="shared" si="979"/>
        <v>hpl</v>
      </c>
      <c r="Q504" s="7" t="str">
        <f>IF($N504=1,IF(ISERROR(VLOOKUP($P504,'M1'!$A:$C,Q$2,FALSE)),"NOT PRESENT",VLOOKUP($P504,'M1'!$A:$C,Q$2,FALSE)),IF($N504=2,IF(ISERROR(VLOOKUP(DATA!$P504,'M2'!$A:$C,Q$2,FALSE)),"NOT PRESENT",VLOOKUP(DATA!$P504,'M2'!$A:$C,Q$2,FALSE)),IF($N504=0,IF(ISERROR(VLOOKUP($P504,'M1'!$A:$C,Q$2,FALSE)),IF(ISERROR(VLOOKUP(DATA!$P504,'M2'!$A:$C,Q$2,FALSE)),"NOT PRESENT",VLOOKUP(DATA!$P504,'M2'!$A:$C,Q$2,FALSE)),VLOOKUP($P504,'M1'!$A:$C,Q$2,FALSE)),"SPECIFY METHOD")))</f>
        <v>Haemulon plumierii</v>
      </c>
      <c r="R504" s="7">
        <f>IF($N504=1,IF(ISERROR(VLOOKUP($P504,'M1'!$A:$C,R$2,FALSE)),"NOT PRESENT",VLOOKUP($P504,'M1'!$A:$C,R$2,FALSE)),IF($N504=2,IF(ISERROR(VLOOKUP(DATA!$P504,'M2'!$A:$C,R$2,FALSE)),"NOT PRESENT",VLOOKUP(DATA!$P504,'M2'!$A:$C,R$2,FALSE)),IF($N504=0,IF(ISERROR(VLOOKUP($P504,'M1'!$A:$C,R$2,FALSE)),IF(ISERROR(VLOOKUP(DATA!$P504,'M2'!$A:$C,R$2,FALSE)),"NOT PRESENT",VLOOKUP(DATA!$P504,'M2'!$A:$C,R$2,FALSE)),VLOOKUP($P504,'M1'!$A:$C,R$2,FALSE)),"SPECIFY METHOD")))</f>
        <v>0</v>
      </c>
      <c r="S504" s="33">
        <f t="shared" si="909"/>
        <v>4</v>
      </c>
      <c r="T504" s="2">
        <v>0</v>
      </c>
      <c r="Z504" s="2">
        <v>1</v>
      </c>
      <c r="AA504" s="2">
        <v>3</v>
      </c>
    </row>
    <row r="505" spans="2:29">
      <c r="B505" s="2" t="str">
        <f t="shared" ref="B505:D505" si="980">IF(ISERROR(B504),IF(ISERROR(B503),IF(ISERROR(B502),"BLANK",B502),B503),B504)</f>
        <v>LH</v>
      </c>
      <c r="C505" s="2" t="str">
        <f t="shared" si="980"/>
        <v>BLANK</v>
      </c>
      <c r="D505" s="2" t="str">
        <f t="shared" si="980"/>
        <v>USEC26</v>
      </c>
      <c r="E505" s="7" t="str">
        <f>IF(ISERROR(VLOOKUP($D505,SITES!$A:$E,2,FALSE)),"",VLOOKUP($D505,SITES!$A:$E,2,FALSE))</f>
        <v>John U. Lloyd Beach State Park</v>
      </c>
      <c r="F505" s="4">
        <f>IF(ISERROR(VLOOKUP($D505,SITES!$A:$E,3,FALSE)),"",VLOOKUP($D505,SITES!$A:$E,3,FALSE))</f>
        <v>26.08314</v>
      </c>
      <c r="G505" s="31">
        <f>IF(ISERROR(VLOOKUP($D505,SITES!$A:$E,4,FALSE)),"",VLOOKUP($D505,SITES!$A:$E,4,FALSE))</f>
        <v>-80.104109999999906</v>
      </c>
      <c r="H505" s="50">
        <f t="shared" ref="H505:N505" si="981">IF(ISERROR(H504),IF(ISERROR(H503),IF(ISERROR(H502),"BLANK",H502),H503),H504)</f>
        <v>45449</v>
      </c>
      <c r="I505" s="2">
        <f t="shared" si="981"/>
        <v>18</v>
      </c>
      <c r="J505" s="2" t="str">
        <f t="shared" si="981"/>
        <v>N</v>
      </c>
      <c r="K505" s="6">
        <f t="shared" si="981"/>
        <v>0.46527777777777773</v>
      </c>
      <c r="L505" s="2" t="str">
        <f t="shared" si="981"/>
        <v>Mark</v>
      </c>
      <c r="M505" s="2">
        <f t="shared" si="981"/>
        <v>4.5</v>
      </c>
      <c r="N505" s="2">
        <f t="shared" si="981"/>
        <v>1</v>
      </c>
      <c r="O505" s="2">
        <v>1</v>
      </c>
      <c r="P505" s="2" t="s">
        <v>88</v>
      </c>
      <c r="Q505" s="7" t="str">
        <f>IF($N505=1,IF(ISERROR(VLOOKUP($P505,'M1'!$A:$C,Q$2,FALSE)),"NOT PRESENT",VLOOKUP($P505,'M1'!$A:$C,Q$2,FALSE)),IF($N505=2,IF(ISERROR(VLOOKUP(DATA!$P505,'M2'!$A:$C,Q$2,FALSE)),"NOT PRESENT",VLOOKUP(DATA!$P505,'M2'!$A:$C,Q$2,FALSE)),IF($N505=0,IF(ISERROR(VLOOKUP($P505,'M1'!$A:$C,Q$2,FALSE)),IF(ISERROR(VLOOKUP(DATA!$P505,'M2'!$A:$C,Q$2,FALSE)),"NOT PRESENT",VLOOKUP(DATA!$P505,'M2'!$A:$C,Q$2,FALSE)),VLOOKUP($P505,'M1'!$A:$C,Q$2,FALSE)),"SPECIFY METHOD")))</f>
        <v>Haemulon flavolineatum</v>
      </c>
      <c r="R505" s="7" t="str">
        <f>IF($N505=1,IF(ISERROR(VLOOKUP($P505,'M1'!$A:$C,R$2,FALSE)),"NOT PRESENT",VLOOKUP($P505,'M1'!$A:$C,R$2,FALSE)),IF($N505=2,IF(ISERROR(VLOOKUP(DATA!$P505,'M2'!$A:$C,R$2,FALSE)),"NOT PRESENT",VLOOKUP(DATA!$P505,'M2'!$A:$C,R$2,FALSE)),IF($N505=0,IF(ISERROR(VLOOKUP($P505,'M1'!$A:$C,R$2,FALSE)),IF(ISERROR(VLOOKUP(DATA!$P505,'M2'!$A:$C,R$2,FALSE)),"NOT PRESENT",VLOOKUP(DATA!$P505,'M2'!$A:$C,R$2,FALSE)),VLOOKUP($P505,'M1'!$A:$C,R$2,FALSE)),"SPECIFY METHOD")))</f>
        <v>French grunt</v>
      </c>
      <c r="S505" s="33">
        <f t="shared" si="909"/>
        <v>10</v>
      </c>
      <c r="T505" s="2">
        <v>0</v>
      </c>
      <c r="X505" s="2">
        <v>10</v>
      </c>
    </row>
    <row r="506" spans="2:29">
      <c r="B506" s="2" t="str">
        <f t="shared" ref="B506:D506" si="982">IF(ISERROR(B505),IF(ISERROR(B504),IF(ISERROR(B503),"BLANK",B503),B504),B505)</f>
        <v>LH</v>
      </c>
      <c r="C506" s="2" t="str">
        <f t="shared" si="982"/>
        <v>BLANK</v>
      </c>
      <c r="D506" s="2" t="str">
        <f t="shared" si="982"/>
        <v>USEC26</v>
      </c>
      <c r="E506" s="7" t="str">
        <f>IF(ISERROR(VLOOKUP($D506,SITES!$A:$E,2,FALSE)),"",VLOOKUP($D506,SITES!$A:$E,2,FALSE))</f>
        <v>John U. Lloyd Beach State Park</v>
      </c>
      <c r="F506" s="4">
        <f>IF(ISERROR(VLOOKUP($D506,SITES!$A:$E,3,FALSE)),"",VLOOKUP($D506,SITES!$A:$E,3,FALSE))</f>
        <v>26.08314</v>
      </c>
      <c r="G506" s="31">
        <f>IF(ISERROR(VLOOKUP($D506,SITES!$A:$E,4,FALSE)),"",VLOOKUP($D506,SITES!$A:$E,4,FALSE))</f>
        <v>-80.104109999999906</v>
      </c>
      <c r="H506" s="50">
        <f t="shared" ref="H506:P506" si="983">IF(ISERROR(H505),IF(ISERROR(H504),IF(ISERROR(H503),"BLANK",H503),H504),H505)</f>
        <v>45449</v>
      </c>
      <c r="I506" s="2">
        <f t="shared" si="983"/>
        <v>18</v>
      </c>
      <c r="J506" s="2" t="str">
        <f t="shared" si="983"/>
        <v>N</v>
      </c>
      <c r="K506" s="6">
        <f t="shared" si="983"/>
        <v>0.46527777777777773</v>
      </c>
      <c r="L506" s="2" t="str">
        <f t="shared" si="983"/>
        <v>Mark</v>
      </c>
      <c r="M506" s="2">
        <f t="shared" si="983"/>
        <v>4.5</v>
      </c>
      <c r="N506" s="2">
        <f t="shared" si="983"/>
        <v>1</v>
      </c>
      <c r="O506" s="2">
        <v>2</v>
      </c>
      <c r="P506" s="2" t="str">
        <f t="shared" si="983"/>
        <v>hfl</v>
      </c>
      <c r="Q506" s="7" t="str">
        <f>IF($N506=1,IF(ISERROR(VLOOKUP($P506,'M1'!$A:$C,Q$2,FALSE)),"NOT PRESENT",VLOOKUP($P506,'M1'!$A:$C,Q$2,FALSE)),IF($N506=2,IF(ISERROR(VLOOKUP(DATA!$P506,'M2'!$A:$C,Q$2,FALSE)),"NOT PRESENT",VLOOKUP(DATA!$P506,'M2'!$A:$C,Q$2,FALSE)),IF($N506=0,IF(ISERROR(VLOOKUP($P506,'M1'!$A:$C,Q$2,FALSE)),IF(ISERROR(VLOOKUP(DATA!$P506,'M2'!$A:$C,Q$2,FALSE)),"NOT PRESENT",VLOOKUP(DATA!$P506,'M2'!$A:$C,Q$2,FALSE)),VLOOKUP($P506,'M1'!$A:$C,Q$2,FALSE)),"SPECIFY METHOD")))</f>
        <v>Haemulon flavolineatum</v>
      </c>
      <c r="R506" s="7" t="str">
        <f>IF($N506=1,IF(ISERROR(VLOOKUP($P506,'M1'!$A:$C,R$2,FALSE)),"NOT PRESENT",VLOOKUP($P506,'M1'!$A:$C,R$2,FALSE)),IF($N506=2,IF(ISERROR(VLOOKUP(DATA!$P506,'M2'!$A:$C,R$2,FALSE)),"NOT PRESENT",VLOOKUP(DATA!$P506,'M2'!$A:$C,R$2,FALSE)),IF($N506=0,IF(ISERROR(VLOOKUP($P506,'M1'!$A:$C,R$2,FALSE)),IF(ISERROR(VLOOKUP(DATA!$P506,'M2'!$A:$C,R$2,FALSE)),"NOT PRESENT",VLOOKUP(DATA!$P506,'M2'!$A:$C,R$2,FALSE)),VLOOKUP($P506,'M1'!$A:$C,R$2,FALSE)),"SPECIFY METHOD")))</f>
        <v>French grunt</v>
      </c>
      <c r="S506" s="33">
        <f t="shared" si="909"/>
        <v>65</v>
      </c>
      <c r="T506" s="2">
        <v>0</v>
      </c>
      <c r="Y506" s="2">
        <v>30</v>
      </c>
      <c r="Z506" s="2">
        <v>35</v>
      </c>
    </row>
    <row r="507" spans="2:29">
      <c r="B507" s="2" t="str">
        <f t="shared" ref="B507:D507" si="984">IF(ISERROR(B506),IF(ISERROR(B505),IF(ISERROR(B504),"BLANK",B504),B505),B506)</f>
        <v>LH</v>
      </c>
      <c r="C507" s="2" t="str">
        <f t="shared" si="984"/>
        <v>BLANK</v>
      </c>
      <c r="D507" s="2" t="str">
        <f t="shared" si="984"/>
        <v>USEC26</v>
      </c>
      <c r="E507" s="7" t="str">
        <f>IF(ISERROR(VLOOKUP($D507,SITES!$A:$E,2,FALSE)),"",VLOOKUP($D507,SITES!$A:$E,2,FALSE))</f>
        <v>John U. Lloyd Beach State Park</v>
      </c>
      <c r="F507" s="4">
        <f>IF(ISERROR(VLOOKUP($D507,SITES!$A:$E,3,FALSE)),"",VLOOKUP($D507,SITES!$A:$E,3,FALSE))</f>
        <v>26.08314</v>
      </c>
      <c r="G507" s="31">
        <f>IF(ISERROR(VLOOKUP($D507,SITES!$A:$E,4,FALSE)),"",VLOOKUP($D507,SITES!$A:$E,4,FALSE))</f>
        <v>-80.104109999999906</v>
      </c>
      <c r="H507" s="50">
        <f t="shared" ref="H507:N507" si="985">IF(ISERROR(H506),IF(ISERROR(H505),IF(ISERROR(H504),"BLANK",H504),H505),H506)</f>
        <v>45449</v>
      </c>
      <c r="I507" s="2">
        <f t="shared" si="985"/>
        <v>18</v>
      </c>
      <c r="J507" s="2" t="str">
        <f t="shared" si="985"/>
        <v>N</v>
      </c>
      <c r="K507" s="6">
        <f t="shared" si="985"/>
        <v>0.46527777777777773</v>
      </c>
      <c r="L507" s="2" t="str">
        <f t="shared" si="985"/>
        <v>Mark</v>
      </c>
      <c r="M507" s="2">
        <f t="shared" si="985"/>
        <v>4.5</v>
      </c>
      <c r="N507" s="2">
        <f t="shared" si="985"/>
        <v>1</v>
      </c>
      <c r="O507" s="2">
        <v>1</v>
      </c>
      <c r="P507" s="2" t="s">
        <v>185</v>
      </c>
      <c r="Q507" s="7" t="str">
        <f>IF($N507=1,IF(ISERROR(VLOOKUP($P507,'M1'!$A:$C,Q$2,FALSE)),"NOT PRESENT",VLOOKUP($P507,'M1'!$A:$C,Q$2,FALSE)),IF($N507=2,IF(ISERROR(VLOOKUP(DATA!$P507,'M2'!$A:$C,Q$2,FALSE)),"NOT PRESENT",VLOOKUP(DATA!$P507,'M2'!$A:$C,Q$2,FALSE)),IF($N507=0,IF(ISERROR(VLOOKUP($P507,'M1'!$A:$C,Q$2,FALSE)),IF(ISERROR(VLOOKUP(DATA!$P507,'M2'!$A:$C,Q$2,FALSE)),"NOT PRESENT",VLOOKUP(DATA!$P507,'M2'!$A:$C,Q$2,FALSE)),VLOOKUP($P507,'M1'!$A:$C,Q$2,FALSE)),"SPECIFY METHOD")))</f>
        <v>Kyphosus sectatrix</v>
      </c>
      <c r="R507" s="7" t="str">
        <f>IF($N507=1,IF(ISERROR(VLOOKUP($P507,'M1'!$A:$C,R$2,FALSE)),"NOT PRESENT",VLOOKUP($P507,'M1'!$A:$C,R$2,FALSE)),IF($N507=2,IF(ISERROR(VLOOKUP(DATA!$P507,'M2'!$A:$C,R$2,FALSE)),"NOT PRESENT",VLOOKUP(DATA!$P507,'M2'!$A:$C,R$2,FALSE)),IF($N507=0,IF(ISERROR(VLOOKUP($P507,'M1'!$A:$C,R$2,FALSE)),IF(ISERROR(VLOOKUP(DATA!$P507,'M2'!$A:$C,R$2,FALSE)),"NOT PRESENT",VLOOKUP(DATA!$P507,'M2'!$A:$C,R$2,FALSE)),VLOOKUP($P507,'M1'!$A:$C,R$2,FALSE)),"SPECIFY METHOD")))</f>
        <v>Pacific drummer</v>
      </c>
      <c r="S507" s="33">
        <f t="shared" si="909"/>
        <v>3</v>
      </c>
      <c r="T507" s="2">
        <v>0</v>
      </c>
      <c r="AB507" s="2">
        <v>3</v>
      </c>
    </row>
    <row r="508" spans="2:29">
      <c r="B508" s="2" t="str">
        <f t="shared" ref="B508:D508" si="986">IF(ISERROR(B507),IF(ISERROR(B506),IF(ISERROR(B505),"BLANK",B505),B506),B507)</f>
        <v>LH</v>
      </c>
      <c r="C508" s="2" t="str">
        <f t="shared" si="986"/>
        <v>BLANK</v>
      </c>
      <c r="D508" s="2" t="str">
        <f t="shared" si="986"/>
        <v>USEC26</v>
      </c>
      <c r="E508" s="7" t="str">
        <f>IF(ISERROR(VLOOKUP($D508,SITES!$A:$E,2,FALSE)),"",VLOOKUP($D508,SITES!$A:$E,2,FALSE))</f>
        <v>John U. Lloyd Beach State Park</v>
      </c>
      <c r="F508" s="4">
        <f>IF(ISERROR(VLOOKUP($D508,SITES!$A:$E,3,FALSE)),"",VLOOKUP($D508,SITES!$A:$E,3,FALSE))</f>
        <v>26.08314</v>
      </c>
      <c r="G508" s="31">
        <f>IF(ISERROR(VLOOKUP($D508,SITES!$A:$E,4,FALSE)),"",VLOOKUP($D508,SITES!$A:$E,4,FALSE))</f>
        <v>-80.104109999999906</v>
      </c>
      <c r="H508" s="50">
        <f t="shared" ref="H508:P508" si="987">IF(ISERROR(H507),IF(ISERROR(H506),IF(ISERROR(H505),"BLANK",H505),H506),H507)</f>
        <v>45449</v>
      </c>
      <c r="I508" s="2">
        <f t="shared" si="987"/>
        <v>18</v>
      </c>
      <c r="J508" s="2" t="str">
        <f t="shared" si="987"/>
        <v>N</v>
      </c>
      <c r="K508" s="6">
        <f t="shared" si="987"/>
        <v>0.46527777777777773</v>
      </c>
      <c r="L508" s="2" t="str">
        <f t="shared" si="987"/>
        <v>Mark</v>
      </c>
      <c r="M508" s="2">
        <f t="shared" si="987"/>
        <v>4.5</v>
      </c>
      <c r="N508" s="2">
        <f t="shared" si="987"/>
        <v>1</v>
      </c>
      <c r="O508" s="2">
        <v>2</v>
      </c>
      <c r="P508" s="2" t="str">
        <f t="shared" si="987"/>
        <v>kse</v>
      </c>
      <c r="Q508" s="7" t="str">
        <f>IF($N508=1,IF(ISERROR(VLOOKUP($P508,'M1'!$A:$C,Q$2,FALSE)),"NOT PRESENT",VLOOKUP($P508,'M1'!$A:$C,Q$2,FALSE)),IF($N508=2,IF(ISERROR(VLOOKUP(DATA!$P508,'M2'!$A:$C,Q$2,FALSE)),"NOT PRESENT",VLOOKUP(DATA!$P508,'M2'!$A:$C,Q$2,FALSE)),IF($N508=0,IF(ISERROR(VLOOKUP($P508,'M1'!$A:$C,Q$2,FALSE)),IF(ISERROR(VLOOKUP(DATA!$P508,'M2'!$A:$C,Q$2,FALSE)),"NOT PRESENT",VLOOKUP(DATA!$P508,'M2'!$A:$C,Q$2,FALSE)),VLOOKUP($P508,'M1'!$A:$C,Q$2,FALSE)),"SPECIFY METHOD")))</f>
        <v>Kyphosus sectatrix</v>
      </c>
      <c r="R508" s="7" t="str">
        <f>IF($N508=1,IF(ISERROR(VLOOKUP($P508,'M1'!$A:$C,R$2,FALSE)),"NOT PRESENT",VLOOKUP($P508,'M1'!$A:$C,R$2,FALSE)),IF($N508=2,IF(ISERROR(VLOOKUP(DATA!$P508,'M2'!$A:$C,R$2,FALSE)),"NOT PRESENT",VLOOKUP(DATA!$P508,'M2'!$A:$C,R$2,FALSE)),IF($N508=0,IF(ISERROR(VLOOKUP($P508,'M1'!$A:$C,R$2,FALSE)),IF(ISERROR(VLOOKUP(DATA!$P508,'M2'!$A:$C,R$2,FALSE)),"NOT PRESENT",VLOOKUP(DATA!$P508,'M2'!$A:$C,R$2,FALSE)),VLOOKUP($P508,'M1'!$A:$C,R$2,FALSE)),"SPECIFY METHOD")))</f>
        <v>Pacific drummer</v>
      </c>
      <c r="S508" s="33">
        <f t="shared" si="909"/>
        <v>14</v>
      </c>
      <c r="T508" s="2">
        <v>0</v>
      </c>
      <c r="AA508" s="2">
        <v>4</v>
      </c>
      <c r="AB508" s="2">
        <v>10</v>
      </c>
    </row>
    <row r="509" spans="2:29">
      <c r="B509" s="2" t="str">
        <f t="shared" ref="B509:D509" si="988">IF(ISERROR(B508),IF(ISERROR(B507),IF(ISERROR(B506),"BLANK",B506),B507),B508)</f>
        <v>LH</v>
      </c>
      <c r="C509" s="2" t="str">
        <f t="shared" si="988"/>
        <v>BLANK</v>
      </c>
      <c r="D509" s="2" t="str">
        <f t="shared" si="988"/>
        <v>USEC26</v>
      </c>
      <c r="E509" s="7" t="str">
        <f>IF(ISERROR(VLOOKUP($D509,SITES!$A:$E,2,FALSE)),"",VLOOKUP($D509,SITES!$A:$E,2,FALSE))</f>
        <v>John U. Lloyd Beach State Park</v>
      </c>
      <c r="F509" s="4">
        <f>IF(ISERROR(VLOOKUP($D509,SITES!$A:$E,3,FALSE)),"",VLOOKUP($D509,SITES!$A:$E,3,FALSE))</f>
        <v>26.08314</v>
      </c>
      <c r="G509" s="31">
        <f>IF(ISERROR(VLOOKUP($D509,SITES!$A:$E,4,FALSE)),"",VLOOKUP($D509,SITES!$A:$E,4,FALSE))</f>
        <v>-80.104109999999906</v>
      </c>
      <c r="H509" s="50">
        <f t="shared" ref="H509:N509" si="989">IF(ISERROR(H508),IF(ISERROR(H507),IF(ISERROR(H506),"BLANK",H506),H507),H508)</f>
        <v>45449</v>
      </c>
      <c r="I509" s="2">
        <f t="shared" si="989"/>
        <v>18</v>
      </c>
      <c r="J509" s="2" t="str">
        <f t="shared" si="989"/>
        <v>N</v>
      </c>
      <c r="K509" s="6">
        <f t="shared" si="989"/>
        <v>0.46527777777777773</v>
      </c>
      <c r="L509" s="2" t="str">
        <f t="shared" si="989"/>
        <v>Mark</v>
      </c>
      <c r="M509" s="2">
        <f t="shared" si="989"/>
        <v>4.5</v>
      </c>
      <c r="N509" s="2">
        <f t="shared" si="989"/>
        <v>1</v>
      </c>
      <c r="O509" s="2">
        <v>1</v>
      </c>
      <c r="P509" s="2" t="s">
        <v>93</v>
      </c>
      <c r="Q509" s="7" t="str">
        <f>IF($N509=1,IF(ISERROR(VLOOKUP($P509,'M1'!$A:$C,Q$2,FALSE)),"NOT PRESENT",VLOOKUP($P509,'M1'!$A:$C,Q$2,FALSE)),IF($N509=2,IF(ISERROR(VLOOKUP(DATA!$P509,'M2'!$A:$C,Q$2,FALSE)),"NOT PRESENT",VLOOKUP(DATA!$P509,'M2'!$A:$C,Q$2,FALSE)),IF($N509=0,IF(ISERROR(VLOOKUP($P509,'M1'!$A:$C,Q$2,FALSE)),IF(ISERROR(VLOOKUP(DATA!$P509,'M2'!$A:$C,Q$2,FALSE)),"NOT PRESENT",VLOOKUP(DATA!$P509,'M2'!$A:$C,Q$2,FALSE)),VLOOKUP($P509,'M1'!$A:$C,Q$2,FALSE)),"SPECIFY METHOD")))</f>
        <v>Anisotremus virginicus</v>
      </c>
      <c r="R509" s="7" t="str">
        <f>IF($N509=1,IF(ISERROR(VLOOKUP($P509,'M1'!$A:$C,R$2,FALSE)),"NOT PRESENT",VLOOKUP($P509,'M1'!$A:$C,R$2,FALSE)),IF($N509=2,IF(ISERROR(VLOOKUP(DATA!$P509,'M2'!$A:$C,R$2,FALSE)),"NOT PRESENT",VLOOKUP(DATA!$P509,'M2'!$A:$C,R$2,FALSE)),IF($N509=0,IF(ISERROR(VLOOKUP($P509,'M1'!$A:$C,R$2,FALSE)),IF(ISERROR(VLOOKUP(DATA!$P509,'M2'!$A:$C,R$2,FALSE)),"NOT PRESENT",VLOOKUP(DATA!$P509,'M2'!$A:$C,R$2,FALSE)),VLOOKUP($P509,'M1'!$A:$C,R$2,FALSE)),"SPECIFY METHOD")))</f>
        <v>Porkfish</v>
      </c>
      <c r="S509" s="33">
        <f t="shared" si="909"/>
        <v>1</v>
      </c>
      <c r="T509" s="2">
        <v>0</v>
      </c>
      <c r="X509" s="2">
        <v>1</v>
      </c>
    </row>
    <row r="510" spans="2:29">
      <c r="B510" s="2" t="str">
        <f t="shared" ref="B510:D510" si="990">IF(ISERROR(B509),IF(ISERROR(B508),IF(ISERROR(B507),"BLANK",B507),B508),B509)</f>
        <v>LH</v>
      </c>
      <c r="C510" s="2" t="str">
        <f t="shared" si="990"/>
        <v>BLANK</v>
      </c>
      <c r="D510" s="2" t="str">
        <f t="shared" si="990"/>
        <v>USEC26</v>
      </c>
      <c r="E510" s="7" t="str">
        <f>IF(ISERROR(VLOOKUP($D510,SITES!$A:$E,2,FALSE)),"",VLOOKUP($D510,SITES!$A:$E,2,FALSE))</f>
        <v>John U. Lloyd Beach State Park</v>
      </c>
      <c r="F510" s="4">
        <f>IF(ISERROR(VLOOKUP($D510,SITES!$A:$E,3,FALSE)),"",VLOOKUP($D510,SITES!$A:$E,3,FALSE))</f>
        <v>26.08314</v>
      </c>
      <c r="G510" s="31">
        <f>IF(ISERROR(VLOOKUP($D510,SITES!$A:$E,4,FALSE)),"",VLOOKUP($D510,SITES!$A:$E,4,FALSE))</f>
        <v>-80.104109999999906</v>
      </c>
      <c r="H510" s="50">
        <f t="shared" ref="H510:P510" si="991">IF(ISERROR(H509),IF(ISERROR(H508),IF(ISERROR(H507),"BLANK",H507),H508),H509)</f>
        <v>45449</v>
      </c>
      <c r="I510" s="2">
        <f t="shared" si="991"/>
        <v>18</v>
      </c>
      <c r="J510" s="2" t="str">
        <f t="shared" si="991"/>
        <v>N</v>
      </c>
      <c r="K510" s="6">
        <f t="shared" si="991"/>
        <v>0.46527777777777773</v>
      </c>
      <c r="L510" s="2" t="str">
        <f t="shared" si="991"/>
        <v>Mark</v>
      </c>
      <c r="M510" s="2">
        <f t="shared" si="991"/>
        <v>4.5</v>
      </c>
      <c r="N510" s="2">
        <f t="shared" si="991"/>
        <v>1</v>
      </c>
      <c r="O510" s="2">
        <v>2</v>
      </c>
      <c r="P510" s="2" t="str">
        <f t="shared" si="991"/>
        <v>avi</v>
      </c>
      <c r="Q510" s="7" t="str">
        <f>IF($N510=1,IF(ISERROR(VLOOKUP($P510,'M1'!$A:$C,Q$2,FALSE)),"NOT PRESENT",VLOOKUP($P510,'M1'!$A:$C,Q$2,FALSE)),IF($N510=2,IF(ISERROR(VLOOKUP(DATA!$P510,'M2'!$A:$C,Q$2,FALSE)),"NOT PRESENT",VLOOKUP(DATA!$P510,'M2'!$A:$C,Q$2,FALSE)),IF($N510=0,IF(ISERROR(VLOOKUP($P510,'M1'!$A:$C,Q$2,FALSE)),IF(ISERROR(VLOOKUP(DATA!$P510,'M2'!$A:$C,Q$2,FALSE)),"NOT PRESENT",VLOOKUP(DATA!$P510,'M2'!$A:$C,Q$2,FALSE)),VLOOKUP($P510,'M1'!$A:$C,Q$2,FALSE)),"SPECIFY METHOD")))</f>
        <v>Anisotremus virginicus</v>
      </c>
      <c r="R510" s="7" t="str">
        <f>IF($N510=1,IF(ISERROR(VLOOKUP($P510,'M1'!$A:$C,R$2,FALSE)),"NOT PRESENT",VLOOKUP($P510,'M1'!$A:$C,R$2,FALSE)),IF($N510=2,IF(ISERROR(VLOOKUP(DATA!$P510,'M2'!$A:$C,R$2,FALSE)),"NOT PRESENT",VLOOKUP(DATA!$P510,'M2'!$A:$C,R$2,FALSE)),IF($N510=0,IF(ISERROR(VLOOKUP($P510,'M1'!$A:$C,R$2,FALSE)),IF(ISERROR(VLOOKUP(DATA!$P510,'M2'!$A:$C,R$2,FALSE)),"NOT PRESENT",VLOOKUP(DATA!$P510,'M2'!$A:$C,R$2,FALSE)),VLOOKUP($P510,'M1'!$A:$C,R$2,FALSE)),"SPECIFY METHOD")))</f>
        <v>Porkfish</v>
      </c>
      <c r="S510" s="33">
        <f t="shared" si="909"/>
        <v>6</v>
      </c>
      <c r="T510" s="2">
        <v>0</v>
      </c>
      <c r="V510" s="2">
        <v>1</v>
      </c>
      <c r="Z510" s="2">
        <v>1</v>
      </c>
      <c r="AA510" s="2">
        <v>1</v>
      </c>
      <c r="AB510" s="2">
        <v>3</v>
      </c>
    </row>
    <row r="511" spans="2:29">
      <c r="B511" s="2" t="str">
        <f t="shared" ref="B511:D511" si="992">IF(ISERROR(B510),IF(ISERROR(B509),IF(ISERROR(B508),"BLANK",B508),B509),B510)</f>
        <v>LH</v>
      </c>
      <c r="C511" s="2" t="str">
        <f t="shared" si="992"/>
        <v>BLANK</v>
      </c>
      <c r="D511" s="2" t="str">
        <f t="shared" si="992"/>
        <v>USEC26</v>
      </c>
      <c r="E511" s="7" t="str">
        <f>IF(ISERROR(VLOOKUP($D511,SITES!$A:$E,2,FALSE)),"",VLOOKUP($D511,SITES!$A:$E,2,FALSE))</f>
        <v>John U. Lloyd Beach State Park</v>
      </c>
      <c r="F511" s="4">
        <f>IF(ISERROR(VLOOKUP($D511,SITES!$A:$E,3,FALSE)),"",VLOOKUP($D511,SITES!$A:$E,3,FALSE))</f>
        <v>26.08314</v>
      </c>
      <c r="G511" s="31">
        <f>IF(ISERROR(VLOOKUP($D511,SITES!$A:$E,4,FALSE)),"",VLOOKUP($D511,SITES!$A:$E,4,FALSE))</f>
        <v>-80.104109999999906</v>
      </c>
      <c r="H511" s="50">
        <f t="shared" ref="H511:N511" si="993">IF(ISERROR(H510),IF(ISERROR(H509),IF(ISERROR(H508),"BLANK",H508),H509),H510)</f>
        <v>45449</v>
      </c>
      <c r="I511" s="2">
        <f t="shared" si="993"/>
        <v>18</v>
      </c>
      <c r="J511" s="2" t="str">
        <f t="shared" si="993"/>
        <v>N</v>
      </c>
      <c r="K511" s="6">
        <f t="shared" si="993"/>
        <v>0.46527777777777773</v>
      </c>
      <c r="L511" s="2" t="str">
        <f t="shared" si="993"/>
        <v>Mark</v>
      </c>
      <c r="M511" s="2">
        <f t="shared" si="993"/>
        <v>4.5</v>
      </c>
      <c r="N511" s="2">
        <f t="shared" si="993"/>
        <v>1</v>
      </c>
      <c r="O511" s="2">
        <v>1</v>
      </c>
      <c r="P511" s="2" t="s">
        <v>186</v>
      </c>
      <c r="Q511" s="7" t="str">
        <f>IF($N511=1,IF(ISERROR(VLOOKUP($P511,'M1'!$A:$C,Q$2,FALSE)),"NOT PRESENT",VLOOKUP($P511,'M1'!$A:$C,Q$2,FALSE)),IF($N511=2,IF(ISERROR(VLOOKUP(DATA!$P511,'M2'!$A:$C,Q$2,FALSE)),"NOT PRESENT",VLOOKUP(DATA!$P511,'M2'!$A:$C,Q$2,FALSE)),IF($N511=0,IF(ISERROR(VLOOKUP($P511,'M1'!$A:$C,Q$2,FALSE)),IF(ISERROR(VLOOKUP(DATA!$P511,'M2'!$A:$C,Q$2,FALSE)),"NOT PRESENT",VLOOKUP(DATA!$P511,'M2'!$A:$C,Q$2,FALSE)),VLOOKUP($P511,'M1'!$A:$C,Q$2,FALSE)),"SPECIFY METHOD")))</f>
        <v>Anisotremus surinamensis</v>
      </c>
      <c r="R511" s="7" t="str">
        <f>IF($N511=1,IF(ISERROR(VLOOKUP($P511,'M1'!$A:$C,R$2,FALSE)),"NOT PRESENT",VLOOKUP($P511,'M1'!$A:$C,R$2,FALSE)),IF($N511=2,IF(ISERROR(VLOOKUP(DATA!$P511,'M2'!$A:$C,R$2,FALSE)),"NOT PRESENT",VLOOKUP(DATA!$P511,'M2'!$A:$C,R$2,FALSE)),IF($N511=0,IF(ISERROR(VLOOKUP($P511,'M1'!$A:$C,R$2,FALSE)),IF(ISERROR(VLOOKUP(DATA!$P511,'M2'!$A:$C,R$2,FALSE)),"NOT PRESENT",VLOOKUP(DATA!$P511,'M2'!$A:$C,R$2,FALSE)),VLOOKUP($P511,'M1'!$A:$C,R$2,FALSE)),"SPECIFY METHOD")))</f>
        <v>Black margate</v>
      </c>
      <c r="S511" s="33">
        <f t="shared" si="909"/>
        <v>1</v>
      </c>
      <c r="T511" s="2">
        <v>0</v>
      </c>
      <c r="AB511" s="2">
        <v>1</v>
      </c>
    </row>
    <row r="512" spans="2:29">
      <c r="B512" s="2" t="str">
        <f t="shared" ref="B512:D512" si="994">IF(ISERROR(B511),IF(ISERROR(B510),IF(ISERROR(B509),"BLANK",B509),B510),B511)</f>
        <v>LH</v>
      </c>
      <c r="C512" s="2" t="str">
        <f t="shared" si="994"/>
        <v>BLANK</v>
      </c>
      <c r="D512" s="2" t="str">
        <f t="shared" si="994"/>
        <v>USEC26</v>
      </c>
      <c r="E512" s="7" t="str">
        <f>IF(ISERROR(VLOOKUP($D512,SITES!$A:$E,2,FALSE)),"",VLOOKUP($D512,SITES!$A:$E,2,FALSE))</f>
        <v>John U. Lloyd Beach State Park</v>
      </c>
      <c r="F512" s="4">
        <f>IF(ISERROR(VLOOKUP($D512,SITES!$A:$E,3,FALSE)),"",VLOOKUP($D512,SITES!$A:$E,3,FALSE))</f>
        <v>26.08314</v>
      </c>
      <c r="G512" s="31">
        <f>IF(ISERROR(VLOOKUP($D512,SITES!$A:$E,4,FALSE)),"",VLOOKUP($D512,SITES!$A:$E,4,FALSE))</f>
        <v>-80.104109999999906</v>
      </c>
      <c r="H512" s="50">
        <f t="shared" ref="H512:N512" si="995">IF(ISERROR(H511),IF(ISERROR(H510),IF(ISERROR(H509),"BLANK",H509),H510),H511)</f>
        <v>45449</v>
      </c>
      <c r="I512" s="2">
        <f t="shared" si="995"/>
        <v>18</v>
      </c>
      <c r="J512" s="2" t="str">
        <f t="shared" si="995"/>
        <v>N</v>
      </c>
      <c r="K512" s="6">
        <f t="shared" si="995"/>
        <v>0.46527777777777773</v>
      </c>
      <c r="L512" s="2" t="str">
        <f t="shared" si="995"/>
        <v>Mark</v>
      </c>
      <c r="M512" s="2">
        <f t="shared" si="995"/>
        <v>4.5</v>
      </c>
      <c r="N512" s="2">
        <f t="shared" si="995"/>
        <v>1</v>
      </c>
      <c r="O512" s="2">
        <v>1</v>
      </c>
      <c r="P512" s="2" t="s">
        <v>92</v>
      </c>
      <c r="Q512" s="7" t="str">
        <f>IF($N512=1,IF(ISERROR(VLOOKUP($P512,'M1'!$A:$C,Q$2,FALSE)),"NOT PRESENT",VLOOKUP($P512,'M1'!$A:$C,Q$2,FALSE)),IF($N512=2,IF(ISERROR(VLOOKUP(DATA!$P512,'M2'!$A:$C,Q$2,FALSE)),"NOT PRESENT",VLOOKUP(DATA!$P512,'M2'!$A:$C,Q$2,FALSE)),IF($N512=0,IF(ISERROR(VLOOKUP($P512,'M1'!$A:$C,Q$2,FALSE)),IF(ISERROR(VLOOKUP(DATA!$P512,'M2'!$A:$C,Q$2,FALSE)),"NOT PRESENT",VLOOKUP(DATA!$P512,'M2'!$A:$C,Q$2,FALSE)),VLOOKUP($P512,'M1'!$A:$C,Q$2,FALSE)),"SPECIFY METHOD")))</f>
        <v>Urobatis jamaicensis</v>
      </c>
      <c r="R512" s="7" t="str">
        <f>IF($N512=1,IF(ISERROR(VLOOKUP($P512,'M1'!$A:$C,R$2,FALSE)),"NOT PRESENT",VLOOKUP($P512,'M1'!$A:$C,R$2,FALSE)),IF($N512=2,IF(ISERROR(VLOOKUP(DATA!$P512,'M2'!$A:$C,R$2,FALSE)),"NOT PRESENT",VLOOKUP(DATA!$P512,'M2'!$A:$C,R$2,FALSE)),IF($N512=0,IF(ISERROR(VLOOKUP($P512,'M1'!$A:$C,R$2,FALSE)),IF(ISERROR(VLOOKUP(DATA!$P512,'M2'!$A:$C,R$2,FALSE)),"NOT PRESENT",VLOOKUP(DATA!$P512,'M2'!$A:$C,R$2,FALSE)),VLOOKUP($P512,'M1'!$A:$C,R$2,FALSE)),"SPECIFY METHOD")))</f>
        <v>Yellow stingray</v>
      </c>
      <c r="S512" s="33">
        <f t="shared" si="909"/>
        <v>2</v>
      </c>
      <c r="T512" s="2">
        <v>0</v>
      </c>
      <c r="AA512" s="2">
        <v>1</v>
      </c>
      <c r="AC512" s="2">
        <v>1</v>
      </c>
    </row>
    <row r="513" spans="2:31">
      <c r="B513" s="2" t="str">
        <f t="shared" ref="B513:D513" si="996">IF(ISERROR(B512),IF(ISERROR(B511),IF(ISERROR(B510),"BLANK",B510),B511),B512)</f>
        <v>LH</v>
      </c>
      <c r="C513" s="2" t="str">
        <f t="shared" si="996"/>
        <v>BLANK</v>
      </c>
      <c r="D513" s="2" t="str">
        <f t="shared" si="996"/>
        <v>USEC26</v>
      </c>
      <c r="E513" s="7" t="str">
        <f>IF(ISERROR(VLOOKUP($D513,SITES!$A:$E,2,FALSE)),"",VLOOKUP($D513,SITES!$A:$E,2,FALSE))</f>
        <v>John U. Lloyd Beach State Park</v>
      </c>
      <c r="F513" s="4">
        <f>IF(ISERROR(VLOOKUP($D513,SITES!$A:$E,3,FALSE)),"",VLOOKUP($D513,SITES!$A:$E,3,FALSE))</f>
        <v>26.08314</v>
      </c>
      <c r="G513" s="31">
        <f>IF(ISERROR(VLOOKUP($D513,SITES!$A:$E,4,FALSE)),"",VLOOKUP($D513,SITES!$A:$E,4,FALSE))</f>
        <v>-80.104109999999906</v>
      </c>
      <c r="H513" s="50">
        <f t="shared" ref="H513:N513" si="997">IF(ISERROR(H512),IF(ISERROR(H511),IF(ISERROR(H510),"BLANK",H510),H511),H512)</f>
        <v>45449</v>
      </c>
      <c r="I513" s="2">
        <f t="shared" si="997"/>
        <v>18</v>
      </c>
      <c r="J513" s="2" t="str">
        <f t="shared" si="997"/>
        <v>N</v>
      </c>
      <c r="K513" s="6">
        <f t="shared" si="997"/>
        <v>0.46527777777777773</v>
      </c>
      <c r="L513" s="2" t="str">
        <f t="shared" si="997"/>
        <v>Mark</v>
      </c>
      <c r="M513" s="2">
        <f t="shared" si="997"/>
        <v>4.5</v>
      </c>
      <c r="N513" s="2">
        <f t="shared" si="997"/>
        <v>1</v>
      </c>
      <c r="O513" s="2">
        <v>1</v>
      </c>
      <c r="P513" s="2" t="s">
        <v>187</v>
      </c>
      <c r="Q513" s="7" t="str">
        <f>IF($N513=1,IF(ISERROR(VLOOKUP($P513,'M1'!$A:$C,Q$2,FALSE)),"NOT PRESENT",VLOOKUP($P513,'M1'!$A:$C,Q$2,FALSE)),IF($N513=2,IF(ISERROR(VLOOKUP(DATA!$P513,'M2'!$A:$C,Q$2,FALSE)),"NOT PRESENT",VLOOKUP(DATA!$P513,'M2'!$A:$C,Q$2,FALSE)),IF($N513=0,IF(ISERROR(VLOOKUP($P513,'M1'!$A:$C,Q$2,FALSE)),IF(ISERROR(VLOOKUP(DATA!$P513,'M2'!$A:$C,Q$2,FALSE)),"NOT PRESENT",VLOOKUP(DATA!$P513,'M2'!$A:$C,Q$2,FALSE)),VLOOKUP($P513,'M1'!$A:$C,Q$2,FALSE)),"SPECIFY METHOD")))</f>
        <v>Balistes capriscus</v>
      </c>
      <c r="R513" s="7">
        <f>IF($N513=1,IF(ISERROR(VLOOKUP($P513,'M1'!$A:$C,R$2,FALSE)),"NOT PRESENT",VLOOKUP($P513,'M1'!$A:$C,R$2,FALSE)),IF($N513=2,IF(ISERROR(VLOOKUP(DATA!$P513,'M2'!$A:$C,R$2,FALSE)),"NOT PRESENT",VLOOKUP(DATA!$P513,'M2'!$A:$C,R$2,FALSE)),IF($N513=0,IF(ISERROR(VLOOKUP($P513,'M1'!$A:$C,R$2,FALSE)),IF(ISERROR(VLOOKUP(DATA!$P513,'M2'!$A:$C,R$2,FALSE)),"NOT PRESENT",VLOOKUP(DATA!$P513,'M2'!$A:$C,R$2,FALSE)),VLOOKUP($P513,'M1'!$A:$C,R$2,FALSE)),"SPECIFY METHOD")))</f>
        <v>0</v>
      </c>
      <c r="S513" s="33">
        <f t="shared" si="909"/>
        <v>1</v>
      </c>
      <c r="T513" s="2">
        <v>0</v>
      </c>
      <c r="AA513" s="2">
        <v>1</v>
      </c>
    </row>
    <row r="514" spans="2:31">
      <c r="B514" s="2" t="str">
        <f t="shared" ref="B514:D514" si="998">IF(ISERROR(B513),IF(ISERROR(B512),IF(ISERROR(B511),"BLANK",B511),B512),B513)</f>
        <v>LH</v>
      </c>
      <c r="C514" s="2" t="str">
        <f t="shared" si="998"/>
        <v>BLANK</v>
      </c>
      <c r="D514" s="2" t="str">
        <f t="shared" si="998"/>
        <v>USEC26</v>
      </c>
      <c r="E514" s="7" t="str">
        <f>IF(ISERROR(VLOOKUP($D514,SITES!$A:$E,2,FALSE)),"",VLOOKUP($D514,SITES!$A:$E,2,FALSE))</f>
        <v>John U. Lloyd Beach State Park</v>
      </c>
      <c r="F514" s="4">
        <f>IF(ISERROR(VLOOKUP($D514,SITES!$A:$E,3,FALSE)),"",VLOOKUP($D514,SITES!$A:$E,3,FALSE))</f>
        <v>26.08314</v>
      </c>
      <c r="G514" s="31">
        <f>IF(ISERROR(VLOOKUP($D514,SITES!$A:$E,4,FALSE)),"",VLOOKUP($D514,SITES!$A:$E,4,FALSE))</f>
        <v>-80.104109999999906</v>
      </c>
      <c r="H514" s="50">
        <f t="shared" ref="H514:N514" si="999">IF(ISERROR(H513),IF(ISERROR(H512),IF(ISERROR(H511),"BLANK",H511),H512),H513)</f>
        <v>45449</v>
      </c>
      <c r="I514" s="2">
        <f t="shared" si="999"/>
        <v>18</v>
      </c>
      <c r="J514" s="2" t="str">
        <f t="shared" si="999"/>
        <v>N</v>
      </c>
      <c r="K514" s="6">
        <f t="shared" si="999"/>
        <v>0.46527777777777773</v>
      </c>
      <c r="L514" s="2" t="str">
        <f t="shared" si="999"/>
        <v>Mark</v>
      </c>
      <c r="M514" s="2">
        <f t="shared" si="999"/>
        <v>4.5</v>
      </c>
      <c r="N514" s="2">
        <f t="shared" si="999"/>
        <v>1</v>
      </c>
      <c r="O514" s="2">
        <v>2</v>
      </c>
      <c r="P514" s="2" t="s">
        <v>188</v>
      </c>
      <c r="Q514" s="7" t="str">
        <f>IF($N514=1,IF(ISERROR(VLOOKUP($P514,'M1'!$A:$C,Q$2,FALSE)),"NOT PRESENT",VLOOKUP($P514,'M1'!$A:$C,Q$2,FALSE)),IF($N514=2,IF(ISERROR(VLOOKUP(DATA!$P514,'M2'!$A:$C,Q$2,FALSE)),"NOT PRESENT",VLOOKUP(DATA!$P514,'M2'!$A:$C,Q$2,FALSE)),IF($N514=0,IF(ISERROR(VLOOKUP($P514,'M1'!$A:$C,Q$2,FALSE)),IF(ISERROR(VLOOKUP(DATA!$P514,'M2'!$A:$C,Q$2,FALSE)),"NOT PRESENT",VLOOKUP(DATA!$P514,'M2'!$A:$C,Q$2,FALSE)),VLOOKUP($P514,'M1'!$A:$C,Q$2,FALSE)),"SPECIFY METHOD")))</f>
        <v>Lachnolaimus maximus</v>
      </c>
      <c r="R514" s="7" t="str">
        <f>IF($N514=1,IF(ISERROR(VLOOKUP($P514,'M1'!$A:$C,R$2,FALSE)),"NOT PRESENT",VLOOKUP($P514,'M1'!$A:$C,R$2,FALSE)),IF($N514=2,IF(ISERROR(VLOOKUP(DATA!$P514,'M2'!$A:$C,R$2,FALSE)),"NOT PRESENT",VLOOKUP(DATA!$P514,'M2'!$A:$C,R$2,FALSE)),IF($N514=0,IF(ISERROR(VLOOKUP($P514,'M1'!$A:$C,R$2,FALSE)),IF(ISERROR(VLOOKUP(DATA!$P514,'M2'!$A:$C,R$2,FALSE)),"NOT PRESENT",VLOOKUP(DATA!$P514,'M2'!$A:$C,R$2,FALSE)),VLOOKUP($P514,'M1'!$A:$C,R$2,FALSE)),"SPECIFY METHOD")))</f>
        <v>Hogfish</v>
      </c>
      <c r="S514" s="33">
        <f t="shared" si="909"/>
        <v>1</v>
      </c>
      <c r="T514" s="2">
        <v>0</v>
      </c>
      <c r="AE514" s="2">
        <v>1</v>
      </c>
    </row>
    <row r="515" spans="2:31">
      <c r="B515" s="2" t="str">
        <f t="shared" ref="B515:D515" si="1000">IF(ISERROR(B514),IF(ISERROR(B513),IF(ISERROR(B512),"BLANK",B512),B513),B514)</f>
        <v>LH</v>
      </c>
      <c r="C515" s="2" t="str">
        <f t="shared" si="1000"/>
        <v>BLANK</v>
      </c>
      <c r="D515" s="2" t="str">
        <f t="shared" si="1000"/>
        <v>USEC26</v>
      </c>
      <c r="E515" s="7" t="str">
        <f>IF(ISERROR(VLOOKUP($D515,SITES!$A:$E,2,FALSE)),"",VLOOKUP($D515,SITES!$A:$E,2,FALSE))</f>
        <v>John U. Lloyd Beach State Park</v>
      </c>
      <c r="F515" s="4">
        <f>IF(ISERROR(VLOOKUP($D515,SITES!$A:$E,3,FALSE)),"",VLOOKUP($D515,SITES!$A:$E,3,FALSE))</f>
        <v>26.08314</v>
      </c>
      <c r="G515" s="31">
        <f>IF(ISERROR(VLOOKUP($D515,SITES!$A:$E,4,FALSE)),"",VLOOKUP($D515,SITES!$A:$E,4,FALSE))</f>
        <v>-80.104109999999906</v>
      </c>
      <c r="H515" s="50">
        <f t="shared" ref="H515:N515" si="1001">IF(ISERROR(H514),IF(ISERROR(H513),IF(ISERROR(H512),"BLANK",H512),H513),H514)</f>
        <v>45449</v>
      </c>
      <c r="I515" s="2">
        <f t="shared" si="1001"/>
        <v>18</v>
      </c>
      <c r="J515" s="2" t="str">
        <f t="shared" si="1001"/>
        <v>N</v>
      </c>
      <c r="K515" s="6">
        <f t="shared" si="1001"/>
        <v>0.46527777777777773</v>
      </c>
      <c r="L515" s="2" t="str">
        <f t="shared" si="1001"/>
        <v>Mark</v>
      </c>
      <c r="M515" s="2">
        <f t="shared" si="1001"/>
        <v>4.5</v>
      </c>
      <c r="N515" s="2">
        <f t="shared" si="1001"/>
        <v>1</v>
      </c>
      <c r="O515" s="2">
        <v>1</v>
      </c>
      <c r="P515" s="2" t="s">
        <v>101</v>
      </c>
      <c r="Q515" s="7" t="str">
        <f>IF($N515=1,IF(ISERROR(VLOOKUP($P515,'M1'!$A:$C,Q$2,FALSE)),"NOT PRESENT",VLOOKUP($P515,'M1'!$A:$C,Q$2,FALSE)),IF($N515=2,IF(ISERROR(VLOOKUP(DATA!$P515,'M2'!$A:$C,Q$2,FALSE)),"NOT PRESENT",VLOOKUP(DATA!$P515,'M2'!$A:$C,Q$2,FALSE)),IF($N515=0,IF(ISERROR(VLOOKUP($P515,'M1'!$A:$C,Q$2,FALSE)),IF(ISERROR(VLOOKUP(DATA!$P515,'M2'!$A:$C,Q$2,FALSE)),"NOT PRESENT",VLOOKUP(DATA!$P515,'M2'!$A:$C,Q$2,FALSE)),VLOOKUP($P515,'M1'!$A:$C,Q$2,FALSE)),"SPECIFY METHOD")))</f>
        <v>Canthigaster rostrata</v>
      </c>
      <c r="R515" s="7" t="str">
        <f>IF($N515=1,IF(ISERROR(VLOOKUP($P515,'M1'!$A:$C,R$2,FALSE)),"NOT PRESENT",VLOOKUP($P515,'M1'!$A:$C,R$2,FALSE)),IF($N515=2,IF(ISERROR(VLOOKUP(DATA!$P515,'M2'!$A:$C,R$2,FALSE)),"NOT PRESENT",VLOOKUP(DATA!$P515,'M2'!$A:$C,R$2,FALSE)),IF($N515=0,IF(ISERROR(VLOOKUP($P515,'M1'!$A:$C,R$2,FALSE)),IF(ISERROR(VLOOKUP(DATA!$P515,'M2'!$A:$C,R$2,FALSE)),"NOT PRESENT",VLOOKUP(DATA!$P515,'M2'!$A:$C,R$2,FALSE)),VLOOKUP($P515,'M1'!$A:$C,R$2,FALSE)),"SPECIFY METHOD")))</f>
        <v>Caribbean sharpnose-puffer</v>
      </c>
      <c r="S515" s="33">
        <f t="shared" si="909"/>
        <v>1</v>
      </c>
      <c r="T515" s="2">
        <v>0</v>
      </c>
      <c r="W515" s="2">
        <v>1</v>
      </c>
    </row>
    <row r="516" spans="2:31">
      <c r="B516" s="2" t="str">
        <f t="shared" ref="B516:D516" si="1002">IF(ISERROR(B515),IF(ISERROR(B514),IF(ISERROR(B513),"BLANK",B513),B514),B515)</f>
        <v>LH</v>
      </c>
      <c r="C516" s="2" t="str">
        <f t="shared" si="1002"/>
        <v>BLANK</v>
      </c>
      <c r="D516" s="2" t="str">
        <f t="shared" si="1002"/>
        <v>USEC26</v>
      </c>
      <c r="E516" s="7" t="str">
        <f>IF(ISERROR(VLOOKUP($D516,SITES!$A:$E,2,FALSE)),"",VLOOKUP($D516,SITES!$A:$E,2,FALSE))</f>
        <v>John U. Lloyd Beach State Park</v>
      </c>
      <c r="F516" s="4">
        <f>IF(ISERROR(VLOOKUP($D516,SITES!$A:$E,3,FALSE)),"",VLOOKUP($D516,SITES!$A:$E,3,FALSE))</f>
        <v>26.08314</v>
      </c>
      <c r="G516" s="31">
        <f>IF(ISERROR(VLOOKUP($D516,SITES!$A:$E,4,FALSE)),"",VLOOKUP($D516,SITES!$A:$E,4,FALSE))</f>
        <v>-80.104109999999906</v>
      </c>
      <c r="H516" s="50">
        <f t="shared" ref="H516:N516" si="1003">IF(ISERROR(H515),IF(ISERROR(H514),IF(ISERROR(H513),"BLANK",H513),H514),H515)</f>
        <v>45449</v>
      </c>
      <c r="I516" s="2">
        <f t="shared" si="1003"/>
        <v>18</v>
      </c>
      <c r="J516" s="2" t="str">
        <f t="shared" si="1003"/>
        <v>N</v>
      </c>
      <c r="K516" s="6">
        <f t="shared" si="1003"/>
        <v>0.46527777777777773</v>
      </c>
      <c r="L516" s="2" t="str">
        <f t="shared" si="1003"/>
        <v>Mark</v>
      </c>
      <c r="M516" s="2">
        <f t="shared" si="1003"/>
        <v>4.5</v>
      </c>
      <c r="N516" s="2">
        <f t="shared" si="1003"/>
        <v>1</v>
      </c>
      <c r="O516" s="2">
        <v>2</v>
      </c>
      <c r="P516" s="2" t="s">
        <v>107</v>
      </c>
      <c r="Q516" s="7" t="str">
        <f>IF($N516=1,IF(ISERROR(VLOOKUP($P516,'M1'!$A:$C,Q$2,FALSE)),"NOT PRESENT",VLOOKUP($P516,'M1'!$A:$C,Q$2,FALSE)),IF($N516=2,IF(ISERROR(VLOOKUP(DATA!$P516,'M2'!$A:$C,Q$2,FALSE)),"NOT PRESENT",VLOOKUP(DATA!$P516,'M2'!$A:$C,Q$2,FALSE)),IF($N516=0,IF(ISERROR(VLOOKUP($P516,'M1'!$A:$C,Q$2,FALSE)),IF(ISERROR(VLOOKUP(DATA!$P516,'M2'!$A:$C,Q$2,FALSE)),"NOT PRESENT",VLOOKUP(DATA!$P516,'M2'!$A:$C,Q$2,FALSE)),VLOOKUP($P516,'M1'!$A:$C,Q$2,FALSE)),"SPECIFY METHOD")))</f>
        <v>Coryphopterus glaucofraenum</v>
      </c>
      <c r="R516" s="7" t="str">
        <f>IF($N516=1,IF(ISERROR(VLOOKUP($P516,'M1'!$A:$C,R$2,FALSE)),"NOT PRESENT",VLOOKUP($P516,'M1'!$A:$C,R$2,FALSE)),IF($N516=2,IF(ISERROR(VLOOKUP(DATA!$P516,'M2'!$A:$C,R$2,FALSE)),"NOT PRESENT",VLOOKUP(DATA!$P516,'M2'!$A:$C,R$2,FALSE)),IF($N516=0,IF(ISERROR(VLOOKUP($P516,'M1'!$A:$C,R$2,FALSE)),IF(ISERROR(VLOOKUP(DATA!$P516,'M2'!$A:$C,R$2,FALSE)),"NOT PRESENT",VLOOKUP(DATA!$P516,'M2'!$A:$C,R$2,FALSE)),VLOOKUP($P516,'M1'!$A:$C,R$2,FALSE)),"SPECIFY METHOD")))</f>
        <v>Bridled goby</v>
      </c>
      <c r="S516" s="33">
        <f t="shared" si="909"/>
        <v>2</v>
      </c>
      <c r="T516" s="2">
        <v>0</v>
      </c>
      <c r="U516" s="2">
        <v>1</v>
      </c>
      <c r="V516" s="2">
        <v>1</v>
      </c>
    </row>
    <row r="517" spans="2:31">
      <c r="B517" s="2" t="str">
        <f t="shared" ref="B517:D517" si="1004">IF(ISERROR(B516),IF(ISERROR(B515),IF(ISERROR(B514),"BLANK",B514),B515),B516)</f>
        <v>LH</v>
      </c>
      <c r="C517" s="2" t="str">
        <f t="shared" si="1004"/>
        <v>BLANK</v>
      </c>
      <c r="D517" s="2" t="str">
        <f t="shared" si="1004"/>
        <v>USEC26</v>
      </c>
      <c r="E517" s="7" t="str">
        <f>IF(ISERROR(VLOOKUP($D517,SITES!$A:$E,2,FALSE)),"",VLOOKUP($D517,SITES!$A:$E,2,FALSE))</f>
        <v>John U. Lloyd Beach State Park</v>
      </c>
      <c r="F517" s="4">
        <f>IF(ISERROR(VLOOKUP($D517,SITES!$A:$E,3,FALSE)),"",VLOOKUP($D517,SITES!$A:$E,3,FALSE))</f>
        <v>26.08314</v>
      </c>
      <c r="G517" s="31">
        <f>IF(ISERROR(VLOOKUP($D517,SITES!$A:$E,4,FALSE)),"",VLOOKUP($D517,SITES!$A:$E,4,FALSE))</f>
        <v>-80.104109999999906</v>
      </c>
      <c r="H517" s="50">
        <f t="shared" ref="H517:N517" si="1005">IF(ISERROR(H516),IF(ISERROR(H515),IF(ISERROR(H514),"BLANK",H514),H515),H516)</f>
        <v>45449</v>
      </c>
      <c r="I517" s="2">
        <f t="shared" si="1005"/>
        <v>18</v>
      </c>
      <c r="J517" s="2" t="str">
        <f t="shared" si="1005"/>
        <v>N</v>
      </c>
      <c r="K517" s="6">
        <f t="shared" si="1005"/>
        <v>0.46527777777777773</v>
      </c>
      <c r="L517" s="2" t="str">
        <f t="shared" si="1005"/>
        <v>Mark</v>
      </c>
      <c r="M517" s="2">
        <f t="shared" si="1005"/>
        <v>4.5</v>
      </c>
      <c r="N517" s="2">
        <f t="shared" si="1005"/>
        <v>1</v>
      </c>
      <c r="O517" s="2">
        <v>2</v>
      </c>
      <c r="P517" s="2" t="s">
        <v>166</v>
      </c>
      <c r="Q517" s="7" t="str">
        <f>IF($N517=1,IF(ISERROR(VLOOKUP($P517,'M1'!$A:$C,Q$2,FALSE)),"NOT PRESENT",VLOOKUP($P517,'M1'!$A:$C,Q$2,FALSE)),IF($N517=2,IF(ISERROR(VLOOKUP(DATA!$P517,'M2'!$A:$C,Q$2,FALSE)),"NOT PRESENT",VLOOKUP(DATA!$P517,'M2'!$A:$C,Q$2,FALSE)),IF($N517=0,IF(ISERROR(VLOOKUP($P517,'M1'!$A:$C,Q$2,FALSE)),IF(ISERROR(VLOOKUP(DATA!$P517,'M2'!$A:$C,Q$2,FALSE)),"NOT PRESENT",VLOOKUP(DATA!$P517,'M2'!$A:$C,Q$2,FALSE)),VLOOKUP($P517,'M1'!$A:$C,Q$2,FALSE)),"SPECIFY METHOD")))</f>
        <v>Haemulon melanurum</v>
      </c>
      <c r="R517" s="7" t="str">
        <f>IF($N517=1,IF(ISERROR(VLOOKUP($P517,'M1'!$A:$C,R$2,FALSE)),"NOT PRESENT",VLOOKUP($P517,'M1'!$A:$C,R$2,FALSE)),IF($N517=2,IF(ISERROR(VLOOKUP(DATA!$P517,'M2'!$A:$C,R$2,FALSE)),"NOT PRESENT",VLOOKUP(DATA!$P517,'M2'!$A:$C,R$2,FALSE)),IF($N517=0,IF(ISERROR(VLOOKUP($P517,'M1'!$A:$C,R$2,FALSE)),IF(ISERROR(VLOOKUP(DATA!$P517,'M2'!$A:$C,R$2,FALSE)),"NOT PRESENT",VLOOKUP(DATA!$P517,'M2'!$A:$C,R$2,FALSE)),VLOOKUP($P517,'M1'!$A:$C,R$2,FALSE)),"SPECIFY METHOD")))</f>
        <v>Cottonwick grunt</v>
      </c>
      <c r="S517" s="33">
        <f t="shared" si="909"/>
        <v>8</v>
      </c>
      <c r="T517" s="2">
        <v>0</v>
      </c>
      <c r="W517" s="2">
        <v>8</v>
      </c>
    </row>
    <row r="518" spans="2:31">
      <c r="B518" s="2" t="str">
        <f t="shared" ref="B518:D518" si="1006">IF(ISERROR(B517),IF(ISERROR(B516),IF(ISERROR(B515),"BLANK",B515),B516),B517)</f>
        <v>LH</v>
      </c>
      <c r="C518" s="2" t="str">
        <f t="shared" si="1006"/>
        <v>BLANK</v>
      </c>
      <c r="D518" s="2" t="str">
        <f t="shared" si="1006"/>
        <v>USEC26</v>
      </c>
      <c r="E518" s="7" t="str">
        <f>IF(ISERROR(VLOOKUP($D518,SITES!$A:$E,2,FALSE)),"",VLOOKUP($D518,SITES!$A:$E,2,FALSE))</f>
        <v>John U. Lloyd Beach State Park</v>
      </c>
      <c r="F518" s="4">
        <f>IF(ISERROR(VLOOKUP($D518,SITES!$A:$E,3,FALSE)),"",VLOOKUP($D518,SITES!$A:$E,3,FALSE))</f>
        <v>26.08314</v>
      </c>
      <c r="G518" s="31">
        <f>IF(ISERROR(VLOOKUP($D518,SITES!$A:$E,4,FALSE)),"",VLOOKUP($D518,SITES!$A:$E,4,FALSE))</f>
        <v>-80.104109999999906</v>
      </c>
      <c r="H518" s="50">
        <f t="shared" ref="H518:N518" si="1007">IF(ISERROR(H517),IF(ISERROR(H516),IF(ISERROR(H515),"BLANK",H515),H516),H517)</f>
        <v>45449</v>
      </c>
      <c r="I518" s="2">
        <f t="shared" si="1007"/>
        <v>18</v>
      </c>
      <c r="J518" s="2" t="str">
        <f t="shared" si="1007"/>
        <v>N</v>
      </c>
      <c r="K518" s="6">
        <f t="shared" si="1007"/>
        <v>0.46527777777777773</v>
      </c>
      <c r="L518" s="2" t="str">
        <f t="shared" si="1007"/>
        <v>Mark</v>
      </c>
      <c r="M518" s="2">
        <f t="shared" si="1007"/>
        <v>4.5</v>
      </c>
      <c r="N518" s="2">
        <f t="shared" si="1007"/>
        <v>1</v>
      </c>
      <c r="O518" s="2">
        <v>2</v>
      </c>
      <c r="P518" s="2" t="s">
        <v>76</v>
      </c>
      <c r="Q518" s="7" t="str">
        <f>IF($N518=1,IF(ISERROR(VLOOKUP($P518,'M1'!$A:$C,Q$2,FALSE)),"NOT PRESENT",VLOOKUP($P518,'M1'!$A:$C,Q$2,FALSE)),IF($N518=2,IF(ISERROR(VLOOKUP(DATA!$P518,'M2'!$A:$C,Q$2,FALSE)),"NOT PRESENT",VLOOKUP(DATA!$P518,'M2'!$A:$C,Q$2,FALSE)),IF($N518=0,IF(ISERROR(VLOOKUP($P518,'M1'!$A:$C,Q$2,FALSE)),IF(ISERROR(VLOOKUP(DATA!$P518,'M2'!$A:$C,Q$2,FALSE)),"NOT PRESENT",VLOOKUP(DATA!$P518,'M2'!$A:$C,Q$2,FALSE)),VLOOKUP($P518,'M1'!$A:$C,Q$2,FALSE)),"SPECIFY METHOD")))</f>
        <v>Halichoeres garnoti</v>
      </c>
      <c r="R518" s="7" t="str">
        <f>IF($N518=1,IF(ISERROR(VLOOKUP($P518,'M1'!$A:$C,R$2,FALSE)),"NOT PRESENT",VLOOKUP($P518,'M1'!$A:$C,R$2,FALSE)),IF($N518=2,IF(ISERROR(VLOOKUP(DATA!$P518,'M2'!$A:$C,R$2,FALSE)),"NOT PRESENT",VLOOKUP(DATA!$P518,'M2'!$A:$C,R$2,FALSE)),IF($N518=0,IF(ISERROR(VLOOKUP($P518,'M1'!$A:$C,R$2,FALSE)),IF(ISERROR(VLOOKUP(DATA!$P518,'M2'!$A:$C,R$2,FALSE)),"NOT PRESENT",VLOOKUP(DATA!$P518,'M2'!$A:$C,R$2,FALSE)),VLOOKUP($P518,'M1'!$A:$C,R$2,FALSE)),"SPECIFY METHOD")))</f>
        <v>Yellowhead wrasse</v>
      </c>
      <c r="S518" s="33">
        <f t="shared" si="909"/>
        <v>3</v>
      </c>
      <c r="T518" s="2">
        <v>0</v>
      </c>
      <c r="V518" s="2">
        <v>1</v>
      </c>
      <c r="W518" s="2">
        <v>2</v>
      </c>
    </row>
    <row r="519" spans="2:31">
      <c r="B519" s="2" t="str">
        <f t="shared" ref="B519:D519" si="1008">IF(ISERROR(B518),IF(ISERROR(B517),IF(ISERROR(B516),"BLANK",B516),B517),B518)</f>
        <v>LH</v>
      </c>
      <c r="C519" s="2" t="str">
        <f t="shared" si="1008"/>
        <v>BLANK</v>
      </c>
      <c r="D519" s="2" t="str">
        <f t="shared" si="1008"/>
        <v>USEC26</v>
      </c>
      <c r="E519" s="7" t="str">
        <f>IF(ISERROR(VLOOKUP($D519,SITES!$A:$E,2,FALSE)),"",VLOOKUP($D519,SITES!$A:$E,2,FALSE))</f>
        <v>John U. Lloyd Beach State Park</v>
      </c>
      <c r="F519" s="4">
        <f>IF(ISERROR(VLOOKUP($D519,SITES!$A:$E,3,FALSE)),"",VLOOKUP($D519,SITES!$A:$E,3,FALSE))</f>
        <v>26.08314</v>
      </c>
      <c r="G519" s="31">
        <f>IF(ISERROR(VLOOKUP($D519,SITES!$A:$E,4,FALSE)),"",VLOOKUP($D519,SITES!$A:$E,4,FALSE))</f>
        <v>-80.104109999999906</v>
      </c>
      <c r="H519" s="50">
        <f t="shared" ref="H519:N519" si="1009">IF(ISERROR(H518),IF(ISERROR(H517),IF(ISERROR(H516),"BLANK",H516),H517),H518)</f>
        <v>45449</v>
      </c>
      <c r="I519" s="2">
        <f t="shared" si="1009"/>
        <v>18</v>
      </c>
      <c r="J519" s="2" t="str">
        <f t="shared" si="1009"/>
        <v>N</v>
      </c>
      <c r="K519" s="6">
        <f t="shared" si="1009"/>
        <v>0.46527777777777773</v>
      </c>
      <c r="L519" s="2" t="str">
        <f t="shared" si="1009"/>
        <v>Mark</v>
      </c>
      <c r="M519" s="2">
        <f t="shared" si="1009"/>
        <v>4.5</v>
      </c>
      <c r="N519" s="2">
        <f t="shared" si="1009"/>
        <v>1</v>
      </c>
      <c r="O519" s="2">
        <v>2</v>
      </c>
      <c r="P519" s="2" t="s">
        <v>85</v>
      </c>
      <c r="Q519" s="7" t="str">
        <f>IF($N519=1,IF(ISERROR(VLOOKUP($P519,'M1'!$A:$C,Q$2,FALSE)),"NOT PRESENT",VLOOKUP($P519,'M1'!$A:$C,Q$2,FALSE)),IF($N519=2,IF(ISERROR(VLOOKUP(DATA!$P519,'M2'!$A:$C,Q$2,FALSE)),"NOT PRESENT",VLOOKUP(DATA!$P519,'M2'!$A:$C,Q$2,FALSE)),IF($N519=0,IF(ISERROR(VLOOKUP($P519,'M1'!$A:$C,Q$2,FALSE)),IF(ISERROR(VLOOKUP(DATA!$P519,'M2'!$A:$C,Q$2,FALSE)),"NOT PRESENT",VLOOKUP(DATA!$P519,'M2'!$A:$C,Q$2,FALSE)),VLOOKUP($P519,'M1'!$A:$C,Q$2,FALSE)),"SPECIFY METHOD")))</f>
        <v>Sparisoma viride</v>
      </c>
      <c r="R519" s="7" t="str">
        <f>IF($N519=1,IF(ISERROR(VLOOKUP($P519,'M1'!$A:$C,R$2,FALSE)),"NOT PRESENT",VLOOKUP($P519,'M1'!$A:$C,R$2,FALSE)),IF($N519=2,IF(ISERROR(VLOOKUP(DATA!$P519,'M2'!$A:$C,R$2,FALSE)),"NOT PRESENT",VLOOKUP(DATA!$P519,'M2'!$A:$C,R$2,FALSE)),IF($N519=0,IF(ISERROR(VLOOKUP($P519,'M1'!$A:$C,R$2,FALSE)),IF(ISERROR(VLOOKUP(DATA!$P519,'M2'!$A:$C,R$2,FALSE)),"NOT PRESENT",VLOOKUP(DATA!$P519,'M2'!$A:$C,R$2,FALSE)),VLOOKUP($P519,'M1'!$A:$C,R$2,FALSE)),"SPECIFY METHOD")))</f>
        <v>Stoplight parrotfish</v>
      </c>
      <c r="S519" s="33">
        <f t="shared" si="909"/>
        <v>2</v>
      </c>
      <c r="T519" s="2">
        <v>0</v>
      </c>
      <c r="V519" s="2">
        <v>1</v>
      </c>
      <c r="AA519" s="2">
        <v>1</v>
      </c>
    </row>
    <row r="520" spans="2:31">
      <c r="B520" s="2" t="str">
        <f t="shared" ref="B520:D520" si="1010">IF(ISERROR(B519),IF(ISERROR(B518),IF(ISERROR(B517),"BLANK",B517),B518),B519)</f>
        <v>LH</v>
      </c>
      <c r="C520" s="2" t="str">
        <f t="shared" si="1010"/>
        <v>BLANK</v>
      </c>
      <c r="D520" s="2" t="str">
        <f t="shared" si="1010"/>
        <v>USEC26</v>
      </c>
      <c r="E520" s="7" t="str">
        <f>IF(ISERROR(VLOOKUP($D520,SITES!$A:$E,2,FALSE)),"",VLOOKUP($D520,SITES!$A:$E,2,FALSE))</f>
        <v>John U. Lloyd Beach State Park</v>
      </c>
      <c r="F520" s="4">
        <f>IF(ISERROR(VLOOKUP($D520,SITES!$A:$E,3,FALSE)),"",VLOOKUP($D520,SITES!$A:$E,3,FALSE))</f>
        <v>26.08314</v>
      </c>
      <c r="G520" s="31">
        <f>IF(ISERROR(VLOOKUP($D520,SITES!$A:$E,4,FALSE)),"",VLOOKUP($D520,SITES!$A:$E,4,FALSE))</f>
        <v>-80.104109999999906</v>
      </c>
      <c r="H520" s="50">
        <f t="shared" ref="H520:N520" si="1011">IF(ISERROR(H519),IF(ISERROR(H518),IF(ISERROR(H517),"BLANK",H517),H518),H519)</f>
        <v>45449</v>
      </c>
      <c r="I520" s="2">
        <f t="shared" si="1011"/>
        <v>18</v>
      </c>
      <c r="J520" s="2" t="str">
        <f t="shared" si="1011"/>
        <v>N</v>
      </c>
      <c r="K520" s="6">
        <f t="shared" si="1011"/>
        <v>0.46527777777777773</v>
      </c>
      <c r="L520" s="2" t="str">
        <f t="shared" si="1011"/>
        <v>Mark</v>
      </c>
      <c r="M520" s="2">
        <f t="shared" si="1011"/>
        <v>4.5</v>
      </c>
      <c r="N520" s="2">
        <f t="shared" si="1011"/>
        <v>1</v>
      </c>
      <c r="O520" s="2">
        <v>2</v>
      </c>
      <c r="P520" s="2" t="s">
        <v>189</v>
      </c>
      <c r="Q520" s="7" t="str">
        <f>IF($N520=1,IF(ISERROR(VLOOKUP($P520,'M1'!$A:$C,Q$2,FALSE)),"NOT PRESENT",VLOOKUP($P520,'M1'!$A:$C,Q$2,FALSE)),IF($N520=2,IF(ISERROR(VLOOKUP(DATA!$P520,'M2'!$A:$C,Q$2,FALSE)),"NOT PRESENT",VLOOKUP(DATA!$P520,'M2'!$A:$C,Q$2,FALSE)),IF($N520=0,IF(ISERROR(VLOOKUP($P520,'M1'!$A:$C,Q$2,FALSE)),IF(ISERROR(VLOOKUP(DATA!$P520,'M2'!$A:$C,Q$2,FALSE)),"NOT PRESENT",VLOOKUP(DATA!$P520,'M2'!$A:$C,Q$2,FALSE)),VLOOKUP($P520,'M1'!$A:$C,Q$2,FALSE)),"SPECIFY METHOD")))</f>
        <v>Calamus calamus</v>
      </c>
      <c r="R520" s="7" t="str">
        <f>IF($N520=1,IF(ISERROR(VLOOKUP($P520,'M1'!$A:$C,R$2,FALSE)),"NOT PRESENT",VLOOKUP($P520,'M1'!$A:$C,R$2,FALSE)),IF($N520=2,IF(ISERROR(VLOOKUP(DATA!$P520,'M2'!$A:$C,R$2,FALSE)),"NOT PRESENT",VLOOKUP(DATA!$P520,'M2'!$A:$C,R$2,FALSE)),IF($N520=0,IF(ISERROR(VLOOKUP($P520,'M1'!$A:$C,R$2,FALSE)),IF(ISERROR(VLOOKUP(DATA!$P520,'M2'!$A:$C,R$2,FALSE)),"NOT PRESENT",VLOOKUP(DATA!$P520,'M2'!$A:$C,R$2,FALSE)),VLOOKUP($P520,'M1'!$A:$C,R$2,FALSE)),"SPECIFY METHOD")))</f>
        <v>Saucereye porgy</v>
      </c>
      <c r="S520" s="33">
        <f t="shared" si="909"/>
        <v>1</v>
      </c>
      <c r="T520" s="2">
        <v>0</v>
      </c>
      <c r="Z520" s="2">
        <v>1</v>
      </c>
    </row>
    <row r="521" spans="2:31">
      <c r="B521" s="2" t="str">
        <f t="shared" ref="B521:D521" si="1012">IF(ISERROR(B520),IF(ISERROR(B519),IF(ISERROR(B518),"BLANK",B518),B519),B520)</f>
        <v>LH</v>
      </c>
      <c r="C521" s="2" t="str">
        <f t="shared" si="1012"/>
        <v>BLANK</v>
      </c>
      <c r="D521" s="2" t="str">
        <f t="shared" si="1012"/>
        <v>USEC26</v>
      </c>
      <c r="E521" s="7" t="str">
        <f>IF(ISERROR(VLOOKUP($D521,SITES!$A:$E,2,FALSE)),"",VLOOKUP($D521,SITES!$A:$E,2,FALSE))</f>
        <v>John U. Lloyd Beach State Park</v>
      </c>
      <c r="F521" s="4">
        <f>IF(ISERROR(VLOOKUP($D521,SITES!$A:$E,3,FALSE)),"",VLOOKUP($D521,SITES!$A:$E,3,FALSE))</f>
        <v>26.08314</v>
      </c>
      <c r="G521" s="31">
        <f>IF(ISERROR(VLOOKUP($D521,SITES!$A:$E,4,FALSE)),"",VLOOKUP($D521,SITES!$A:$E,4,FALSE))</f>
        <v>-80.104109999999906</v>
      </c>
      <c r="H521" s="50">
        <f t="shared" ref="H521:N521" si="1013">IF(ISERROR(H520),IF(ISERROR(H519),IF(ISERROR(H518),"BLANK",H518),H519),H520)</f>
        <v>45449</v>
      </c>
      <c r="I521" s="2">
        <f t="shared" si="1013"/>
        <v>18</v>
      </c>
      <c r="J521" s="2" t="str">
        <f t="shared" si="1013"/>
        <v>N</v>
      </c>
      <c r="K521" s="6">
        <f t="shared" si="1013"/>
        <v>0.46527777777777773</v>
      </c>
      <c r="L521" s="2" t="str">
        <f t="shared" si="1013"/>
        <v>Mark</v>
      </c>
      <c r="M521" s="2">
        <f t="shared" si="1013"/>
        <v>4.5</v>
      </c>
      <c r="N521" s="2">
        <f t="shared" si="1013"/>
        <v>1</v>
      </c>
      <c r="O521" s="2">
        <v>2</v>
      </c>
      <c r="P521" s="2" t="s">
        <v>138</v>
      </c>
      <c r="Q521" s="7" t="str">
        <f>IF($N521=1,IF(ISERROR(VLOOKUP($P521,'M1'!$A:$C,Q$2,FALSE)),"NOT PRESENT",VLOOKUP($P521,'M1'!$A:$C,Q$2,FALSE)),IF($N521=2,IF(ISERROR(VLOOKUP(DATA!$P521,'M2'!$A:$C,Q$2,FALSE)),"NOT PRESENT",VLOOKUP(DATA!$P521,'M2'!$A:$C,Q$2,FALSE)),IF($N521=0,IF(ISERROR(VLOOKUP($P521,'M1'!$A:$C,Q$2,FALSE)),IF(ISERROR(VLOOKUP(DATA!$P521,'M2'!$A:$C,Q$2,FALSE)),"NOT PRESENT",VLOOKUP(DATA!$P521,'M2'!$A:$C,Q$2,FALSE)),VLOOKUP($P521,'M1'!$A:$C,Q$2,FALSE)),"SPECIFY METHOD")))</f>
        <v>Haemulon spp.</v>
      </c>
      <c r="R521" s="7">
        <f>IF($N521=1,IF(ISERROR(VLOOKUP($P521,'M1'!$A:$C,R$2,FALSE)),"NOT PRESENT",VLOOKUP($P521,'M1'!$A:$C,R$2,FALSE)),IF($N521=2,IF(ISERROR(VLOOKUP(DATA!$P521,'M2'!$A:$C,R$2,FALSE)),"NOT PRESENT",VLOOKUP(DATA!$P521,'M2'!$A:$C,R$2,FALSE)),IF($N521=0,IF(ISERROR(VLOOKUP($P521,'M1'!$A:$C,R$2,FALSE)),IF(ISERROR(VLOOKUP(DATA!$P521,'M2'!$A:$C,R$2,FALSE)),"NOT PRESENT",VLOOKUP(DATA!$P521,'M2'!$A:$C,R$2,FALSE)),VLOOKUP($P521,'M1'!$A:$C,R$2,FALSE)),"SPECIFY METHOD")))</f>
        <v>0</v>
      </c>
      <c r="S521" s="33">
        <f t="shared" si="909"/>
        <v>330</v>
      </c>
      <c r="T521" s="2">
        <v>0</v>
      </c>
      <c r="U521" s="2">
        <v>330</v>
      </c>
    </row>
    <row r="522" spans="2:31">
      <c r="B522" s="2" t="str">
        <f t="shared" ref="B522:D522" si="1014">IF(ISERROR(B521),IF(ISERROR(B520),IF(ISERROR(B519),"BLANK",B519),B520),B521)</f>
        <v>LH</v>
      </c>
      <c r="C522" s="2" t="str">
        <f t="shared" si="1014"/>
        <v>BLANK</v>
      </c>
      <c r="D522" s="2" t="str">
        <f t="shared" si="1014"/>
        <v>USEC26</v>
      </c>
      <c r="E522" s="7" t="str">
        <f>IF(ISERROR(VLOOKUP($D522,SITES!$A:$E,2,FALSE)),"",VLOOKUP($D522,SITES!$A:$E,2,FALSE))</f>
        <v>John U. Lloyd Beach State Park</v>
      </c>
      <c r="F522" s="4">
        <f>IF(ISERROR(VLOOKUP($D522,SITES!$A:$E,3,FALSE)),"",VLOOKUP($D522,SITES!$A:$E,3,FALSE))</f>
        <v>26.08314</v>
      </c>
      <c r="G522" s="31">
        <f>IF(ISERROR(VLOOKUP($D522,SITES!$A:$E,4,FALSE)),"",VLOOKUP($D522,SITES!$A:$E,4,FALSE))</f>
        <v>-80.104109999999906</v>
      </c>
      <c r="H522" s="50">
        <f t="shared" ref="H522:N522" si="1015">IF(ISERROR(H521),IF(ISERROR(H520),IF(ISERROR(H519),"BLANK",H519),H520),H521)</f>
        <v>45449</v>
      </c>
      <c r="I522" s="2">
        <f t="shared" si="1015"/>
        <v>18</v>
      </c>
      <c r="J522" s="2" t="str">
        <f t="shared" si="1015"/>
        <v>N</v>
      </c>
      <c r="K522" s="6">
        <f t="shared" si="1015"/>
        <v>0.46527777777777773</v>
      </c>
      <c r="L522" s="2" t="str">
        <f t="shared" si="1015"/>
        <v>Mark</v>
      </c>
      <c r="M522" s="2">
        <f t="shared" si="1015"/>
        <v>4.5</v>
      </c>
      <c r="N522" s="2">
        <f t="shared" si="1015"/>
        <v>1</v>
      </c>
      <c r="O522" s="2">
        <v>2</v>
      </c>
      <c r="P522" s="2" t="s">
        <v>82</v>
      </c>
      <c r="Q522" s="7" t="str">
        <f>IF($N522=1,IF(ISERROR(VLOOKUP($P522,'M1'!$A:$C,Q$2,FALSE)),"NOT PRESENT",VLOOKUP($P522,'M1'!$A:$C,Q$2,FALSE)),IF($N522=2,IF(ISERROR(VLOOKUP(DATA!$P522,'M2'!$A:$C,Q$2,FALSE)),"NOT PRESENT",VLOOKUP(DATA!$P522,'M2'!$A:$C,Q$2,FALSE)),IF($N522=0,IF(ISERROR(VLOOKUP($P522,'M1'!$A:$C,Q$2,FALSE)),IF(ISERROR(VLOOKUP(DATA!$P522,'M2'!$A:$C,Q$2,FALSE)),"NOT PRESENT",VLOOKUP(DATA!$P522,'M2'!$A:$C,Q$2,FALSE)),VLOOKUP($P522,'M1'!$A:$C,Q$2,FALSE)),"SPECIFY METHOD")))</f>
        <v>Elacatinus oceanops</v>
      </c>
      <c r="R522" s="7" t="str">
        <f>IF($N522=1,IF(ISERROR(VLOOKUP($P522,'M1'!$A:$C,R$2,FALSE)),"NOT PRESENT",VLOOKUP($P522,'M1'!$A:$C,R$2,FALSE)),IF($N522=2,IF(ISERROR(VLOOKUP(DATA!$P522,'M2'!$A:$C,R$2,FALSE)),"NOT PRESENT",VLOOKUP(DATA!$P522,'M2'!$A:$C,R$2,FALSE)),IF($N522=0,IF(ISERROR(VLOOKUP($P522,'M1'!$A:$C,R$2,FALSE)),IF(ISERROR(VLOOKUP(DATA!$P522,'M2'!$A:$C,R$2,FALSE)),"NOT PRESENT",VLOOKUP(DATA!$P522,'M2'!$A:$C,R$2,FALSE)),VLOOKUP($P522,'M1'!$A:$C,R$2,FALSE)),"SPECIFY METHOD")))</f>
        <v>Neon goby</v>
      </c>
      <c r="S522" s="33">
        <f t="shared" si="909"/>
        <v>2</v>
      </c>
      <c r="T522" s="2">
        <v>0</v>
      </c>
      <c r="U522" s="2">
        <v>2</v>
      </c>
    </row>
    <row r="523" spans="2:31">
      <c r="B523" s="2" t="str">
        <f t="shared" ref="B523:D523" si="1016">IF(ISERROR(B522),IF(ISERROR(B521),IF(ISERROR(B520),"BLANK",B520),B521),B522)</f>
        <v>LH</v>
      </c>
      <c r="C523" s="2" t="str">
        <f t="shared" si="1016"/>
        <v>BLANK</v>
      </c>
      <c r="D523" s="2" t="str">
        <f t="shared" si="1016"/>
        <v>USEC26</v>
      </c>
      <c r="E523" s="7" t="str">
        <f>IF(ISERROR(VLOOKUP($D523,SITES!$A:$E,2,FALSE)),"",VLOOKUP($D523,SITES!$A:$E,2,FALSE))</f>
        <v>John U. Lloyd Beach State Park</v>
      </c>
      <c r="F523" s="4">
        <f>IF(ISERROR(VLOOKUP($D523,SITES!$A:$E,3,FALSE)),"",VLOOKUP($D523,SITES!$A:$E,3,FALSE))</f>
        <v>26.08314</v>
      </c>
      <c r="G523" s="31">
        <f>IF(ISERROR(VLOOKUP($D523,SITES!$A:$E,4,FALSE)),"",VLOOKUP($D523,SITES!$A:$E,4,FALSE))</f>
        <v>-80.104109999999906</v>
      </c>
      <c r="H523" s="50">
        <f t="shared" ref="H523:N523" si="1017">IF(ISERROR(H522),IF(ISERROR(H521),IF(ISERROR(H520),"BLANK",H520),H521),H522)</f>
        <v>45449</v>
      </c>
      <c r="I523" s="2">
        <f t="shared" si="1017"/>
        <v>18</v>
      </c>
      <c r="J523" s="2" t="str">
        <f t="shared" si="1017"/>
        <v>N</v>
      </c>
      <c r="K523" s="6">
        <f t="shared" si="1017"/>
        <v>0.46527777777777773</v>
      </c>
      <c r="L523" s="2" t="str">
        <f t="shared" si="1017"/>
        <v>Mark</v>
      </c>
      <c r="M523" s="2">
        <f t="shared" si="1017"/>
        <v>4.5</v>
      </c>
      <c r="N523" s="2">
        <f t="shared" si="1017"/>
        <v>1</v>
      </c>
      <c r="O523" s="2">
        <v>2</v>
      </c>
      <c r="P523" s="2" t="s">
        <v>190</v>
      </c>
      <c r="Q523" s="7" t="str">
        <f>IF($N523=1,IF(ISERROR(VLOOKUP($P523,'M1'!$A:$C,Q$2,FALSE)),"NOT PRESENT",VLOOKUP($P523,'M1'!$A:$C,Q$2,FALSE)),IF($N523=2,IF(ISERROR(VLOOKUP(DATA!$P523,'M2'!$A:$C,Q$2,FALSE)),"NOT PRESENT",VLOOKUP(DATA!$P523,'M2'!$A:$C,Q$2,FALSE)),IF($N523=0,IF(ISERROR(VLOOKUP($P523,'M1'!$A:$C,Q$2,FALSE)),IF(ISERROR(VLOOKUP(DATA!$P523,'M2'!$A:$C,Q$2,FALSE)),"NOT PRESENT",VLOOKUP(DATA!$P523,'M2'!$A:$C,Q$2,FALSE)),VLOOKUP($P523,'M1'!$A:$C,Q$2,FALSE)),"SPECIFY METHOD")))</f>
        <v>Pomacanthus paru</v>
      </c>
      <c r="R523" s="7" t="str">
        <f>IF($N523=1,IF(ISERROR(VLOOKUP($P523,'M1'!$A:$C,R$2,FALSE)),"NOT PRESENT",VLOOKUP($P523,'M1'!$A:$C,R$2,FALSE)),IF($N523=2,IF(ISERROR(VLOOKUP(DATA!$P523,'M2'!$A:$C,R$2,FALSE)),"NOT PRESENT",VLOOKUP(DATA!$P523,'M2'!$A:$C,R$2,FALSE)),IF($N523=0,IF(ISERROR(VLOOKUP($P523,'M1'!$A:$C,R$2,FALSE)),IF(ISERROR(VLOOKUP(DATA!$P523,'M2'!$A:$C,R$2,FALSE)),"NOT PRESENT",VLOOKUP(DATA!$P523,'M2'!$A:$C,R$2,FALSE)),VLOOKUP($P523,'M1'!$A:$C,R$2,FALSE)),"SPECIFY METHOD")))</f>
        <v>French angelfish</v>
      </c>
      <c r="S523" s="33">
        <f t="shared" si="909"/>
        <v>1</v>
      </c>
      <c r="T523" s="2">
        <v>0</v>
      </c>
      <c r="AC523" s="2">
        <v>1</v>
      </c>
    </row>
    <row r="524" spans="2:31">
      <c r="B524" s="2" t="str">
        <f t="shared" ref="B524:D524" si="1018">IF(ISERROR(B523),IF(ISERROR(B522),IF(ISERROR(B521),"BLANK",B521),B522),B523)</f>
        <v>LH</v>
      </c>
      <c r="C524" s="2" t="str">
        <f t="shared" si="1018"/>
        <v>BLANK</v>
      </c>
      <c r="D524" s="2" t="str">
        <f t="shared" si="1018"/>
        <v>USEC26</v>
      </c>
      <c r="E524" s="7" t="str">
        <f>IF(ISERROR(VLOOKUP($D524,SITES!$A:$E,2,FALSE)),"",VLOOKUP($D524,SITES!$A:$E,2,FALSE))</f>
        <v>John U. Lloyd Beach State Park</v>
      </c>
      <c r="F524" s="4">
        <f>IF(ISERROR(VLOOKUP($D524,SITES!$A:$E,3,FALSE)),"",VLOOKUP($D524,SITES!$A:$E,3,FALSE))</f>
        <v>26.08314</v>
      </c>
      <c r="G524" s="31">
        <f>IF(ISERROR(VLOOKUP($D524,SITES!$A:$E,4,FALSE)),"",VLOOKUP($D524,SITES!$A:$E,4,FALSE))</f>
        <v>-80.104109999999906</v>
      </c>
      <c r="H524" s="50">
        <f t="shared" ref="H524:N524" si="1019">IF(ISERROR(H523),IF(ISERROR(H522),IF(ISERROR(H521),"BLANK",H521),H522),H523)</f>
        <v>45449</v>
      </c>
      <c r="I524" s="2">
        <f t="shared" si="1019"/>
        <v>18</v>
      </c>
      <c r="J524" s="2" t="str">
        <f t="shared" si="1019"/>
        <v>N</v>
      </c>
      <c r="K524" s="6">
        <f t="shared" si="1019"/>
        <v>0.46527777777777773</v>
      </c>
      <c r="L524" s="2" t="str">
        <f t="shared" si="1019"/>
        <v>Mark</v>
      </c>
      <c r="M524" s="2">
        <f t="shared" si="1019"/>
        <v>4.5</v>
      </c>
      <c r="N524" s="2">
        <f t="shared" si="1019"/>
        <v>1</v>
      </c>
      <c r="O524" s="2">
        <v>2</v>
      </c>
      <c r="P524" s="2" t="s">
        <v>191</v>
      </c>
      <c r="Q524" s="7" t="str">
        <f>IF($N524=1,IF(ISERROR(VLOOKUP($P524,'M1'!$A:$C,Q$2,FALSE)),"NOT PRESENT",VLOOKUP($P524,'M1'!$A:$C,Q$2,FALSE)),IF($N524=2,IF(ISERROR(VLOOKUP(DATA!$P524,'M2'!$A:$C,Q$2,FALSE)),"NOT PRESENT",VLOOKUP(DATA!$P524,'M2'!$A:$C,Q$2,FALSE)),IF($N524=0,IF(ISERROR(VLOOKUP($P524,'M1'!$A:$C,Q$2,FALSE)),IF(ISERROR(VLOOKUP(DATA!$P524,'M2'!$A:$C,Q$2,FALSE)),"NOT PRESENT",VLOOKUP(DATA!$P524,'M2'!$A:$C,Q$2,FALSE)),VLOOKUP($P524,'M1'!$A:$C,Q$2,FALSE)),"SPECIFY METHOD")))</f>
        <v>Gerres cinereus</v>
      </c>
      <c r="R524" s="7" t="str">
        <f>IF($N524=1,IF(ISERROR(VLOOKUP($P524,'M1'!$A:$C,R$2,FALSE)),"NOT PRESENT",VLOOKUP($P524,'M1'!$A:$C,R$2,FALSE)),IF($N524=2,IF(ISERROR(VLOOKUP(DATA!$P524,'M2'!$A:$C,R$2,FALSE)),"NOT PRESENT",VLOOKUP(DATA!$P524,'M2'!$A:$C,R$2,FALSE)),IF($N524=0,IF(ISERROR(VLOOKUP($P524,'M1'!$A:$C,R$2,FALSE)),IF(ISERROR(VLOOKUP(DATA!$P524,'M2'!$A:$C,R$2,FALSE)),"NOT PRESENT",VLOOKUP(DATA!$P524,'M2'!$A:$C,R$2,FALSE)),VLOOKUP($P524,'M1'!$A:$C,R$2,FALSE)),"SPECIFY METHOD")))</f>
        <v>Yellow fin mojarra</v>
      </c>
      <c r="S524" s="33">
        <f t="shared" si="909"/>
        <v>1</v>
      </c>
      <c r="T524" s="2">
        <v>0</v>
      </c>
      <c r="AA524" s="2">
        <v>1</v>
      </c>
    </row>
    <row r="525" spans="2:31">
      <c r="B525" s="2" t="str">
        <f t="shared" ref="B525:D525" si="1020">IF(ISERROR(B524),IF(ISERROR(B523),IF(ISERROR(B522),"BLANK",B522),B523),B524)</f>
        <v>LH</v>
      </c>
      <c r="C525" s="2" t="str">
        <f t="shared" si="1020"/>
        <v>BLANK</v>
      </c>
      <c r="D525" s="2" t="str">
        <f t="shared" si="1020"/>
        <v>USEC26</v>
      </c>
      <c r="E525" s="7" t="str">
        <f>IF(ISERROR(VLOOKUP($D525,SITES!$A:$E,2,FALSE)),"",VLOOKUP($D525,SITES!$A:$E,2,FALSE))</f>
        <v>John U. Lloyd Beach State Park</v>
      </c>
      <c r="F525" s="4">
        <f>IF(ISERROR(VLOOKUP($D525,SITES!$A:$E,3,FALSE)),"",VLOOKUP($D525,SITES!$A:$E,3,FALSE))</f>
        <v>26.08314</v>
      </c>
      <c r="G525" s="31">
        <f>IF(ISERROR(VLOOKUP($D525,SITES!$A:$E,4,FALSE)),"",VLOOKUP($D525,SITES!$A:$E,4,FALSE))</f>
        <v>-80.104109999999906</v>
      </c>
      <c r="H525" s="50">
        <f t="shared" ref="H525:N525" si="1021">IF(ISERROR(H524),IF(ISERROR(H523),IF(ISERROR(H522),"BLANK",H522),H523),H524)</f>
        <v>45449</v>
      </c>
      <c r="I525" s="2">
        <f t="shared" si="1021"/>
        <v>18</v>
      </c>
      <c r="J525" s="2" t="str">
        <f t="shared" si="1021"/>
        <v>N</v>
      </c>
      <c r="K525" s="6">
        <f t="shared" si="1021"/>
        <v>0.46527777777777773</v>
      </c>
      <c r="L525" s="2" t="str">
        <f t="shared" si="1021"/>
        <v>Mark</v>
      </c>
      <c r="M525" s="2">
        <f t="shared" si="1021"/>
        <v>4.5</v>
      </c>
      <c r="N525" s="2">
        <f t="shared" si="1021"/>
        <v>1</v>
      </c>
      <c r="O525" s="2">
        <v>2</v>
      </c>
      <c r="P525" s="2" t="s">
        <v>103</v>
      </c>
      <c r="Q525" s="7" t="str">
        <f>IF($N525=1,IF(ISERROR(VLOOKUP($P525,'M1'!$A:$C,Q$2,FALSE)),"NOT PRESENT",VLOOKUP($P525,'M1'!$A:$C,Q$2,FALSE)),IF($N525=2,IF(ISERROR(VLOOKUP(DATA!$P525,'M2'!$A:$C,Q$2,FALSE)),"NOT PRESENT",VLOOKUP(DATA!$P525,'M2'!$A:$C,Q$2,FALSE)),IF($N525=0,IF(ISERROR(VLOOKUP($P525,'M1'!$A:$C,Q$2,FALSE)),IF(ISERROR(VLOOKUP(DATA!$P525,'M2'!$A:$C,Q$2,FALSE)),"NOT PRESENT",VLOOKUP(DATA!$P525,'M2'!$A:$C,Q$2,FALSE)),VLOOKUP($P525,'M1'!$A:$C,Q$2,FALSE)),"SPECIFY METHOD")))</f>
        <v>Diodon holocanthus</v>
      </c>
      <c r="R525" s="7" t="str">
        <f>IF($N525=1,IF(ISERROR(VLOOKUP($P525,'M1'!$A:$C,R$2,FALSE)),"NOT PRESENT",VLOOKUP($P525,'M1'!$A:$C,R$2,FALSE)),IF($N525=2,IF(ISERROR(VLOOKUP(DATA!$P525,'M2'!$A:$C,R$2,FALSE)),"NOT PRESENT",VLOOKUP(DATA!$P525,'M2'!$A:$C,R$2,FALSE)),IF($N525=0,IF(ISERROR(VLOOKUP($P525,'M1'!$A:$C,R$2,FALSE)),IF(ISERROR(VLOOKUP(DATA!$P525,'M2'!$A:$C,R$2,FALSE)),"NOT PRESENT",VLOOKUP(DATA!$P525,'M2'!$A:$C,R$2,FALSE)),VLOOKUP($P525,'M1'!$A:$C,R$2,FALSE)),"SPECIFY METHOD")))</f>
        <v>Fine-spotted porcupinefish</v>
      </c>
      <c r="S525" s="33">
        <f t="shared" si="909"/>
        <v>3</v>
      </c>
      <c r="T525" s="2">
        <v>0</v>
      </c>
      <c r="AA525" s="2">
        <v>3</v>
      </c>
    </row>
    <row r="526" spans="2:31">
      <c r="B526" s="2" t="str">
        <f t="shared" ref="B526:D526" si="1022">IF(ISERROR(B525),IF(ISERROR(B524),IF(ISERROR(B523),"BLANK",B523),B524),B525)</f>
        <v>LH</v>
      </c>
      <c r="C526" s="2" t="str">
        <f t="shared" si="1022"/>
        <v>BLANK</v>
      </c>
      <c r="D526" s="2" t="str">
        <f t="shared" si="1022"/>
        <v>USEC26</v>
      </c>
      <c r="E526" s="7" t="str">
        <f>IF(ISERROR(VLOOKUP($D526,SITES!$A:$E,2,FALSE)),"",VLOOKUP($D526,SITES!$A:$E,2,FALSE))</f>
        <v>John U. Lloyd Beach State Park</v>
      </c>
      <c r="F526" s="4">
        <f>IF(ISERROR(VLOOKUP($D526,SITES!$A:$E,3,FALSE)),"",VLOOKUP($D526,SITES!$A:$E,3,FALSE))</f>
        <v>26.08314</v>
      </c>
      <c r="G526" s="31">
        <f>IF(ISERROR(VLOOKUP($D526,SITES!$A:$E,4,FALSE)),"",VLOOKUP($D526,SITES!$A:$E,4,FALSE))</f>
        <v>-80.104109999999906</v>
      </c>
      <c r="H526" s="50">
        <f t="shared" ref="H526:N526" si="1023">IF(ISERROR(H525),IF(ISERROR(H524),IF(ISERROR(H523),"BLANK",H523),H524),H525)</f>
        <v>45449</v>
      </c>
      <c r="I526" s="2">
        <f t="shared" si="1023"/>
        <v>18</v>
      </c>
      <c r="J526" s="2" t="str">
        <f t="shared" si="1023"/>
        <v>N</v>
      </c>
      <c r="K526" s="6">
        <f t="shared" si="1023"/>
        <v>0.46527777777777773</v>
      </c>
      <c r="L526" s="2" t="str">
        <f t="shared" si="1023"/>
        <v>Mark</v>
      </c>
      <c r="M526" s="2">
        <f t="shared" si="1023"/>
        <v>4.5</v>
      </c>
      <c r="N526" s="2">
        <f t="shared" si="1023"/>
        <v>1</v>
      </c>
      <c r="O526" s="2">
        <v>2</v>
      </c>
      <c r="P526" s="2" t="s">
        <v>121</v>
      </c>
      <c r="Q526" s="7" t="str">
        <f>IF($N526=1,IF(ISERROR(VLOOKUP($P526,'M1'!$A:$C,Q$2,FALSE)),"NOT PRESENT",VLOOKUP($P526,'M1'!$A:$C,Q$2,FALSE)),IF($N526=2,IF(ISERROR(VLOOKUP(DATA!$P526,'M2'!$A:$C,Q$2,FALSE)),"NOT PRESENT",VLOOKUP(DATA!$P526,'M2'!$A:$C,Q$2,FALSE)),IF($N526=0,IF(ISERROR(VLOOKUP($P526,'M1'!$A:$C,Q$2,FALSE)),IF(ISERROR(VLOOKUP(DATA!$P526,'M2'!$A:$C,Q$2,FALSE)),"NOT PRESENT",VLOOKUP(DATA!$P526,'M2'!$A:$C,Q$2,FALSE)),VLOOKUP($P526,'M1'!$A:$C,Q$2,FALSE)),"SPECIFY METHOD")))</f>
        <v>Acanthurus coeruleus</v>
      </c>
      <c r="R526" s="7" t="str">
        <f>IF($N526=1,IF(ISERROR(VLOOKUP($P526,'M1'!$A:$C,R$2,FALSE)),"NOT PRESENT",VLOOKUP($P526,'M1'!$A:$C,R$2,FALSE)),IF($N526=2,IF(ISERROR(VLOOKUP(DATA!$P526,'M2'!$A:$C,R$2,FALSE)),"NOT PRESENT",VLOOKUP(DATA!$P526,'M2'!$A:$C,R$2,FALSE)),IF($N526=0,IF(ISERROR(VLOOKUP($P526,'M1'!$A:$C,R$2,FALSE)),IF(ISERROR(VLOOKUP(DATA!$P526,'M2'!$A:$C,R$2,FALSE)),"NOT PRESENT",VLOOKUP(DATA!$P526,'M2'!$A:$C,R$2,FALSE)),VLOOKUP($P526,'M1'!$A:$C,R$2,FALSE)),"SPECIFY METHOD")))</f>
        <v>Blue tang surgeonfish</v>
      </c>
      <c r="S526" s="33">
        <f t="shared" si="909"/>
        <v>1</v>
      </c>
      <c r="T526" s="2">
        <v>0</v>
      </c>
      <c r="W526" s="2">
        <v>1</v>
      </c>
    </row>
    <row r="527" spans="2:31">
      <c r="B527" s="2" t="str">
        <f t="shared" ref="B527:D527" si="1024">IF(ISERROR(B526),IF(ISERROR(B525),IF(ISERROR(B524),"BLANK",B524),B525),B526)</f>
        <v>LH</v>
      </c>
      <c r="C527" s="2" t="str">
        <f t="shared" si="1024"/>
        <v>BLANK</v>
      </c>
      <c r="D527" s="2" t="str">
        <f t="shared" si="1024"/>
        <v>USEC26</v>
      </c>
      <c r="E527" s="7" t="str">
        <f>IF(ISERROR(VLOOKUP($D527,SITES!$A:$E,2,FALSE)),"",VLOOKUP($D527,SITES!$A:$E,2,FALSE))</f>
        <v>John U. Lloyd Beach State Park</v>
      </c>
      <c r="F527" s="4">
        <f>IF(ISERROR(VLOOKUP($D527,SITES!$A:$E,3,FALSE)),"",VLOOKUP($D527,SITES!$A:$E,3,FALSE))</f>
        <v>26.08314</v>
      </c>
      <c r="G527" s="31">
        <f>IF(ISERROR(VLOOKUP($D527,SITES!$A:$E,4,FALSE)),"",VLOOKUP($D527,SITES!$A:$E,4,FALSE))</f>
        <v>-80.104109999999906</v>
      </c>
      <c r="H527" s="50">
        <f t="shared" ref="H527:N527" si="1025">IF(ISERROR(H526),IF(ISERROR(H525),IF(ISERROR(H524),"BLANK",H524),H525),H526)</f>
        <v>45449</v>
      </c>
      <c r="I527" s="2">
        <f t="shared" si="1025"/>
        <v>18</v>
      </c>
      <c r="J527" s="2" t="str">
        <f t="shared" si="1025"/>
        <v>N</v>
      </c>
      <c r="K527" s="6">
        <f t="shared" si="1025"/>
        <v>0.46527777777777773</v>
      </c>
      <c r="L527" s="2" t="str">
        <f t="shared" si="1025"/>
        <v>Mark</v>
      </c>
      <c r="M527" s="2">
        <f t="shared" si="1025"/>
        <v>4.5</v>
      </c>
      <c r="N527" s="2">
        <f t="shared" si="1025"/>
        <v>1</v>
      </c>
      <c r="O527" s="2">
        <v>2</v>
      </c>
      <c r="P527" s="2" t="s">
        <v>175</v>
      </c>
      <c r="Q527" s="7" t="str">
        <f>IF($N527=1,IF(ISERROR(VLOOKUP($P527,'M1'!$A:$C,Q$2,FALSE)),"NOT PRESENT",VLOOKUP($P527,'M1'!$A:$C,Q$2,FALSE)),IF($N527=2,IF(ISERROR(VLOOKUP(DATA!$P527,'M2'!$A:$C,Q$2,FALSE)),"NOT PRESENT",VLOOKUP(DATA!$P527,'M2'!$A:$C,Q$2,FALSE)),IF($N527=0,IF(ISERROR(VLOOKUP($P527,'M1'!$A:$C,Q$2,FALSE)),IF(ISERROR(VLOOKUP(DATA!$P527,'M2'!$A:$C,Q$2,FALSE)),"NOT PRESENT",VLOOKUP(DATA!$P527,'M2'!$A:$C,Q$2,FALSE)),VLOOKUP($P527,'M1'!$A:$C,Q$2,FALSE)),"SPECIFY METHOD")))</f>
        <v>Haemulon aurolineatum</v>
      </c>
      <c r="R527" s="7" t="str">
        <f>IF($N527=1,IF(ISERROR(VLOOKUP($P527,'M1'!$A:$C,R$2,FALSE)),"NOT PRESENT",VLOOKUP($P527,'M1'!$A:$C,R$2,FALSE)),IF($N527=2,IF(ISERROR(VLOOKUP(DATA!$P527,'M2'!$A:$C,R$2,FALSE)),"NOT PRESENT",VLOOKUP(DATA!$P527,'M2'!$A:$C,R$2,FALSE)),IF($N527=0,IF(ISERROR(VLOOKUP($P527,'M1'!$A:$C,R$2,FALSE)),IF(ISERROR(VLOOKUP(DATA!$P527,'M2'!$A:$C,R$2,FALSE)),"NOT PRESENT",VLOOKUP(DATA!$P527,'M2'!$A:$C,R$2,FALSE)),VLOOKUP($P527,'M1'!$A:$C,R$2,FALSE)),"SPECIFY METHOD")))</f>
        <v>Tomtate grunt</v>
      </c>
      <c r="S527" s="33">
        <f t="shared" si="909"/>
        <v>70</v>
      </c>
      <c r="T527" s="2">
        <v>0</v>
      </c>
      <c r="V527" s="2">
        <v>40</v>
      </c>
      <c r="W527" s="2">
        <v>30</v>
      </c>
    </row>
    <row r="528" spans="2:31">
      <c r="B528" s="2" t="str">
        <f t="shared" ref="B528:D528" si="1026">IF(ISERROR(B527),IF(ISERROR(B526),IF(ISERROR(B525),"BLANK",B525),B526),B527)</f>
        <v>LH</v>
      </c>
      <c r="C528" s="2" t="str">
        <f t="shared" si="1026"/>
        <v>BLANK</v>
      </c>
      <c r="D528" s="2" t="str">
        <f t="shared" si="1026"/>
        <v>USEC26</v>
      </c>
      <c r="E528" s="7" t="str">
        <f>IF(ISERROR(VLOOKUP($D528,SITES!$A:$E,2,FALSE)),"",VLOOKUP($D528,SITES!$A:$E,2,FALSE))</f>
        <v>John U. Lloyd Beach State Park</v>
      </c>
      <c r="F528" s="4">
        <f>IF(ISERROR(VLOOKUP($D528,SITES!$A:$E,3,FALSE)),"",VLOOKUP($D528,SITES!$A:$E,3,FALSE))</f>
        <v>26.08314</v>
      </c>
      <c r="G528" s="31">
        <f>IF(ISERROR(VLOOKUP($D528,SITES!$A:$E,4,FALSE)),"",VLOOKUP($D528,SITES!$A:$E,4,FALSE))</f>
        <v>-80.104109999999906</v>
      </c>
      <c r="H528" s="50">
        <f t="shared" ref="H528:N528" si="1027">IF(ISERROR(H527),IF(ISERROR(H526),IF(ISERROR(H525),"BLANK",H525),H526),H527)</f>
        <v>45449</v>
      </c>
      <c r="I528" s="2">
        <f t="shared" si="1027"/>
        <v>18</v>
      </c>
      <c r="J528" s="2" t="str">
        <f t="shared" si="1027"/>
        <v>N</v>
      </c>
      <c r="K528" s="6">
        <f t="shared" si="1027"/>
        <v>0.46527777777777773</v>
      </c>
      <c r="L528" s="2" t="str">
        <f t="shared" si="1027"/>
        <v>Mark</v>
      </c>
      <c r="M528" s="2">
        <f t="shared" si="1027"/>
        <v>4.5</v>
      </c>
      <c r="N528" s="2">
        <f t="shared" si="1027"/>
        <v>1</v>
      </c>
      <c r="O528" s="2">
        <v>2</v>
      </c>
      <c r="P528" s="2" t="s">
        <v>192</v>
      </c>
      <c r="Q528" s="7" t="str">
        <f>IF($N528=1,IF(ISERROR(VLOOKUP($P528,'M1'!$A:$C,Q$2,FALSE)),"NOT PRESENT",VLOOKUP($P528,'M1'!$A:$C,Q$2,FALSE)),IF($N528=2,IF(ISERROR(VLOOKUP(DATA!$P528,'M2'!$A:$C,Q$2,FALSE)),"NOT PRESENT",VLOOKUP(DATA!$P528,'M2'!$A:$C,Q$2,FALSE)),IF($N528=0,IF(ISERROR(VLOOKUP($P528,'M1'!$A:$C,Q$2,FALSE)),IF(ISERROR(VLOOKUP(DATA!$P528,'M2'!$A:$C,Q$2,FALSE)),"NOT PRESENT",VLOOKUP(DATA!$P528,'M2'!$A:$C,Q$2,FALSE)),VLOOKUP($P528,'M1'!$A:$C,Q$2,FALSE)),"SPECIFY METHOD")))</f>
        <v>Pempheris schomburgkii</v>
      </c>
      <c r="R528" s="7" t="str">
        <f>IF($N528=1,IF(ISERROR(VLOOKUP($P528,'M1'!$A:$C,R$2,FALSE)),"NOT PRESENT",VLOOKUP($P528,'M1'!$A:$C,R$2,FALSE)),IF($N528=2,IF(ISERROR(VLOOKUP(DATA!$P528,'M2'!$A:$C,R$2,FALSE)),"NOT PRESENT",VLOOKUP(DATA!$P528,'M2'!$A:$C,R$2,FALSE)),IF($N528=0,IF(ISERROR(VLOOKUP($P528,'M1'!$A:$C,R$2,FALSE)),IF(ISERROR(VLOOKUP(DATA!$P528,'M2'!$A:$C,R$2,FALSE)),"NOT PRESENT",VLOOKUP(DATA!$P528,'M2'!$A:$C,R$2,FALSE)),VLOOKUP($P528,'M1'!$A:$C,R$2,FALSE)),"SPECIFY METHOD")))</f>
        <v>Glassy sweeper</v>
      </c>
      <c r="S528" s="33">
        <f t="shared" si="909"/>
        <v>120</v>
      </c>
      <c r="T528" s="2">
        <v>0</v>
      </c>
      <c r="U528" s="2">
        <v>30</v>
      </c>
      <c r="V528" s="2">
        <v>60</v>
      </c>
      <c r="W528" s="2">
        <v>30</v>
      </c>
    </row>
    <row r="529" spans="1:23">
      <c r="B529" s="2" t="str">
        <f t="shared" ref="B529:D529" si="1028">IF(ISERROR(B528),IF(ISERROR(B527),IF(ISERROR(B526),"BLANK",B526),B527),B528)</f>
        <v>LH</v>
      </c>
      <c r="C529" s="2" t="str">
        <f t="shared" si="1028"/>
        <v>BLANK</v>
      </c>
      <c r="D529" s="2" t="str">
        <f t="shared" si="1028"/>
        <v>USEC26</v>
      </c>
      <c r="E529" s="7" t="str">
        <f>IF(ISERROR(VLOOKUP($D529,SITES!$A:$E,2,FALSE)),"",VLOOKUP($D529,SITES!$A:$E,2,FALSE))</f>
        <v>John U. Lloyd Beach State Park</v>
      </c>
      <c r="F529" s="4">
        <f>IF(ISERROR(VLOOKUP($D529,SITES!$A:$E,3,FALSE)),"",VLOOKUP($D529,SITES!$A:$E,3,FALSE))</f>
        <v>26.08314</v>
      </c>
      <c r="G529" s="31">
        <f>IF(ISERROR(VLOOKUP($D529,SITES!$A:$E,4,FALSE)),"",VLOOKUP($D529,SITES!$A:$E,4,FALSE))</f>
        <v>-80.104109999999906</v>
      </c>
      <c r="H529" s="50">
        <f t="shared" ref="H529:M529" si="1029">IF(ISERROR(H528),IF(ISERROR(H527),IF(ISERROR(H526),"BLANK",H526),H527),H528)</f>
        <v>45449</v>
      </c>
      <c r="I529" s="2">
        <f t="shared" si="1029"/>
        <v>18</v>
      </c>
      <c r="J529" s="2" t="str">
        <f t="shared" si="1029"/>
        <v>N</v>
      </c>
      <c r="K529" s="6">
        <f t="shared" si="1029"/>
        <v>0.46527777777777773</v>
      </c>
      <c r="L529" s="2" t="str">
        <f t="shared" si="1029"/>
        <v>Mark</v>
      </c>
      <c r="M529" s="2">
        <f t="shared" si="1029"/>
        <v>4.5</v>
      </c>
      <c r="N529" s="2">
        <v>2</v>
      </c>
      <c r="O529" s="2">
        <v>1</v>
      </c>
      <c r="P529" s="2" t="s">
        <v>193</v>
      </c>
      <c r="Q529" s="7" t="str">
        <f>IF($N529=1,IF(ISERROR(VLOOKUP($P529,'M1'!$A:$C,Q$2,FALSE)),"NOT PRESENT",VLOOKUP($P529,'M1'!$A:$C,Q$2,FALSE)),IF($N529=2,IF(ISERROR(VLOOKUP(DATA!$P529,'M2'!$A:$C,Q$2,FALSE)),"NOT PRESENT",VLOOKUP(DATA!$P529,'M2'!$A:$C,Q$2,FALSE)),IF($N529=0,IF(ISERROR(VLOOKUP($P529,'M1'!$A:$C,Q$2,FALSE)),IF(ISERROR(VLOOKUP(DATA!$P529,'M2'!$A:$C,Q$2,FALSE)),"NOT PRESENT",VLOOKUP(DATA!$P529,'M2'!$A:$C,Q$2,FALSE)),VLOOKUP($P529,'M1'!$A:$C,Q$2,FALSE)),"SPECIFY METHOD")))</f>
        <v>Debris - Metal</v>
      </c>
      <c r="R529" s="7" t="str">
        <f>IF($N529=1,IF(ISERROR(VLOOKUP($P529,'M1'!$A:$C,R$2,FALSE)),"NOT PRESENT",VLOOKUP($P529,'M1'!$A:$C,R$2,FALSE)),IF($N529=2,IF(ISERROR(VLOOKUP(DATA!$P529,'M2'!$A:$C,R$2,FALSE)),"NOT PRESENT",VLOOKUP(DATA!$P529,'M2'!$A:$C,R$2,FALSE)),IF($N529=0,IF(ISERROR(VLOOKUP($P529,'M1'!$A:$C,R$2,FALSE)),IF(ISERROR(VLOOKUP(DATA!$P529,'M2'!$A:$C,R$2,FALSE)),"NOT PRESENT",VLOOKUP(DATA!$P529,'M2'!$A:$C,R$2,FALSE)),VLOOKUP($P529,'M1'!$A:$C,R$2,FALSE)),"SPECIFY METHOD")))</f>
        <v>Any metal debris</v>
      </c>
      <c r="S529" s="33">
        <f t="shared" si="909"/>
        <v>1</v>
      </c>
      <c r="T529" s="2">
        <v>1</v>
      </c>
    </row>
    <row r="530" spans="1:23">
      <c r="B530" s="2" t="str">
        <f t="shared" ref="B530:D530" si="1030">IF(ISERROR(B529),IF(ISERROR(B528),IF(ISERROR(B527),"BLANK",B527),B528),B529)</f>
        <v>LH</v>
      </c>
      <c r="C530" s="2" t="str">
        <f t="shared" si="1030"/>
        <v>BLANK</v>
      </c>
      <c r="D530" s="2" t="str">
        <f t="shared" si="1030"/>
        <v>USEC26</v>
      </c>
      <c r="E530" s="7" t="str">
        <f>IF(ISERROR(VLOOKUP($D530,SITES!$A:$E,2,FALSE)),"",VLOOKUP($D530,SITES!$A:$E,2,FALSE))</f>
        <v>John U. Lloyd Beach State Park</v>
      </c>
      <c r="F530" s="4">
        <f>IF(ISERROR(VLOOKUP($D530,SITES!$A:$E,3,FALSE)),"",VLOOKUP($D530,SITES!$A:$E,3,FALSE))</f>
        <v>26.08314</v>
      </c>
      <c r="G530" s="31">
        <f>IF(ISERROR(VLOOKUP($D530,SITES!$A:$E,4,FALSE)),"",VLOOKUP($D530,SITES!$A:$E,4,FALSE))</f>
        <v>-80.104109999999906</v>
      </c>
      <c r="H530" s="50">
        <f t="shared" ref="H530:N530" si="1031">IF(ISERROR(H529),IF(ISERROR(H528),IF(ISERROR(H527),"BLANK",H527),H528),H529)</f>
        <v>45449</v>
      </c>
      <c r="I530" s="2">
        <f t="shared" si="1031"/>
        <v>18</v>
      </c>
      <c r="J530" s="2" t="str">
        <f t="shared" si="1031"/>
        <v>N</v>
      </c>
      <c r="K530" s="6">
        <f t="shared" si="1031"/>
        <v>0.46527777777777773</v>
      </c>
      <c r="L530" s="2" t="str">
        <f t="shared" si="1031"/>
        <v>Mark</v>
      </c>
      <c r="M530" s="2">
        <f t="shared" si="1031"/>
        <v>4.5</v>
      </c>
      <c r="N530" s="2">
        <f t="shared" si="1031"/>
        <v>2</v>
      </c>
      <c r="O530" s="2">
        <v>1</v>
      </c>
      <c r="P530" s="2" t="s">
        <v>194</v>
      </c>
      <c r="Q530" s="7" t="str">
        <f>IF($N530=1,IF(ISERROR(VLOOKUP($P530,'M1'!$A:$C,Q$2,FALSE)),"NOT PRESENT",VLOOKUP($P530,'M1'!$A:$C,Q$2,FALSE)),IF($N530=2,IF(ISERROR(VLOOKUP(DATA!$P530,'M2'!$A:$C,Q$2,FALSE)),"NOT PRESENT",VLOOKUP(DATA!$P530,'M2'!$A:$C,Q$2,FALSE)),IF($N530=0,IF(ISERROR(VLOOKUP($P530,'M1'!$A:$C,Q$2,FALSE)),IF(ISERROR(VLOOKUP(DATA!$P530,'M2'!$A:$C,Q$2,FALSE)),"NOT PRESENT",VLOOKUP(DATA!$P530,'M2'!$A:$C,Q$2,FALSE)),VLOOKUP($P530,'M1'!$A:$C,Q$2,FALSE)),"SPECIFY METHOD")))</f>
        <v>Debris - Plastic</v>
      </c>
      <c r="R530" s="7" t="str">
        <f>IF($N530=1,IF(ISERROR(VLOOKUP($P530,'M1'!$A:$C,R$2,FALSE)),"NOT PRESENT",VLOOKUP($P530,'M1'!$A:$C,R$2,FALSE)),IF($N530=2,IF(ISERROR(VLOOKUP(DATA!$P530,'M2'!$A:$C,R$2,FALSE)),"NOT PRESENT",VLOOKUP(DATA!$P530,'M2'!$A:$C,R$2,FALSE)),IF($N530=0,IF(ISERROR(VLOOKUP($P530,'M1'!$A:$C,R$2,FALSE)),IF(ISERROR(VLOOKUP(DATA!$P530,'M2'!$A:$C,R$2,FALSE)),"NOT PRESENT",VLOOKUP(DATA!$P530,'M2'!$A:$C,R$2,FALSE)),VLOOKUP($P530,'M1'!$A:$C,R$2,FALSE)),"SPECIFY METHOD")))</f>
        <v>Any plastic debris</v>
      </c>
      <c r="S530" s="33">
        <f t="shared" si="909"/>
        <v>1</v>
      </c>
      <c r="T530" s="2">
        <v>1</v>
      </c>
    </row>
    <row r="531" spans="1:23">
      <c r="B531" s="2" t="str">
        <f t="shared" ref="B531:D531" si="1032">IF(ISERROR(B530),IF(ISERROR(B529),IF(ISERROR(B528),"BLANK",B528),B529),B530)</f>
        <v>LH</v>
      </c>
      <c r="C531" s="2" t="str">
        <f t="shared" si="1032"/>
        <v>BLANK</v>
      </c>
      <c r="D531" s="2" t="str">
        <f t="shared" si="1032"/>
        <v>USEC26</v>
      </c>
      <c r="E531" s="7" t="str">
        <f>IF(ISERROR(VLOOKUP($D531,SITES!$A:$E,2,FALSE)),"",VLOOKUP($D531,SITES!$A:$E,2,FALSE))</f>
        <v>John U. Lloyd Beach State Park</v>
      </c>
      <c r="F531" s="4">
        <f>IF(ISERROR(VLOOKUP($D531,SITES!$A:$E,3,FALSE)),"",VLOOKUP($D531,SITES!$A:$E,3,FALSE))</f>
        <v>26.08314</v>
      </c>
      <c r="G531" s="31">
        <f>IF(ISERROR(VLOOKUP($D531,SITES!$A:$E,4,FALSE)),"",VLOOKUP($D531,SITES!$A:$E,4,FALSE))</f>
        <v>-80.104109999999906</v>
      </c>
      <c r="H531" s="50">
        <f t="shared" ref="H531:N531" si="1033">IF(ISERROR(H530),IF(ISERROR(H529),IF(ISERROR(H528),"BLANK",H528),H529),H530)</f>
        <v>45449</v>
      </c>
      <c r="I531" s="2">
        <f t="shared" si="1033"/>
        <v>18</v>
      </c>
      <c r="J531" s="2" t="str">
        <f t="shared" si="1033"/>
        <v>N</v>
      </c>
      <c r="K531" s="6">
        <f t="shared" si="1033"/>
        <v>0.46527777777777773</v>
      </c>
      <c r="L531" s="2" t="str">
        <f t="shared" si="1033"/>
        <v>Mark</v>
      </c>
      <c r="M531" s="2">
        <f t="shared" si="1033"/>
        <v>4.5</v>
      </c>
      <c r="N531" s="2">
        <f t="shared" si="1033"/>
        <v>2</v>
      </c>
      <c r="O531" s="2">
        <v>1</v>
      </c>
      <c r="P531" s="2" t="s">
        <v>195</v>
      </c>
      <c r="Q531" s="7" t="str">
        <f>IF($N531=1,IF(ISERROR(VLOOKUP($P531,'M1'!$A:$C,Q$2,FALSE)),"NOT PRESENT",VLOOKUP($P531,'M1'!$A:$C,Q$2,FALSE)),IF($N531=2,IF(ISERROR(VLOOKUP(DATA!$P531,'M2'!$A:$C,Q$2,FALSE)),"NOT PRESENT",VLOOKUP(DATA!$P531,'M2'!$A:$C,Q$2,FALSE)),IF($N531=0,IF(ISERROR(VLOOKUP($P531,'M1'!$A:$C,Q$2,FALSE)),IF(ISERROR(VLOOKUP(DATA!$P531,'M2'!$A:$C,Q$2,FALSE)),"NOT PRESENT",VLOOKUP(DATA!$P531,'M2'!$A:$C,Q$2,FALSE)),VLOOKUP($P531,'M1'!$A:$C,Q$2,FALSE)),"SPECIFY METHOD")))</f>
        <v>Debris - Glass</v>
      </c>
      <c r="R531" s="7" t="str">
        <f>IF($N531=1,IF(ISERROR(VLOOKUP($P531,'M1'!$A:$C,R$2,FALSE)),"NOT PRESENT",VLOOKUP($P531,'M1'!$A:$C,R$2,FALSE)),IF($N531=2,IF(ISERROR(VLOOKUP(DATA!$P531,'M2'!$A:$C,R$2,FALSE)),"NOT PRESENT",VLOOKUP(DATA!$P531,'M2'!$A:$C,R$2,FALSE)),IF($N531=0,IF(ISERROR(VLOOKUP($P531,'M1'!$A:$C,R$2,FALSE)),IF(ISERROR(VLOOKUP(DATA!$P531,'M2'!$A:$C,R$2,FALSE)),"NOT PRESENT",VLOOKUP(DATA!$P531,'M2'!$A:$C,R$2,FALSE)),VLOOKUP($P531,'M1'!$A:$C,R$2,FALSE)),"SPECIFY METHOD")))</f>
        <v>Any glass debris</v>
      </c>
      <c r="S531" s="33">
        <f t="shared" si="909"/>
        <v>1</v>
      </c>
      <c r="T531" s="2">
        <v>1</v>
      </c>
    </row>
    <row r="532" spans="1:23">
      <c r="B532" s="2" t="str">
        <f t="shared" ref="B532:D532" si="1034">IF(ISERROR(B531),IF(ISERROR(B530),IF(ISERROR(B529),"BLANK",B529),B530),B531)</f>
        <v>LH</v>
      </c>
      <c r="C532" s="2" t="str">
        <f t="shared" si="1034"/>
        <v>BLANK</v>
      </c>
      <c r="D532" s="2" t="str">
        <f t="shared" si="1034"/>
        <v>USEC26</v>
      </c>
      <c r="E532" s="7" t="str">
        <f>IF(ISERROR(VLOOKUP($D532,SITES!$A:$E,2,FALSE)),"",VLOOKUP($D532,SITES!$A:$E,2,FALSE))</f>
        <v>John U. Lloyd Beach State Park</v>
      </c>
      <c r="F532" s="4">
        <f>IF(ISERROR(VLOOKUP($D532,SITES!$A:$E,3,FALSE)),"",VLOOKUP($D532,SITES!$A:$E,3,FALSE))</f>
        <v>26.08314</v>
      </c>
      <c r="G532" s="31">
        <f>IF(ISERROR(VLOOKUP($D532,SITES!$A:$E,4,FALSE)),"",VLOOKUP($D532,SITES!$A:$E,4,FALSE))</f>
        <v>-80.104109999999906</v>
      </c>
      <c r="H532" s="50">
        <f t="shared" ref="H532:N532" si="1035">IF(ISERROR(H531),IF(ISERROR(H530),IF(ISERROR(H529),"BLANK",H529),H530),H531)</f>
        <v>45449</v>
      </c>
      <c r="I532" s="2">
        <f t="shared" si="1035"/>
        <v>18</v>
      </c>
      <c r="J532" s="2" t="str">
        <f t="shared" si="1035"/>
        <v>N</v>
      </c>
      <c r="K532" s="6">
        <f t="shared" si="1035"/>
        <v>0.46527777777777773</v>
      </c>
      <c r="L532" s="2" t="str">
        <f t="shared" si="1035"/>
        <v>Mark</v>
      </c>
      <c r="M532" s="2">
        <f t="shared" si="1035"/>
        <v>4.5</v>
      </c>
      <c r="N532" s="2">
        <f t="shared" si="1035"/>
        <v>2</v>
      </c>
      <c r="O532" s="2">
        <v>1</v>
      </c>
      <c r="P532" s="2" t="s">
        <v>105</v>
      </c>
      <c r="Q532" s="7" t="str">
        <f>IF($N532=1,IF(ISERROR(VLOOKUP($P532,'M1'!$A:$C,Q$2,FALSE)),"NOT PRESENT",VLOOKUP($P532,'M1'!$A:$C,Q$2,FALSE)),IF($N532=2,IF(ISERROR(VLOOKUP(DATA!$P532,'M2'!$A:$C,Q$2,FALSE)),"NOT PRESENT",VLOOKUP(DATA!$P532,'M2'!$A:$C,Q$2,FALSE)),IF($N532=0,IF(ISERROR(VLOOKUP($P532,'M1'!$A:$C,Q$2,FALSE)),IF(ISERROR(VLOOKUP(DATA!$P532,'M2'!$A:$C,Q$2,FALSE)),"NOT PRESENT",VLOOKUP(DATA!$P532,'M2'!$A:$C,Q$2,FALSE)),VLOOKUP($P532,'M1'!$A:$C,Q$2,FALSE)),"SPECIFY METHOD")))</f>
        <v>Gnatholepis thompsoni</v>
      </c>
      <c r="R532" s="7" t="str">
        <f>IF($N532=1,IF(ISERROR(VLOOKUP($P532,'M1'!$A:$C,R$2,FALSE)),"NOT PRESENT",VLOOKUP($P532,'M1'!$A:$C,R$2,FALSE)),IF($N532=2,IF(ISERROR(VLOOKUP(DATA!$P532,'M2'!$A:$C,R$2,FALSE)),"NOT PRESENT",VLOOKUP(DATA!$P532,'M2'!$A:$C,R$2,FALSE)),IF($N532=0,IF(ISERROR(VLOOKUP($P532,'M1'!$A:$C,R$2,FALSE)),IF(ISERROR(VLOOKUP(DATA!$P532,'M2'!$A:$C,R$2,FALSE)),"NOT PRESENT",VLOOKUP(DATA!$P532,'M2'!$A:$C,R$2,FALSE)),VLOOKUP($P532,'M1'!$A:$C,R$2,FALSE)),"SPECIFY METHOD")))</f>
        <v>Goldspot goby</v>
      </c>
      <c r="S532" s="33">
        <f t="shared" si="909"/>
        <v>5</v>
      </c>
      <c r="T532" s="2">
        <v>0</v>
      </c>
      <c r="U532" s="2">
        <v>3</v>
      </c>
      <c r="V532" s="2">
        <v>1</v>
      </c>
      <c r="W532" s="2">
        <v>1</v>
      </c>
    </row>
    <row r="533" spans="1:23">
      <c r="B533" s="2" t="str">
        <f t="shared" ref="B533:D533" si="1036">IF(ISERROR(B532),IF(ISERROR(B531),IF(ISERROR(B530),"BLANK",B530),B531),B532)</f>
        <v>LH</v>
      </c>
      <c r="C533" s="2" t="str">
        <f t="shared" si="1036"/>
        <v>BLANK</v>
      </c>
      <c r="D533" s="2" t="str">
        <f t="shared" si="1036"/>
        <v>USEC26</v>
      </c>
      <c r="E533" s="7" t="str">
        <f>IF(ISERROR(VLOOKUP($D533,SITES!$A:$E,2,FALSE)),"",VLOOKUP($D533,SITES!$A:$E,2,FALSE))</f>
        <v>John U. Lloyd Beach State Park</v>
      </c>
      <c r="F533" s="4">
        <f>IF(ISERROR(VLOOKUP($D533,SITES!$A:$E,3,FALSE)),"",VLOOKUP($D533,SITES!$A:$E,3,FALSE))</f>
        <v>26.08314</v>
      </c>
      <c r="G533" s="31">
        <f>IF(ISERROR(VLOOKUP($D533,SITES!$A:$E,4,FALSE)),"",VLOOKUP($D533,SITES!$A:$E,4,FALSE))</f>
        <v>-80.104109999999906</v>
      </c>
      <c r="H533" s="50">
        <f t="shared" ref="H533:N533" si="1037">IF(ISERROR(H532),IF(ISERROR(H531),IF(ISERROR(H530),"BLANK",H530),H531),H532)</f>
        <v>45449</v>
      </c>
      <c r="I533" s="2">
        <f t="shared" si="1037"/>
        <v>18</v>
      </c>
      <c r="J533" s="2" t="str">
        <f t="shared" si="1037"/>
        <v>N</v>
      </c>
      <c r="K533" s="6">
        <f t="shared" si="1037"/>
        <v>0.46527777777777773</v>
      </c>
      <c r="L533" s="2" t="str">
        <f t="shared" si="1037"/>
        <v>Mark</v>
      </c>
      <c r="M533" s="2">
        <f t="shared" si="1037"/>
        <v>4.5</v>
      </c>
      <c r="N533" s="2">
        <f t="shared" si="1037"/>
        <v>2</v>
      </c>
      <c r="O533" s="2">
        <v>1</v>
      </c>
      <c r="P533" s="2" t="s">
        <v>192</v>
      </c>
      <c r="Q533" s="7" t="str">
        <f>IF($N533=1,IF(ISERROR(VLOOKUP($P533,'M1'!$A:$C,Q$2,FALSE)),"NOT PRESENT",VLOOKUP($P533,'M1'!$A:$C,Q$2,FALSE)),IF($N533=2,IF(ISERROR(VLOOKUP(DATA!$P533,'M2'!$A:$C,Q$2,FALSE)),"NOT PRESENT",VLOOKUP(DATA!$P533,'M2'!$A:$C,Q$2,FALSE)),IF($N533=0,IF(ISERROR(VLOOKUP($P533,'M1'!$A:$C,Q$2,FALSE)),IF(ISERROR(VLOOKUP(DATA!$P533,'M2'!$A:$C,Q$2,FALSE)),"NOT PRESENT",VLOOKUP(DATA!$P533,'M2'!$A:$C,Q$2,FALSE)),VLOOKUP($P533,'M1'!$A:$C,Q$2,FALSE)),"SPECIFY METHOD")))</f>
        <v>Pempheris schomburgkii</v>
      </c>
      <c r="R533" s="7" t="str">
        <f>IF($N533=1,IF(ISERROR(VLOOKUP($P533,'M1'!$A:$C,R$2,FALSE)),"NOT PRESENT",VLOOKUP($P533,'M1'!$A:$C,R$2,FALSE)),IF($N533=2,IF(ISERROR(VLOOKUP(DATA!$P533,'M2'!$A:$C,R$2,FALSE)),"NOT PRESENT",VLOOKUP(DATA!$P533,'M2'!$A:$C,R$2,FALSE)),IF($N533=0,IF(ISERROR(VLOOKUP($P533,'M1'!$A:$C,R$2,FALSE)),IF(ISERROR(VLOOKUP(DATA!$P533,'M2'!$A:$C,R$2,FALSE)),"NOT PRESENT",VLOOKUP(DATA!$P533,'M2'!$A:$C,R$2,FALSE)),VLOOKUP($P533,'M1'!$A:$C,R$2,FALSE)),"SPECIFY METHOD")))</f>
        <v>Glassy sweeper</v>
      </c>
      <c r="S533" s="33">
        <f t="shared" ref="S533:S594" si="1038">SUM(T533:AV533)</f>
        <v>10</v>
      </c>
      <c r="T533" s="2">
        <v>0</v>
      </c>
      <c r="V533" s="2">
        <v>10</v>
      </c>
    </row>
    <row r="534" spans="1:23">
      <c r="B534" s="2" t="str">
        <f t="shared" ref="B534:D534" si="1039">IF(ISERROR(B533),IF(ISERROR(B532),IF(ISERROR(B531),"BLANK",B531),B532),B533)</f>
        <v>LH</v>
      </c>
      <c r="C534" s="2" t="str">
        <f t="shared" si="1039"/>
        <v>BLANK</v>
      </c>
      <c r="D534" s="2" t="str">
        <f t="shared" si="1039"/>
        <v>USEC26</v>
      </c>
      <c r="E534" s="7" t="str">
        <f>IF(ISERROR(VLOOKUP($D534,SITES!$A:$E,2,FALSE)),"",VLOOKUP($D534,SITES!$A:$E,2,FALSE))</f>
        <v>John U. Lloyd Beach State Park</v>
      </c>
      <c r="F534" s="4">
        <f>IF(ISERROR(VLOOKUP($D534,SITES!$A:$E,3,FALSE)),"",VLOOKUP($D534,SITES!$A:$E,3,FALSE))</f>
        <v>26.08314</v>
      </c>
      <c r="G534" s="31">
        <f>IF(ISERROR(VLOOKUP($D534,SITES!$A:$E,4,FALSE)),"",VLOOKUP($D534,SITES!$A:$E,4,FALSE))</f>
        <v>-80.104109999999906</v>
      </c>
      <c r="H534" s="50">
        <f t="shared" ref="H534:P534" si="1040">IF(ISERROR(H533),IF(ISERROR(H532),IF(ISERROR(H531),"BLANK",H531),H532),H533)</f>
        <v>45449</v>
      </c>
      <c r="I534" s="2">
        <f t="shared" si="1040"/>
        <v>18</v>
      </c>
      <c r="J534" s="2" t="str">
        <f t="shared" si="1040"/>
        <v>N</v>
      </c>
      <c r="K534" s="6">
        <f t="shared" si="1040"/>
        <v>0.46527777777777773</v>
      </c>
      <c r="L534" s="2" t="str">
        <f t="shared" si="1040"/>
        <v>Mark</v>
      </c>
      <c r="M534" s="2">
        <f t="shared" si="1040"/>
        <v>4.5</v>
      </c>
      <c r="N534" s="2">
        <f t="shared" si="1040"/>
        <v>2</v>
      </c>
      <c r="O534" s="2">
        <v>2</v>
      </c>
      <c r="P534" s="2" t="str">
        <f t="shared" si="1040"/>
        <v>psc</v>
      </c>
      <c r="Q534" s="7" t="str">
        <f>IF($N534=1,IF(ISERROR(VLOOKUP($P534,'M1'!$A:$C,Q$2,FALSE)),"NOT PRESENT",VLOOKUP($P534,'M1'!$A:$C,Q$2,FALSE)),IF($N534=2,IF(ISERROR(VLOOKUP(DATA!$P534,'M2'!$A:$C,Q$2,FALSE)),"NOT PRESENT",VLOOKUP(DATA!$P534,'M2'!$A:$C,Q$2,FALSE)),IF($N534=0,IF(ISERROR(VLOOKUP($P534,'M1'!$A:$C,Q$2,FALSE)),IF(ISERROR(VLOOKUP(DATA!$P534,'M2'!$A:$C,Q$2,FALSE)),"NOT PRESENT",VLOOKUP(DATA!$P534,'M2'!$A:$C,Q$2,FALSE)),VLOOKUP($P534,'M1'!$A:$C,Q$2,FALSE)),"SPECIFY METHOD")))</f>
        <v>Pempheris schomburgkii</v>
      </c>
      <c r="R534" s="7" t="str">
        <f>IF($N534=1,IF(ISERROR(VLOOKUP($P534,'M1'!$A:$C,R$2,FALSE)),"NOT PRESENT",VLOOKUP($P534,'M1'!$A:$C,R$2,FALSE)),IF($N534=2,IF(ISERROR(VLOOKUP(DATA!$P534,'M2'!$A:$C,R$2,FALSE)),"NOT PRESENT",VLOOKUP(DATA!$P534,'M2'!$A:$C,R$2,FALSE)),IF($N534=0,IF(ISERROR(VLOOKUP($P534,'M1'!$A:$C,R$2,FALSE)),IF(ISERROR(VLOOKUP(DATA!$P534,'M2'!$A:$C,R$2,FALSE)),"NOT PRESENT",VLOOKUP(DATA!$P534,'M2'!$A:$C,R$2,FALSE)),VLOOKUP($P534,'M1'!$A:$C,R$2,FALSE)),"SPECIFY METHOD")))</f>
        <v>Glassy sweeper</v>
      </c>
      <c r="S534" s="33">
        <f t="shared" si="1038"/>
        <v>150</v>
      </c>
      <c r="T534" s="2">
        <v>0</v>
      </c>
      <c r="U534" s="2">
        <v>10</v>
      </c>
      <c r="V534" s="2">
        <v>100</v>
      </c>
      <c r="W534" s="2">
        <v>40</v>
      </c>
    </row>
    <row r="535" spans="1:23">
      <c r="B535" s="2" t="str">
        <f t="shared" ref="B535:D535" si="1041">IF(ISERROR(B534),IF(ISERROR(B533),IF(ISERROR(B532),"BLANK",B532),B533),B534)</f>
        <v>LH</v>
      </c>
      <c r="C535" s="2" t="str">
        <f t="shared" si="1041"/>
        <v>BLANK</v>
      </c>
      <c r="D535" s="2" t="str">
        <f t="shared" si="1041"/>
        <v>USEC26</v>
      </c>
      <c r="E535" s="7" t="str">
        <f>IF(ISERROR(VLOOKUP($D535,SITES!$A:$E,2,FALSE)),"",VLOOKUP($D535,SITES!$A:$E,2,FALSE))</f>
        <v>John U. Lloyd Beach State Park</v>
      </c>
      <c r="F535" s="4">
        <f>IF(ISERROR(VLOOKUP($D535,SITES!$A:$E,3,FALSE)),"",VLOOKUP($D535,SITES!$A:$E,3,FALSE))</f>
        <v>26.08314</v>
      </c>
      <c r="G535" s="31">
        <f>IF(ISERROR(VLOOKUP($D535,SITES!$A:$E,4,FALSE)),"",VLOOKUP($D535,SITES!$A:$E,4,FALSE))</f>
        <v>-80.104109999999906</v>
      </c>
      <c r="H535" s="50">
        <f t="shared" ref="H535:N535" si="1042">IF(ISERROR(H534),IF(ISERROR(H533),IF(ISERROR(H532),"BLANK",H532),H533),H534)</f>
        <v>45449</v>
      </c>
      <c r="I535" s="2">
        <f t="shared" si="1042"/>
        <v>18</v>
      </c>
      <c r="J535" s="2" t="str">
        <f t="shared" si="1042"/>
        <v>N</v>
      </c>
      <c r="K535" s="6">
        <f t="shared" si="1042"/>
        <v>0.46527777777777773</v>
      </c>
      <c r="L535" s="2" t="str">
        <f t="shared" si="1042"/>
        <v>Mark</v>
      </c>
      <c r="M535" s="2">
        <f t="shared" si="1042"/>
        <v>4.5</v>
      </c>
      <c r="N535" s="2">
        <f t="shared" si="1042"/>
        <v>2</v>
      </c>
      <c r="O535" s="2">
        <v>2</v>
      </c>
      <c r="P535" s="2" t="s">
        <v>160</v>
      </c>
      <c r="Q535" s="7" t="str">
        <f>IF($N535=1,IF(ISERROR(VLOOKUP($P535,'M1'!$A:$C,Q$2,FALSE)),"NOT PRESENT",VLOOKUP($P535,'M1'!$A:$C,Q$2,FALSE)),IF($N535=2,IF(ISERROR(VLOOKUP(DATA!$P535,'M2'!$A:$C,Q$2,FALSE)),"NOT PRESENT",VLOOKUP(DATA!$P535,'M2'!$A:$C,Q$2,FALSE)),IF($N535=0,IF(ISERROR(VLOOKUP($P535,'M1'!$A:$C,Q$2,FALSE)),IF(ISERROR(VLOOKUP(DATA!$P535,'M2'!$A:$C,Q$2,FALSE)),"NOT PRESENT",VLOOKUP(DATA!$P535,'M2'!$A:$C,Q$2,FALSE)),VLOOKUP($P535,'M1'!$A:$C,Q$2,FALSE)),"SPECIFY METHOD")))</f>
        <v>Stenorhynchus seticornis</v>
      </c>
      <c r="R535" s="7" t="str">
        <f>IF($N535=1,IF(ISERROR(VLOOKUP($P535,'M1'!$A:$C,R$2,FALSE)),"NOT PRESENT",VLOOKUP($P535,'M1'!$A:$C,R$2,FALSE)),IF($N535=2,IF(ISERROR(VLOOKUP(DATA!$P535,'M2'!$A:$C,R$2,FALSE)),"NOT PRESENT",VLOOKUP(DATA!$P535,'M2'!$A:$C,R$2,FALSE)),IF($N535=0,IF(ISERROR(VLOOKUP($P535,'M1'!$A:$C,R$2,FALSE)),IF(ISERROR(VLOOKUP(DATA!$P535,'M2'!$A:$C,R$2,FALSE)),"NOT PRESENT",VLOOKUP(DATA!$P535,'M2'!$A:$C,R$2,FALSE)),VLOOKUP($P535,'M1'!$A:$C,R$2,FALSE)),"SPECIFY METHOD")))</f>
        <v>Yellowline arrow crab</v>
      </c>
      <c r="S535" s="33">
        <f t="shared" si="1038"/>
        <v>1</v>
      </c>
      <c r="T535" s="2">
        <v>1</v>
      </c>
    </row>
    <row r="536" spans="1:23">
      <c r="B536" s="2" t="str">
        <f t="shared" ref="B536:D536" si="1043">IF(ISERROR(B535),IF(ISERROR(B534),IF(ISERROR(B533),"BLANK",B533),B534),B535)</f>
        <v>LH</v>
      </c>
      <c r="C536" s="2" t="str">
        <f t="shared" si="1043"/>
        <v>BLANK</v>
      </c>
      <c r="D536" s="2" t="str">
        <f t="shared" si="1043"/>
        <v>USEC26</v>
      </c>
      <c r="E536" s="7" t="str">
        <f>IF(ISERROR(VLOOKUP($D536,SITES!$A:$E,2,FALSE)),"",VLOOKUP($D536,SITES!$A:$E,2,FALSE))</f>
        <v>John U. Lloyd Beach State Park</v>
      </c>
      <c r="F536" s="4">
        <f>IF(ISERROR(VLOOKUP($D536,SITES!$A:$E,3,FALSE)),"",VLOOKUP($D536,SITES!$A:$E,3,FALSE))</f>
        <v>26.08314</v>
      </c>
      <c r="G536" s="31">
        <f>IF(ISERROR(VLOOKUP($D536,SITES!$A:$E,4,FALSE)),"",VLOOKUP($D536,SITES!$A:$E,4,FALSE))</f>
        <v>-80.104109999999906</v>
      </c>
      <c r="H536" s="50">
        <f t="shared" ref="H536:N536" si="1044">IF(ISERROR(H535),IF(ISERROR(H534),IF(ISERROR(H533),"BLANK",H533),H534),H535)</f>
        <v>45449</v>
      </c>
      <c r="I536" s="2">
        <f t="shared" si="1044"/>
        <v>18</v>
      </c>
      <c r="J536" s="2" t="str">
        <f t="shared" si="1044"/>
        <v>N</v>
      </c>
      <c r="K536" s="6">
        <f t="shared" si="1044"/>
        <v>0.46527777777777773</v>
      </c>
      <c r="L536" s="2" t="str">
        <f t="shared" si="1044"/>
        <v>Mark</v>
      </c>
      <c r="M536" s="2">
        <f t="shared" si="1044"/>
        <v>4.5</v>
      </c>
      <c r="N536" s="2">
        <f t="shared" si="1044"/>
        <v>2</v>
      </c>
      <c r="O536" s="2">
        <v>1</v>
      </c>
      <c r="P536" s="2" t="s">
        <v>82</v>
      </c>
      <c r="Q536" s="7" t="str">
        <f>IF($N536=1,IF(ISERROR(VLOOKUP($P536,'M1'!$A:$C,Q$2,FALSE)),"NOT PRESENT",VLOOKUP($P536,'M1'!$A:$C,Q$2,FALSE)),IF($N536=2,IF(ISERROR(VLOOKUP(DATA!$P536,'M2'!$A:$C,Q$2,FALSE)),"NOT PRESENT",VLOOKUP(DATA!$P536,'M2'!$A:$C,Q$2,FALSE)),IF($N536=0,IF(ISERROR(VLOOKUP($P536,'M1'!$A:$C,Q$2,FALSE)),IF(ISERROR(VLOOKUP(DATA!$P536,'M2'!$A:$C,Q$2,FALSE)),"NOT PRESENT",VLOOKUP(DATA!$P536,'M2'!$A:$C,Q$2,FALSE)),VLOOKUP($P536,'M1'!$A:$C,Q$2,FALSE)),"SPECIFY METHOD")))</f>
        <v>Elacatinus oceanops</v>
      </c>
      <c r="R536" s="7" t="str">
        <f>IF($N536=1,IF(ISERROR(VLOOKUP($P536,'M1'!$A:$C,R$2,FALSE)),"NOT PRESENT",VLOOKUP($P536,'M1'!$A:$C,R$2,FALSE)),IF($N536=2,IF(ISERROR(VLOOKUP(DATA!$P536,'M2'!$A:$C,R$2,FALSE)),"NOT PRESENT",VLOOKUP(DATA!$P536,'M2'!$A:$C,R$2,FALSE)),IF($N536=0,IF(ISERROR(VLOOKUP($P536,'M1'!$A:$C,R$2,FALSE)),IF(ISERROR(VLOOKUP(DATA!$P536,'M2'!$A:$C,R$2,FALSE)),"NOT PRESENT",VLOOKUP(DATA!$P536,'M2'!$A:$C,R$2,FALSE)),VLOOKUP($P536,'M1'!$A:$C,R$2,FALSE)),"SPECIFY METHOD")))</f>
        <v>Neon goby</v>
      </c>
      <c r="S536" s="33">
        <f t="shared" si="1038"/>
        <v>3</v>
      </c>
      <c r="T536" s="2">
        <v>0</v>
      </c>
      <c r="U536" s="2">
        <v>3</v>
      </c>
    </row>
    <row r="537" spans="1:23">
      <c r="B537" s="2" t="str">
        <f t="shared" ref="B537:D537" si="1045">IF(ISERROR(B536),IF(ISERROR(B535),IF(ISERROR(B534),"BLANK",B534),B535),B536)</f>
        <v>LH</v>
      </c>
      <c r="C537" s="2" t="str">
        <f t="shared" si="1045"/>
        <v>BLANK</v>
      </c>
      <c r="D537" s="2" t="str">
        <f t="shared" si="1045"/>
        <v>USEC26</v>
      </c>
      <c r="E537" s="7" t="str">
        <f>IF(ISERROR(VLOOKUP($D537,SITES!$A:$E,2,FALSE)),"",VLOOKUP($D537,SITES!$A:$E,2,FALSE))</f>
        <v>John U. Lloyd Beach State Park</v>
      </c>
      <c r="F537" s="4">
        <f>IF(ISERROR(VLOOKUP($D537,SITES!$A:$E,3,FALSE)),"",VLOOKUP($D537,SITES!$A:$E,3,FALSE))</f>
        <v>26.08314</v>
      </c>
      <c r="G537" s="31">
        <f>IF(ISERROR(VLOOKUP($D537,SITES!$A:$E,4,FALSE)),"",VLOOKUP($D537,SITES!$A:$E,4,FALSE))</f>
        <v>-80.104109999999906</v>
      </c>
      <c r="H537" s="50">
        <f t="shared" ref="H537:P537" si="1046">IF(ISERROR(H536),IF(ISERROR(H535),IF(ISERROR(H534),"BLANK",H534),H535),H536)</f>
        <v>45449</v>
      </c>
      <c r="I537" s="2">
        <f t="shared" si="1046"/>
        <v>18</v>
      </c>
      <c r="J537" s="2" t="str">
        <f t="shared" si="1046"/>
        <v>N</v>
      </c>
      <c r="K537" s="6">
        <f t="shared" si="1046"/>
        <v>0.46527777777777773</v>
      </c>
      <c r="L537" s="2" t="str">
        <f t="shared" si="1046"/>
        <v>Mark</v>
      </c>
      <c r="M537" s="2">
        <f t="shared" si="1046"/>
        <v>4.5</v>
      </c>
      <c r="N537" s="2">
        <f t="shared" si="1046"/>
        <v>2</v>
      </c>
      <c r="O537" s="2">
        <v>2</v>
      </c>
      <c r="P537" s="2" t="str">
        <f t="shared" si="1046"/>
        <v>eoc</v>
      </c>
      <c r="Q537" s="7" t="str">
        <f>IF($N537=1,IF(ISERROR(VLOOKUP($P537,'M1'!$A:$C,Q$2,FALSE)),"NOT PRESENT",VLOOKUP($P537,'M1'!$A:$C,Q$2,FALSE)),IF($N537=2,IF(ISERROR(VLOOKUP(DATA!$P537,'M2'!$A:$C,Q$2,FALSE)),"NOT PRESENT",VLOOKUP(DATA!$P537,'M2'!$A:$C,Q$2,FALSE)),IF($N537=0,IF(ISERROR(VLOOKUP($P537,'M1'!$A:$C,Q$2,FALSE)),IF(ISERROR(VLOOKUP(DATA!$P537,'M2'!$A:$C,Q$2,FALSE)),"NOT PRESENT",VLOOKUP(DATA!$P537,'M2'!$A:$C,Q$2,FALSE)),VLOOKUP($P537,'M1'!$A:$C,Q$2,FALSE)),"SPECIFY METHOD")))</f>
        <v>Elacatinus oceanops</v>
      </c>
      <c r="R537" s="7" t="str">
        <f>IF($N537=1,IF(ISERROR(VLOOKUP($P537,'M1'!$A:$C,R$2,FALSE)),"NOT PRESENT",VLOOKUP($P537,'M1'!$A:$C,R$2,FALSE)),IF($N537=2,IF(ISERROR(VLOOKUP(DATA!$P537,'M2'!$A:$C,R$2,FALSE)),"NOT PRESENT",VLOOKUP(DATA!$P537,'M2'!$A:$C,R$2,FALSE)),IF($N537=0,IF(ISERROR(VLOOKUP($P537,'M1'!$A:$C,R$2,FALSE)),IF(ISERROR(VLOOKUP(DATA!$P537,'M2'!$A:$C,R$2,FALSE)),"NOT PRESENT",VLOOKUP(DATA!$P537,'M2'!$A:$C,R$2,FALSE)),VLOOKUP($P537,'M1'!$A:$C,R$2,FALSE)),"SPECIFY METHOD")))</f>
        <v>Neon goby</v>
      </c>
      <c r="S537" s="33">
        <f t="shared" si="1038"/>
        <v>1</v>
      </c>
      <c r="T537" s="2">
        <v>0</v>
      </c>
      <c r="U537" s="2">
        <v>1</v>
      </c>
    </row>
    <row r="538" spans="1:23">
      <c r="B538" s="2" t="str">
        <f t="shared" ref="B538:D538" si="1047">IF(ISERROR(B537),IF(ISERROR(B536),IF(ISERROR(B535),"BLANK",B535),B536),B537)</f>
        <v>LH</v>
      </c>
      <c r="C538" s="2" t="str">
        <f t="shared" si="1047"/>
        <v>BLANK</v>
      </c>
      <c r="D538" s="2" t="str">
        <f t="shared" si="1047"/>
        <v>USEC26</v>
      </c>
      <c r="E538" s="7" t="str">
        <f>IF(ISERROR(VLOOKUP($D538,SITES!$A:$E,2,FALSE)),"",VLOOKUP($D538,SITES!$A:$E,2,FALSE))</f>
        <v>John U. Lloyd Beach State Park</v>
      </c>
      <c r="F538" s="4">
        <f>IF(ISERROR(VLOOKUP($D538,SITES!$A:$E,3,FALSE)),"",VLOOKUP($D538,SITES!$A:$E,3,FALSE))</f>
        <v>26.08314</v>
      </c>
      <c r="G538" s="31">
        <f>IF(ISERROR(VLOOKUP($D538,SITES!$A:$E,4,FALSE)),"",VLOOKUP($D538,SITES!$A:$E,4,FALSE))</f>
        <v>-80.104109999999906</v>
      </c>
      <c r="H538" s="50">
        <f t="shared" ref="H538:N538" si="1048">IF(ISERROR(H537),IF(ISERROR(H536),IF(ISERROR(H535),"BLANK",H535),H536),H537)</f>
        <v>45449</v>
      </c>
      <c r="I538" s="2">
        <f t="shared" si="1048"/>
        <v>18</v>
      </c>
      <c r="J538" s="2" t="str">
        <f t="shared" si="1048"/>
        <v>N</v>
      </c>
      <c r="K538" s="6">
        <f t="shared" si="1048"/>
        <v>0.46527777777777773</v>
      </c>
      <c r="L538" s="2" t="str">
        <f t="shared" si="1048"/>
        <v>Mark</v>
      </c>
      <c r="M538" s="2">
        <f t="shared" si="1048"/>
        <v>4.5</v>
      </c>
      <c r="N538" s="2">
        <f t="shared" si="1048"/>
        <v>2</v>
      </c>
      <c r="O538" s="2">
        <v>1</v>
      </c>
      <c r="P538" s="2" t="s">
        <v>71</v>
      </c>
      <c r="Q538" s="7" t="str">
        <f>IF($N538=1,IF(ISERROR(VLOOKUP($P538,'M1'!$A:$C,Q$2,FALSE)),"NOT PRESENT",VLOOKUP($P538,'M1'!$A:$C,Q$2,FALSE)),IF($N538=2,IF(ISERROR(VLOOKUP(DATA!$P538,'M2'!$A:$C,Q$2,FALSE)),"NOT PRESENT",VLOOKUP(DATA!$P538,'M2'!$A:$C,Q$2,FALSE)),IF($N538=0,IF(ISERROR(VLOOKUP($P538,'M1'!$A:$C,Q$2,FALSE)),IF(ISERROR(VLOOKUP(DATA!$P538,'M2'!$A:$C,Q$2,FALSE)),"NOT PRESENT",VLOOKUP(DATA!$P538,'M2'!$A:$C,Q$2,FALSE)),VLOOKUP($P538,'M1'!$A:$C,Q$2,FALSE)),"SPECIFY METHOD")))</f>
        <v>Acanthemblemaria aspera</v>
      </c>
      <c r="R538" s="7" t="str">
        <f>IF($N538=1,IF(ISERROR(VLOOKUP($P538,'M1'!$A:$C,R$2,FALSE)),"NOT PRESENT",VLOOKUP($P538,'M1'!$A:$C,R$2,FALSE)),IF($N538=2,IF(ISERROR(VLOOKUP(DATA!$P538,'M2'!$A:$C,R$2,FALSE)),"NOT PRESENT",VLOOKUP(DATA!$P538,'M2'!$A:$C,R$2,FALSE)),IF($N538=0,IF(ISERROR(VLOOKUP($P538,'M1'!$A:$C,R$2,FALSE)),IF(ISERROR(VLOOKUP(DATA!$P538,'M2'!$A:$C,R$2,FALSE)),"NOT PRESENT",VLOOKUP(DATA!$P538,'M2'!$A:$C,R$2,FALSE)),VLOOKUP($P538,'M1'!$A:$C,R$2,FALSE)),"SPECIFY METHOD")))</f>
        <v>Roughhead blenny</v>
      </c>
      <c r="S538" s="33">
        <f t="shared" si="1038"/>
        <v>2</v>
      </c>
      <c r="T538" s="2">
        <v>0</v>
      </c>
      <c r="U538" s="2">
        <v>2</v>
      </c>
    </row>
    <row r="539" spans="1:23">
      <c r="B539" s="2" t="str">
        <f t="shared" ref="B539:D539" si="1049">IF(ISERROR(B538),IF(ISERROR(B537),IF(ISERROR(B536),"BLANK",B536),B537),B538)</f>
        <v>LH</v>
      </c>
      <c r="C539" s="2" t="str">
        <f t="shared" si="1049"/>
        <v>BLANK</v>
      </c>
      <c r="D539" s="2" t="str">
        <f t="shared" si="1049"/>
        <v>USEC26</v>
      </c>
      <c r="E539" s="7" t="str">
        <f>IF(ISERROR(VLOOKUP($D539,SITES!$A:$E,2,FALSE)),"",VLOOKUP($D539,SITES!$A:$E,2,FALSE))</f>
        <v>John U. Lloyd Beach State Park</v>
      </c>
      <c r="F539" s="4">
        <f>IF(ISERROR(VLOOKUP($D539,SITES!$A:$E,3,FALSE)),"",VLOOKUP($D539,SITES!$A:$E,3,FALSE))</f>
        <v>26.08314</v>
      </c>
      <c r="G539" s="31">
        <f>IF(ISERROR(VLOOKUP($D539,SITES!$A:$E,4,FALSE)),"",VLOOKUP($D539,SITES!$A:$E,4,FALSE))</f>
        <v>-80.104109999999906</v>
      </c>
      <c r="H539" s="50">
        <f t="shared" ref="H539:P539" si="1050">IF(ISERROR(H538),IF(ISERROR(H537),IF(ISERROR(H536),"BLANK",H536),H537),H538)</f>
        <v>45449</v>
      </c>
      <c r="I539" s="2">
        <f t="shared" si="1050"/>
        <v>18</v>
      </c>
      <c r="J539" s="2" t="str">
        <f t="shared" si="1050"/>
        <v>N</v>
      </c>
      <c r="K539" s="6">
        <f t="shared" si="1050"/>
        <v>0.46527777777777773</v>
      </c>
      <c r="L539" s="2" t="str">
        <f t="shared" si="1050"/>
        <v>Mark</v>
      </c>
      <c r="M539" s="2">
        <f t="shared" si="1050"/>
        <v>4.5</v>
      </c>
      <c r="N539" s="2">
        <f t="shared" si="1050"/>
        <v>2</v>
      </c>
      <c r="O539" s="2">
        <v>2</v>
      </c>
      <c r="P539" s="2" t="str">
        <f t="shared" si="1050"/>
        <v>aas</v>
      </c>
      <c r="Q539" s="7" t="str">
        <f>IF($N539=1,IF(ISERROR(VLOOKUP($P539,'M1'!$A:$C,Q$2,FALSE)),"NOT PRESENT",VLOOKUP($P539,'M1'!$A:$C,Q$2,FALSE)),IF($N539=2,IF(ISERROR(VLOOKUP(DATA!$P539,'M2'!$A:$C,Q$2,FALSE)),"NOT PRESENT",VLOOKUP(DATA!$P539,'M2'!$A:$C,Q$2,FALSE)),IF($N539=0,IF(ISERROR(VLOOKUP($P539,'M1'!$A:$C,Q$2,FALSE)),IF(ISERROR(VLOOKUP(DATA!$P539,'M2'!$A:$C,Q$2,FALSE)),"NOT PRESENT",VLOOKUP(DATA!$P539,'M2'!$A:$C,Q$2,FALSE)),VLOOKUP($P539,'M1'!$A:$C,Q$2,FALSE)),"SPECIFY METHOD")))</f>
        <v>Acanthemblemaria aspera</v>
      </c>
      <c r="R539" s="7" t="str">
        <f>IF($N539=1,IF(ISERROR(VLOOKUP($P539,'M1'!$A:$C,R$2,FALSE)),"NOT PRESENT",VLOOKUP($P539,'M1'!$A:$C,R$2,FALSE)),IF($N539=2,IF(ISERROR(VLOOKUP(DATA!$P539,'M2'!$A:$C,R$2,FALSE)),"NOT PRESENT",VLOOKUP(DATA!$P539,'M2'!$A:$C,R$2,FALSE)),IF($N539=0,IF(ISERROR(VLOOKUP($P539,'M1'!$A:$C,R$2,FALSE)),IF(ISERROR(VLOOKUP(DATA!$P539,'M2'!$A:$C,R$2,FALSE)),"NOT PRESENT",VLOOKUP(DATA!$P539,'M2'!$A:$C,R$2,FALSE)),VLOOKUP($P539,'M1'!$A:$C,R$2,FALSE)),"SPECIFY METHOD")))</f>
        <v>Roughhead blenny</v>
      </c>
      <c r="S539" s="33">
        <f t="shared" si="1038"/>
        <v>4</v>
      </c>
      <c r="T539" s="2">
        <v>0</v>
      </c>
      <c r="U539" s="2">
        <v>4</v>
      </c>
    </row>
    <row r="540" spans="1:23" s="62" customFormat="1">
      <c r="A540" s="61"/>
      <c r="B540" s="62" t="str">
        <f t="shared" ref="B540:D540" si="1051">IF(ISERROR(B539),IF(ISERROR(B538),IF(ISERROR(B537),"BLANK",B537),B538),B539)</f>
        <v>LH</v>
      </c>
      <c r="C540" s="62" t="str">
        <f t="shared" si="1051"/>
        <v>BLANK</v>
      </c>
      <c r="D540" s="62" t="str">
        <f t="shared" si="1051"/>
        <v>USEC26</v>
      </c>
      <c r="E540" s="63" t="str">
        <f>IF(ISERROR(VLOOKUP($D540,SITES!$A:$E,2,FALSE)),"",VLOOKUP($D540,SITES!$A:$E,2,FALSE))</f>
        <v>John U. Lloyd Beach State Park</v>
      </c>
      <c r="F540" s="61">
        <f>IF(ISERROR(VLOOKUP($D540,SITES!$A:$E,3,FALSE)),"",VLOOKUP($D540,SITES!$A:$E,3,FALSE))</f>
        <v>26.08314</v>
      </c>
      <c r="G540" s="64">
        <f>IF(ISERROR(VLOOKUP($D540,SITES!$A:$E,4,FALSE)),"",VLOOKUP($D540,SITES!$A:$E,4,FALSE))</f>
        <v>-80.104109999999906</v>
      </c>
      <c r="H540" s="65">
        <f t="shared" ref="H540:N540" si="1052">IF(ISERROR(H539),IF(ISERROR(H538),IF(ISERROR(H537),"BLANK",H537),H538),H539)</f>
        <v>45449</v>
      </c>
      <c r="I540" s="62">
        <f t="shared" si="1052"/>
        <v>18</v>
      </c>
      <c r="J540" s="62" t="str">
        <f t="shared" si="1052"/>
        <v>N</v>
      </c>
      <c r="K540" s="66">
        <f t="shared" si="1052"/>
        <v>0.46527777777777773</v>
      </c>
      <c r="L540" s="62" t="str">
        <f t="shared" si="1052"/>
        <v>Mark</v>
      </c>
      <c r="M540" s="62">
        <f t="shared" si="1052"/>
        <v>4.5</v>
      </c>
      <c r="N540" s="62">
        <f t="shared" si="1052"/>
        <v>2</v>
      </c>
      <c r="O540" s="62">
        <v>1</v>
      </c>
      <c r="P540" s="62" t="s">
        <v>145</v>
      </c>
      <c r="Q540" s="63" t="str">
        <f>IF($N540=1,IF(ISERROR(VLOOKUP($P540,'M1'!$A:$C,Q$2,FALSE)),"NOT PRESENT",VLOOKUP($P540,'M1'!$A:$C,Q$2,FALSE)),IF($N540=2,IF(ISERROR(VLOOKUP(DATA!$P540,'M2'!$A:$C,Q$2,FALSE)),"NOT PRESENT",VLOOKUP(DATA!$P540,'M2'!$A:$C,Q$2,FALSE)),IF($N540=0,IF(ISERROR(VLOOKUP($P540,'M1'!$A:$C,Q$2,FALSE)),IF(ISERROR(VLOOKUP(DATA!$P540,'M2'!$A:$C,Q$2,FALSE)),"NOT PRESENT",VLOOKUP(DATA!$P540,'M2'!$A:$C,Q$2,FALSE)),VLOOKUP($P540,'M1'!$A:$C,Q$2,FALSE)),"SPECIFY METHOD")))</f>
        <v>Fasciolariidae spp.</v>
      </c>
      <c r="R540" s="63">
        <f>IF($N540=1,IF(ISERROR(VLOOKUP($P540,'M1'!$A:$C,R$2,FALSE)),"NOT PRESENT",VLOOKUP($P540,'M1'!$A:$C,R$2,FALSE)),IF($N540=2,IF(ISERROR(VLOOKUP(DATA!$P540,'M2'!$A:$C,R$2,FALSE)),"NOT PRESENT",VLOOKUP(DATA!$P540,'M2'!$A:$C,R$2,FALSE)),IF($N540=0,IF(ISERROR(VLOOKUP($P540,'M1'!$A:$C,R$2,FALSE)),IF(ISERROR(VLOOKUP(DATA!$P540,'M2'!$A:$C,R$2,FALSE)),"NOT PRESENT",VLOOKUP(DATA!$P540,'M2'!$A:$C,R$2,FALSE)),VLOOKUP($P540,'M1'!$A:$C,R$2,FALSE)),"SPECIFY METHOD")))</f>
        <v>0</v>
      </c>
      <c r="S540" s="67">
        <f t="shared" si="1038"/>
        <v>2</v>
      </c>
      <c r="T540" s="62">
        <v>2</v>
      </c>
    </row>
    <row r="541" spans="1:23">
      <c r="B541" s="2" t="str">
        <f t="shared" ref="B541:D541" si="1053">IF(ISERROR(B540),IF(ISERROR(B539),IF(ISERROR(B538),"BLANK",B538),B539),B540)</f>
        <v>LH</v>
      </c>
      <c r="C541" s="2" t="str">
        <f t="shared" si="1053"/>
        <v>BLANK</v>
      </c>
      <c r="D541" s="2" t="str">
        <f t="shared" si="1053"/>
        <v>USEC26</v>
      </c>
      <c r="E541" s="7" t="str">
        <f>IF(ISERROR(VLOOKUP($D541,SITES!$A:$E,2,FALSE)),"",VLOOKUP($D541,SITES!$A:$E,2,FALSE))</f>
        <v>John U. Lloyd Beach State Park</v>
      </c>
      <c r="F541" s="4">
        <f>IF(ISERROR(VLOOKUP($D541,SITES!$A:$E,3,FALSE)),"",VLOOKUP($D541,SITES!$A:$E,3,FALSE))</f>
        <v>26.08314</v>
      </c>
      <c r="G541" s="31">
        <f>IF(ISERROR(VLOOKUP($D541,SITES!$A:$E,4,FALSE)),"",VLOOKUP($D541,SITES!$A:$E,4,FALSE))</f>
        <v>-80.104109999999906</v>
      </c>
      <c r="H541" s="50">
        <f t="shared" ref="H541:N541" si="1054">IF(ISERROR(H540),IF(ISERROR(H539),IF(ISERROR(H538),"BLANK",H538),H539),H540)</f>
        <v>45449</v>
      </c>
      <c r="I541" s="2">
        <f t="shared" si="1054"/>
        <v>18</v>
      </c>
      <c r="J541" s="2" t="str">
        <f t="shared" si="1054"/>
        <v>N</v>
      </c>
      <c r="K541" s="6">
        <f t="shared" si="1054"/>
        <v>0.46527777777777773</v>
      </c>
      <c r="L541" s="2" t="str">
        <f t="shared" si="1054"/>
        <v>Mark</v>
      </c>
      <c r="M541" s="2">
        <f t="shared" si="1054"/>
        <v>4.5</v>
      </c>
      <c r="N541" s="2">
        <f t="shared" si="1054"/>
        <v>2</v>
      </c>
      <c r="O541" s="2">
        <v>1</v>
      </c>
      <c r="P541" s="2" t="s">
        <v>114</v>
      </c>
      <c r="Q541" s="7" t="str">
        <f>IF($N541=1,IF(ISERROR(VLOOKUP($P541,'M1'!$A:$C,Q$2,FALSE)),"NOT PRESENT",VLOOKUP($P541,'M1'!$A:$C,Q$2,FALSE)),IF($N541=2,IF(ISERROR(VLOOKUP(DATA!$P541,'M2'!$A:$C,Q$2,FALSE)),"NOT PRESENT",VLOOKUP(DATA!$P541,'M2'!$A:$C,Q$2,FALSE)),IF($N541=0,IF(ISERROR(VLOOKUP($P541,'M1'!$A:$C,Q$2,FALSE)),IF(ISERROR(VLOOKUP(DATA!$P541,'M2'!$A:$C,Q$2,FALSE)),"NOT PRESENT",VLOOKUP(DATA!$P541,'M2'!$A:$C,Q$2,FALSE)),VLOOKUP($P541,'M1'!$A:$C,Q$2,FALSE)),"SPECIFY METHOD")))</f>
        <v>Paguristes puncticeps</v>
      </c>
      <c r="R541" s="7">
        <f>IF($N541=1,IF(ISERROR(VLOOKUP($P541,'M1'!$A:$C,R$2,FALSE)),"NOT PRESENT",VLOOKUP($P541,'M1'!$A:$C,R$2,FALSE)),IF($N541=2,IF(ISERROR(VLOOKUP(DATA!$P541,'M2'!$A:$C,R$2,FALSE)),"NOT PRESENT",VLOOKUP(DATA!$P541,'M2'!$A:$C,R$2,FALSE)),IF($N541=0,IF(ISERROR(VLOOKUP($P541,'M1'!$A:$C,R$2,FALSE)),IF(ISERROR(VLOOKUP(DATA!$P541,'M2'!$A:$C,R$2,FALSE)),"NOT PRESENT",VLOOKUP(DATA!$P541,'M2'!$A:$C,R$2,FALSE)),VLOOKUP($P541,'M1'!$A:$C,R$2,FALSE)),"SPECIFY METHOD")))</f>
        <v>0</v>
      </c>
      <c r="S541" s="33">
        <f t="shared" si="1038"/>
        <v>2</v>
      </c>
      <c r="T541" s="2">
        <v>2</v>
      </c>
    </row>
    <row r="542" spans="1:23">
      <c r="B542" s="2" t="str">
        <f t="shared" ref="B542:D542" si="1055">IF(ISERROR(B541),IF(ISERROR(B540),IF(ISERROR(B539),"BLANK",B539),B540),B541)</f>
        <v>LH</v>
      </c>
      <c r="C542" s="2" t="str">
        <f t="shared" si="1055"/>
        <v>BLANK</v>
      </c>
      <c r="D542" s="2" t="str">
        <f t="shared" si="1055"/>
        <v>USEC26</v>
      </c>
      <c r="E542" s="7" t="str">
        <f>IF(ISERROR(VLOOKUP($D542,SITES!$A:$E,2,FALSE)),"",VLOOKUP($D542,SITES!$A:$E,2,FALSE))</f>
        <v>John U. Lloyd Beach State Park</v>
      </c>
      <c r="F542" s="4">
        <f>IF(ISERROR(VLOOKUP($D542,SITES!$A:$E,3,FALSE)),"",VLOOKUP($D542,SITES!$A:$E,3,FALSE))</f>
        <v>26.08314</v>
      </c>
      <c r="G542" s="31">
        <f>IF(ISERROR(VLOOKUP($D542,SITES!$A:$E,4,FALSE)),"",VLOOKUP($D542,SITES!$A:$E,4,FALSE))</f>
        <v>-80.104109999999906</v>
      </c>
      <c r="H542" s="50">
        <f t="shared" ref="H542:N542" si="1056">IF(ISERROR(H541),IF(ISERROR(H540),IF(ISERROR(H539),"BLANK",H539),H540),H541)</f>
        <v>45449</v>
      </c>
      <c r="I542" s="2">
        <f t="shared" si="1056"/>
        <v>18</v>
      </c>
      <c r="J542" s="2" t="str">
        <f t="shared" si="1056"/>
        <v>N</v>
      </c>
      <c r="K542" s="6">
        <f t="shared" si="1056"/>
        <v>0.46527777777777773</v>
      </c>
      <c r="L542" s="2" t="str">
        <f t="shared" si="1056"/>
        <v>Mark</v>
      </c>
      <c r="M542" s="2">
        <f t="shared" si="1056"/>
        <v>4.5</v>
      </c>
      <c r="N542" s="2">
        <f t="shared" si="1056"/>
        <v>2</v>
      </c>
      <c r="O542" s="2">
        <v>1</v>
      </c>
      <c r="P542" s="2" t="s">
        <v>107</v>
      </c>
      <c r="Q542" s="7" t="str">
        <f>IF($N542=1,IF(ISERROR(VLOOKUP($P542,'M1'!$A:$C,Q$2,FALSE)),"NOT PRESENT",VLOOKUP($P542,'M1'!$A:$C,Q$2,FALSE)),IF($N542=2,IF(ISERROR(VLOOKUP(DATA!$P542,'M2'!$A:$C,Q$2,FALSE)),"NOT PRESENT",VLOOKUP(DATA!$P542,'M2'!$A:$C,Q$2,FALSE)),IF($N542=0,IF(ISERROR(VLOOKUP($P542,'M1'!$A:$C,Q$2,FALSE)),IF(ISERROR(VLOOKUP(DATA!$P542,'M2'!$A:$C,Q$2,FALSE)),"NOT PRESENT",VLOOKUP(DATA!$P542,'M2'!$A:$C,Q$2,FALSE)),VLOOKUP($P542,'M1'!$A:$C,Q$2,FALSE)),"SPECIFY METHOD")))</f>
        <v>Coryphopterus glaucofraenum</v>
      </c>
      <c r="R542" s="7" t="str">
        <f>IF($N542=1,IF(ISERROR(VLOOKUP($P542,'M1'!$A:$C,R$2,FALSE)),"NOT PRESENT",VLOOKUP($P542,'M1'!$A:$C,R$2,FALSE)),IF($N542=2,IF(ISERROR(VLOOKUP(DATA!$P542,'M2'!$A:$C,R$2,FALSE)),"NOT PRESENT",VLOOKUP(DATA!$P542,'M2'!$A:$C,R$2,FALSE)),IF($N542=0,IF(ISERROR(VLOOKUP($P542,'M1'!$A:$C,R$2,FALSE)),IF(ISERROR(VLOOKUP(DATA!$P542,'M2'!$A:$C,R$2,FALSE)),"NOT PRESENT",VLOOKUP(DATA!$P542,'M2'!$A:$C,R$2,FALSE)),VLOOKUP($P542,'M1'!$A:$C,R$2,FALSE)),"SPECIFY METHOD")))</f>
        <v>Bridled goby</v>
      </c>
      <c r="S542" s="33">
        <f t="shared" si="1038"/>
        <v>7</v>
      </c>
      <c r="T542" s="2">
        <v>0</v>
      </c>
      <c r="U542" s="2">
        <v>6</v>
      </c>
      <c r="V542" s="2">
        <v>1</v>
      </c>
    </row>
    <row r="543" spans="1:23">
      <c r="B543" s="2" t="str">
        <f t="shared" ref="B543:D543" si="1057">IF(ISERROR(B542),IF(ISERROR(B541),IF(ISERROR(B540),"BLANK",B540),B541),B542)</f>
        <v>LH</v>
      </c>
      <c r="C543" s="2" t="str">
        <f t="shared" si="1057"/>
        <v>BLANK</v>
      </c>
      <c r="D543" s="2" t="str">
        <f t="shared" si="1057"/>
        <v>USEC26</v>
      </c>
      <c r="E543" s="7" t="str">
        <f>IF(ISERROR(VLOOKUP($D543,SITES!$A:$E,2,FALSE)),"",VLOOKUP($D543,SITES!$A:$E,2,FALSE))</f>
        <v>John U. Lloyd Beach State Park</v>
      </c>
      <c r="F543" s="4">
        <f>IF(ISERROR(VLOOKUP($D543,SITES!$A:$E,3,FALSE)),"",VLOOKUP($D543,SITES!$A:$E,3,FALSE))</f>
        <v>26.08314</v>
      </c>
      <c r="G543" s="31">
        <f>IF(ISERROR(VLOOKUP($D543,SITES!$A:$E,4,FALSE)),"",VLOOKUP($D543,SITES!$A:$E,4,FALSE))</f>
        <v>-80.104109999999906</v>
      </c>
      <c r="H543" s="50">
        <f t="shared" ref="H543:P543" si="1058">IF(ISERROR(H542),IF(ISERROR(H541),IF(ISERROR(H540),"BLANK",H540),H541),H542)</f>
        <v>45449</v>
      </c>
      <c r="I543" s="2">
        <f t="shared" si="1058"/>
        <v>18</v>
      </c>
      <c r="J543" s="2" t="str">
        <f t="shared" si="1058"/>
        <v>N</v>
      </c>
      <c r="K543" s="6">
        <f t="shared" si="1058"/>
        <v>0.46527777777777773</v>
      </c>
      <c r="L543" s="2" t="str">
        <f t="shared" si="1058"/>
        <v>Mark</v>
      </c>
      <c r="M543" s="2">
        <f t="shared" si="1058"/>
        <v>4.5</v>
      </c>
      <c r="N543" s="2">
        <f t="shared" si="1058"/>
        <v>2</v>
      </c>
      <c r="O543" s="2">
        <v>2</v>
      </c>
      <c r="P543" s="2" t="str">
        <f t="shared" si="1058"/>
        <v>cgl</v>
      </c>
      <c r="Q543" s="7" t="str">
        <f>IF($N543=1,IF(ISERROR(VLOOKUP($P543,'M1'!$A:$C,Q$2,FALSE)),"NOT PRESENT",VLOOKUP($P543,'M1'!$A:$C,Q$2,FALSE)),IF($N543=2,IF(ISERROR(VLOOKUP(DATA!$P543,'M2'!$A:$C,Q$2,FALSE)),"NOT PRESENT",VLOOKUP(DATA!$P543,'M2'!$A:$C,Q$2,FALSE)),IF($N543=0,IF(ISERROR(VLOOKUP($P543,'M1'!$A:$C,Q$2,FALSE)),IF(ISERROR(VLOOKUP(DATA!$P543,'M2'!$A:$C,Q$2,FALSE)),"NOT PRESENT",VLOOKUP(DATA!$P543,'M2'!$A:$C,Q$2,FALSE)),VLOOKUP($P543,'M1'!$A:$C,Q$2,FALSE)),"SPECIFY METHOD")))</f>
        <v>Coryphopterus glaucofraenum</v>
      </c>
      <c r="R543" s="7" t="str">
        <f>IF($N543=1,IF(ISERROR(VLOOKUP($P543,'M1'!$A:$C,R$2,FALSE)),"NOT PRESENT",VLOOKUP($P543,'M1'!$A:$C,R$2,FALSE)),IF($N543=2,IF(ISERROR(VLOOKUP(DATA!$P543,'M2'!$A:$C,R$2,FALSE)),"NOT PRESENT",VLOOKUP(DATA!$P543,'M2'!$A:$C,R$2,FALSE)),IF($N543=0,IF(ISERROR(VLOOKUP($P543,'M1'!$A:$C,R$2,FALSE)),IF(ISERROR(VLOOKUP(DATA!$P543,'M2'!$A:$C,R$2,FALSE)),"NOT PRESENT",VLOOKUP(DATA!$P543,'M2'!$A:$C,R$2,FALSE)),VLOOKUP($P543,'M1'!$A:$C,R$2,FALSE)),"SPECIFY METHOD")))</f>
        <v>Bridled goby</v>
      </c>
      <c r="S543" s="33">
        <f t="shared" si="1038"/>
        <v>2</v>
      </c>
      <c r="T543" s="2">
        <v>0</v>
      </c>
      <c r="U543" s="2">
        <v>2</v>
      </c>
    </row>
    <row r="544" spans="1:23">
      <c r="B544" s="2" t="str">
        <f t="shared" ref="B544:D544" si="1059">IF(ISERROR(B543),IF(ISERROR(B542),IF(ISERROR(B541),"BLANK",B541),B542),B543)</f>
        <v>LH</v>
      </c>
      <c r="C544" s="2" t="str">
        <f t="shared" si="1059"/>
        <v>BLANK</v>
      </c>
      <c r="D544" s="2" t="str">
        <f t="shared" si="1059"/>
        <v>USEC26</v>
      </c>
      <c r="E544" s="7" t="str">
        <f>IF(ISERROR(VLOOKUP($D544,SITES!$A:$E,2,FALSE)),"",VLOOKUP($D544,SITES!$A:$E,2,FALSE))</f>
        <v>John U. Lloyd Beach State Park</v>
      </c>
      <c r="F544" s="4">
        <f>IF(ISERROR(VLOOKUP($D544,SITES!$A:$E,3,FALSE)),"",VLOOKUP($D544,SITES!$A:$E,3,FALSE))</f>
        <v>26.08314</v>
      </c>
      <c r="G544" s="31">
        <f>IF(ISERROR(VLOOKUP($D544,SITES!$A:$E,4,FALSE)),"",VLOOKUP($D544,SITES!$A:$E,4,FALSE))</f>
        <v>-80.104109999999906</v>
      </c>
      <c r="H544" s="50">
        <f t="shared" ref="H544:N544" si="1060">IF(ISERROR(H543),IF(ISERROR(H542),IF(ISERROR(H541),"BLANK",H541),H542),H543)</f>
        <v>45449</v>
      </c>
      <c r="I544" s="2">
        <f t="shared" si="1060"/>
        <v>18</v>
      </c>
      <c r="J544" s="2" t="str">
        <f t="shared" si="1060"/>
        <v>N</v>
      </c>
      <c r="K544" s="6">
        <f t="shared" si="1060"/>
        <v>0.46527777777777773</v>
      </c>
      <c r="L544" s="2" t="str">
        <f t="shared" si="1060"/>
        <v>Mark</v>
      </c>
      <c r="M544" s="2">
        <f t="shared" si="1060"/>
        <v>4.5</v>
      </c>
      <c r="N544" s="2">
        <f t="shared" si="1060"/>
        <v>2</v>
      </c>
      <c r="O544" s="2">
        <v>2</v>
      </c>
      <c r="P544" s="2" t="s">
        <v>196</v>
      </c>
      <c r="Q544" s="7" t="str">
        <f>IF($N544=1,IF(ISERROR(VLOOKUP($P544,'M1'!$A:$C,Q$2,FALSE)),"NOT PRESENT",VLOOKUP($P544,'M1'!$A:$C,Q$2,FALSE)),IF($N544=2,IF(ISERROR(VLOOKUP(DATA!$P544,'M2'!$A:$C,Q$2,FALSE)),"NOT PRESENT",VLOOKUP(DATA!$P544,'M2'!$A:$C,Q$2,FALSE)),IF($N544=0,IF(ISERROR(VLOOKUP($P544,'M1'!$A:$C,Q$2,FALSE)),IF(ISERROR(VLOOKUP(DATA!$P544,'M2'!$A:$C,Q$2,FALSE)),"NOT PRESENT",VLOOKUP(DATA!$P544,'M2'!$A:$C,Q$2,FALSE)),VLOOKUP($P544,'M1'!$A:$C,Q$2,FALSE)),"SPECIFY METHOD")))</f>
        <v>Paguroidea spp.</v>
      </c>
      <c r="R544" s="7">
        <f>IF($N544=1,IF(ISERROR(VLOOKUP($P544,'M1'!$A:$C,R$2,FALSE)),"NOT PRESENT",VLOOKUP($P544,'M1'!$A:$C,R$2,FALSE)),IF($N544=2,IF(ISERROR(VLOOKUP(DATA!$P544,'M2'!$A:$C,R$2,FALSE)),"NOT PRESENT",VLOOKUP(DATA!$P544,'M2'!$A:$C,R$2,FALSE)),IF($N544=0,IF(ISERROR(VLOOKUP($P544,'M1'!$A:$C,R$2,FALSE)),IF(ISERROR(VLOOKUP(DATA!$P544,'M2'!$A:$C,R$2,FALSE)),"NOT PRESENT",VLOOKUP(DATA!$P544,'M2'!$A:$C,R$2,FALSE)),VLOOKUP($P544,'M1'!$A:$C,R$2,FALSE)),"SPECIFY METHOD")))</f>
        <v>0</v>
      </c>
      <c r="S544" s="33">
        <f t="shared" si="1038"/>
        <v>1</v>
      </c>
      <c r="T544" s="2">
        <v>1</v>
      </c>
    </row>
    <row r="545" spans="1:32" s="62" customFormat="1">
      <c r="A545" s="61"/>
      <c r="B545" s="62" t="str">
        <f t="shared" ref="B545:D545" si="1061">IF(ISERROR(B544),IF(ISERROR(B543),IF(ISERROR(B542),"BLANK",B542),B543),B544)</f>
        <v>LH</v>
      </c>
      <c r="C545" s="62" t="str">
        <f t="shared" si="1061"/>
        <v>BLANK</v>
      </c>
      <c r="D545" s="62" t="str">
        <f t="shared" si="1061"/>
        <v>USEC26</v>
      </c>
      <c r="E545" s="63" t="str">
        <f>IF(ISERROR(VLOOKUP($D545,SITES!$A:$E,2,FALSE)),"",VLOOKUP($D545,SITES!$A:$E,2,FALSE))</f>
        <v>John U. Lloyd Beach State Park</v>
      </c>
      <c r="F545" s="61">
        <f>IF(ISERROR(VLOOKUP($D545,SITES!$A:$E,3,FALSE)),"",VLOOKUP($D545,SITES!$A:$E,3,FALSE))</f>
        <v>26.08314</v>
      </c>
      <c r="G545" s="64">
        <f>IF(ISERROR(VLOOKUP($D545,SITES!$A:$E,4,FALSE)),"",VLOOKUP($D545,SITES!$A:$E,4,FALSE))</f>
        <v>-80.104109999999906</v>
      </c>
      <c r="H545" s="65">
        <f t="shared" ref="H545:N545" si="1062">IF(ISERROR(H544),IF(ISERROR(H543),IF(ISERROR(H542),"BLANK",H542),H543),H544)</f>
        <v>45449</v>
      </c>
      <c r="I545" s="62">
        <f t="shared" si="1062"/>
        <v>18</v>
      </c>
      <c r="J545" s="62" t="str">
        <f t="shared" si="1062"/>
        <v>N</v>
      </c>
      <c r="K545" s="66">
        <f t="shared" si="1062"/>
        <v>0.46527777777777773</v>
      </c>
      <c r="L545" s="62" t="str">
        <f t="shared" si="1062"/>
        <v>Mark</v>
      </c>
      <c r="M545" s="62">
        <f t="shared" si="1062"/>
        <v>4.5</v>
      </c>
      <c r="N545" s="62">
        <f t="shared" si="1062"/>
        <v>2</v>
      </c>
      <c r="O545" s="62">
        <v>1</v>
      </c>
      <c r="P545" s="62" t="s">
        <v>179</v>
      </c>
      <c r="Q545" s="63" t="str">
        <f>IF($N545=1,IF(ISERROR(VLOOKUP($P545,'M1'!$A:$C,Q$2,FALSE)),"NOT PRESENT",VLOOKUP($P545,'M1'!$A:$C,Q$2,FALSE)),IF($N545=2,IF(ISERROR(VLOOKUP(DATA!$P545,'M2'!$A:$C,Q$2,FALSE)),"NOT PRESENT",VLOOKUP(DATA!$P545,'M2'!$A:$C,Q$2,FALSE)),IF($N545=0,IF(ISERROR(VLOOKUP($P545,'M1'!$A:$C,Q$2,FALSE)),IF(ISERROR(VLOOKUP(DATA!$P545,'M2'!$A:$C,Q$2,FALSE)),"NOT PRESENT",VLOOKUP(DATA!$P545,'M2'!$A:$C,Q$2,FALSE)),VLOOKUP($P545,'M1'!$A:$C,Q$2,FALSE)),"SPECIFY METHOD")))</f>
        <v>NOT PRESENT</v>
      </c>
      <c r="R545" s="63" t="str">
        <f>IF($N545=1,IF(ISERROR(VLOOKUP($P545,'M1'!$A:$C,R$2,FALSE)),"NOT PRESENT",VLOOKUP($P545,'M1'!$A:$C,R$2,FALSE)),IF($N545=2,IF(ISERROR(VLOOKUP(DATA!$P545,'M2'!$A:$C,R$2,FALSE)),"NOT PRESENT",VLOOKUP(DATA!$P545,'M2'!$A:$C,R$2,FALSE)),IF($N545=0,IF(ISERROR(VLOOKUP($P545,'M1'!$A:$C,R$2,FALSE)),IF(ISERROR(VLOOKUP(DATA!$P545,'M2'!$A:$C,R$2,FALSE)),"NOT PRESENT",VLOOKUP(DATA!$P545,'M2'!$A:$C,R$2,FALSE)),VLOOKUP($P545,'M1'!$A:$C,R$2,FALSE)),"SPECIFY METHOD")))</f>
        <v>NOT PRESENT</v>
      </c>
      <c r="S545" s="67">
        <f t="shared" si="1038"/>
        <v>1</v>
      </c>
      <c r="T545" s="62">
        <v>0</v>
      </c>
      <c r="W545" s="62">
        <v>1</v>
      </c>
    </row>
    <row r="546" spans="1:32">
      <c r="B546" s="2" t="str">
        <f t="shared" ref="B546:D546" si="1063">IF(ISERROR(B545),IF(ISERROR(B544),IF(ISERROR(B543),"BLANK",B543),B544),B545)</f>
        <v>LH</v>
      </c>
      <c r="C546" s="2" t="str">
        <f t="shared" si="1063"/>
        <v>BLANK</v>
      </c>
      <c r="D546" s="2" t="str">
        <f t="shared" si="1063"/>
        <v>USEC26</v>
      </c>
      <c r="E546" s="7" t="str">
        <f>IF(ISERROR(VLOOKUP($D546,SITES!$A:$E,2,FALSE)),"",VLOOKUP($D546,SITES!$A:$E,2,FALSE))</f>
        <v>John U. Lloyd Beach State Park</v>
      </c>
      <c r="F546" s="4">
        <f>IF(ISERROR(VLOOKUP($D546,SITES!$A:$E,3,FALSE)),"",VLOOKUP($D546,SITES!$A:$E,3,FALSE))</f>
        <v>26.08314</v>
      </c>
      <c r="G546" s="31">
        <f>IF(ISERROR(VLOOKUP($D546,SITES!$A:$E,4,FALSE)),"",VLOOKUP($D546,SITES!$A:$E,4,FALSE))</f>
        <v>-80.104109999999906</v>
      </c>
      <c r="H546" s="50">
        <f t="shared" ref="H546:N546" si="1064">IF(ISERROR(H545),IF(ISERROR(H544),IF(ISERROR(H543),"BLANK",H543),H544),H545)</f>
        <v>45449</v>
      </c>
      <c r="I546" s="2">
        <f t="shared" si="1064"/>
        <v>18</v>
      </c>
      <c r="J546" s="2" t="str">
        <f t="shared" si="1064"/>
        <v>N</v>
      </c>
      <c r="K546" s="6">
        <f t="shared" si="1064"/>
        <v>0.46527777777777773</v>
      </c>
      <c r="L546" s="2" t="str">
        <f t="shared" si="1064"/>
        <v>Mark</v>
      </c>
      <c r="M546" s="2">
        <f t="shared" si="1064"/>
        <v>4.5</v>
      </c>
      <c r="N546" s="2">
        <f t="shared" si="1064"/>
        <v>2</v>
      </c>
      <c r="O546" s="2">
        <v>1</v>
      </c>
      <c r="P546" s="2" t="s">
        <v>144</v>
      </c>
      <c r="Q546" s="7" t="str">
        <f>IF($N546=1,IF(ISERROR(VLOOKUP($P546,'M1'!$A:$C,Q$2,FALSE)),"NOT PRESENT",VLOOKUP($P546,'M1'!$A:$C,Q$2,FALSE)),IF($N546=2,IF(ISERROR(VLOOKUP(DATA!$P546,'M2'!$A:$C,Q$2,FALSE)),"NOT PRESENT",VLOOKUP(DATA!$P546,'M2'!$A:$C,Q$2,FALSE)),IF($N546=0,IF(ISERROR(VLOOKUP($P546,'M1'!$A:$C,Q$2,FALSE)),IF(ISERROR(VLOOKUP(DATA!$P546,'M2'!$A:$C,Q$2,FALSE)),"NOT PRESENT",VLOOKUP(DATA!$P546,'M2'!$A:$C,Q$2,FALSE)),VLOOKUP($P546,'M1'!$A:$C,Q$2,FALSE)),"SPECIFY METHOD")))</f>
        <v>Echinometra viridis</v>
      </c>
      <c r="R546" s="7" t="str">
        <f>IF($N546=1,IF(ISERROR(VLOOKUP($P546,'M1'!$A:$C,R$2,FALSE)),"NOT PRESENT",VLOOKUP($P546,'M1'!$A:$C,R$2,FALSE)),IF($N546=2,IF(ISERROR(VLOOKUP(DATA!$P546,'M2'!$A:$C,R$2,FALSE)),"NOT PRESENT",VLOOKUP(DATA!$P546,'M2'!$A:$C,R$2,FALSE)),IF($N546=0,IF(ISERROR(VLOOKUP($P546,'M1'!$A:$C,R$2,FALSE)),IF(ISERROR(VLOOKUP(DATA!$P546,'M2'!$A:$C,R$2,FALSE)),"NOT PRESENT",VLOOKUP(DATA!$P546,'M2'!$A:$C,R$2,FALSE)),VLOOKUP($P546,'M1'!$A:$C,R$2,FALSE)),"SPECIFY METHOD")))</f>
        <v>Reef urchin</v>
      </c>
      <c r="S546" s="33">
        <f t="shared" si="1038"/>
        <v>1</v>
      </c>
      <c r="T546" s="2">
        <v>1</v>
      </c>
    </row>
    <row r="547" spans="1:32">
      <c r="B547" s="2" t="str">
        <f t="shared" ref="B547:D547" si="1065">IF(ISERROR(B546),IF(ISERROR(B545),IF(ISERROR(B544),"BLANK",B544),B545),B546)</f>
        <v>LH</v>
      </c>
      <c r="C547" s="2" t="str">
        <f t="shared" si="1065"/>
        <v>BLANK</v>
      </c>
      <c r="D547" s="2" t="str">
        <f t="shared" si="1065"/>
        <v>USEC26</v>
      </c>
      <c r="E547" s="7" t="str">
        <f>IF(ISERROR(VLOOKUP($D547,SITES!$A:$E,2,FALSE)),"",VLOOKUP($D547,SITES!$A:$E,2,FALSE))</f>
        <v>John U. Lloyd Beach State Park</v>
      </c>
      <c r="F547" s="4">
        <f>IF(ISERROR(VLOOKUP($D547,SITES!$A:$E,3,FALSE)),"",VLOOKUP($D547,SITES!$A:$E,3,FALSE))</f>
        <v>26.08314</v>
      </c>
      <c r="G547" s="31">
        <f>IF(ISERROR(VLOOKUP($D547,SITES!$A:$E,4,FALSE)),"",VLOOKUP($D547,SITES!$A:$E,4,FALSE))</f>
        <v>-80.104109999999906</v>
      </c>
      <c r="H547" s="50">
        <f t="shared" ref="H547:N547" si="1066">IF(ISERROR(H546),IF(ISERROR(H545),IF(ISERROR(H544),"BLANK",H544),H545),H546)</f>
        <v>45449</v>
      </c>
      <c r="I547" s="2">
        <f t="shared" si="1066"/>
        <v>18</v>
      </c>
      <c r="J547" s="2" t="str">
        <f t="shared" si="1066"/>
        <v>N</v>
      </c>
      <c r="K547" s="6">
        <f t="shared" si="1066"/>
        <v>0.46527777777777773</v>
      </c>
      <c r="L547" s="2" t="str">
        <f t="shared" si="1066"/>
        <v>Mark</v>
      </c>
      <c r="M547" s="2">
        <f t="shared" si="1066"/>
        <v>4.5</v>
      </c>
      <c r="N547" s="2">
        <f t="shared" si="1066"/>
        <v>2</v>
      </c>
      <c r="O547" s="2">
        <v>1</v>
      </c>
      <c r="P547" s="2" t="s">
        <v>168</v>
      </c>
      <c r="Q547" s="7" t="str">
        <f>IF($N547=1,IF(ISERROR(VLOOKUP($P547,'M1'!$A:$C,Q$2,FALSE)),"NOT PRESENT",VLOOKUP($P547,'M1'!$A:$C,Q$2,FALSE)),IF($N547=2,IF(ISERROR(VLOOKUP(DATA!$P547,'M2'!$A:$C,Q$2,FALSE)),"NOT PRESENT",VLOOKUP(DATA!$P547,'M2'!$A:$C,Q$2,FALSE)),IF($N547=0,IF(ISERROR(VLOOKUP($P547,'M1'!$A:$C,Q$2,FALSE)),IF(ISERROR(VLOOKUP(DATA!$P547,'M2'!$A:$C,Q$2,FALSE)),"NOT PRESENT",VLOOKUP(DATA!$P547,'M2'!$A:$C,Q$2,FALSE)),VLOOKUP($P547,'M1'!$A:$C,Q$2,FALSE)),"SPECIFY METHOD")))</f>
        <v>Cerithium spp.</v>
      </c>
      <c r="R547" s="7">
        <f>IF($N547=1,IF(ISERROR(VLOOKUP($P547,'M1'!$A:$C,R$2,FALSE)),"NOT PRESENT",VLOOKUP($P547,'M1'!$A:$C,R$2,FALSE)),IF($N547=2,IF(ISERROR(VLOOKUP(DATA!$P547,'M2'!$A:$C,R$2,FALSE)),"NOT PRESENT",VLOOKUP(DATA!$P547,'M2'!$A:$C,R$2,FALSE)),IF($N547=0,IF(ISERROR(VLOOKUP($P547,'M1'!$A:$C,R$2,FALSE)),IF(ISERROR(VLOOKUP(DATA!$P547,'M2'!$A:$C,R$2,FALSE)),"NOT PRESENT",VLOOKUP(DATA!$P547,'M2'!$A:$C,R$2,FALSE)),VLOOKUP($P547,'M1'!$A:$C,R$2,FALSE)),"SPECIFY METHOD")))</f>
        <v>0</v>
      </c>
      <c r="S547" s="33">
        <f t="shared" si="1038"/>
        <v>8</v>
      </c>
      <c r="T547" s="2">
        <v>8</v>
      </c>
    </row>
    <row r="548" spans="1:32">
      <c r="B548" s="2" t="str">
        <f t="shared" ref="B548:D548" si="1067">IF(ISERROR(B547),IF(ISERROR(B546),IF(ISERROR(B545),"BLANK",B545),B546),B547)</f>
        <v>LH</v>
      </c>
      <c r="C548" s="2" t="str">
        <f t="shared" si="1067"/>
        <v>BLANK</v>
      </c>
      <c r="D548" s="2" t="str">
        <f t="shared" si="1067"/>
        <v>USEC26</v>
      </c>
      <c r="E548" s="7" t="str">
        <f>IF(ISERROR(VLOOKUP($D548,SITES!$A:$E,2,FALSE)),"",VLOOKUP($D548,SITES!$A:$E,2,FALSE))</f>
        <v>John U. Lloyd Beach State Park</v>
      </c>
      <c r="F548" s="4">
        <f>IF(ISERROR(VLOOKUP($D548,SITES!$A:$E,3,FALSE)),"",VLOOKUP($D548,SITES!$A:$E,3,FALSE))</f>
        <v>26.08314</v>
      </c>
      <c r="G548" s="31">
        <f>IF(ISERROR(VLOOKUP($D548,SITES!$A:$E,4,FALSE)),"",VLOOKUP($D548,SITES!$A:$E,4,FALSE))</f>
        <v>-80.104109999999906</v>
      </c>
      <c r="H548" s="50">
        <f t="shared" ref="H548:N548" si="1068">IF(ISERROR(H547),IF(ISERROR(H546),IF(ISERROR(H545),"BLANK",H545),H546),H547)</f>
        <v>45449</v>
      </c>
      <c r="I548" s="2">
        <f t="shared" si="1068"/>
        <v>18</v>
      </c>
      <c r="J548" s="2" t="str">
        <f t="shared" si="1068"/>
        <v>N</v>
      </c>
      <c r="K548" s="6">
        <f t="shared" si="1068"/>
        <v>0.46527777777777773</v>
      </c>
      <c r="L548" s="2" t="str">
        <f t="shared" si="1068"/>
        <v>Mark</v>
      </c>
      <c r="M548" s="2">
        <f t="shared" si="1068"/>
        <v>4.5</v>
      </c>
      <c r="N548" s="2">
        <f t="shared" si="1068"/>
        <v>2</v>
      </c>
      <c r="O548" s="2">
        <v>2</v>
      </c>
      <c r="P548" s="2" t="s">
        <v>111</v>
      </c>
      <c r="Q548" s="7" t="str">
        <f>IF($N548=1,IF(ISERROR(VLOOKUP($P548,'M1'!$A:$C,Q$2,FALSE)),"NOT PRESENT",VLOOKUP($P548,'M1'!$A:$C,Q$2,FALSE)),IF($N548=2,IF(ISERROR(VLOOKUP(DATA!$P548,'M2'!$A:$C,Q$2,FALSE)),"NOT PRESENT",VLOOKUP(DATA!$P548,'M2'!$A:$C,Q$2,FALSE)),IF($N548=0,IF(ISERROR(VLOOKUP($P548,'M1'!$A:$C,Q$2,FALSE)),IF(ISERROR(VLOOKUP(DATA!$P548,'M2'!$A:$C,Q$2,FALSE)),"NOT PRESENT",VLOOKUP(DATA!$P548,'M2'!$A:$C,Q$2,FALSE)),VLOOKUP($P548,'M1'!$A:$C,Q$2,FALSE)),"SPECIFY METHOD")))</f>
        <v>Eucidaris tribuloides</v>
      </c>
      <c r="R548" s="7" t="str">
        <f>IF($N548=1,IF(ISERROR(VLOOKUP($P548,'M1'!$A:$C,R$2,FALSE)),"NOT PRESENT",VLOOKUP($P548,'M1'!$A:$C,R$2,FALSE)),IF($N548=2,IF(ISERROR(VLOOKUP(DATA!$P548,'M2'!$A:$C,R$2,FALSE)),"NOT PRESENT",VLOOKUP(DATA!$P548,'M2'!$A:$C,R$2,FALSE)),IF($N548=0,IF(ISERROR(VLOOKUP($P548,'M1'!$A:$C,R$2,FALSE)),IF(ISERROR(VLOOKUP(DATA!$P548,'M2'!$A:$C,R$2,FALSE)),"NOT PRESENT",VLOOKUP(DATA!$P548,'M2'!$A:$C,R$2,FALSE)),VLOOKUP($P548,'M1'!$A:$C,R$2,FALSE)),"SPECIFY METHOD")))</f>
        <v>Slate pencil urchin</v>
      </c>
      <c r="S548" s="33">
        <f t="shared" si="1038"/>
        <v>1</v>
      </c>
      <c r="T548" s="2">
        <v>1</v>
      </c>
    </row>
    <row r="549" spans="1:32">
      <c r="B549" s="2" t="str">
        <f t="shared" ref="B549:D549" si="1069">IF(ISERROR(B548),IF(ISERROR(B547),IF(ISERROR(B546),"BLANK",B546),B547),B548)</f>
        <v>LH</v>
      </c>
      <c r="C549" s="2" t="str">
        <f t="shared" si="1069"/>
        <v>BLANK</v>
      </c>
      <c r="D549" s="2" t="str">
        <f t="shared" si="1069"/>
        <v>USEC26</v>
      </c>
      <c r="E549" s="7" t="str">
        <f>IF(ISERROR(VLOOKUP($D549,SITES!$A:$E,2,FALSE)),"",VLOOKUP($D549,SITES!$A:$E,2,FALSE))</f>
        <v>John U. Lloyd Beach State Park</v>
      </c>
      <c r="F549" s="4">
        <f>IF(ISERROR(VLOOKUP($D549,SITES!$A:$E,3,FALSE)),"",VLOOKUP($D549,SITES!$A:$E,3,FALSE))</f>
        <v>26.08314</v>
      </c>
      <c r="G549" s="31">
        <f>IF(ISERROR(VLOOKUP($D549,SITES!$A:$E,4,FALSE)),"",VLOOKUP($D549,SITES!$A:$E,4,FALSE))</f>
        <v>-80.104109999999906</v>
      </c>
      <c r="H549" s="50">
        <f t="shared" ref="H549:N549" si="1070">IF(ISERROR(H548),IF(ISERROR(H547),IF(ISERROR(H546),"BLANK",H546),H547),H548)</f>
        <v>45449</v>
      </c>
      <c r="I549" s="2">
        <f t="shared" si="1070"/>
        <v>18</v>
      </c>
      <c r="J549" s="2" t="str">
        <f t="shared" si="1070"/>
        <v>N</v>
      </c>
      <c r="K549" s="6">
        <f t="shared" si="1070"/>
        <v>0.46527777777777773</v>
      </c>
      <c r="L549" s="2" t="str">
        <f t="shared" si="1070"/>
        <v>Mark</v>
      </c>
      <c r="M549" s="2">
        <f t="shared" si="1070"/>
        <v>4.5</v>
      </c>
      <c r="N549" s="2">
        <f t="shared" si="1070"/>
        <v>2</v>
      </c>
      <c r="O549" s="2">
        <v>2</v>
      </c>
      <c r="P549" s="2" t="s">
        <v>171</v>
      </c>
      <c r="Q549" s="7" t="str">
        <f>IF($N549=1,IF(ISERROR(VLOOKUP($P549,'M1'!$A:$C,Q$2,FALSE)),"NOT PRESENT",VLOOKUP($P549,'M1'!$A:$C,Q$2,FALSE)),IF($N549=2,IF(ISERROR(VLOOKUP(DATA!$P549,'M2'!$A:$C,Q$2,FALSE)),"NOT PRESENT",VLOOKUP(DATA!$P549,'M2'!$A:$C,Q$2,FALSE)),IF($N549=0,IF(ISERROR(VLOOKUP($P549,'M1'!$A:$C,Q$2,FALSE)),IF(ISERROR(VLOOKUP(DATA!$P549,'M2'!$A:$C,Q$2,FALSE)),"NOT PRESENT",VLOOKUP(DATA!$P549,'M2'!$A:$C,Q$2,FALSE)),VLOOKUP($P549,'M1'!$A:$C,Q$2,FALSE)),"SPECIFY METHOD")))</f>
        <v>Mithracidae spp.</v>
      </c>
      <c r="R549" s="7">
        <f>IF($N549=1,IF(ISERROR(VLOOKUP($P549,'M1'!$A:$C,R$2,FALSE)),"NOT PRESENT",VLOOKUP($P549,'M1'!$A:$C,R$2,FALSE)),IF($N549=2,IF(ISERROR(VLOOKUP(DATA!$P549,'M2'!$A:$C,R$2,FALSE)),"NOT PRESENT",VLOOKUP(DATA!$P549,'M2'!$A:$C,R$2,FALSE)),IF($N549=0,IF(ISERROR(VLOOKUP($P549,'M1'!$A:$C,R$2,FALSE)),IF(ISERROR(VLOOKUP(DATA!$P549,'M2'!$A:$C,R$2,FALSE)),"NOT PRESENT",VLOOKUP(DATA!$P549,'M2'!$A:$C,R$2,FALSE)),VLOOKUP($P549,'M1'!$A:$C,R$2,FALSE)),"SPECIFY METHOD")))</f>
        <v>0</v>
      </c>
      <c r="S549" s="33">
        <f t="shared" si="1038"/>
        <v>1</v>
      </c>
      <c r="T549" s="2">
        <v>1</v>
      </c>
    </row>
    <row r="550" spans="1:32">
      <c r="B550" s="2" t="str">
        <f t="shared" ref="B550:D550" si="1071">IF(ISERROR(B549),IF(ISERROR(B548),IF(ISERROR(B547),"BLANK",B547),B548),B549)</f>
        <v>LH</v>
      </c>
      <c r="C550" s="2" t="str">
        <f t="shared" si="1071"/>
        <v>BLANK</v>
      </c>
      <c r="D550" s="2" t="str">
        <f t="shared" si="1071"/>
        <v>USEC26</v>
      </c>
      <c r="E550" s="7" t="str">
        <f>IF(ISERROR(VLOOKUP($D550,SITES!$A:$E,2,FALSE)),"",VLOOKUP($D550,SITES!$A:$E,2,FALSE))</f>
        <v>John U. Lloyd Beach State Park</v>
      </c>
      <c r="F550" s="4">
        <f>IF(ISERROR(VLOOKUP($D550,SITES!$A:$E,3,FALSE)),"",VLOOKUP($D550,SITES!$A:$E,3,FALSE))</f>
        <v>26.08314</v>
      </c>
      <c r="G550" s="31">
        <f>IF(ISERROR(VLOOKUP($D550,SITES!$A:$E,4,FALSE)),"",VLOOKUP($D550,SITES!$A:$E,4,FALSE))</f>
        <v>-80.104109999999906</v>
      </c>
      <c r="H550" s="50">
        <f t="shared" ref="H550:N550" si="1072">IF(ISERROR(H549),IF(ISERROR(H548),IF(ISERROR(H547),"BLANK",H547),H548),H549)</f>
        <v>45449</v>
      </c>
      <c r="I550" s="2">
        <f t="shared" si="1072"/>
        <v>18</v>
      </c>
      <c r="J550" s="2" t="str">
        <f t="shared" si="1072"/>
        <v>N</v>
      </c>
      <c r="K550" s="6">
        <f t="shared" si="1072"/>
        <v>0.46527777777777773</v>
      </c>
      <c r="L550" s="2" t="str">
        <f t="shared" si="1072"/>
        <v>Mark</v>
      </c>
      <c r="M550" s="2">
        <f t="shared" si="1072"/>
        <v>4.5</v>
      </c>
      <c r="N550" s="2">
        <f t="shared" si="1072"/>
        <v>2</v>
      </c>
      <c r="O550" s="2">
        <v>2</v>
      </c>
      <c r="P550" s="2" t="s">
        <v>134</v>
      </c>
      <c r="Q550" s="7" t="str">
        <f>IF($N550=1,IF(ISERROR(VLOOKUP($P550,'M1'!$A:$C,Q$2,FALSE)),"NOT PRESENT",VLOOKUP($P550,'M1'!$A:$C,Q$2,FALSE)),IF($N550=2,IF(ISERROR(VLOOKUP(DATA!$P550,'M2'!$A:$C,Q$2,FALSE)),"NOT PRESENT",VLOOKUP(DATA!$P550,'M2'!$A:$C,Q$2,FALSE)),IF($N550=0,IF(ISERROR(VLOOKUP($P550,'M1'!$A:$C,Q$2,FALSE)),IF(ISERROR(VLOOKUP(DATA!$P550,'M2'!$A:$C,Q$2,FALSE)),"NOT PRESENT",VLOOKUP(DATA!$P550,'M2'!$A:$C,Q$2,FALSE)),VLOOKUP($P550,'M1'!$A:$C,Q$2,FALSE)),"SPECIFY METHOD")))</f>
        <v>Opistognathus whitehursti</v>
      </c>
      <c r="R550" s="7">
        <f>IF($N550=1,IF(ISERROR(VLOOKUP($P550,'M1'!$A:$C,R$2,FALSE)),"NOT PRESENT",VLOOKUP($P550,'M1'!$A:$C,R$2,FALSE)),IF($N550=2,IF(ISERROR(VLOOKUP(DATA!$P550,'M2'!$A:$C,R$2,FALSE)),"NOT PRESENT",VLOOKUP(DATA!$P550,'M2'!$A:$C,R$2,FALSE)),IF($N550=0,IF(ISERROR(VLOOKUP($P550,'M1'!$A:$C,R$2,FALSE)),IF(ISERROR(VLOOKUP(DATA!$P550,'M2'!$A:$C,R$2,FALSE)),"NOT PRESENT",VLOOKUP(DATA!$P550,'M2'!$A:$C,R$2,FALSE)),VLOOKUP($P550,'M1'!$A:$C,R$2,FALSE)),"SPECIFY METHOD")))</f>
        <v>0</v>
      </c>
      <c r="S550" s="33">
        <f t="shared" si="1038"/>
        <v>1</v>
      </c>
      <c r="T550" s="2">
        <v>0</v>
      </c>
      <c r="V550" s="2">
        <v>1</v>
      </c>
    </row>
    <row r="551" spans="1:32">
      <c r="B551" s="2" t="str">
        <f t="shared" ref="B551:D551" si="1073">IF(ISERROR(B550),IF(ISERROR(B549),IF(ISERROR(B548),"BLANK",B548),B549),B550)</f>
        <v>LH</v>
      </c>
      <c r="C551" s="2" t="str">
        <f t="shared" si="1073"/>
        <v>BLANK</v>
      </c>
      <c r="D551" s="2" t="str">
        <f t="shared" si="1073"/>
        <v>USEC26</v>
      </c>
      <c r="E551" s="7" t="str">
        <f>IF(ISERROR(VLOOKUP($D551,SITES!$A:$E,2,FALSE)),"",VLOOKUP($D551,SITES!$A:$E,2,FALSE))</f>
        <v>John U. Lloyd Beach State Park</v>
      </c>
      <c r="F551" s="4">
        <f>IF(ISERROR(VLOOKUP($D551,SITES!$A:$E,3,FALSE)),"",VLOOKUP($D551,SITES!$A:$E,3,FALSE))</f>
        <v>26.08314</v>
      </c>
      <c r="G551" s="31">
        <f>IF(ISERROR(VLOOKUP($D551,SITES!$A:$E,4,FALSE)),"",VLOOKUP($D551,SITES!$A:$E,4,FALSE))</f>
        <v>-80.104109999999906</v>
      </c>
      <c r="H551" s="50">
        <f t="shared" ref="H551:N551" si="1074">IF(ISERROR(H550),IF(ISERROR(H549),IF(ISERROR(H548),"BLANK",H548),H549),H550)</f>
        <v>45449</v>
      </c>
      <c r="I551" s="2">
        <f t="shared" si="1074"/>
        <v>18</v>
      </c>
      <c r="J551" s="2" t="str">
        <f t="shared" si="1074"/>
        <v>N</v>
      </c>
      <c r="K551" s="6">
        <f t="shared" si="1074"/>
        <v>0.46527777777777773</v>
      </c>
      <c r="L551" s="2" t="str">
        <f t="shared" si="1074"/>
        <v>Mark</v>
      </c>
      <c r="M551" s="2">
        <f t="shared" si="1074"/>
        <v>4.5</v>
      </c>
      <c r="N551" s="2">
        <f t="shared" si="1074"/>
        <v>2</v>
      </c>
      <c r="O551" s="2">
        <v>2</v>
      </c>
      <c r="P551" s="2" t="s">
        <v>169</v>
      </c>
      <c r="Q551" s="7" t="str">
        <f>IF($N551=1,IF(ISERROR(VLOOKUP($P551,'M1'!$A:$C,Q$2,FALSE)),"NOT PRESENT",VLOOKUP($P551,'M1'!$A:$C,Q$2,FALSE)),IF($N551=2,IF(ISERROR(VLOOKUP(DATA!$P551,'M2'!$A:$C,Q$2,FALSE)),"NOT PRESENT",VLOOKUP(DATA!$P551,'M2'!$A:$C,Q$2,FALSE)),IF($N551=0,IF(ISERROR(VLOOKUP($P551,'M1'!$A:$C,Q$2,FALSE)),IF(ISERROR(VLOOKUP(DATA!$P551,'M2'!$A:$C,Q$2,FALSE)),"NOT PRESENT",VLOOKUP(DATA!$P551,'M2'!$A:$C,Q$2,FALSE)),VLOOKUP($P551,'M1'!$A:$C,Q$2,FALSE)),"SPECIFY METHOD")))</f>
        <v>Emblemaria pandionis</v>
      </c>
      <c r="R551" s="7">
        <f>IF($N551=1,IF(ISERROR(VLOOKUP($P551,'M1'!$A:$C,R$2,FALSE)),"NOT PRESENT",VLOOKUP($P551,'M1'!$A:$C,R$2,FALSE)),IF($N551=2,IF(ISERROR(VLOOKUP(DATA!$P551,'M2'!$A:$C,R$2,FALSE)),"NOT PRESENT",VLOOKUP(DATA!$P551,'M2'!$A:$C,R$2,FALSE)),IF($N551=0,IF(ISERROR(VLOOKUP($P551,'M1'!$A:$C,R$2,FALSE)),IF(ISERROR(VLOOKUP(DATA!$P551,'M2'!$A:$C,R$2,FALSE)),"NOT PRESENT",VLOOKUP(DATA!$P551,'M2'!$A:$C,R$2,FALSE)),VLOOKUP($P551,'M1'!$A:$C,R$2,FALSE)),"SPECIFY METHOD")))</f>
        <v>0</v>
      </c>
      <c r="S551" s="33">
        <f t="shared" si="1038"/>
        <v>2</v>
      </c>
      <c r="T551" s="2">
        <v>0</v>
      </c>
      <c r="U551" s="2">
        <v>2</v>
      </c>
    </row>
    <row r="552" spans="1:32" s="62" customFormat="1">
      <c r="A552" s="61"/>
      <c r="B552" s="62" t="str">
        <f t="shared" ref="B552:D552" si="1075">IF(ISERROR(B551),IF(ISERROR(B550),IF(ISERROR(B549),"BLANK",B549),B550),B551)</f>
        <v>LH</v>
      </c>
      <c r="C552" s="62" t="str">
        <f t="shared" si="1075"/>
        <v>BLANK</v>
      </c>
      <c r="D552" s="62" t="str">
        <f t="shared" si="1075"/>
        <v>USEC26</v>
      </c>
      <c r="E552" s="63" t="str">
        <f>IF(ISERROR(VLOOKUP($D552,SITES!$A:$E,2,FALSE)),"",VLOOKUP($D552,SITES!$A:$E,2,FALSE))</f>
        <v>John U. Lloyd Beach State Park</v>
      </c>
      <c r="F552" s="61">
        <f>IF(ISERROR(VLOOKUP($D552,SITES!$A:$E,3,FALSE)),"",VLOOKUP($D552,SITES!$A:$E,3,FALSE))</f>
        <v>26.08314</v>
      </c>
      <c r="G552" s="64">
        <f>IF(ISERROR(VLOOKUP($D552,SITES!$A:$E,4,FALSE)),"",VLOOKUP($D552,SITES!$A:$E,4,FALSE))</f>
        <v>-80.104109999999906</v>
      </c>
      <c r="H552" s="65">
        <f t="shared" ref="H552:N552" si="1076">IF(ISERROR(H551),IF(ISERROR(H550),IF(ISERROR(H549),"BLANK",H549),H550),H551)</f>
        <v>45449</v>
      </c>
      <c r="I552" s="62">
        <f t="shared" si="1076"/>
        <v>18</v>
      </c>
      <c r="J552" s="62" t="str">
        <f t="shared" si="1076"/>
        <v>N</v>
      </c>
      <c r="K552" s="66">
        <f t="shared" si="1076"/>
        <v>0.46527777777777773</v>
      </c>
      <c r="L552" s="62" t="str">
        <f t="shared" si="1076"/>
        <v>Mark</v>
      </c>
      <c r="M552" s="62">
        <f t="shared" si="1076"/>
        <v>4.5</v>
      </c>
      <c r="N552" s="62">
        <f t="shared" si="1076"/>
        <v>2</v>
      </c>
      <c r="O552" s="62">
        <v>2</v>
      </c>
      <c r="P552" s="62" t="s">
        <v>197</v>
      </c>
      <c r="Q552" s="63" t="str">
        <f>IF($N552=1,IF(ISERROR(VLOOKUP($P552,'M1'!$A:$C,Q$2,FALSE)),"NOT PRESENT",VLOOKUP($P552,'M1'!$A:$C,Q$2,FALSE)),IF($N552=2,IF(ISERROR(VLOOKUP(DATA!$P552,'M2'!$A:$C,Q$2,FALSE)),"NOT PRESENT",VLOOKUP(DATA!$P552,'M2'!$A:$C,Q$2,FALSE)),IF($N552=0,IF(ISERROR(VLOOKUP($P552,'M1'!$A:$C,Q$2,FALSE)),IF(ISERROR(VLOOKUP(DATA!$P552,'M2'!$A:$C,Q$2,FALSE)),"NOT PRESENT",VLOOKUP(DATA!$P552,'M2'!$A:$C,Q$2,FALSE)),VLOOKUP($P552,'M1'!$A:$C,Q$2,FALSE)),"SPECIFY METHOD")))</f>
        <v>NOT PRESENT</v>
      </c>
      <c r="R552" s="63" t="str">
        <f>IF($N552=1,IF(ISERROR(VLOOKUP($P552,'M1'!$A:$C,R$2,FALSE)),"NOT PRESENT",VLOOKUP($P552,'M1'!$A:$C,R$2,FALSE)),IF($N552=2,IF(ISERROR(VLOOKUP(DATA!$P552,'M2'!$A:$C,R$2,FALSE)),"NOT PRESENT",VLOOKUP(DATA!$P552,'M2'!$A:$C,R$2,FALSE)),IF($N552=0,IF(ISERROR(VLOOKUP($P552,'M1'!$A:$C,R$2,FALSE)),IF(ISERROR(VLOOKUP(DATA!$P552,'M2'!$A:$C,R$2,FALSE)),"NOT PRESENT",VLOOKUP(DATA!$P552,'M2'!$A:$C,R$2,FALSE)),VLOOKUP($P552,'M1'!$A:$C,R$2,FALSE)),"SPECIFY METHOD")))</f>
        <v>NOT PRESENT</v>
      </c>
      <c r="S552" s="67">
        <f t="shared" si="1038"/>
        <v>1</v>
      </c>
      <c r="T552" s="62">
        <v>0</v>
      </c>
      <c r="U552" s="62">
        <v>1</v>
      </c>
    </row>
    <row r="553" spans="1:32">
      <c r="B553" s="2" t="str">
        <f t="shared" ref="B553:D553" si="1077">IF(ISERROR(B552),IF(ISERROR(B551),IF(ISERROR(B550),"BLANK",B550),B551),B552)</f>
        <v>LH</v>
      </c>
      <c r="C553" s="2" t="str">
        <f t="shared" si="1077"/>
        <v>BLANK</v>
      </c>
      <c r="D553" s="2" t="str">
        <f t="shared" si="1077"/>
        <v>USEC26</v>
      </c>
      <c r="E553" s="7" t="str">
        <f>IF(ISERROR(VLOOKUP($D553,SITES!$A:$E,2,FALSE)),"",VLOOKUP($D553,SITES!$A:$E,2,FALSE))</f>
        <v>John U. Lloyd Beach State Park</v>
      </c>
      <c r="F553" s="4">
        <f>IF(ISERROR(VLOOKUP($D553,SITES!$A:$E,3,FALSE)),"",VLOOKUP($D553,SITES!$A:$E,3,FALSE))</f>
        <v>26.08314</v>
      </c>
      <c r="G553" s="31">
        <f>IF(ISERROR(VLOOKUP($D553,SITES!$A:$E,4,FALSE)),"",VLOOKUP($D553,SITES!$A:$E,4,FALSE))</f>
        <v>-80.104109999999906</v>
      </c>
      <c r="H553" s="50">
        <f t="shared" ref="H553:N553" si="1078">IF(ISERROR(H552),IF(ISERROR(H551),IF(ISERROR(H550),"BLANK",H550),H551),H552)</f>
        <v>45449</v>
      </c>
      <c r="I553" s="2">
        <f t="shared" si="1078"/>
        <v>18</v>
      </c>
      <c r="J553" s="2" t="str">
        <f t="shared" si="1078"/>
        <v>N</v>
      </c>
      <c r="K553" s="6">
        <f t="shared" si="1078"/>
        <v>0.46527777777777773</v>
      </c>
      <c r="L553" s="2" t="str">
        <f t="shared" si="1078"/>
        <v>Mark</v>
      </c>
      <c r="M553" s="2">
        <f t="shared" si="1078"/>
        <v>4.5</v>
      </c>
      <c r="N553" s="2">
        <f t="shared" si="1078"/>
        <v>2</v>
      </c>
      <c r="O553" s="2">
        <v>2</v>
      </c>
      <c r="P553" s="2" t="s">
        <v>198</v>
      </c>
      <c r="Q553" s="7" t="str">
        <f>IF($N553=1,IF(ISERROR(VLOOKUP($P553,'M1'!$A:$C,Q$2,FALSE)),"NOT PRESENT",VLOOKUP($P553,'M1'!$A:$C,Q$2,FALSE)),IF($N553=2,IF(ISERROR(VLOOKUP(DATA!$P553,'M2'!$A:$C,Q$2,FALSE)),"NOT PRESENT",VLOOKUP(DATA!$P553,'M2'!$A:$C,Q$2,FALSE)),IF($N553=0,IF(ISERROR(VLOOKUP($P553,'M1'!$A:$C,Q$2,FALSE)),IF(ISERROR(VLOOKUP(DATA!$P553,'M2'!$A:$C,Q$2,FALSE)),"NOT PRESENT",VLOOKUP(DATA!$P553,'M2'!$A:$C,Q$2,FALSE)),VLOOKUP($P553,'M1'!$A:$C,Q$2,FALSE)),"SPECIFY METHOD")))</f>
        <v>Diodon hystrix</v>
      </c>
      <c r="R553" s="7" t="str">
        <f>IF($N553=1,IF(ISERROR(VLOOKUP($P553,'M1'!$A:$C,R$2,FALSE)),"NOT PRESENT",VLOOKUP($P553,'M1'!$A:$C,R$2,FALSE)),IF($N553=2,IF(ISERROR(VLOOKUP(DATA!$P553,'M2'!$A:$C,R$2,FALSE)),"NOT PRESENT",VLOOKUP(DATA!$P553,'M2'!$A:$C,R$2,FALSE)),IF($N553=0,IF(ISERROR(VLOOKUP($P553,'M1'!$A:$C,R$2,FALSE)),IF(ISERROR(VLOOKUP(DATA!$P553,'M2'!$A:$C,R$2,FALSE)),"NOT PRESENT",VLOOKUP(DATA!$P553,'M2'!$A:$C,R$2,FALSE)),VLOOKUP($P553,'M1'!$A:$C,R$2,FALSE)),"SPECIFY METHOD")))</f>
        <v>Spotted porcupinefish</v>
      </c>
      <c r="S553" s="33">
        <f t="shared" si="1038"/>
        <v>1</v>
      </c>
      <c r="T553" s="2">
        <v>0</v>
      </c>
      <c r="AF553" s="2">
        <v>1</v>
      </c>
    </row>
    <row r="554" spans="1:32" s="53" customFormat="1">
      <c r="A554" s="54"/>
      <c r="B554" s="53" t="str">
        <f>IF(ISERROR(#REF!),IF(ISERROR(#REF!),IF(ISERROR(B553),"BLANK",B553),#REF!),#REF!)</f>
        <v>LH</v>
      </c>
      <c r="C554" s="53" t="str">
        <f>IF(ISERROR(#REF!),IF(ISERROR(#REF!),IF(ISERROR(C553),"BLANK",C553),#REF!),#REF!)</f>
        <v>BLANK</v>
      </c>
      <c r="D554" s="53" t="str">
        <f>IF(ISERROR(#REF!),IF(ISERROR(#REF!),IF(ISERROR(D553),"BLANK",D553),#REF!),#REF!)</f>
        <v>USEC26</v>
      </c>
      <c r="E554" s="52" t="str">
        <f>IF(ISERROR(VLOOKUP($D554,SITES!$A:$E,2,FALSE)),"",VLOOKUP($D554,SITES!$A:$E,2,FALSE))</f>
        <v>John U. Lloyd Beach State Park</v>
      </c>
      <c r="F554" s="54">
        <f>IF(ISERROR(VLOOKUP($D554,SITES!$A:$E,3,FALSE)),"",VLOOKUP($D554,SITES!$A:$E,3,FALSE))</f>
        <v>26.08314</v>
      </c>
      <c r="G554" s="55">
        <f>IF(ISERROR(VLOOKUP($D554,SITES!$A:$E,4,FALSE)),"",VLOOKUP($D554,SITES!$A:$E,4,FALSE))</f>
        <v>-80.104109999999906</v>
      </c>
      <c r="H554" s="56">
        <f>IF(ISERROR(#REF!),IF(ISERROR(#REF!),IF(ISERROR(H553),"BLANK",H553),#REF!),#REF!)</f>
        <v>45449</v>
      </c>
      <c r="I554" s="53">
        <f>IF(ISERROR(#REF!),IF(ISERROR(#REF!),IF(ISERROR(I553),"BLANK",I553),#REF!),#REF!)</f>
        <v>18</v>
      </c>
      <c r="J554" s="53" t="str">
        <f>IF(ISERROR(#REF!),IF(ISERROR(#REF!),IF(ISERROR(J553),"BLANK",J553),#REF!),#REF!)</f>
        <v>N</v>
      </c>
      <c r="K554" s="57">
        <f>IF(ISERROR(#REF!),IF(ISERROR(#REF!),IF(ISERROR(K553),"BLANK",K553),#REF!),#REF!)</f>
        <v>0.46527777777777773</v>
      </c>
      <c r="L554" s="53" t="str">
        <f>IF(ISERROR(#REF!),IF(ISERROR(#REF!),IF(ISERROR(L553),"BLANK",L553),#REF!),#REF!)</f>
        <v>Mark</v>
      </c>
      <c r="M554" s="53">
        <f>IF(ISERROR(#REF!),IF(ISERROR(#REF!),IF(ISERROR(M553),"BLANK",M553),#REF!),#REF!)</f>
        <v>4.5</v>
      </c>
      <c r="N554" s="53">
        <f>IF(ISERROR(#REF!),IF(ISERROR(#REF!),IF(ISERROR(N553),"BLANK",N553),#REF!),#REF!)</f>
        <v>2</v>
      </c>
      <c r="O554" s="53">
        <f>IF(ISERROR(#REF!),IF(ISERROR(#REF!),IF(ISERROR(O553),"BLANK",O553),#REF!),#REF!)</f>
        <v>2</v>
      </c>
      <c r="P554" s="53" t="s">
        <v>199</v>
      </c>
      <c r="Q554" s="52" t="str">
        <f>IF($N554=1,IF(ISERROR(VLOOKUP($P554,'M1'!$A:$C,Q$2,FALSE)),"NOT PRESENT",VLOOKUP($P554,'M1'!$A:$C,Q$2,FALSE)),IF($N554=2,IF(ISERROR(VLOOKUP(DATA!$P554,'M2'!$A:$C,Q$2,FALSE)),"NOT PRESENT",VLOOKUP(DATA!$P554,'M2'!$A:$C,Q$2,FALSE)),IF($N554=0,IF(ISERROR(VLOOKUP($P554,'M1'!$A:$C,Q$2,FALSE)),IF(ISERROR(VLOOKUP(DATA!$P554,'M2'!$A:$C,Q$2,FALSE)),"NOT PRESENT",VLOOKUP(DATA!$P554,'M2'!$A:$C,Q$2,FALSE)),VLOOKUP($P554,'M1'!$A:$C,Q$2,FALSE)),"SPECIFY METHOD")))</f>
        <v>Cassis tuberosa</v>
      </c>
      <c r="R554" s="52" t="str">
        <f>IF($N554=1,IF(ISERROR(VLOOKUP($P554,'M1'!$A:$C,R$2,FALSE)),"NOT PRESENT",VLOOKUP($P554,'M1'!$A:$C,R$2,FALSE)),IF($N554=2,IF(ISERROR(VLOOKUP(DATA!$P554,'M2'!$A:$C,R$2,FALSE)),"NOT PRESENT",VLOOKUP(DATA!$P554,'M2'!$A:$C,R$2,FALSE)),IF($N554=0,IF(ISERROR(VLOOKUP($P554,'M1'!$A:$C,R$2,FALSE)),IF(ISERROR(VLOOKUP(DATA!$P554,'M2'!$A:$C,R$2,FALSE)),"NOT PRESENT",VLOOKUP(DATA!$P554,'M2'!$A:$C,R$2,FALSE)),VLOOKUP($P554,'M1'!$A:$C,R$2,FALSE)),"SPECIFY METHOD")))</f>
        <v>King helmet</v>
      </c>
      <c r="S554" s="58">
        <f t="shared" si="1038"/>
        <v>1</v>
      </c>
      <c r="T554" s="53">
        <v>1</v>
      </c>
    </row>
    <row r="555" spans="1:32">
      <c r="B555" s="2" t="str">
        <f>IF(ISERROR(B554),IF(ISERROR(#REF!),IF(ISERROR(#REF!),"BLANK",#REF!),#REF!),B554)</f>
        <v>LH</v>
      </c>
      <c r="C555" s="2" t="s">
        <v>67</v>
      </c>
      <c r="D555" s="2" t="s">
        <v>200</v>
      </c>
      <c r="E555" s="7" t="str">
        <f>IF(ISERROR(VLOOKUP($D555,SITES!$A:$E,2,FALSE)),"",VLOOKUP($D555,SITES!$A:$E,2,FALSE))</f>
        <v>Broward County 3</v>
      </c>
      <c r="F555" s="4">
        <f>IF(ISERROR(VLOOKUP($D555,SITES!$A:$E,3,FALSE)),"",VLOOKUP($D555,SITES!$A:$E,3,FALSE))</f>
        <v>26.158633333333334</v>
      </c>
      <c r="G555" s="31">
        <f>IF(ISERROR(VLOOKUP($D555,SITES!$A:$E,4,FALSE)),"",VLOOKUP($D555,SITES!$A:$E,4,FALSE))</f>
        <v>-80.077349999999996</v>
      </c>
      <c r="H555" s="50">
        <v>45479</v>
      </c>
      <c r="I555" s="2">
        <v>13</v>
      </c>
      <c r="J555" s="2" t="str">
        <f>IF(ISERROR(J554),IF(ISERROR(#REF!),IF(ISERROR(#REF!),"BLANK",#REF!),#REF!),J554)</f>
        <v>N</v>
      </c>
      <c r="K555" s="6">
        <v>0.36458333333333331</v>
      </c>
      <c r="L555" s="2" t="s">
        <v>136</v>
      </c>
      <c r="M555" s="2">
        <v>19.5</v>
      </c>
      <c r="N555" s="2">
        <v>1</v>
      </c>
      <c r="O555" s="2">
        <v>1</v>
      </c>
      <c r="P555" s="2" t="s">
        <v>69</v>
      </c>
      <c r="Q555" s="7" t="str">
        <f>IF($N555=1,IF(ISERROR(VLOOKUP($P555,'M1'!$A:$C,Q$2,FALSE)),"NOT PRESENT",VLOOKUP($P555,'M1'!$A:$C,Q$2,FALSE)),IF($N555=2,IF(ISERROR(VLOOKUP(DATA!$P555,'M2'!$A:$C,Q$2,FALSE)),"NOT PRESENT",VLOOKUP(DATA!$P555,'M2'!$A:$C,Q$2,FALSE)),IF($N555=0,IF(ISERROR(VLOOKUP($P555,'M1'!$A:$C,Q$2,FALSE)),IF(ISERROR(VLOOKUP(DATA!$P555,'M2'!$A:$C,Q$2,FALSE)),"NOT PRESENT",VLOOKUP(DATA!$P555,'M2'!$A:$C,Q$2,FALSE)),VLOOKUP($P555,'M1'!$A:$C,Q$2,FALSE)),"SPECIFY METHOD")))</f>
        <v>Stegastes partitus</v>
      </c>
      <c r="R555" s="7" t="str">
        <f>IF($N555=1,IF(ISERROR(VLOOKUP($P555,'M1'!$A:$C,R$2,FALSE)),"NOT PRESENT",VLOOKUP($P555,'M1'!$A:$C,R$2,FALSE)),IF($N555=2,IF(ISERROR(VLOOKUP(DATA!$P555,'M2'!$A:$C,R$2,FALSE)),"NOT PRESENT",VLOOKUP(DATA!$P555,'M2'!$A:$C,R$2,FALSE)),IF($N555=0,IF(ISERROR(VLOOKUP($P555,'M1'!$A:$C,R$2,FALSE)),IF(ISERROR(VLOOKUP(DATA!$P555,'M2'!$A:$C,R$2,FALSE)),"NOT PRESENT",VLOOKUP(DATA!$P555,'M2'!$A:$C,R$2,FALSE)),VLOOKUP($P555,'M1'!$A:$C,R$2,FALSE)),"SPECIFY METHOD")))</f>
        <v>Bicolor damselfish</v>
      </c>
      <c r="S555" s="33">
        <f t="shared" si="1038"/>
        <v>8</v>
      </c>
      <c r="T555" s="2">
        <v>0</v>
      </c>
      <c r="V555" s="2">
        <v>8</v>
      </c>
    </row>
    <row r="556" spans="1:32">
      <c r="B556" s="2" t="str">
        <f>IF(ISERROR(B555),IF(ISERROR(B554),IF(ISERROR(#REF!),"BLANK",#REF!),B554),B555)</f>
        <v>LH</v>
      </c>
      <c r="C556" s="2" t="str">
        <f>IF(ISERROR(C555),IF(ISERROR(C554),IF(ISERROR(#REF!),"BLANK",#REF!),C554),C555)</f>
        <v>KK</v>
      </c>
      <c r="D556" s="2" t="str">
        <f>IF(ISERROR(D555),IF(ISERROR(D554),IF(ISERROR(#REF!),"BLANK",#REF!),D554),D555)</f>
        <v>BC3</v>
      </c>
      <c r="E556" s="7" t="str">
        <f>IF(ISERROR(VLOOKUP($D556,SITES!$A:$E,2,FALSE)),"",VLOOKUP($D556,SITES!$A:$E,2,FALSE))</f>
        <v>Broward County 3</v>
      </c>
      <c r="F556" s="4">
        <f>IF(ISERROR(VLOOKUP($D556,SITES!$A:$E,3,FALSE)),"",VLOOKUP($D556,SITES!$A:$E,3,FALSE))</f>
        <v>26.158633333333334</v>
      </c>
      <c r="G556" s="31">
        <f>IF(ISERROR(VLOOKUP($D556,SITES!$A:$E,4,FALSE)),"",VLOOKUP($D556,SITES!$A:$E,4,FALSE))</f>
        <v>-80.077349999999996</v>
      </c>
      <c r="H556" s="50">
        <f>IF(ISERROR(H555),IF(ISERROR(H554),IF(ISERROR(#REF!),"BLANK",#REF!),H554),H555)</f>
        <v>45479</v>
      </c>
      <c r="I556" s="2">
        <f>IF(ISERROR(I555),IF(ISERROR(I554),IF(ISERROR(#REF!),"BLANK",#REF!),I554),I555)</f>
        <v>13</v>
      </c>
      <c r="J556" s="2" t="str">
        <f>IF(ISERROR(J555),IF(ISERROR(J554),IF(ISERROR(#REF!),"BLANK",#REF!),J554),J555)</f>
        <v>N</v>
      </c>
      <c r="K556" s="6">
        <f>IF(ISERROR(K555),IF(ISERROR(K554),IF(ISERROR(#REF!),"BLANK",#REF!),K554),K555)</f>
        <v>0.36458333333333331</v>
      </c>
      <c r="L556" s="2" t="str">
        <f>IF(ISERROR(L555),IF(ISERROR(L554),IF(ISERROR(#REF!),"BLANK",#REF!),L554),L555)</f>
        <v>Angela</v>
      </c>
      <c r="M556" s="2">
        <f>IF(ISERROR(M555),IF(ISERROR(M554),IF(ISERROR(#REF!),"BLANK",#REF!),M554),M555)</f>
        <v>19.5</v>
      </c>
      <c r="N556" s="2">
        <f>IF(ISERROR(N555),IF(ISERROR(N554),IF(ISERROR(#REF!),"BLANK",#REF!),N554),N555)</f>
        <v>1</v>
      </c>
      <c r="O556" s="2">
        <f>IF(ISERROR(O555),IF(ISERROR(O554),IF(ISERROR(#REF!),"BLANK",#REF!),O554),O555)</f>
        <v>1</v>
      </c>
      <c r="P556" s="2" t="s">
        <v>105</v>
      </c>
      <c r="Q556" s="7" t="str">
        <f>IF($N556=1,IF(ISERROR(VLOOKUP($P556,'M1'!$A:$C,Q$2,FALSE)),"NOT PRESENT",VLOOKUP($P556,'M1'!$A:$C,Q$2,FALSE)),IF($N556=2,IF(ISERROR(VLOOKUP(DATA!$P556,'M2'!$A:$C,Q$2,FALSE)),"NOT PRESENT",VLOOKUP(DATA!$P556,'M2'!$A:$C,Q$2,FALSE)),IF($N556=0,IF(ISERROR(VLOOKUP($P556,'M1'!$A:$C,Q$2,FALSE)),IF(ISERROR(VLOOKUP(DATA!$P556,'M2'!$A:$C,Q$2,FALSE)),"NOT PRESENT",VLOOKUP(DATA!$P556,'M2'!$A:$C,Q$2,FALSE)),VLOOKUP($P556,'M1'!$A:$C,Q$2,FALSE)),"SPECIFY METHOD")))</f>
        <v>Gnatholepis thompsoni</v>
      </c>
      <c r="R556" s="7" t="str">
        <f>IF($N556=1,IF(ISERROR(VLOOKUP($P556,'M1'!$A:$C,R$2,FALSE)),"NOT PRESENT",VLOOKUP($P556,'M1'!$A:$C,R$2,FALSE)),IF($N556=2,IF(ISERROR(VLOOKUP(DATA!$P556,'M2'!$A:$C,R$2,FALSE)),"NOT PRESENT",VLOOKUP(DATA!$P556,'M2'!$A:$C,R$2,FALSE)),IF($N556=0,IF(ISERROR(VLOOKUP($P556,'M1'!$A:$C,R$2,FALSE)),IF(ISERROR(VLOOKUP(DATA!$P556,'M2'!$A:$C,R$2,FALSE)),"NOT PRESENT",VLOOKUP(DATA!$P556,'M2'!$A:$C,R$2,FALSE)),VLOOKUP($P556,'M1'!$A:$C,R$2,FALSE)),"SPECIFY METHOD")))</f>
        <v>Goldspot goby</v>
      </c>
      <c r="S556" s="33">
        <f t="shared" si="1038"/>
        <v>1</v>
      </c>
      <c r="T556" s="2">
        <v>0</v>
      </c>
      <c r="V556" s="2">
        <v>1</v>
      </c>
    </row>
    <row r="557" spans="1:32">
      <c r="B557" s="2" t="str">
        <f t="shared" ref="B557:D557" si="1079">IF(ISERROR(B556),IF(ISERROR(B555),IF(ISERROR(B554),"BLANK",B554),B555),B556)</f>
        <v>LH</v>
      </c>
      <c r="C557" s="2" t="str">
        <f t="shared" si="1079"/>
        <v>KK</v>
      </c>
      <c r="D557" s="2" t="str">
        <f t="shared" si="1079"/>
        <v>BC3</v>
      </c>
      <c r="E557" s="7" t="str">
        <f>IF(ISERROR(VLOOKUP($D557,SITES!$A:$E,2,FALSE)),"",VLOOKUP($D557,SITES!$A:$E,2,FALSE))</f>
        <v>Broward County 3</v>
      </c>
      <c r="F557" s="4">
        <f>IF(ISERROR(VLOOKUP($D557,SITES!$A:$E,3,FALSE)),"",VLOOKUP($D557,SITES!$A:$E,3,FALSE))</f>
        <v>26.158633333333334</v>
      </c>
      <c r="G557" s="31">
        <f>IF(ISERROR(VLOOKUP($D557,SITES!$A:$E,4,FALSE)),"",VLOOKUP($D557,SITES!$A:$E,4,FALSE))</f>
        <v>-80.077349999999996</v>
      </c>
      <c r="H557" s="50">
        <f t="shared" ref="H557:P557" si="1080">IF(ISERROR(H556),IF(ISERROR(H555),IF(ISERROR(H554),"BLANK",H554),H555),H556)</f>
        <v>45479</v>
      </c>
      <c r="I557" s="2">
        <f t="shared" si="1080"/>
        <v>13</v>
      </c>
      <c r="J557" s="2" t="str">
        <f t="shared" si="1080"/>
        <v>N</v>
      </c>
      <c r="K557" s="6">
        <f t="shared" si="1080"/>
        <v>0.36458333333333331</v>
      </c>
      <c r="L557" s="2" t="str">
        <f t="shared" si="1080"/>
        <v>Angela</v>
      </c>
      <c r="M557" s="2">
        <f t="shared" si="1080"/>
        <v>19.5</v>
      </c>
      <c r="N557" s="2">
        <f t="shared" si="1080"/>
        <v>1</v>
      </c>
      <c r="O557" s="2">
        <f t="shared" si="1080"/>
        <v>1</v>
      </c>
      <c r="P557" s="2" t="s">
        <v>201</v>
      </c>
      <c r="Q557" s="7" t="str">
        <f>IF($N557=1,IF(ISERROR(VLOOKUP($P557,'M1'!$A:$C,Q$2,FALSE)),"NOT PRESENT",VLOOKUP($P557,'M1'!$A:$C,Q$2,FALSE)),IF($N557=2,IF(ISERROR(VLOOKUP(DATA!$P557,'M2'!$A:$C,Q$2,FALSE)),"NOT PRESENT",VLOOKUP(DATA!$P557,'M2'!$A:$C,Q$2,FALSE)),IF($N557=0,IF(ISERROR(VLOOKUP($P557,'M1'!$A:$C,Q$2,FALSE)),IF(ISERROR(VLOOKUP(DATA!$P557,'M2'!$A:$C,Q$2,FALSE)),"NOT PRESENT",VLOOKUP(DATA!$P557,'M2'!$A:$C,Q$2,FALSE)),VLOOKUP($P557,'M1'!$A:$C,Q$2,FALSE)),"SPECIFY METHOD")))</f>
        <v>Calamus spp.</v>
      </c>
      <c r="R557" s="7">
        <f>IF($N557=1,IF(ISERROR(VLOOKUP($P557,'M1'!$A:$C,R$2,FALSE)),"NOT PRESENT",VLOOKUP($P557,'M1'!$A:$C,R$2,FALSE)),IF($N557=2,IF(ISERROR(VLOOKUP(DATA!$P557,'M2'!$A:$C,R$2,FALSE)),"NOT PRESENT",VLOOKUP(DATA!$P557,'M2'!$A:$C,R$2,FALSE)),IF($N557=0,IF(ISERROR(VLOOKUP($P557,'M1'!$A:$C,R$2,FALSE)),IF(ISERROR(VLOOKUP(DATA!$P557,'M2'!$A:$C,R$2,FALSE)),"NOT PRESENT",VLOOKUP(DATA!$P557,'M2'!$A:$C,R$2,FALSE)),VLOOKUP($P557,'M1'!$A:$C,R$2,FALSE)),"SPECIFY METHOD")))</f>
        <v>0</v>
      </c>
      <c r="S557" s="33">
        <f t="shared" si="1038"/>
        <v>1</v>
      </c>
      <c r="T557" s="2">
        <v>0</v>
      </c>
      <c r="V557" s="2">
        <v>1</v>
      </c>
    </row>
    <row r="558" spans="1:32">
      <c r="B558" s="2" t="str">
        <f t="shared" ref="B558:D558" si="1081">IF(ISERROR(B557),IF(ISERROR(B556),IF(ISERROR(B555),"BLANK",B555),B556),B557)</f>
        <v>LH</v>
      </c>
      <c r="C558" s="2" t="str">
        <f t="shared" si="1081"/>
        <v>KK</v>
      </c>
      <c r="D558" s="2" t="str">
        <f t="shared" si="1081"/>
        <v>BC3</v>
      </c>
      <c r="E558" s="7" t="str">
        <f>IF(ISERROR(VLOOKUP($D558,SITES!$A:$E,2,FALSE)),"",VLOOKUP($D558,SITES!$A:$E,2,FALSE))</f>
        <v>Broward County 3</v>
      </c>
      <c r="F558" s="4">
        <f>IF(ISERROR(VLOOKUP($D558,SITES!$A:$E,3,FALSE)),"",VLOOKUP($D558,SITES!$A:$E,3,FALSE))</f>
        <v>26.158633333333334</v>
      </c>
      <c r="G558" s="31">
        <f>IF(ISERROR(VLOOKUP($D558,SITES!$A:$E,4,FALSE)),"",VLOOKUP($D558,SITES!$A:$E,4,FALSE))</f>
        <v>-80.077349999999996</v>
      </c>
      <c r="H558" s="50">
        <f t="shared" ref="H558:P558" si="1082">IF(ISERROR(H557),IF(ISERROR(H556),IF(ISERROR(H555),"BLANK",H555),H556),H557)</f>
        <v>45479</v>
      </c>
      <c r="I558" s="2">
        <f t="shared" si="1082"/>
        <v>13</v>
      </c>
      <c r="J558" s="2" t="str">
        <f t="shared" si="1082"/>
        <v>N</v>
      </c>
      <c r="K558" s="6">
        <f t="shared" si="1082"/>
        <v>0.36458333333333331</v>
      </c>
      <c r="L558" s="2" t="str">
        <f t="shared" si="1082"/>
        <v>Angela</v>
      </c>
      <c r="M558" s="2">
        <f t="shared" si="1082"/>
        <v>19.5</v>
      </c>
      <c r="N558" s="2">
        <f t="shared" si="1082"/>
        <v>1</v>
      </c>
      <c r="O558" s="2">
        <f t="shared" si="1082"/>
        <v>1</v>
      </c>
      <c r="P558" s="2" t="s">
        <v>76</v>
      </c>
      <c r="Q558" s="7" t="str">
        <f>IF($N558=1,IF(ISERROR(VLOOKUP($P558,'M1'!$A:$C,Q$2,FALSE)),"NOT PRESENT",VLOOKUP($P558,'M1'!$A:$C,Q$2,FALSE)),IF($N558=2,IF(ISERROR(VLOOKUP(DATA!$P558,'M2'!$A:$C,Q$2,FALSE)),"NOT PRESENT",VLOOKUP(DATA!$P558,'M2'!$A:$C,Q$2,FALSE)),IF($N558=0,IF(ISERROR(VLOOKUP($P558,'M1'!$A:$C,Q$2,FALSE)),IF(ISERROR(VLOOKUP(DATA!$P558,'M2'!$A:$C,Q$2,FALSE)),"NOT PRESENT",VLOOKUP(DATA!$P558,'M2'!$A:$C,Q$2,FALSE)),VLOOKUP($P558,'M1'!$A:$C,Q$2,FALSE)),"SPECIFY METHOD")))</f>
        <v>Halichoeres garnoti</v>
      </c>
      <c r="R558" s="7" t="str">
        <f>IF($N558=1,IF(ISERROR(VLOOKUP($P558,'M1'!$A:$C,R$2,FALSE)),"NOT PRESENT",VLOOKUP($P558,'M1'!$A:$C,R$2,FALSE)),IF($N558=2,IF(ISERROR(VLOOKUP(DATA!$P558,'M2'!$A:$C,R$2,FALSE)),"NOT PRESENT",VLOOKUP(DATA!$P558,'M2'!$A:$C,R$2,FALSE)),IF($N558=0,IF(ISERROR(VLOOKUP($P558,'M1'!$A:$C,R$2,FALSE)),IF(ISERROR(VLOOKUP(DATA!$P558,'M2'!$A:$C,R$2,FALSE)),"NOT PRESENT",VLOOKUP(DATA!$P558,'M2'!$A:$C,R$2,FALSE)),VLOOKUP($P558,'M1'!$A:$C,R$2,FALSE)),"SPECIFY METHOD")))</f>
        <v>Yellowhead wrasse</v>
      </c>
      <c r="S558" s="33">
        <f t="shared" si="1038"/>
        <v>10</v>
      </c>
      <c r="T558" s="2">
        <v>0</v>
      </c>
      <c r="V558" s="2">
        <v>7</v>
      </c>
      <c r="W558" s="2">
        <v>3</v>
      </c>
    </row>
    <row r="559" spans="1:32">
      <c r="B559" s="2" t="str">
        <f t="shared" ref="B559:D559" si="1083">IF(ISERROR(B558),IF(ISERROR(B557),IF(ISERROR(B556),"BLANK",B556),B557),B558)</f>
        <v>LH</v>
      </c>
      <c r="C559" s="2" t="str">
        <f t="shared" si="1083"/>
        <v>KK</v>
      </c>
      <c r="D559" s="2" t="str">
        <f t="shared" si="1083"/>
        <v>BC3</v>
      </c>
      <c r="E559" s="7" t="str">
        <f>IF(ISERROR(VLOOKUP($D559,SITES!$A:$E,2,FALSE)),"",VLOOKUP($D559,SITES!$A:$E,2,FALSE))</f>
        <v>Broward County 3</v>
      </c>
      <c r="F559" s="4">
        <f>IF(ISERROR(VLOOKUP($D559,SITES!$A:$E,3,FALSE)),"",VLOOKUP($D559,SITES!$A:$E,3,FALSE))</f>
        <v>26.158633333333334</v>
      </c>
      <c r="G559" s="31">
        <f>IF(ISERROR(VLOOKUP($D559,SITES!$A:$E,4,FALSE)),"",VLOOKUP($D559,SITES!$A:$E,4,FALSE))</f>
        <v>-80.077349999999996</v>
      </c>
      <c r="H559" s="50">
        <f t="shared" ref="H559:P559" si="1084">IF(ISERROR(H558),IF(ISERROR(H557),IF(ISERROR(H556),"BLANK",H556),H557),H558)</f>
        <v>45479</v>
      </c>
      <c r="I559" s="2">
        <f t="shared" si="1084"/>
        <v>13</v>
      </c>
      <c r="J559" s="2" t="str">
        <f t="shared" si="1084"/>
        <v>N</v>
      </c>
      <c r="K559" s="6">
        <f t="shared" si="1084"/>
        <v>0.36458333333333331</v>
      </c>
      <c r="L559" s="2" t="str">
        <f t="shared" si="1084"/>
        <v>Angela</v>
      </c>
      <c r="M559" s="2">
        <f t="shared" si="1084"/>
        <v>19.5</v>
      </c>
      <c r="N559" s="2">
        <f t="shared" si="1084"/>
        <v>1</v>
      </c>
      <c r="O559" s="2">
        <f t="shared" si="1084"/>
        <v>1</v>
      </c>
      <c r="P559" s="2" t="s">
        <v>75</v>
      </c>
      <c r="Q559" s="7" t="str">
        <f>IF($N559=1,IF(ISERROR(VLOOKUP($P559,'M1'!$A:$C,Q$2,FALSE)),"NOT PRESENT",VLOOKUP($P559,'M1'!$A:$C,Q$2,FALSE)),IF($N559=2,IF(ISERROR(VLOOKUP(DATA!$P559,'M2'!$A:$C,Q$2,FALSE)),"NOT PRESENT",VLOOKUP(DATA!$P559,'M2'!$A:$C,Q$2,FALSE)),IF($N559=0,IF(ISERROR(VLOOKUP($P559,'M1'!$A:$C,Q$2,FALSE)),IF(ISERROR(VLOOKUP(DATA!$P559,'M2'!$A:$C,Q$2,FALSE)),"NOT PRESENT",VLOOKUP(DATA!$P559,'M2'!$A:$C,Q$2,FALSE)),VLOOKUP($P559,'M1'!$A:$C,Q$2,FALSE)),"SPECIFY METHOD")))</f>
        <v>Thalassoma bifasciatum</v>
      </c>
      <c r="R559" s="7" t="str">
        <f>IF($N559=1,IF(ISERROR(VLOOKUP($P559,'M1'!$A:$C,R$2,FALSE)),"NOT PRESENT",VLOOKUP($P559,'M1'!$A:$C,R$2,FALSE)),IF($N559=2,IF(ISERROR(VLOOKUP(DATA!$P559,'M2'!$A:$C,R$2,FALSE)),"NOT PRESENT",VLOOKUP(DATA!$P559,'M2'!$A:$C,R$2,FALSE)),IF($N559=0,IF(ISERROR(VLOOKUP($P559,'M1'!$A:$C,R$2,FALSE)),IF(ISERROR(VLOOKUP(DATA!$P559,'M2'!$A:$C,R$2,FALSE)),"NOT PRESENT",VLOOKUP(DATA!$P559,'M2'!$A:$C,R$2,FALSE)),VLOOKUP($P559,'M1'!$A:$C,R$2,FALSE)),"SPECIFY METHOD")))</f>
        <v>Bluehead</v>
      </c>
      <c r="S559" s="33">
        <f t="shared" si="1038"/>
        <v>48</v>
      </c>
      <c r="T559" s="2">
        <v>0</v>
      </c>
      <c r="V559" s="2">
        <v>35</v>
      </c>
      <c r="W559" s="2">
        <v>10</v>
      </c>
      <c r="X559" s="2">
        <v>3</v>
      </c>
    </row>
    <row r="560" spans="1:32">
      <c r="B560" s="2" t="str">
        <f t="shared" ref="B560:D560" si="1085">IF(ISERROR(B559),IF(ISERROR(B558),IF(ISERROR(B557),"BLANK",B557),B558),B559)</f>
        <v>LH</v>
      </c>
      <c r="C560" s="2" t="str">
        <f t="shared" si="1085"/>
        <v>KK</v>
      </c>
      <c r="D560" s="2" t="str">
        <f t="shared" si="1085"/>
        <v>BC3</v>
      </c>
      <c r="E560" s="7" t="str">
        <f>IF(ISERROR(VLOOKUP($D560,SITES!$A:$E,2,FALSE)),"",VLOOKUP($D560,SITES!$A:$E,2,FALSE))</f>
        <v>Broward County 3</v>
      </c>
      <c r="F560" s="4">
        <f>IF(ISERROR(VLOOKUP($D560,SITES!$A:$E,3,FALSE)),"",VLOOKUP($D560,SITES!$A:$E,3,FALSE))</f>
        <v>26.158633333333334</v>
      </c>
      <c r="G560" s="31">
        <f>IF(ISERROR(VLOOKUP($D560,SITES!$A:$E,4,FALSE)),"",VLOOKUP($D560,SITES!$A:$E,4,FALSE))</f>
        <v>-80.077349999999996</v>
      </c>
      <c r="H560" s="50">
        <f t="shared" ref="H560:P560" si="1086">IF(ISERROR(H559),IF(ISERROR(H558),IF(ISERROR(H557),"BLANK",H557),H558),H559)</f>
        <v>45479</v>
      </c>
      <c r="I560" s="2">
        <f t="shared" si="1086"/>
        <v>13</v>
      </c>
      <c r="J560" s="2" t="str">
        <f t="shared" si="1086"/>
        <v>N</v>
      </c>
      <c r="K560" s="6">
        <f t="shared" si="1086"/>
        <v>0.36458333333333331</v>
      </c>
      <c r="L560" s="2" t="str">
        <f t="shared" si="1086"/>
        <v>Angela</v>
      </c>
      <c r="M560" s="2">
        <f t="shared" si="1086"/>
        <v>19.5</v>
      </c>
      <c r="N560" s="2">
        <f t="shared" si="1086"/>
        <v>1</v>
      </c>
      <c r="O560" s="2">
        <f t="shared" si="1086"/>
        <v>1</v>
      </c>
      <c r="P560" s="2" t="s">
        <v>83</v>
      </c>
      <c r="Q560" s="7" t="str">
        <f>IF($N560=1,IF(ISERROR(VLOOKUP($P560,'M1'!$A:$C,Q$2,FALSE)),"NOT PRESENT",VLOOKUP($P560,'M1'!$A:$C,Q$2,FALSE)),IF($N560=2,IF(ISERROR(VLOOKUP(DATA!$P560,'M2'!$A:$C,Q$2,FALSE)),"NOT PRESENT",VLOOKUP(DATA!$P560,'M2'!$A:$C,Q$2,FALSE)),IF($N560=0,IF(ISERROR(VLOOKUP($P560,'M1'!$A:$C,Q$2,FALSE)),IF(ISERROR(VLOOKUP(DATA!$P560,'M2'!$A:$C,Q$2,FALSE)),"NOT PRESENT",VLOOKUP(DATA!$P560,'M2'!$A:$C,Q$2,FALSE)),VLOOKUP($P560,'M1'!$A:$C,Q$2,FALSE)),"SPECIFY METHOD")))</f>
        <v>Acanthurus tractus</v>
      </c>
      <c r="R560" s="7">
        <f>IF($N560=1,IF(ISERROR(VLOOKUP($P560,'M1'!$A:$C,R$2,FALSE)),"NOT PRESENT",VLOOKUP($P560,'M1'!$A:$C,R$2,FALSE)),IF($N560=2,IF(ISERROR(VLOOKUP(DATA!$P560,'M2'!$A:$C,R$2,FALSE)),"NOT PRESENT",VLOOKUP(DATA!$P560,'M2'!$A:$C,R$2,FALSE)),IF($N560=0,IF(ISERROR(VLOOKUP($P560,'M1'!$A:$C,R$2,FALSE)),IF(ISERROR(VLOOKUP(DATA!$P560,'M2'!$A:$C,R$2,FALSE)),"NOT PRESENT",VLOOKUP(DATA!$P560,'M2'!$A:$C,R$2,FALSE)),VLOOKUP($P560,'M1'!$A:$C,R$2,FALSE)),"SPECIFY METHOD")))</f>
        <v>0</v>
      </c>
      <c r="S560" s="33">
        <f t="shared" si="1038"/>
        <v>1</v>
      </c>
      <c r="T560" s="2">
        <v>0</v>
      </c>
      <c r="Z560" s="2">
        <v>1</v>
      </c>
    </row>
    <row r="561" spans="2:30">
      <c r="B561" s="2" t="str">
        <f t="shared" ref="B561:D561" si="1087">IF(ISERROR(B560),IF(ISERROR(B559),IF(ISERROR(B558),"BLANK",B558),B559),B560)</f>
        <v>LH</v>
      </c>
      <c r="C561" s="2" t="str">
        <f t="shared" si="1087"/>
        <v>KK</v>
      </c>
      <c r="D561" s="2" t="str">
        <f t="shared" si="1087"/>
        <v>BC3</v>
      </c>
      <c r="E561" s="7" t="str">
        <f>IF(ISERROR(VLOOKUP($D561,SITES!$A:$E,2,FALSE)),"",VLOOKUP($D561,SITES!$A:$E,2,FALSE))</f>
        <v>Broward County 3</v>
      </c>
      <c r="F561" s="4">
        <f>IF(ISERROR(VLOOKUP($D561,SITES!$A:$E,3,FALSE)),"",VLOOKUP($D561,SITES!$A:$E,3,FALSE))</f>
        <v>26.158633333333334</v>
      </c>
      <c r="G561" s="31">
        <f>IF(ISERROR(VLOOKUP($D561,SITES!$A:$E,4,FALSE)),"",VLOOKUP($D561,SITES!$A:$E,4,FALSE))</f>
        <v>-80.077349999999996</v>
      </c>
      <c r="H561" s="50">
        <f t="shared" ref="H561:P561" si="1088">IF(ISERROR(H560),IF(ISERROR(H559),IF(ISERROR(H558),"BLANK",H558),H559),H560)</f>
        <v>45479</v>
      </c>
      <c r="I561" s="2">
        <f t="shared" si="1088"/>
        <v>13</v>
      </c>
      <c r="J561" s="2" t="str">
        <f t="shared" si="1088"/>
        <v>N</v>
      </c>
      <c r="K561" s="6">
        <f t="shared" si="1088"/>
        <v>0.36458333333333331</v>
      </c>
      <c r="L561" s="2" t="str">
        <f t="shared" si="1088"/>
        <v>Angela</v>
      </c>
      <c r="M561" s="2">
        <f t="shared" si="1088"/>
        <v>19.5</v>
      </c>
      <c r="N561" s="2">
        <f t="shared" si="1088"/>
        <v>1</v>
      </c>
      <c r="O561" s="2">
        <f t="shared" si="1088"/>
        <v>1</v>
      </c>
      <c r="P561" s="2" t="s">
        <v>121</v>
      </c>
      <c r="Q561" s="7" t="str">
        <f>IF($N561=1,IF(ISERROR(VLOOKUP($P561,'M1'!$A:$C,Q$2,FALSE)),"NOT PRESENT",VLOOKUP($P561,'M1'!$A:$C,Q$2,FALSE)),IF($N561=2,IF(ISERROR(VLOOKUP(DATA!$P561,'M2'!$A:$C,Q$2,FALSE)),"NOT PRESENT",VLOOKUP(DATA!$P561,'M2'!$A:$C,Q$2,FALSE)),IF($N561=0,IF(ISERROR(VLOOKUP($P561,'M1'!$A:$C,Q$2,FALSE)),IF(ISERROR(VLOOKUP(DATA!$P561,'M2'!$A:$C,Q$2,FALSE)),"NOT PRESENT",VLOOKUP(DATA!$P561,'M2'!$A:$C,Q$2,FALSE)),VLOOKUP($P561,'M1'!$A:$C,Q$2,FALSE)),"SPECIFY METHOD")))</f>
        <v>Acanthurus coeruleus</v>
      </c>
      <c r="R561" s="7" t="str">
        <f>IF($N561=1,IF(ISERROR(VLOOKUP($P561,'M1'!$A:$C,R$2,FALSE)),"NOT PRESENT",VLOOKUP($P561,'M1'!$A:$C,R$2,FALSE)),IF($N561=2,IF(ISERROR(VLOOKUP(DATA!$P561,'M2'!$A:$C,R$2,FALSE)),"NOT PRESENT",VLOOKUP(DATA!$P561,'M2'!$A:$C,R$2,FALSE)),IF($N561=0,IF(ISERROR(VLOOKUP($P561,'M1'!$A:$C,R$2,FALSE)),IF(ISERROR(VLOOKUP(DATA!$P561,'M2'!$A:$C,R$2,FALSE)),"NOT PRESENT",VLOOKUP(DATA!$P561,'M2'!$A:$C,R$2,FALSE)),VLOOKUP($P561,'M1'!$A:$C,R$2,FALSE)),"SPECIFY METHOD")))</f>
        <v>Blue tang surgeonfish</v>
      </c>
      <c r="S561" s="33">
        <f t="shared" si="1038"/>
        <v>3</v>
      </c>
      <c r="T561" s="2">
        <v>0</v>
      </c>
      <c r="AA561" s="2">
        <v>3</v>
      </c>
    </row>
    <row r="562" spans="2:30">
      <c r="B562" s="2" t="str">
        <f t="shared" ref="B562:D562" si="1089">IF(ISERROR(B561),IF(ISERROR(B560),IF(ISERROR(B559),"BLANK",B559),B560),B561)</f>
        <v>LH</v>
      </c>
      <c r="C562" s="2" t="str">
        <f t="shared" si="1089"/>
        <v>KK</v>
      </c>
      <c r="D562" s="2" t="str">
        <f t="shared" si="1089"/>
        <v>BC3</v>
      </c>
      <c r="E562" s="7" t="str">
        <f>IF(ISERROR(VLOOKUP($D562,SITES!$A:$E,2,FALSE)),"",VLOOKUP($D562,SITES!$A:$E,2,FALSE))</f>
        <v>Broward County 3</v>
      </c>
      <c r="F562" s="4">
        <f>IF(ISERROR(VLOOKUP($D562,SITES!$A:$E,3,FALSE)),"",VLOOKUP($D562,SITES!$A:$E,3,FALSE))</f>
        <v>26.158633333333334</v>
      </c>
      <c r="G562" s="31">
        <f>IF(ISERROR(VLOOKUP($D562,SITES!$A:$E,4,FALSE)),"",VLOOKUP($D562,SITES!$A:$E,4,FALSE))</f>
        <v>-80.077349999999996</v>
      </c>
      <c r="H562" s="50">
        <f t="shared" ref="H562:P562" si="1090">IF(ISERROR(H561),IF(ISERROR(H560),IF(ISERROR(H559),"BLANK",H559),H560),H561)</f>
        <v>45479</v>
      </c>
      <c r="I562" s="2">
        <f t="shared" si="1090"/>
        <v>13</v>
      </c>
      <c r="J562" s="2" t="str">
        <f t="shared" si="1090"/>
        <v>N</v>
      </c>
      <c r="K562" s="6">
        <f t="shared" si="1090"/>
        <v>0.36458333333333331</v>
      </c>
      <c r="L562" s="2" t="str">
        <f t="shared" si="1090"/>
        <v>Angela</v>
      </c>
      <c r="M562" s="2">
        <f t="shared" si="1090"/>
        <v>19.5</v>
      </c>
      <c r="N562" s="2">
        <f t="shared" si="1090"/>
        <v>1</v>
      </c>
      <c r="O562" s="2">
        <f t="shared" si="1090"/>
        <v>1</v>
      </c>
      <c r="P562" s="2" t="s">
        <v>163</v>
      </c>
      <c r="Q562" s="7" t="str">
        <f>IF($N562=1,IF(ISERROR(VLOOKUP($P562,'M1'!$A:$C,Q$2,FALSE)),"NOT PRESENT",VLOOKUP($P562,'M1'!$A:$C,Q$2,FALSE)),IF($N562=2,IF(ISERROR(VLOOKUP(DATA!$P562,'M2'!$A:$C,Q$2,FALSE)),"NOT PRESENT",VLOOKUP(DATA!$P562,'M2'!$A:$C,Q$2,FALSE)),IF($N562=0,IF(ISERROR(VLOOKUP($P562,'M1'!$A:$C,Q$2,FALSE)),IF(ISERROR(VLOOKUP(DATA!$P562,'M2'!$A:$C,Q$2,FALSE)),"NOT PRESENT",VLOOKUP(DATA!$P562,'M2'!$A:$C,Q$2,FALSE)),VLOOKUP($P562,'M1'!$A:$C,Q$2,FALSE)),"SPECIFY METHOD")))</f>
        <v>Acanthurus chirurgus</v>
      </c>
      <c r="R562" s="7" t="str">
        <f>IF($N562=1,IF(ISERROR(VLOOKUP($P562,'M1'!$A:$C,R$2,FALSE)),"NOT PRESENT",VLOOKUP($P562,'M1'!$A:$C,R$2,FALSE)),IF($N562=2,IF(ISERROR(VLOOKUP(DATA!$P562,'M2'!$A:$C,R$2,FALSE)),"NOT PRESENT",VLOOKUP(DATA!$P562,'M2'!$A:$C,R$2,FALSE)),IF($N562=0,IF(ISERROR(VLOOKUP($P562,'M1'!$A:$C,R$2,FALSE)),IF(ISERROR(VLOOKUP(DATA!$P562,'M2'!$A:$C,R$2,FALSE)),"NOT PRESENT",VLOOKUP(DATA!$P562,'M2'!$A:$C,R$2,FALSE)),VLOOKUP($P562,'M1'!$A:$C,R$2,FALSE)),"SPECIFY METHOD")))</f>
        <v>Doctorfish</v>
      </c>
      <c r="S562" s="33">
        <f t="shared" si="1038"/>
        <v>4</v>
      </c>
      <c r="T562" s="2">
        <v>0</v>
      </c>
      <c r="AA562" s="2">
        <v>4</v>
      </c>
    </row>
    <row r="563" spans="2:30">
      <c r="B563" s="2" t="str">
        <f t="shared" ref="B563:D563" si="1091">IF(ISERROR(B562),IF(ISERROR(B561),IF(ISERROR(B560),"BLANK",B560),B561),B562)</f>
        <v>LH</v>
      </c>
      <c r="C563" s="2" t="str">
        <f t="shared" si="1091"/>
        <v>KK</v>
      </c>
      <c r="D563" s="2" t="str">
        <f t="shared" si="1091"/>
        <v>BC3</v>
      </c>
      <c r="E563" s="7" t="str">
        <f>IF(ISERROR(VLOOKUP($D563,SITES!$A:$E,2,FALSE)),"",VLOOKUP($D563,SITES!$A:$E,2,FALSE))</f>
        <v>Broward County 3</v>
      </c>
      <c r="F563" s="4">
        <f>IF(ISERROR(VLOOKUP($D563,SITES!$A:$E,3,FALSE)),"",VLOOKUP($D563,SITES!$A:$E,3,FALSE))</f>
        <v>26.158633333333334</v>
      </c>
      <c r="G563" s="31">
        <f>IF(ISERROR(VLOOKUP($D563,SITES!$A:$E,4,FALSE)),"",VLOOKUP($D563,SITES!$A:$E,4,FALSE))</f>
        <v>-80.077349999999996</v>
      </c>
      <c r="H563" s="50">
        <f t="shared" ref="H563:P563" si="1092">IF(ISERROR(H562),IF(ISERROR(H561),IF(ISERROR(H560),"BLANK",H560),H561),H562)</f>
        <v>45479</v>
      </c>
      <c r="I563" s="2">
        <f t="shared" si="1092"/>
        <v>13</v>
      </c>
      <c r="J563" s="2" t="str">
        <f t="shared" si="1092"/>
        <v>N</v>
      </c>
      <c r="K563" s="6">
        <f t="shared" si="1092"/>
        <v>0.36458333333333331</v>
      </c>
      <c r="L563" s="2" t="str">
        <f t="shared" si="1092"/>
        <v>Angela</v>
      </c>
      <c r="M563" s="2">
        <f t="shared" si="1092"/>
        <v>19.5</v>
      </c>
      <c r="N563" s="2">
        <f t="shared" si="1092"/>
        <v>1</v>
      </c>
      <c r="O563" s="2">
        <f t="shared" si="1092"/>
        <v>1</v>
      </c>
      <c r="P563" s="2" t="s">
        <v>106</v>
      </c>
      <c r="Q563" s="7" t="str">
        <f>IF($N563=1,IF(ISERROR(VLOOKUP($P563,'M1'!$A:$C,Q$2,FALSE)),"NOT PRESENT",VLOOKUP($P563,'M1'!$A:$C,Q$2,FALSE)),IF($N563=2,IF(ISERROR(VLOOKUP(DATA!$P563,'M2'!$A:$C,Q$2,FALSE)),"NOT PRESENT",VLOOKUP(DATA!$P563,'M2'!$A:$C,Q$2,FALSE)),IF($N563=0,IF(ISERROR(VLOOKUP($P563,'M1'!$A:$C,Q$2,FALSE)),IF(ISERROR(VLOOKUP(DATA!$P563,'M2'!$A:$C,Q$2,FALSE)),"NOT PRESENT",VLOOKUP(DATA!$P563,'M2'!$A:$C,Q$2,FALSE)),VLOOKUP($P563,'M1'!$A:$C,Q$2,FALSE)),"SPECIFY METHOD")))</f>
        <v>Serranus tigrinus</v>
      </c>
      <c r="R563" s="7" t="str">
        <f>IF($N563=1,IF(ISERROR(VLOOKUP($P563,'M1'!$A:$C,R$2,FALSE)),"NOT PRESENT",VLOOKUP($P563,'M1'!$A:$C,R$2,FALSE)),IF($N563=2,IF(ISERROR(VLOOKUP(DATA!$P563,'M2'!$A:$C,R$2,FALSE)),"NOT PRESENT",VLOOKUP(DATA!$P563,'M2'!$A:$C,R$2,FALSE)),IF($N563=0,IF(ISERROR(VLOOKUP($P563,'M1'!$A:$C,R$2,FALSE)),IF(ISERROR(VLOOKUP(DATA!$P563,'M2'!$A:$C,R$2,FALSE)),"NOT PRESENT",VLOOKUP(DATA!$P563,'M2'!$A:$C,R$2,FALSE)),VLOOKUP($P563,'M1'!$A:$C,R$2,FALSE)),"SPECIFY METHOD")))</f>
        <v>Harlequin bass</v>
      </c>
      <c r="S563" s="33">
        <f t="shared" si="1038"/>
        <v>3</v>
      </c>
      <c r="T563" s="2">
        <v>0</v>
      </c>
      <c r="V563" s="2">
        <v>1</v>
      </c>
      <c r="W563" s="2">
        <v>2</v>
      </c>
    </row>
    <row r="564" spans="2:30">
      <c r="B564" s="2" t="str">
        <f t="shared" ref="B564:D564" si="1093">IF(ISERROR(B563),IF(ISERROR(B562),IF(ISERROR(B561),"BLANK",B561),B562),B563)</f>
        <v>LH</v>
      </c>
      <c r="C564" s="2" t="str">
        <f t="shared" si="1093"/>
        <v>KK</v>
      </c>
      <c r="D564" s="2" t="str">
        <f t="shared" si="1093"/>
        <v>BC3</v>
      </c>
      <c r="E564" s="7" t="str">
        <f>IF(ISERROR(VLOOKUP($D564,SITES!$A:$E,2,FALSE)),"",VLOOKUP($D564,SITES!$A:$E,2,FALSE))</f>
        <v>Broward County 3</v>
      </c>
      <c r="F564" s="4">
        <f>IF(ISERROR(VLOOKUP($D564,SITES!$A:$E,3,FALSE)),"",VLOOKUP($D564,SITES!$A:$E,3,FALSE))</f>
        <v>26.158633333333334</v>
      </c>
      <c r="G564" s="31">
        <f>IF(ISERROR(VLOOKUP($D564,SITES!$A:$E,4,FALSE)),"",VLOOKUP($D564,SITES!$A:$E,4,FALSE))</f>
        <v>-80.077349999999996</v>
      </c>
      <c r="H564" s="50">
        <f t="shared" ref="H564:P564" si="1094">IF(ISERROR(H563),IF(ISERROR(H562),IF(ISERROR(H561),"BLANK",H561),H562),H563)</f>
        <v>45479</v>
      </c>
      <c r="I564" s="2">
        <f t="shared" si="1094"/>
        <v>13</v>
      </c>
      <c r="J564" s="2" t="str">
        <f t="shared" si="1094"/>
        <v>N</v>
      </c>
      <c r="K564" s="6">
        <f t="shared" si="1094"/>
        <v>0.36458333333333331</v>
      </c>
      <c r="L564" s="2" t="str">
        <f t="shared" si="1094"/>
        <v>Angela</v>
      </c>
      <c r="M564" s="2">
        <f t="shared" si="1094"/>
        <v>19.5</v>
      </c>
      <c r="N564" s="2">
        <f t="shared" si="1094"/>
        <v>1</v>
      </c>
      <c r="O564" s="2">
        <f t="shared" si="1094"/>
        <v>1</v>
      </c>
      <c r="P564" s="2" t="s">
        <v>131</v>
      </c>
      <c r="Q564" s="7" t="str">
        <f>IF($N564=1,IF(ISERROR(VLOOKUP($P564,'M1'!$A:$C,Q$2,FALSE)),"NOT PRESENT",VLOOKUP($P564,'M1'!$A:$C,Q$2,FALSE)),IF($N564=2,IF(ISERROR(VLOOKUP(DATA!$P564,'M2'!$A:$C,Q$2,FALSE)),"NOT PRESENT",VLOOKUP(DATA!$P564,'M2'!$A:$C,Q$2,FALSE)),IF($N564=0,IF(ISERROR(VLOOKUP($P564,'M1'!$A:$C,Q$2,FALSE)),IF(ISERROR(VLOOKUP(DATA!$P564,'M2'!$A:$C,Q$2,FALSE)),"NOT PRESENT",VLOOKUP(DATA!$P564,'M2'!$A:$C,Q$2,FALSE)),VLOOKUP($P564,'M1'!$A:$C,Q$2,FALSE)),"SPECIFY METHOD")))</f>
        <v>Serranus baldwini</v>
      </c>
      <c r="R564" s="7" t="str">
        <f>IF($N564=1,IF(ISERROR(VLOOKUP($P564,'M1'!$A:$C,R$2,FALSE)),"NOT PRESENT",VLOOKUP($P564,'M1'!$A:$C,R$2,FALSE)),IF($N564=2,IF(ISERROR(VLOOKUP(DATA!$P564,'M2'!$A:$C,R$2,FALSE)),"NOT PRESENT",VLOOKUP(DATA!$P564,'M2'!$A:$C,R$2,FALSE)),IF($N564=0,IF(ISERROR(VLOOKUP($P564,'M1'!$A:$C,R$2,FALSE)),IF(ISERROR(VLOOKUP(DATA!$P564,'M2'!$A:$C,R$2,FALSE)),"NOT PRESENT",VLOOKUP(DATA!$P564,'M2'!$A:$C,R$2,FALSE)),VLOOKUP($P564,'M1'!$A:$C,R$2,FALSE)),"SPECIFY METHOD")))</f>
        <v>Lantern bass</v>
      </c>
      <c r="S564" s="33">
        <f t="shared" si="1038"/>
        <v>1</v>
      </c>
      <c r="T564" s="2">
        <v>0</v>
      </c>
      <c r="V564" s="2">
        <v>1</v>
      </c>
    </row>
    <row r="565" spans="2:30">
      <c r="B565" s="2" t="str">
        <f t="shared" ref="B565:D565" si="1095">IF(ISERROR(B564),IF(ISERROR(B563),IF(ISERROR(B562),"BLANK",B562),B563),B564)</f>
        <v>LH</v>
      </c>
      <c r="C565" s="2" t="str">
        <f t="shared" si="1095"/>
        <v>KK</v>
      </c>
      <c r="D565" s="2" t="str">
        <f t="shared" si="1095"/>
        <v>BC3</v>
      </c>
      <c r="E565" s="7" t="str">
        <f>IF(ISERROR(VLOOKUP($D565,SITES!$A:$E,2,FALSE)),"",VLOOKUP($D565,SITES!$A:$E,2,FALSE))</f>
        <v>Broward County 3</v>
      </c>
      <c r="F565" s="4">
        <f>IF(ISERROR(VLOOKUP($D565,SITES!$A:$E,3,FALSE)),"",VLOOKUP($D565,SITES!$A:$E,3,FALSE))</f>
        <v>26.158633333333334</v>
      </c>
      <c r="G565" s="31">
        <f>IF(ISERROR(VLOOKUP($D565,SITES!$A:$E,4,FALSE)),"",VLOOKUP($D565,SITES!$A:$E,4,FALSE))</f>
        <v>-80.077349999999996</v>
      </c>
      <c r="H565" s="50">
        <f t="shared" ref="H565:P565" si="1096">IF(ISERROR(H564),IF(ISERROR(H563),IF(ISERROR(H562),"BLANK",H562),H563),H564)</f>
        <v>45479</v>
      </c>
      <c r="I565" s="2">
        <f t="shared" si="1096"/>
        <v>13</v>
      </c>
      <c r="J565" s="2" t="str">
        <f t="shared" si="1096"/>
        <v>N</v>
      </c>
      <c r="K565" s="6">
        <f t="shared" si="1096"/>
        <v>0.36458333333333331</v>
      </c>
      <c r="L565" s="2" t="str">
        <f t="shared" si="1096"/>
        <v>Angela</v>
      </c>
      <c r="M565" s="2">
        <f t="shared" si="1096"/>
        <v>19.5</v>
      </c>
      <c r="N565" s="2">
        <f t="shared" si="1096"/>
        <v>1</v>
      </c>
      <c r="O565" s="2">
        <f t="shared" si="1096"/>
        <v>1</v>
      </c>
      <c r="P565" s="2" t="s">
        <v>169</v>
      </c>
      <c r="Q565" s="7" t="str">
        <f>IF($N565=1,IF(ISERROR(VLOOKUP($P565,'M1'!$A:$C,Q$2,FALSE)),"NOT PRESENT",VLOOKUP($P565,'M1'!$A:$C,Q$2,FALSE)),IF($N565=2,IF(ISERROR(VLOOKUP(DATA!$P565,'M2'!$A:$C,Q$2,FALSE)),"NOT PRESENT",VLOOKUP(DATA!$P565,'M2'!$A:$C,Q$2,FALSE)),IF($N565=0,IF(ISERROR(VLOOKUP($P565,'M1'!$A:$C,Q$2,FALSE)),IF(ISERROR(VLOOKUP(DATA!$P565,'M2'!$A:$C,Q$2,FALSE)),"NOT PRESENT",VLOOKUP(DATA!$P565,'M2'!$A:$C,Q$2,FALSE)),VLOOKUP($P565,'M1'!$A:$C,Q$2,FALSE)),"SPECIFY METHOD")))</f>
        <v>Emblemaria pandionis</v>
      </c>
      <c r="R565" s="7">
        <f>IF($N565=1,IF(ISERROR(VLOOKUP($P565,'M1'!$A:$C,R$2,FALSE)),"NOT PRESENT",VLOOKUP($P565,'M1'!$A:$C,R$2,FALSE)),IF($N565=2,IF(ISERROR(VLOOKUP(DATA!$P565,'M2'!$A:$C,R$2,FALSE)),"NOT PRESENT",VLOOKUP(DATA!$P565,'M2'!$A:$C,R$2,FALSE)),IF($N565=0,IF(ISERROR(VLOOKUP($P565,'M1'!$A:$C,R$2,FALSE)),IF(ISERROR(VLOOKUP(DATA!$P565,'M2'!$A:$C,R$2,FALSE)),"NOT PRESENT",VLOOKUP(DATA!$P565,'M2'!$A:$C,R$2,FALSE)),VLOOKUP($P565,'M1'!$A:$C,R$2,FALSE)),"SPECIFY METHOD")))</f>
        <v>0</v>
      </c>
      <c r="S565" s="33">
        <f t="shared" si="1038"/>
        <v>1</v>
      </c>
      <c r="T565" s="2">
        <v>0</v>
      </c>
      <c r="U565" s="2">
        <v>1</v>
      </c>
    </row>
    <row r="566" spans="2:30">
      <c r="B566" s="2" t="str">
        <f t="shared" ref="B566:D566" si="1097">IF(ISERROR(B565),IF(ISERROR(B564),IF(ISERROR(B563),"BLANK",B563),B564),B565)</f>
        <v>LH</v>
      </c>
      <c r="C566" s="2" t="str">
        <f t="shared" si="1097"/>
        <v>KK</v>
      </c>
      <c r="D566" s="2" t="str">
        <f t="shared" si="1097"/>
        <v>BC3</v>
      </c>
      <c r="E566" s="7" t="str">
        <f>IF(ISERROR(VLOOKUP($D566,SITES!$A:$E,2,FALSE)),"",VLOOKUP($D566,SITES!$A:$E,2,FALSE))</f>
        <v>Broward County 3</v>
      </c>
      <c r="F566" s="4">
        <f>IF(ISERROR(VLOOKUP($D566,SITES!$A:$E,3,FALSE)),"",VLOOKUP($D566,SITES!$A:$E,3,FALSE))</f>
        <v>26.158633333333334</v>
      </c>
      <c r="G566" s="31">
        <f>IF(ISERROR(VLOOKUP($D566,SITES!$A:$E,4,FALSE)),"",VLOOKUP($D566,SITES!$A:$E,4,FALSE))</f>
        <v>-80.077349999999996</v>
      </c>
      <c r="H566" s="50">
        <f t="shared" ref="H566:P566" si="1098">IF(ISERROR(H565),IF(ISERROR(H564),IF(ISERROR(H563),"BLANK",H563),H564),H565)</f>
        <v>45479</v>
      </c>
      <c r="I566" s="2">
        <f t="shared" si="1098"/>
        <v>13</v>
      </c>
      <c r="J566" s="2" t="str">
        <f t="shared" si="1098"/>
        <v>N</v>
      </c>
      <c r="K566" s="6">
        <f t="shared" si="1098"/>
        <v>0.36458333333333331</v>
      </c>
      <c r="L566" s="2" t="str">
        <f t="shared" si="1098"/>
        <v>Angela</v>
      </c>
      <c r="M566" s="2">
        <f t="shared" si="1098"/>
        <v>19.5</v>
      </c>
      <c r="N566" s="2">
        <f t="shared" si="1098"/>
        <v>1</v>
      </c>
      <c r="O566" s="2">
        <f t="shared" si="1098"/>
        <v>1</v>
      </c>
      <c r="P566" s="2" t="s">
        <v>124</v>
      </c>
      <c r="Q566" s="7" t="str">
        <f>IF($N566=1,IF(ISERROR(VLOOKUP($P566,'M1'!$A:$C,Q$2,FALSE)),"NOT PRESENT",VLOOKUP($P566,'M1'!$A:$C,Q$2,FALSE)),IF($N566=2,IF(ISERROR(VLOOKUP(DATA!$P566,'M2'!$A:$C,Q$2,FALSE)),"NOT PRESENT",VLOOKUP(DATA!$P566,'M2'!$A:$C,Q$2,FALSE)),IF($N566=0,IF(ISERROR(VLOOKUP($P566,'M1'!$A:$C,Q$2,FALSE)),IF(ISERROR(VLOOKUP(DATA!$P566,'M2'!$A:$C,Q$2,FALSE)),"NOT PRESENT",VLOOKUP(DATA!$P566,'M2'!$A:$C,Q$2,FALSE)),VLOOKUP($P566,'M1'!$A:$C,Q$2,FALSE)),"SPECIFY METHOD")))</f>
        <v>Cryptotomus roseus</v>
      </c>
      <c r="R566" s="7">
        <f>IF($N566=1,IF(ISERROR(VLOOKUP($P566,'M1'!$A:$C,R$2,FALSE)),"NOT PRESENT",VLOOKUP($P566,'M1'!$A:$C,R$2,FALSE)),IF($N566=2,IF(ISERROR(VLOOKUP(DATA!$P566,'M2'!$A:$C,R$2,FALSE)),"NOT PRESENT",VLOOKUP(DATA!$P566,'M2'!$A:$C,R$2,FALSE)),IF($N566=0,IF(ISERROR(VLOOKUP($P566,'M1'!$A:$C,R$2,FALSE)),IF(ISERROR(VLOOKUP(DATA!$P566,'M2'!$A:$C,R$2,FALSE)),"NOT PRESENT",VLOOKUP(DATA!$P566,'M2'!$A:$C,R$2,FALSE)),VLOOKUP($P566,'M1'!$A:$C,R$2,FALSE)),"SPECIFY METHOD")))</f>
        <v>0</v>
      </c>
      <c r="S566" s="33">
        <f t="shared" si="1038"/>
        <v>1</v>
      </c>
      <c r="T566" s="2">
        <v>0</v>
      </c>
      <c r="V566" s="2">
        <v>1</v>
      </c>
    </row>
    <row r="567" spans="2:30">
      <c r="B567" s="2" t="str">
        <f t="shared" ref="B567:D567" si="1099">IF(ISERROR(B566),IF(ISERROR(B565),IF(ISERROR(B564),"BLANK",B564),B565),B566)</f>
        <v>LH</v>
      </c>
      <c r="C567" s="2" t="str">
        <f t="shared" si="1099"/>
        <v>KK</v>
      </c>
      <c r="D567" s="2" t="str">
        <f t="shared" si="1099"/>
        <v>BC3</v>
      </c>
      <c r="E567" s="7" t="str">
        <f>IF(ISERROR(VLOOKUP($D567,SITES!$A:$E,2,FALSE)),"",VLOOKUP($D567,SITES!$A:$E,2,FALSE))</f>
        <v>Broward County 3</v>
      </c>
      <c r="F567" s="4">
        <f>IF(ISERROR(VLOOKUP($D567,SITES!$A:$E,3,FALSE)),"",VLOOKUP($D567,SITES!$A:$E,3,FALSE))</f>
        <v>26.158633333333334</v>
      </c>
      <c r="G567" s="31">
        <f>IF(ISERROR(VLOOKUP($D567,SITES!$A:$E,4,FALSE)),"",VLOOKUP($D567,SITES!$A:$E,4,FALSE))</f>
        <v>-80.077349999999996</v>
      </c>
      <c r="H567" s="50">
        <f t="shared" ref="H567:P567" si="1100">IF(ISERROR(H566),IF(ISERROR(H565),IF(ISERROR(H564),"BLANK",H564),H565),H566)</f>
        <v>45479</v>
      </c>
      <c r="I567" s="2">
        <f t="shared" si="1100"/>
        <v>13</v>
      </c>
      <c r="J567" s="2" t="str">
        <f t="shared" si="1100"/>
        <v>N</v>
      </c>
      <c r="K567" s="6">
        <f t="shared" si="1100"/>
        <v>0.36458333333333331</v>
      </c>
      <c r="L567" s="2" t="str">
        <f t="shared" si="1100"/>
        <v>Angela</v>
      </c>
      <c r="M567" s="2">
        <f t="shared" si="1100"/>
        <v>19.5</v>
      </c>
      <c r="N567" s="2">
        <f t="shared" si="1100"/>
        <v>1</v>
      </c>
      <c r="O567" s="2">
        <f t="shared" si="1100"/>
        <v>1</v>
      </c>
      <c r="P567" s="2" t="s">
        <v>90</v>
      </c>
      <c r="Q567" s="7" t="str">
        <f>IF($N567=1,IF(ISERROR(VLOOKUP($P567,'M1'!$A:$C,Q$2,FALSE)),"NOT PRESENT",VLOOKUP($P567,'M1'!$A:$C,Q$2,FALSE)),IF($N567=2,IF(ISERROR(VLOOKUP(DATA!$P567,'M2'!$A:$C,Q$2,FALSE)),"NOT PRESENT",VLOOKUP(DATA!$P567,'M2'!$A:$C,Q$2,FALSE)),IF($N567=0,IF(ISERROR(VLOOKUP($P567,'M1'!$A:$C,Q$2,FALSE)),IF(ISERROR(VLOOKUP(DATA!$P567,'M2'!$A:$C,Q$2,FALSE)),"NOT PRESENT",VLOOKUP(DATA!$P567,'M2'!$A:$C,Q$2,FALSE)),VLOOKUP($P567,'M1'!$A:$C,Q$2,FALSE)),"SPECIFY METHOD")))</f>
        <v>Sparisoma atomarium</v>
      </c>
      <c r="R567" s="7">
        <f>IF($N567=1,IF(ISERROR(VLOOKUP($P567,'M1'!$A:$C,R$2,FALSE)),"NOT PRESENT",VLOOKUP($P567,'M1'!$A:$C,R$2,FALSE)),IF($N567=2,IF(ISERROR(VLOOKUP(DATA!$P567,'M2'!$A:$C,R$2,FALSE)),"NOT PRESENT",VLOOKUP(DATA!$P567,'M2'!$A:$C,R$2,FALSE)),IF($N567=0,IF(ISERROR(VLOOKUP($P567,'M1'!$A:$C,R$2,FALSE)),IF(ISERROR(VLOOKUP(DATA!$P567,'M2'!$A:$C,R$2,FALSE)),"NOT PRESENT",VLOOKUP(DATA!$P567,'M2'!$A:$C,R$2,FALSE)),VLOOKUP($P567,'M1'!$A:$C,R$2,FALSE)),"SPECIFY METHOD")))</f>
        <v>0</v>
      </c>
      <c r="S567" s="33">
        <f t="shared" si="1038"/>
        <v>1</v>
      </c>
      <c r="T567" s="2">
        <v>0</v>
      </c>
      <c r="V567" s="2">
        <v>1</v>
      </c>
    </row>
    <row r="568" spans="2:30">
      <c r="B568" s="2" t="str">
        <f t="shared" ref="B568:D568" si="1101">IF(ISERROR(B567),IF(ISERROR(B566),IF(ISERROR(B565),"BLANK",B565),B566),B567)</f>
        <v>LH</v>
      </c>
      <c r="C568" s="2" t="str">
        <f t="shared" si="1101"/>
        <v>KK</v>
      </c>
      <c r="D568" s="2" t="str">
        <f t="shared" si="1101"/>
        <v>BC3</v>
      </c>
      <c r="E568" s="7" t="str">
        <f>IF(ISERROR(VLOOKUP($D568,SITES!$A:$E,2,FALSE)),"",VLOOKUP($D568,SITES!$A:$E,2,FALSE))</f>
        <v>Broward County 3</v>
      </c>
      <c r="F568" s="4">
        <f>IF(ISERROR(VLOOKUP($D568,SITES!$A:$E,3,FALSE)),"",VLOOKUP($D568,SITES!$A:$E,3,FALSE))</f>
        <v>26.158633333333334</v>
      </c>
      <c r="G568" s="31">
        <f>IF(ISERROR(VLOOKUP($D568,SITES!$A:$E,4,FALSE)),"",VLOOKUP($D568,SITES!$A:$E,4,FALSE))</f>
        <v>-80.077349999999996</v>
      </c>
      <c r="H568" s="50">
        <f t="shared" ref="H568:P568" si="1102">IF(ISERROR(H567),IF(ISERROR(H566),IF(ISERROR(H565),"BLANK",H565),H566),H567)</f>
        <v>45479</v>
      </c>
      <c r="I568" s="2">
        <f t="shared" si="1102"/>
        <v>13</v>
      </c>
      <c r="J568" s="2" t="str">
        <f t="shared" si="1102"/>
        <v>N</v>
      </c>
      <c r="K568" s="6">
        <f t="shared" si="1102"/>
        <v>0.36458333333333331</v>
      </c>
      <c r="L568" s="2" t="str">
        <f t="shared" si="1102"/>
        <v>Angela</v>
      </c>
      <c r="M568" s="2">
        <f t="shared" si="1102"/>
        <v>19.5</v>
      </c>
      <c r="N568" s="2">
        <f t="shared" si="1102"/>
        <v>1</v>
      </c>
      <c r="O568" s="2">
        <f t="shared" si="1102"/>
        <v>1</v>
      </c>
      <c r="P568" s="2" t="s">
        <v>129</v>
      </c>
      <c r="Q568" s="7" t="str">
        <f>IF($N568=1,IF(ISERROR(VLOOKUP($P568,'M1'!$A:$C,Q$2,FALSE)),"NOT PRESENT",VLOOKUP($P568,'M1'!$A:$C,Q$2,FALSE)),IF($N568=2,IF(ISERROR(VLOOKUP(DATA!$P568,'M2'!$A:$C,Q$2,FALSE)),"NOT PRESENT",VLOOKUP(DATA!$P568,'M2'!$A:$C,Q$2,FALSE)),IF($N568=0,IF(ISERROR(VLOOKUP($P568,'M1'!$A:$C,Q$2,FALSE)),IF(ISERROR(VLOOKUP(DATA!$P568,'M2'!$A:$C,Q$2,FALSE)),"NOT PRESENT",VLOOKUP(DATA!$P568,'M2'!$A:$C,Q$2,FALSE)),VLOOKUP($P568,'M1'!$A:$C,Q$2,FALSE)),"SPECIFY METHOD")))</f>
        <v>Aluterus scriptus</v>
      </c>
      <c r="R568" s="7" t="str">
        <f>IF($N568=1,IF(ISERROR(VLOOKUP($P568,'M1'!$A:$C,R$2,FALSE)),"NOT PRESENT",VLOOKUP($P568,'M1'!$A:$C,R$2,FALSE)),IF($N568=2,IF(ISERROR(VLOOKUP(DATA!$P568,'M2'!$A:$C,R$2,FALSE)),"NOT PRESENT",VLOOKUP(DATA!$P568,'M2'!$A:$C,R$2,FALSE)),IF($N568=0,IF(ISERROR(VLOOKUP($P568,'M1'!$A:$C,R$2,FALSE)),IF(ISERROR(VLOOKUP(DATA!$P568,'M2'!$A:$C,R$2,FALSE)),"NOT PRESENT",VLOOKUP(DATA!$P568,'M2'!$A:$C,R$2,FALSE)),VLOOKUP($P568,'M1'!$A:$C,R$2,FALSE)),"SPECIFY METHOD")))</f>
        <v>Scribbled leatherjacket</v>
      </c>
      <c r="S568" s="33">
        <f t="shared" si="1038"/>
        <v>2</v>
      </c>
      <c r="T568" s="2">
        <v>0</v>
      </c>
      <c r="AC568" s="2">
        <v>1</v>
      </c>
      <c r="AD568" s="2">
        <v>1</v>
      </c>
    </row>
    <row r="569" spans="2:30">
      <c r="B569" s="2" t="str">
        <f t="shared" ref="B569:D569" si="1103">IF(ISERROR(B568),IF(ISERROR(B567),IF(ISERROR(B566),"BLANK",B566),B567),B568)</f>
        <v>LH</v>
      </c>
      <c r="C569" s="2" t="str">
        <f t="shared" si="1103"/>
        <v>KK</v>
      </c>
      <c r="D569" s="2" t="str">
        <f t="shared" si="1103"/>
        <v>BC3</v>
      </c>
      <c r="E569" s="7" t="str">
        <f>IF(ISERROR(VLOOKUP($D569,SITES!$A:$E,2,FALSE)),"",VLOOKUP($D569,SITES!$A:$E,2,FALSE))</f>
        <v>Broward County 3</v>
      </c>
      <c r="F569" s="4">
        <f>IF(ISERROR(VLOOKUP($D569,SITES!$A:$E,3,FALSE)),"",VLOOKUP($D569,SITES!$A:$E,3,FALSE))</f>
        <v>26.158633333333334</v>
      </c>
      <c r="G569" s="31">
        <f>IF(ISERROR(VLOOKUP($D569,SITES!$A:$E,4,FALSE)),"",VLOOKUP($D569,SITES!$A:$E,4,FALSE))</f>
        <v>-80.077349999999996</v>
      </c>
      <c r="H569" s="50">
        <f t="shared" ref="H569:P569" si="1104">IF(ISERROR(H568),IF(ISERROR(H567),IF(ISERROR(H566),"BLANK",H566),H567),H568)</f>
        <v>45479</v>
      </c>
      <c r="I569" s="2">
        <f t="shared" si="1104"/>
        <v>13</v>
      </c>
      <c r="J569" s="2" t="str">
        <f t="shared" si="1104"/>
        <v>N</v>
      </c>
      <c r="K569" s="6">
        <f t="shared" si="1104"/>
        <v>0.36458333333333331</v>
      </c>
      <c r="L569" s="2" t="str">
        <f t="shared" si="1104"/>
        <v>Angela</v>
      </c>
      <c r="M569" s="2">
        <f t="shared" si="1104"/>
        <v>19.5</v>
      </c>
      <c r="N569" s="2">
        <f t="shared" si="1104"/>
        <v>1</v>
      </c>
      <c r="O569" s="2">
        <f t="shared" si="1104"/>
        <v>1</v>
      </c>
      <c r="P569" s="2" t="s">
        <v>130</v>
      </c>
      <c r="Q569" s="7" t="str">
        <f>IF($N569=1,IF(ISERROR(VLOOKUP($P569,'M1'!$A:$C,Q$2,FALSE)),"NOT PRESENT",VLOOKUP($P569,'M1'!$A:$C,Q$2,FALSE)),IF($N569=2,IF(ISERROR(VLOOKUP(DATA!$P569,'M2'!$A:$C,Q$2,FALSE)),"NOT PRESENT",VLOOKUP(DATA!$P569,'M2'!$A:$C,Q$2,FALSE)),IF($N569=0,IF(ISERROR(VLOOKUP($P569,'M1'!$A:$C,Q$2,FALSE)),IF(ISERROR(VLOOKUP(DATA!$P569,'M2'!$A:$C,Q$2,FALSE)),"NOT PRESENT",VLOOKUP(DATA!$P569,'M2'!$A:$C,Q$2,FALSE)),VLOOKUP($P569,'M1'!$A:$C,Q$2,FALSE)),"SPECIFY METHOD")))</f>
        <v>Pomacanthus arcuatus</v>
      </c>
      <c r="R569" s="7" t="str">
        <f>IF($N569=1,IF(ISERROR(VLOOKUP($P569,'M1'!$A:$C,R$2,FALSE)),"NOT PRESENT",VLOOKUP($P569,'M1'!$A:$C,R$2,FALSE)),IF($N569=2,IF(ISERROR(VLOOKUP(DATA!$P569,'M2'!$A:$C,R$2,FALSE)),"NOT PRESENT",VLOOKUP(DATA!$P569,'M2'!$A:$C,R$2,FALSE)),IF($N569=0,IF(ISERROR(VLOOKUP($P569,'M1'!$A:$C,R$2,FALSE)),IF(ISERROR(VLOOKUP(DATA!$P569,'M2'!$A:$C,R$2,FALSE)),"NOT PRESENT",VLOOKUP(DATA!$P569,'M2'!$A:$C,R$2,FALSE)),VLOOKUP($P569,'M1'!$A:$C,R$2,FALSE)),"SPECIFY METHOD")))</f>
        <v>Grey angelfish</v>
      </c>
      <c r="S569" s="33">
        <f t="shared" si="1038"/>
        <v>1</v>
      </c>
      <c r="T569" s="2">
        <v>0</v>
      </c>
      <c r="AC569" s="2">
        <v>1</v>
      </c>
    </row>
    <row r="570" spans="2:30">
      <c r="B570" s="2" t="str">
        <f t="shared" ref="B570:D570" si="1105">IF(ISERROR(B569),IF(ISERROR(B568),IF(ISERROR(B567),"BLANK",B567),B568),B569)</f>
        <v>LH</v>
      </c>
      <c r="C570" s="2" t="str">
        <f t="shared" si="1105"/>
        <v>KK</v>
      </c>
      <c r="D570" s="2" t="str">
        <f t="shared" si="1105"/>
        <v>BC3</v>
      </c>
      <c r="E570" s="7" t="str">
        <f>IF(ISERROR(VLOOKUP($D570,SITES!$A:$E,2,FALSE)),"",VLOOKUP($D570,SITES!$A:$E,2,FALSE))</f>
        <v>Broward County 3</v>
      </c>
      <c r="F570" s="4">
        <f>IF(ISERROR(VLOOKUP($D570,SITES!$A:$E,3,FALSE)),"",VLOOKUP($D570,SITES!$A:$E,3,FALSE))</f>
        <v>26.158633333333334</v>
      </c>
      <c r="G570" s="31">
        <f>IF(ISERROR(VLOOKUP($D570,SITES!$A:$E,4,FALSE)),"",VLOOKUP($D570,SITES!$A:$E,4,FALSE))</f>
        <v>-80.077349999999996</v>
      </c>
      <c r="H570" s="50">
        <f t="shared" ref="H570:P570" si="1106">IF(ISERROR(H569),IF(ISERROR(H568),IF(ISERROR(H567),"BLANK",H567),H568),H569)</f>
        <v>45479</v>
      </c>
      <c r="I570" s="2">
        <f t="shared" si="1106"/>
        <v>13</v>
      </c>
      <c r="J570" s="2" t="str">
        <f t="shared" si="1106"/>
        <v>N</v>
      </c>
      <c r="K570" s="6">
        <f t="shared" si="1106"/>
        <v>0.36458333333333331</v>
      </c>
      <c r="L570" s="2" t="str">
        <f t="shared" si="1106"/>
        <v>Angela</v>
      </c>
      <c r="M570" s="2">
        <f t="shared" si="1106"/>
        <v>19.5</v>
      </c>
      <c r="N570" s="2">
        <f t="shared" si="1106"/>
        <v>1</v>
      </c>
      <c r="O570" s="2">
        <f t="shared" si="1106"/>
        <v>1</v>
      </c>
      <c r="P570" s="2" t="s">
        <v>87</v>
      </c>
      <c r="Q570" s="7" t="str">
        <f>IF($N570=1,IF(ISERROR(VLOOKUP($P570,'M1'!$A:$C,Q$2,FALSE)),"NOT PRESENT",VLOOKUP($P570,'M1'!$A:$C,Q$2,FALSE)),IF($N570=2,IF(ISERROR(VLOOKUP(DATA!$P570,'M2'!$A:$C,Q$2,FALSE)),"NOT PRESENT",VLOOKUP(DATA!$P570,'M2'!$A:$C,Q$2,FALSE)),IF($N570=0,IF(ISERROR(VLOOKUP($P570,'M1'!$A:$C,Q$2,FALSE)),IF(ISERROR(VLOOKUP(DATA!$P570,'M2'!$A:$C,Q$2,FALSE)),"NOT PRESENT",VLOOKUP(DATA!$P570,'M2'!$A:$C,Q$2,FALSE)),VLOOKUP($P570,'M1'!$A:$C,Q$2,FALSE)),"SPECIFY METHOD")))</f>
        <v>Sparisoma aurofrenatum</v>
      </c>
      <c r="R570" s="7" t="str">
        <f>IF($N570=1,IF(ISERROR(VLOOKUP($P570,'M1'!$A:$C,R$2,FALSE)),"NOT PRESENT",VLOOKUP($P570,'M1'!$A:$C,R$2,FALSE)),IF($N570=2,IF(ISERROR(VLOOKUP(DATA!$P570,'M2'!$A:$C,R$2,FALSE)),"NOT PRESENT",VLOOKUP(DATA!$P570,'M2'!$A:$C,R$2,FALSE)),IF($N570=0,IF(ISERROR(VLOOKUP($P570,'M1'!$A:$C,R$2,FALSE)),IF(ISERROR(VLOOKUP(DATA!$P570,'M2'!$A:$C,R$2,FALSE)),"NOT PRESENT",VLOOKUP(DATA!$P570,'M2'!$A:$C,R$2,FALSE)),VLOOKUP($P570,'M1'!$A:$C,R$2,FALSE)),"SPECIFY METHOD")))</f>
        <v>Redband parrotfish</v>
      </c>
      <c r="S570" s="33">
        <f t="shared" si="1038"/>
        <v>5</v>
      </c>
      <c r="T570" s="2">
        <v>0</v>
      </c>
      <c r="V570" s="2">
        <v>2</v>
      </c>
      <c r="Y570" s="2">
        <v>1</v>
      </c>
      <c r="AB570" s="2">
        <v>2</v>
      </c>
    </row>
    <row r="571" spans="2:30">
      <c r="B571" s="2" t="str">
        <f t="shared" ref="B571:D571" si="1107">IF(ISERROR(B570),IF(ISERROR(B569),IF(ISERROR(B568),"BLANK",B568),B569),B570)</f>
        <v>LH</v>
      </c>
      <c r="C571" s="2" t="str">
        <f t="shared" si="1107"/>
        <v>KK</v>
      </c>
      <c r="D571" s="2" t="str">
        <f t="shared" si="1107"/>
        <v>BC3</v>
      </c>
      <c r="E571" s="7" t="str">
        <f>IF(ISERROR(VLOOKUP($D571,SITES!$A:$E,2,FALSE)),"",VLOOKUP($D571,SITES!$A:$E,2,FALSE))</f>
        <v>Broward County 3</v>
      </c>
      <c r="F571" s="4">
        <f>IF(ISERROR(VLOOKUP($D571,SITES!$A:$E,3,FALSE)),"",VLOOKUP($D571,SITES!$A:$E,3,FALSE))</f>
        <v>26.158633333333334</v>
      </c>
      <c r="G571" s="31">
        <f>IF(ISERROR(VLOOKUP($D571,SITES!$A:$E,4,FALSE)),"",VLOOKUP($D571,SITES!$A:$E,4,FALSE))</f>
        <v>-80.077349999999996</v>
      </c>
      <c r="H571" s="50">
        <f t="shared" ref="H571:P571" si="1108">IF(ISERROR(H570),IF(ISERROR(H569),IF(ISERROR(H568),"BLANK",H568),H569),H570)</f>
        <v>45479</v>
      </c>
      <c r="I571" s="2">
        <f t="shared" si="1108"/>
        <v>13</v>
      </c>
      <c r="J571" s="2" t="str">
        <f t="shared" si="1108"/>
        <v>N</v>
      </c>
      <c r="K571" s="6">
        <f t="shared" si="1108"/>
        <v>0.36458333333333331</v>
      </c>
      <c r="L571" s="2" t="str">
        <f t="shared" si="1108"/>
        <v>Angela</v>
      </c>
      <c r="M571" s="2">
        <f t="shared" si="1108"/>
        <v>19.5</v>
      </c>
      <c r="N571" s="2">
        <f t="shared" si="1108"/>
        <v>1</v>
      </c>
      <c r="O571" s="2">
        <f t="shared" si="1108"/>
        <v>1</v>
      </c>
      <c r="P571" s="2" t="s">
        <v>188</v>
      </c>
      <c r="Q571" s="7" t="str">
        <f>IF($N571=1,IF(ISERROR(VLOOKUP($P571,'M1'!$A:$C,Q$2,FALSE)),"NOT PRESENT",VLOOKUP($P571,'M1'!$A:$C,Q$2,FALSE)),IF($N571=2,IF(ISERROR(VLOOKUP(DATA!$P571,'M2'!$A:$C,Q$2,FALSE)),"NOT PRESENT",VLOOKUP(DATA!$P571,'M2'!$A:$C,Q$2,FALSE)),IF($N571=0,IF(ISERROR(VLOOKUP($P571,'M1'!$A:$C,Q$2,FALSE)),IF(ISERROR(VLOOKUP(DATA!$P571,'M2'!$A:$C,Q$2,FALSE)),"NOT PRESENT",VLOOKUP(DATA!$P571,'M2'!$A:$C,Q$2,FALSE)),VLOOKUP($P571,'M1'!$A:$C,Q$2,FALSE)),"SPECIFY METHOD")))</f>
        <v>Lachnolaimus maximus</v>
      </c>
      <c r="R571" s="7" t="str">
        <f>IF($N571=1,IF(ISERROR(VLOOKUP($P571,'M1'!$A:$C,R$2,FALSE)),"NOT PRESENT",VLOOKUP($P571,'M1'!$A:$C,R$2,FALSE)),IF($N571=2,IF(ISERROR(VLOOKUP(DATA!$P571,'M2'!$A:$C,R$2,FALSE)),"NOT PRESENT",VLOOKUP(DATA!$P571,'M2'!$A:$C,R$2,FALSE)),IF($N571=0,IF(ISERROR(VLOOKUP($P571,'M1'!$A:$C,R$2,FALSE)),IF(ISERROR(VLOOKUP(DATA!$P571,'M2'!$A:$C,R$2,FALSE)),"NOT PRESENT",VLOOKUP(DATA!$P571,'M2'!$A:$C,R$2,FALSE)),VLOOKUP($P571,'M1'!$A:$C,R$2,FALSE)),"SPECIFY METHOD")))</f>
        <v>Hogfish</v>
      </c>
      <c r="S571" s="33">
        <f t="shared" si="1038"/>
        <v>1</v>
      </c>
      <c r="T571" s="2">
        <v>0</v>
      </c>
      <c r="AB571" s="2">
        <v>1</v>
      </c>
    </row>
    <row r="572" spans="2:30">
      <c r="B572" s="2" t="str">
        <f t="shared" ref="B572:D572" si="1109">IF(ISERROR(B571),IF(ISERROR(B570),IF(ISERROR(B569),"BLANK",B569),B570),B571)</f>
        <v>LH</v>
      </c>
      <c r="C572" s="2" t="str">
        <f t="shared" si="1109"/>
        <v>KK</v>
      </c>
      <c r="D572" s="2" t="str">
        <f t="shared" si="1109"/>
        <v>BC3</v>
      </c>
      <c r="E572" s="7" t="str">
        <f>IF(ISERROR(VLOOKUP($D572,SITES!$A:$E,2,FALSE)),"",VLOOKUP($D572,SITES!$A:$E,2,FALSE))</f>
        <v>Broward County 3</v>
      </c>
      <c r="F572" s="4">
        <f>IF(ISERROR(VLOOKUP($D572,SITES!$A:$E,3,FALSE)),"",VLOOKUP($D572,SITES!$A:$E,3,FALSE))</f>
        <v>26.158633333333334</v>
      </c>
      <c r="G572" s="31">
        <f>IF(ISERROR(VLOOKUP($D572,SITES!$A:$E,4,FALSE)),"",VLOOKUP($D572,SITES!$A:$E,4,FALSE))</f>
        <v>-80.077349999999996</v>
      </c>
      <c r="H572" s="50">
        <f t="shared" ref="H572:P572" si="1110">IF(ISERROR(H571),IF(ISERROR(H570),IF(ISERROR(H569),"BLANK",H569),H570),H571)</f>
        <v>45479</v>
      </c>
      <c r="I572" s="2">
        <f t="shared" si="1110"/>
        <v>13</v>
      </c>
      <c r="J572" s="2" t="str">
        <f t="shared" si="1110"/>
        <v>N</v>
      </c>
      <c r="K572" s="6">
        <f t="shared" si="1110"/>
        <v>0.36458333333333331</v>
      </c>
      <c r="L572" s="2" t="str">
        <f t="shared" si="1110"/>
        <v>Angela</v>
      </c>
      <c r="M572" s="2">
        <f t="shared" si="1110"/>
        <v>19.5</v>
      </c>
      <c r="N572" s="2">
        <f t="shared" si="1110"/>
        <v>1</v>
      </c>
      <c r="O572" s="2">
        <f t="shared" si="1110"/>
        <v>1</v>
      </c>
      <c r="P572" s="2" t="s">
        <v>154</v>
      </c>
      <c r="Q572" s="7" t="str">
        <f>IF($N572=1,IF(ISERROR(VLOOKUP($P572,'M1'!$A:$C,Q$2,FALSE)),"NOT PRESENT",VLOOKUP($P572,'M1'!$A:$C,Q$2,FALSE)),IF($N572=2,IF(ISERROR(VLOOKUP(DATA!$P572,'M2'!$A:$C,Q$2,FALSE)),"NOT PRESENT",VLOOKUP(DATA!$P572,'M2'!$A:$C,Q$2,FALSE)),IF($N572=0,IF(ISERROR(VLOOKUP($P572,'M1'!$A:$C,Q$2,FALSE)),IF(ISERROR(VLOOKUP(DATA!$P572,'M2'!$A:$C,Q$2,FALSE)),"NOT PRESENT",VLOOKUP(DATA!$P572,'M2'!$A:$C,Q$2,FALSE)),VLOOKUP($P572,'M1'!$A:$C,Q$2,FALSE)),"SPECIFY METHOD")))</f>
        <v>Holacanthus tricolor</v>
      </c>
      <c r="R572" s="7" t="str">
        <f>IF($N572=1,IF(ISERROR(VLOOKUP($P572,'M1'!$A:$C,R$2,FALSE)),"NOT PRESENT",VLOOKUP($P572,'M1'!$A:$C,R$2,FALSE)),IF($N572=2,IF(ISERROR(VLOOKUP(DATA!$P572,'M2'!$A:$C,R$2,FALSE)),"NOT PRESENT",VLOOKUP(DATA!$P572,'M2'!$A:$C,R$2,FALSE)),IF($N572=0,IF(ISERROR(VLOOKUP($P572,'M1'!$A:$C,R$2,FALSE)),IF(ISERROR(VLOOKUP(DATA!$P572,'M2'!$A:$C,R$2,FALSE)),"NOT PRESENT",VLOOKUP(DATA!$P572,'M2'!$A:$C,R$2,FALSE)),VLOOKUP($P572,'M1'!$A:$C,R$2,FALSE)),"SPECIFY METHOD")))</f>
        <v>Rock beauty</v>
      </c>
      <c r="S572" s="33">
        <f t="shared" si="1038"/>
        <v>2</v>
      </c>
      <c r="T572" s="2">
        <v>0</v>
      </c>
      <c r="AA572" s="2">
        <v>2</v>
      </c>
    </row>
    <row r="573" spans="2:30">
      <c r="B573" s="2" t="str">
        <f t="shared" ref="B573:D573" si="1111">IF(ISERROR(B572),IF(ISERROR(B571),IF(ISERROR(B570),"BLANK",B570),B571),B572)</f>
        <v>LH</v>
      </c>
      <c r="C573" s="2" t="str">
        <f t="shared" si="1111"/>
        <v>KK</v>
      </c>
      <c r="D573" s="2" t="str">
        <f t="shared" si="1111"/>
        <v>BC3</v>
      </c>
      <c r="E573" s="7" t="str">
        <f>IF(ISERROR(VLOOKUP($D573,SITES!$A:$E,2,FALSE)),"",VLOOKUP($D573,SITES!$A:$E,2,FALSE))</f>
        <v>Broward County 3</v>
      </c>
      <c r="F573" s="4">
        <f>IF(ISERROR(VLOOKUP($D573,SITES!$A:$E,3,FALSE)),"",VLOOKUP($D573,SITES!$A:$E,3,FALSE))</f>
        <v>26.158633333333334</v>
      </c>
      <c r="G573" s="31">
        <f>IF(ISERROR(VLOOKUP($D573,SITES!$A:$E,4,FALSE)),"",VLOOKUP($D573,SITES!$A:$E,4,FALSE))</f>
        <v>-80.077349999999996</v>
      </c>
      <c r="H573" s="50">
        <f t="shared" ref="H573:P573" si="1112">IF(ISERROR(H572),IF(ISERROR(H571),IF(ISERROR(H570),"BLANK",H570),H571),H572)</f>
        <v>45479</v>
      </c>
      <c r="I573" s="2">
        <f t="shared" si="1112"/>
        <v>13</v>
      </c>
      <c r="J573" s="2" t="str">
        <f t="shared" si="1112"/>
        <v>N</v>
      </c>
      <c r="K573" s="6">
        <f t="shared" si="1112"/>
        <v>0.36458333333333331</v>
      </c>
      <c r="L573" s="2" t="str">
        <f t="shared" si="1112"/>
        <v>Angela</v>
      </c>
      <c r="M573" s="2">
        <f t="shared" si="1112"/>
        <v>19.5</v>
      </c>
      <c r="N573" s="2">
        <v>2</v>
      </c>
      <c r="O573" s="2">
        <v>1</v>
      </c>
      <c r="P573" s="2" t="s">
        <v>106</v>
      </c>
      <c r="Q573" s="7" t="str">
        <f>IF($N573=1,IF(ISERROR(VLOOKUP($P573,'M1'!$A:$C,Q$2,FALSE)),"NOT PRESENT",VLOOKUP($P573,'M1'!$A:$C,Q$2,FALSE)),IF($N573=2,IF(ISERROR(VLOOKUP(DATA!$P573,'M2'!$A:$C,Q$2,FALSE)),"NOT PRESENT",VLOOKUP(DATA!$P573,'M2'!$A:$C,Q$2,FALSE)),IF($N573=0,IF(ISERROR(VLOOKUP($P573,'M1'!$A:$C,Q$2,FALSE)),IF(ISERROR(VLOOKUP(DATA!$P573,'M2'!$A:$C,Q$2,FALSE)),"NOT PRESENT",VLOOKUP(DATA!$P573,'M2'!$A:$C,Q$2,FALSE)),VLOOKUP($P573,'M1'!$A:$C,Q$2,FALSE)),"SPECIFY METHOD")))</f>
        <v>Serranus tigrinus</v>
      </c>
      <c r="R573" s="7" t="str">
        <f>IF($N573=1,IF(ISERROR(VLOOKUP($P573,'M1'!$A:$C,R$2,FALSE)),"NOT PRESENT",VLOOKUP($P573,'M1'!$A:$C,R$2,FALSE)),IF($N573=2,IF(ISERROR(VLOOKUP(DATA!$P573,'M2'!$A:$C,R$2,FALSE)),"NOT PRESENT",VLOOKUP(DATA!$P573,'M2'!$A:$C,R$2,FALSE)),IF($N573=0,IF(ISERROR(VLOOKUP($P573,'M1'!$A:$C,R$2,FALSE)),IF(ISERROR(VLOOKUP(DATA!$P573,'M2'!$A:$C,R$2,FALSE)),"NOT PRESENT",VLOOKUP(DATA!$P573,'M2'!$A:$C,R$2,FALSE)),VLOOKUP($P573,'M1'!$A:$C,R$2,FALSE)),"SPECIFY METHOD")))</f>
        <v>Harlequin bass</v>
      </c>
      <c r="S573" s="33">
        <f t="shared" si="1038"/>
        <v>1</v>
      </c>
      <c r="T573" s="2">
        <v>0</v>
      </c>
      <c r="V573" s="2">
        <v>1</v>
      </c>
    </row>
    <row r="574" spans="2:30">
      <c r="B574" s="2" t="str">
        <f t="shared" ref="B574:D574" si="1113">IF(ISERROR(B573),IF(ISERROR(B572),IF(ISERROR(B571),"BLANK",B571),B572),B573)</f>
        <v>LH</v>
      </c>
      <c r="C574" s="2" t="str">
        <f t="shared" si="1113"/>
        <v>KK</v>
      </c>
      <c r="D574" s="2" t="str">
        <f t="shared" si="1113"/>
        <v>BC3</v>
      </c>
      <c r="E574" s="7" t="str">
        <f>IF(ISERROR(VLOOKUP($D574,SITES!$A:$E,2,FALSE)),"",VLOOKUP($D574,SITES!$A:$E,2,FALSE))</f>
        <v>Broward County 3</v>
      </c>
      <c r="F574" s="4">
        <f>IF(ISERROR(VLOOKUP($D574,SITES!$A:$E,3,FALSE)),"",VLOOKUP($D574,SITES!$A:$E,3,FALSE))</f>
        <v>26.158633333333334</v>
      </c>
      <c r="G574" s="31">
        <f>IF(ISERROR(VLOOKUP($D574,SITES!$A:$E,4,FALSE)),"",VLOOKUP($D574,SITES!$A:$E,4,FALSE))</f>
        <v>-80.077349999999996</v>
      </c>
      <c r="H574" s="50">
        <f t="shared" ref="H574:P574" si="1114">IF(ISERROR(H573),IF(ISERROR(H572),IF(ISERROR(H571),"BLANK",H571),H572),H573)</f>
        <v>45479</v>
      </c>
      <c r="I574" s="2">
        <f t="shared" si="1114"/>
        <v>13</v>
      </c>
      <c r="J574" s="2" t="str">
        <f t="shared" si="1114"/>
        <v>N</v>
      </c>
      <c r="K574" s="6">
        <f t="shared" si="1114"/>
        <v>0.36458333333333331</v>
      </c>
      <c r="L574" s="2" t="str">
        <f t="shared" si="1114"/>
        <v>Angela</v>
      </c>
      <c r="M574" s="2">
        <f t="shared" si="1114"/>
        <v>19.5</v>
      </c>
      <c r="N574" s="2">
        <f t="shared" si="1114"/>
        <v>2</v>
      </c>
      <c r="O574" s="2">
        <f t="shared" si="1114"/>
        <v>1</v>
      </c>
      <c r="P574" s="2" t="s">
        <v>132</v>
      </c>
      <c r="Q574" s="7" t="str">
        <f>IF($N574=1,IF(ISERROR(VLOOKUP($P574,'M1'!$A:$C,Q$2,FALSE)),"NOT PRESENT",VLOOKUP($P574,'M1'!$A:$C,Q$2,FALSE)),IF($N574=2,IF(ISERROR(VLOOKUP(DATA!$P574,'M2'!$A:$C,Q$2,FALSE)),"NOT PRESENT",VLOOKUP(DATA!$P574,'M2'!$A:$C,Q$2,FALSE)),IF($N574=0,IF(ISERROR(VLOOKUP($P574,'M1'!$A:$C,Q$2,FALSE)),IF(ISERROR(VLOOKUP(DATA!$P574,'M2'!$A:$C,Q$2,FALSE)),"NOT PRESENT",VLOOKUP(DATA!$P574,'M2'!$A:$C,Q$2,FALSE)),VLOOKUP($P574,'M1'!$A:$C,Q$2,FALSE)),"SPECIFY METHOD")))</f>
        <v>Coryphopterus eidolon</v>
      </c>
      <c r="R574" s="7" t="str">
        <f>IF($N574=1,IF(ISERROR(VLOOKUP($P574,'M1'!$A:$C,R$2,FALSE)),"NOT PRESENT",VLOOKUP($P574,'M1'!$A:$C,R$2,FALSE)),IF($N574=2,IF(ISERROR(VLOOKUP(DATA!$P574,'M2'!$A:$C,R$2,FALSE)),"NOT PRESENT",VLOOKUP(DATA!$P574,'M2'!$A:$C,R$2,FALSE)),IF($N574=0,IF(ISERROR(VLOOKUP($P574,'M1'!$A:$C,R$2,FALSE)),IF(ISERROR(VLOOKUP(DATA!$P574,'M2'!$A:$C,R$2,FALSE)),"NOT PRESENT",VLOOKUP(DATA!$P574,'M2'!$A:$C,R$2,FALSE)),VLOOKUP($P574,'M1'!$A:$C,R$2,FALSE)),"SPECIFY METHOD")))</f>
        <v>Pallid goby</v>
      </c>
      <c r="S574" s="33">
        <f t="shared" si="1038"/>
        <v>6</v>
      </c>
      <c r="T574" s="2">
        <v>0</v>
      </c>
      <c r="U574" s="2">
        <v>6</v>
      </c>
    </row>
    <row r="575" spans="2:30">
      <c r="B575" s="2" t="str">
        <f t="shared" ref="B575:D575" si="1115">IF(ISERROR(B574),IF(ISERROR(B573),IF(ISERROR(B572),"BLANK",B572),B573),B574)</f>
        <v>LH</v>
      </c>
      <c r="C575" s="2" t="str">
        <f t="shared" si="1115"/>
        <v>KK</v>
      </c>
      <c r="D575" s="2" t="str">
        <f t="shared" si="1115"/>
        <v>BC3</v>
      </c>
      <c r="E575" s="7" t="str">
        <f>IF(ISERROR(VLOOKUP($D575,SITES!$A:$E,2,FALSE)),"",VLOOKUP($D575,SITES!$A:$E,2,FALSE))</f>
        <v>Broward County 3</v>
      </c>
      <c r="F575" s="4">
        <f>IF(ISERROR(VLOOKUP($D575,SITES!$A:$E,3,FALSE)),"",VLOOKUP($D575,SITES!$A:$E,3,FALSE))</f>
        <v>26.158633333333334</v>
      </c>
      <c r="G575" s="31">
        <f>IF(ISERROR(VLOOKUP($D575,SITES!$A:$E,4,FALSE)),"",VLOOKUP($D575,SITES!$A:$E,4,FALSE))</f>
        <v>-80.077349999999996</v>
      </c>
      <c r="H575" s="50">
        <f t="shared" ref="H575:P575" si="1116">IF(ISERROR(H574),IF(ISERROR(H573),IF(ISERROR(H572),"BLANK",H572),H573),H574)</f>
        <v>45479</v>
      </c>
      <c r="I575" s="2">
        <f t="shared" si="1116"/>
        <v>13</v>
      </c>
      <c r="J575" s="2" t="str">
        <f t="shared" si="1116"/>
        <v>N</v>
      </c>
      <c r="K575" s="6">
        <f t="shared" si="1116"/>
        <v>0.36458333333333331</v>
      </c>
      <c r="L575" s="2" t="str">
        <f t="shared" si="1116"/>
        <v>Angela</v>
      </c>
      <c r="M575" s="2">
        <f t="shared" si="1116"/>
        <v>19.5</v>
      </c>
      <c r="N575" s="2">
        <f t="shared" si="1116"/>
        <v>2</v>
      </c>
      <c r="O575" s="2">
        <f t="shared" si="1116"/>
        <v>1</v>
      </c>
      <c r="P575" s="2" t="s">
        <v>71</v>
      </c>
      <c r="Q575" s="7" t="str">
        <f>IF($N575=1,IF(ISERROR(VLOOKUP($P575,'M1'!$A:$C,Q$2,FALSE)),"NOT PRESENT",VLOOKUP($P575,'M1'!$A:$C,Q$2,FALSE)),IF($N575=2,IF(ISERROR(VLOOKUP(DATA!$P575,'M2'!$A:$C,Q$2,FALSE)),"NOT PRESENT",VLOOKUP(DATA!$P575,'M2'!$A:$C,Q$2,FALSE)),IF($N575=0,IF(ISERROR(VLOOKUP($P575,'M1'!$A:$C,Q$2,FALSE)),IF(ISERROR(VLOOKUP(DATA!$P575,'M2'!$A:$C,Q$2,FALSE)),"NOT PRESENT",VLOOKUP(DATA!$P575,'M2'!$A:$C,Q$2,FALSE)),VLOOKUP($P575,'M1'!$A:$C,Q$2,FALSE)),"SPECIFY METHOD")))</f>
        <v>Acanthemblemaria aspera</v>
      </c>
      <c r="R575" s="7" t="str">
        <f>IF($N575=1,IF(ISERROR(VLOOKUP($P575,'M1'!$A:$C,R$2,FALSE)),"NOT PRESENT",VLOOKUP($P575,'M1'!$A:$C,R$2,FALSE)),IF($N575=2,IF(ISERROR(VLOOKUP(DATA!$P575,'M2'!$A:$C,R$2,FALSE)),"NOT PRESENT",VLOOKUP(DATA!$P575,'M2'!$A:$C,R$2,FALSE)),IF($N575=0,IF(ISERROR(VLOOKUP($P575,'M1'!$A:$C,R$2,FALSE)),IF(ISERROR(VLOOKUP(DATA!$P575,'M2'!$A:$C,R$2,FALSE)),"NOT PRESENT",VLOOKUP(DATA!$P575,'M2'!$A:$C,R$2,FALSE)),VLOOKUP($P575,'M1'!$A:$C,R$2,FALSE)),"SPECIFY METHOD")))</f>
        <v>Roughhead blenny</v>
      </c>
      <c r="S575" s="33">
        <f t="shared" si="1038"/>
        <v>16</v>
      </c>
      <c r="T575" s="2">
        <v>0</v>
      </c>
      <c r="U575" s="2">
        <v>16</v>
      </c>
    </row>
    <row r="576" spans="2:30">
      <c r="B576" s="2" t="str">
        <f t="shared" ref="B576:D576" si="1117">IF(ISERROR(B575),IF(ISERROR(B574),IF(ISERROR(B573),"BLANK",B573),B574),B575)</f>
        <v>LH</v>
      </c>
      <c r="C576" s="2" t="str">
        <f t="shared" si="1117"/>
        <v>KK</v>
      </c>
      <c r="D576" s="2" t="str">
        <f t="shared" si="1117"/>
        <v>BC3</v>
      </c>
      <c r="E576" s="7" t="str">
        <f>IF(ISERROR(VLOOKUP($D576,SITES!$A:$E,2,FALSE)),"",VLOOKUP($D576,SITES!$A:$E,2,FALSE))</f>
        <v>Broward County 3</v>
      </c>
      <c r="F576" s="4">
        <f>IF(ISERROR(VLOOKUP($D576,SITES!$A:$E,3,FALSE)),"",VLOOKUP($D576,SITES!$A:$E,3,FALSE))</f>
        <v>26.158633333333334</v>
      </c>
      <c r="G576" s="31">
        <f>IF(ISERROR(VLOOKUP($D576,SITES!$A:$E,4,FALSE)),"",VLOOKUP($D576,SITES!$A:$E,4,FALSE))</f>
        <v>-80.077349999999996</v>
      </c>
      <c r="H576" s="50">
        <f t="shared" ref="H576:P576" si="1118">IF(ISERROR(H575),IF(ISERROR(H574),IF(ISERROR(H573),"BLANK",H573),H574),H575)</f>
        <v>45479</v>
      </c>
      <c r="I576" s="2">
        <f t="shared" si="1118"/>
        <v>13</v>
      </c>
      <c r="J576" s="2" t="str">
        <f t="shared" si="1118"/>
        <v>N</v>
      </c>
      <c r="K576" s="6">
        <f t="shared" si="1118"/>
        <v>0.36458333333333331</v>
      </c>
      <c r="L576" s="2" t="str">
        <f t="shared" si="1118"/>
        <v>Angela</v>
      </c>
      <c r="M576" s="2">
        <f t="shared" si="1118"/>
        <v>19.5</v>
      </c>
      <c r="N576" s="2">
        <f t="shared" si="1118"/>
        <v>2</v>
      </c>
      <c r="O576" s="2">
        <f t="shared" si="1118"/>
        <v>1</v>
      </c>
      <c r="P576" s="2" t="s">
        <v>133</v>
      </c>
      <c r="Q576" s="7" t="str">
        <f>IF($N576=1,IF(ISERROR(VLOOKUP($P576,'M1'!$A:$C,Q$2,FALSE)),"NOT PRESENT",VLOOKUP($P576,'M1'!$A:$C,Q$2,FALSE)),IF($N576=2,IF(ISERROR(VLOOKUP(DATA!$P576,'M2'!$A:$C,Q$2,FALSE)),"NOT PRESENT",VLOOKUP(DATA!$P576,'M2'!$A:$C,Q$2,FALSE)),IF($N576=0,IF(ISERROR(VLOOKUP($P576,'M1'!$A:$C,Q$2,FALSE)),IF(ISERROR(VLOOKUP(DATA!$P576,'M2'!$A:$C,Q$2,FALSE)),"NOT PRESENT",VLOOKUP(DATA!$P576,'M2'!$A:$C,Q$2,FALSE)),VLOOKUP($P576,'M1'!$A:$C,Q$2,FALSE)),"SPECIFY METHOD")))</f>
        <v>Hermodice carunculata</v>
      </c>
      <c r="R576" s="7">
        <f>IF($N576=1,IF(ISERROR(VLOOKUP($P576,'M1'!$A:$C,R$2,FALSE)),"NOT PRESENT",VLOOKUP($P576,'M1'!$A:$C,R$2,FALSE)),IF($N576=2,IF(ISERROR(VLOOKUP(DATA!$P576,'M2'!$A:$C,R$2,FALSE)),"NOT PRESENT",VLOOKUP(DATA!$P576,'M2'!$A:$C,R$2,FALSE)),IF($N576=0,IF(ISERROR(VLOOKUP($P576,'M1'!$A:$C,R$2,FALSE)),IF(ISERROR(VLOOKUP(DATA!$P576,'M2'!$A:$C,R$2,FALSE)),"NOT PRESENT",VLOOKUP(DATA!$P576,'M2'!$A:$C,R$2,FALSE)),VLOOKUP($P576,'M1'!$A:$C,R$2,FALSE)),"SPECIFY METHOD")))</f>
        <v>0</v>
      </c>
      <c r="S576" s="33">
        <f t="shared" si="1038"/>
        <v>3</v>
      </c>
      <c r="T576" s="2">
        <v>3</v>
      </c>
    </row>
    <row r="577" spans="1:28">
      <c r="B577" s="2" t="str">
        <f t="shared" ref="B577:D577" si="1119">IF(ISERROR(B576),IF(ISERROR(B575),IF(ISERROR(B574),"BLANK",B574),B575),B576)</f>
        <v>LH</v>
      </c>
      <c r="C577" s="2" t="str">
        <f t="shared" si="1119"/>
        <v>KK</v>
      </c>
      <c r="D577" s="2" t="str">
        <f t="shared" si="1119"/>
        <v>BC3</v>
      </c>
      <c r="E577" s="7" t="str">
        <f>IF(ISERROR(VLOOKUP($D577,SITES!$A:$E,2,FALSE)),"",VLOOKUP($D577,SITES!$A:$E,2,FALSE))</f>
        <v>Broward County 3</v>
      </c>
      <c r="F577" s="4">
        <f>IF(ISERROR(VLOOKUP($D577,SITES!$A:$E,3,FALSE)),"",VLOOKUP($D577,SITES!$A:$E,3,FALSE))</f>
        <v>26.158633333333334</v>
      </c>
      <c r="G577" s="31">
        <f>IF(ISERROR(VLOOKUP($D577,SITES!$A:$E,4,FALSE)),"",VLOOKUP($D577,SITES!$A:$E,4,FALSE))</f>
        <v>-80.077349999999996</v>
      </c>
      <c r="H577" s="50">
        <f t="shared" ref="H577:P577" si="1120">IF(ISERROR(H576),IF(ISERROR(H575),IF(ISERROR(H574),"BLANK",H574),H575),H576)</f>
        <v>45479</v>
      </c>
      <c r="I577" s="2">
        <f t="shared" si="1120"/>
        <v>13</v>
      </c>
      <c r="J577" s="2" t="str">
        <f t="shared" si="1120"/>
        <v>N</v>
      </c>
      <c r="K577" s="6">
        <f t="shared" si="1120"/>
        <v>0.36458333333333331</v>
      </c>
      <c r="L577" s="2" t="str">
        <f t="shared" si="1120"/>
        <v>Angela</v>
      </c>
      <c r="M577" s="2">
        <f t="shared" si="1120"/>
        <v>19.5</v>
      </c>
      <c r="N577" s="2">
        <f t="shared" si="1120"/>
        <v>2</v>
      </c>
      <c r="O577" s="2">
        <f t="shared" si="1120"/>
        <v>1</v>
      </c>
      <c r="P577" s="2" t="s">
        <v>107</v>
      </c>
      <c r="Q577" s="7" t="str">
        <f>IF($N577=1,IF(ISERROR(VLOOKUP($P577,'M1'!$A:$C,Q$2,FALSE)),"NOT PRESENT",VLOOKUP($P577,'M1'!$A:$C,Q$2,FALSE)),IF($N577=2,IF(ISERROR(VLOOKUP(DATA!$P577,'M2'!$A:$C,Q$2,FALSE)),"NOT PRESENT",VLOOKUP(DATA!$P577,'M2'!$A:$C,Q$2,FALSE)),IF($N577=0,IF(ISERROR(VLOOKUP($P577,'M1'!$A:$C,Q$2,FALSE)),IF(ISERROR(VLOOKUP(DATA!$P577,'M2'!$A:$C,Q$2,FALSE)),"NOT PRESENT",VLOOKUP(DATA!$P577,'M2'!$A:$C,Q$2,FALSE)),VLOOKUP($P577,'M1'!$A:$C,Q$2,FALSE)),"SPECIFY METHOD")))</f>
        <v>Coryphopterus glaucofraenum</v>
      </c>
      <c r="R577" s="7" t="str">
        <f>IF($N577=1,IF(ISERROR(VLOOKUP($P577,'M1'!$A:$C,R$2,FALSE)),"NOT PRESENT",VLOOKUP($P577,'M1'!$A:$C,R$2,FALSE)),IF($N577=2,IF(ISERROR(VLOOKUP(DATA!$P577,'M2'!$A:$C,R$2,FALSE)),"NOT PRESENT",VLOOKUP(DATA!$P577,'M2'!$A:$C,R$2,FALSE)),IF($N577=0,IF(ISERROR(VLOOKUP($P577,'M1'!$A:$C,R$2,FALSE)),IF(ISERROR(VLOOKUP(DATA!$P577,'M2'!$A:$C,R$2,FALSE)),"NOT PRESENT",VLOOKUP(DATA!$P577,'M2'!$A:$C,R$2,FALSE)),VLOOKUP($P577,'M1'!$A:$C,R$2,FALSE)),"SPECIFY METHOD")))</f>
        <v>Bridled goby</v>
      </c>
      <c r="S577" s="33">
        <f t="shared" si="1038"/>
        <v>1</v>
      </c>
      <c r="T577" s="2">
        <v>0</v>
      </c>
      <c r="U577" s="2">
        <v>1</v>
      </c>
    </row>
    <row r="578" spans="1:28">
      <c r="B578" s="2" t="str">
        <f t="shared" ref="B578:D578" si="1121">IF(ISERROR(B577),IF(ISERROR(B576),IF(ISERROR(B575),"BLANK",B575),B576),B577)</f>
        <v>LH</v>
      </c>
      <c r="C578" s="2" t="str">
        <f t="shared" si="1121"/>
        <v>KK</v>
      </c>
      <c r="D578" s="2" t="str">
        <f t="shared" si="1121"/>
        <v>BC3</v>
      </c>
      <c r="E578" s="7" t="str">
        <f>IF(ISERROR(VLOOKUP($D578,SITES!$A:$E,2,FALSE)),"",VLOOKUP($D578,SITES!$A:$E,2,FALSE))</f>
        <v>Broward County 3</v>
      </c>
      <c r="F578" s="4">
        <f>IF(ISERROR(VLOOKUP($D578,SITES!$A:$E,3,FALSE)),"",VLOOKUP($D578,SITES!$A:$E,3,FALSE))</f>
        <v>26.158633333333334</v>
      </c>
      <c r="G578" s="31">
        <f>IF(ISERROR(VLOOKUP($D578,SITES!$A:$E,4,FALSE)),"",VLOOKUP($D578,SITES!$A:$E,4,FALSE))</f>
        <v>-80.077349999999996</v>
      </c>
      <c r="H578" s="50">
        <f t="shared" ref="H578:P578" si="1122">IF(ISERROR(H577),IF(ISERROR(H576),IF(ISERROR(H575),"BLANK",H575),H576),H577)</f>
        <v>45479</v>
      </c>
      <c r="I578" s="2">
        <f t="shared" si="1122"/>
        <v>13</v>
      </c>
      <c r="J578" s="2" t="str">
        <f t="shared" si="1122"/>
        <v>N</v>
      </c>
      <c r="K578" s="6">
        <f t="shared" si="1122"/>
        <v>0.36458333333333331</v>
      </c>
      <c r="L578" s="2" t="str">
        <f t="shared" si="1122"/>
        <v>Angela</v>
      </c>
      <c r="M578" s="2">
        <f t="shared" si="1122"/>
        <v>19.5</v>
      </c>
      <c r="N578" s="2">
        <f t="shared" si="1122"/>
        <v>2</v>
      </c>
      <c r="O578" s="2">
        <f t="shared" si="1122"/>
        <v>1</v>
      </c>
      <c r="P578" s="2" t="s">
        <v>116</v>
      </c>
      <c r="Q578" s="7" t="str">
        <f>IF($N578=1,IF(ISERROR(VLOOKUP($P578,'M1'!$A:$C,Q$2,FALSE)),"NOT PRESENT",VLOOKUP($P578,'M1'!$A:$C,Q$2,FALSE)),IF($N578=2,IF(ISERROR(VLOOKUP(DATA!$P578,'M2'!$A:$C,Q$2,FALSE)),"NOT PRESENT",VLOOKUP(DATA!$P578,'M2'!$A:$C,Q$2,FALSE)),IF($N578=0,IF(ISERROR(VLOOKUP($P578,'M1'!$A:$C,Q$2,FALSE)),IF(ISERROR(VLOOKUP(DATA!$P578,'M2'!$A:$C,Q$2,FALSE)),"NOT PRESENT",VLOOKUP(DATA!$P578,'M2'!$A:$C,Q$2,FALSE)),VLOOKUP($P578,'M1'!$A:$C,Q$2,FALSE)),"SPECIFY METHOD")))</f>
        <v>Pseudosquilla ciliata</v>
      </c>
      <c r="R578" s="7">
        <f>IF($N578=1,IF(ISERROR(VLOOKUP($P578,'M1'!$A:$C,R$2,FALSE)),"NOT PRESENT",VLOOKUP($P578,'M1'!$A:$C,R$2,FALSE)),IF($N578=2,IF(ISERROR(VLOOKUP(DATA!$P578,'M2'!$A:$C,R$2,FALSE)),"NOT PRESENT",VLOOKUP(DATA!$P578,'M2'!$A:$C,R$2,FALSE)),IF($N578=0,IF(ISERROR(VLOOKUP($P578,'M1'!$A:$C,R$2,FALSE)),IF(ISERROR(VLOOKUP(DATA!$P578,'M2'!$A:$C,R$2,FALSE)),"NOT PRESENT",VLOOKUP(DATA!$P578,'M2'!$A:$C,R$2,FALSE)),VLOOKUP($P578,'M1'!$A:$C,R$2,FALSE)),"SPECIFY METHOD")))</f>
        <v>0</v>
      </c>
      <c r="S578" s="33">
        <f t="shared" si="1038"/>
        <v>0</v>
      </c>
      <c r="T578" s="2">
        <v>0</v>
      </c>
    </row>
    <row r="579" spans="1:28" s="53" customFormat="1">
      <c r="A579" s="54"/>
      <c r="B579" s="53" t="str">
        <f t="shared" ref="B579:D579" si="1123">IF(ISERROR(B578),IF(ISERROR(B577),IF(ISERROR(B576),"BLANK",B576),B577),B578)</f>
        <v>LH</v>
      </c>
      <c r="C579" s="53" t="str">
        <f t="shared" si="1123"/>
        <v>KK</v>
      </c>
      <c r="D579" s="53" t="str">
        <f t="shared" si="1123"/>
        <v>BC3</v>
      </c>
      <c r="E579" s="52" t="str">
        <f>IF(ISERROR(VLOOKUP($D579,SITES!$A:$E,2,FALSE)),"",VLOOKUP($D579,SITES!$A:$E,2,FALSE))</f>
        <v>Broward County 3</v>
      </c>
      <c r="F579" s="54">
        <f>IF(ISERROR(VLOOKUP($D579,SITES!$A:$E,3,FALSE)),"",VLOOKUP($D579,SITES!$A:$E,3,FALSE))</f>
        <v>26.158633333333334</v>
      </c>
      <c r="G579" s="55">
        <f>IF(ISERROR(VLOOKUP($D579,SITES!$A:$E,4,FALSE)),"",VLOOKUP($D579,SITES!$A:$E,4,FALSE))</f>
        <v>-80.077349999999996</v>
      </c>
      <c r="H579" s="56">
        <f t="shared" ref="H579:P579" si="1124">IF(ISERROR(H578),IF(ISERROR(H577),IF(ISERROR(H576),"BLANK",H576),H577),H578)</f>
        <v>45479</v>
      </c>
      <c r="I579" s="53">
        <f t="shared" si="1124"/>
        <v>13</v>
      </c>
      <c r="J579" s="53" t="str">
        <f t="shared" si="1124"/>
        <v>N</v>
      </c>
      <c r="K579" s="57">
        <f t="shared" si="1124"/>
        <v>0.36458333333333331</v>
      </c>
      <c r="L579" s="53" t="str">
        <f t="shared" si="1124"/>
        <v>Angela</v>
      </c>
      <c r="M579" s="53">
        <f t="shared" si="1124"/>
        <v>19.5</v>
      </c>
      <c r="N579" s="53">
        <f t="shared" si="1124"/>
        <v>2</v>
      </c>
      <c r="O579" s="53">
        <f t="shared" si="1124"/>
        <v>1</v>
      </c>
      <c r="P579" s="53" t="s">
        <v>117</v>
      </c>
      <c r="Q579" s="52" t="str">
        <f>IF($N579=1,IF(ISERROR(VLOOKUP($P579,'M1'!$A:$C,Q$2,FALSE)),"NOT PRESENT",VLOOKUP($P579,'M1'!$A:$C,Q$2,FALSE)),IF($N579=2,IF(ISERROR(VLOOKUP(DATA!$P579,'M2'!$A:$C,Q$2,FALSE)),"NOT PRESENT",VLOOKUP(DATA!$P579,'M2'!$A:$C,Q$2,FALSE)),IF($N579=0,IF(ISERROR(VLOOKUP($P579,'M1'!$A:$C,Q$2,FALSE)),IF(ISERROR(VLOOKUP(DATA!$P579,'M2'!$A:$C,Q$2,FALSE)),"NOT PRESENT",VLOOKUP(DATA!$P579,'M2'!$A:$C,Q$2,FALSE)),VLOOKUP($P579,'M1'!$A:$C,Q$2,FALSE)),"SPECIFY METHOD")))</f>
        <v>Debris - Zero</v>
      </c>
      <c r="R579" s="52" t="str">
        <f>IF($N579=1,IF(ISERROR(VLOOKUP($P579,'M1'!$A:$C,R$2,FALSE)),"NOT PRESENT",VLOOKUP($P579,'M1'!$A:$C,R$2,FALSE)),IF($N579=2,IF(ISERROR(VLOOKUP(DATA!$P579,'M2'!$A:$C,R$2,FALSE)),"NOT PRESENT",VLOOKUP(DATA!$P579,'M2'!$A:$C,R$2,FALSE)),IF($N579=0,IF(ISERROR(VLOOKUP($P579,'M1'!$A:$C,R$2,FALSE)),IF(ISERROR(VLOOKUP(DATA!$P579,'M2'!$A:$C,R$2,FALSE)),"NOT PRESENT",VLOOKUP(DATA!$P579,'M2'!$A:$C,R$2,FALSE)),VLOOKUP($P579,'M1'!$A:$C,R$2,FALSE)),"SPECIFY METHOD")))</f>
        <v>No Debris found</v>
      </c>
      <c r="S579" s="58">
        <f t="shared" si="1038"/>
        <v>0</v>
      </c>
      <c r="T579" s="53">
        <v>0</v>
      </c>
    </row>
    <row r="580" spans="1:28">
      <c r="B580" s="2" t="str">
        <f t="shared" ref="B580:D580" si="1125">IF(ISERROR(B579),IF(ISERROR(B578),IF(ISERROR(B577),"BLANK",B577),B578),B579)</f>
        <v>LH</v>
      </c>
      <c r="C580" s="2" t="str">
        <f t="shared" si="1125"/>
        <v>KK</v>
      </c>
      <c r="D580" s="2" t="str">
        <f t="shared" si="1125"/>
        <v>BC3</v>
      </c>
      <c r="E580" s="7" t="str">
        <f>IF(ISERROR(VLOOKUP($D580,SITES!$A:$E,2,FALSE)),"",VLOOKUP($D580,SITES!$A:$E,2,FALSE))</f>
        <v>Broward County 3</v>
      </c>
      <c r="F580" s="4">
        <f>IF(ISERROR(VLOOKUP($D580,SITES!$A:$E,3,FALSE)),"",VLOOKUP($D580,SITES!$A:$E,3,FALSE))</f>
        <v>26.158633333333334</v>
      </c>
      <c r="G580" s="31">
        <f>IF(ISERROR(VLOOKUP($D580,SITES!$A:$E,4,FALSE)),"",VLOOKUP($D580,SITES!$A:$E,4,FALSE))</f>
        <v>-80.077349999999996</v>
      </c>
      <c r="H580" s="50">
        <f t="shared" ref="H580:P580" si="1126">IF(ISERROR(H579),IF(ISERROR(H578),IF(ISERROR(H577),"BLANK",H577),H578),H579)</f>
        <v>45479</v>
      </c>
      <c r="I580" s="2">
        <v>15</v>
      </c>
      <c r="J580" s="2" t="str">
        <f t="shared" si="1126"/>
        <v>N</v>
      </c>
      <c r="K580" s="6">
        <v>0.41666666666666669</v>
      </c>
      <c r="L580" s="2" t="str">
        <f t="shared" si="1126"/>
        <v>Angela</v>
      </c>
      <c r="M580" s="2">
        <v>18.899999999999999</v>
      </c>
      <c r="N580" s="2">
        <v>1</v>
      </c>
      <c r="O580" s="2">
        <f t="shared" si="1126"/>
        <v>1</v>
      </c>
      <c r="P580" s="2" t="s">
        <v>69</v>
      </c>
      <c r="Q580" s="7" t="str">
        <f>IF($N580=1,IF(ISERROR(VLOOKUP($P580,'M1'!$A:$C,Q$2,FALSE)),"NOT PRESENT",VLOOKUP($P580,'M1'!$A:$C,Q$2,FALSE)),IF($N580=2,IF(ISERROR(VLOOKUP(DATA!$P580,'M2'!$A:$C,Q$2,FALSE)),"NOT PRESENT",VLOOKUP(DATA!$P580,'M2'!$A:$C,Q$2,FALSE)),IF($N580=0,IF(ISERROR(VLOOKUP($P580,'M1'!$A:$C,Q$2,FALSE)),IF(ISERROR(VLOOKUP(DATA!$P580,'M2'!$A:$C,Q$2,FALSE)),"NOT PRESENT",VLOOKUP(DATA!$P580,'M2'!$A:$C,Q$2,FALSE)),VLOOKUP($P580,'M1'!$A:$C,Q$2,FALSE)),"SPECIFY METHOD")))</f>
        <v>Stegastes partitus</v>
      </c>
      <c r="R580" s="7" t="str">
        <f>IF($N580=1,IF(ISERROR(VLOOKUP($P580,'M1'!$A:$C,R$2,FALSE)),"NOT PRESENT",VLOOKUP($P580,'M1'!$A:$C,R$2,FALSE)),IF($N580=2,IF(ISERROR(VLOOKUP(DATA!$P580,'M2'!$A:$C,R$2,FALSE)),"NOT PRESENT",VLOOKUP(DATA!$P580,'M2'!$A:$C,R$2,FALSE)),IF($N580=0,IF(ISERROR(VLOOKUP($P580,'M1'!$A:$C,R$2,FALSE)),IF(ISERROR(VLOOKUP(DATA!$P580,'M2'!$A:$C,R$2,FALSE)),"NOT PRESENT",VLOOKUP(DATA!$P580,'M2'!$A:$C,R$2,FALSE)),VLOOKUP($P580,'M1'!$A:$C,R$2,FALSE)),"SPECIFY METHOD")))</f>
        <v>Bicolor damselfish</v>
      </c>
      <c r="S580" s="33">
        <f t="shared" si="1038"/>
        <v>10</v>
      </c>
      <c r="T580" s="2">
        <v>0</v>
      </c>
      <c r="V580" s="2">
        <v>10</v>
      </c>
    </row>
    <row r="581" spans="1:28">
      <c r="B581" s="2" t="str">
        <f t="shared" ref="B581:D581" si="1127">IF(ISERROR(B580),IF(ISERROR(B579),IF(ISERROR(B578),"BLANK",B578),B579),B580)</f>
        <v>LH</v>
      </c>
      <c r="C581" s="2" t="str">
        <f t="shared" si="1127"/>
        <v>KK</v>
      </c>
      <c r="D581" s="2" t="str">
        <f t="shared" si="1127"/>
        <v>BC3</v>
      </c>
      <c r="E581" s="7" t="str">
        <f>IF(ISERROR(VLOOKUP($D581,SITES!$A:$E,2,FALSE)),"",VLOOKUP($D581,SITES!$A:$E,2,FALSE))</f>
        <v>Broward County 3</v>
      </c>
      <c r="F581" s="4">
        <f>IF(ISERROR(VLOOKUP($D581,SITES!$A:$E,3,FALSE)),"",VLOOKUP($D581,SITES!$A:$E,3,FALSE))</f>
        <v>26.158633333333334</v>
      </c>
      <c r="G581" s="31">
        <f>IF(ISERROR(VLOOKUP($D581,SITES!$A:$E,4,FALSE)),"",VLOOKUP($D581,SITES!$A:$E,4,FALSE))</f>
        <v>-80.077349999999996</v>
      </c>
      <c r="H581" s="50">
        <f t="shared" ref="H581:P581" si="1128">IF(ISERROR(H580),IF(ISERROR(H579),IF(ISERROR(H578),"BLANK",H578),H579),H580)</f>
        <v>45479</v>
      </c>
      <c r="I581" s="2">
        <f t="shared" si="1128"/>
        <v>15</v>
      </c>
      <c r="J581" s="2" t="str">
        <f t="shared" si="1128"/>
        <v>N</v>
      </c>
      <c r="K581" s="6">
        <f t="shared" si="1128"/>
        <v>0.41666666666666669</v>
      </c>
      <c r="L581" s="2" t="str">
        <f t="shared" si="1128"/>
        <v>Angela</v>
      </c>
      <c r="M581" s="2">
        <f t="shared" si="1128"/>
        <v>18.899999999999999</v>
      </c>
      <c r="N581" s="2">
        <f t="shared" si="1128"/>
        <v>1</v>
      </c>
      <c r="O581" s="2">
        <f t="shared" si="1128"/>
        <v>1</v>
      </c>
      <c r="P581" s="2" t="s">
        <v>71</v>
      </c>
      <c r="Q581" s="7" t="str">
        <f>IF($N581=1,IF(ISERROR(VLOOKUP($P581,'M1'!$A:$C,Q$2,FALSE)),"NOT PRESENT",VLOOKUP($P581,'M1'!$A:$C,Q$2,FALSE)),IF($N581=2,IF(ISERROR(VLOOKUP(DATA!$P581,'M2'!$A:$C,Q$2,FALSE)),"NOT PRESENT",VLOOKUP(DATA!$P581,'M2'!$A:$C,Q$2,FALSE)),IF($N581=0,IF(ISERROR(VLOOKUP($P581,'M1'!$A:$C,Q$2,FALSE)),IF(ISERROR(VLOOKUP(DATA!$P581,'M2'!$A:$C,Q$2,FALSE)),"NOT PRESENT",VLOOKUP(DATA!$P581,'M2'!$A:$C,Q$2,FALSE)),VLOOKUP($P581,'M1'!$A:$C,Q$2,FALSE)),"SPECIFY METHOD")))</f>
        <v>Acanthemblemaria aspera</v>
      </c>
      <c r="R581" s="7" t="str">
        <f>IF($N581=1,IF(ISERROR(VLOOKUP($P581,'M1'!$A:$C,R$2,FALSE)),"NOT PRESENT",VLOOKUP($P581,'M1'!$A:$C,R$2,FALSE)),IF($N581=2,IF(ISERROR(VLOOKUP(DATA!$P581,'M2'!$A:$C,R$2,FALSE)),"NOT PRESENT",VLOOKUP(DATA!$P581,'M2'!$A:$C,R$2,FALSE)),IF($N581=0,IF(ISERROR(VLOOKUP($P581,'M1'!$A:$C,R$2,FALSE)),IF(ISERROR(VLOOKUP(DATA!$P581,'M2'!$A:$C,R$2,FALSE)),"NOT PRESENT",VLOOKUP(DATA!$P581,'M2'!$A:$C,R$2,FALSE)),VLOOKUP($P581,'M1'!$A:$C,R$2,FALSE)),"SPECIFY METHOD")))</f>
        <v>Roughhead blenny</v>
      </c>
      <c r="S581" s="33">
        <f t="shared" si="1038"/>
        <v>2</v>
      </c>
      <c r="T581" s="2">
        <v>0</v>
      </c>
      <c r="U581" s="2">
        <v>2</v>
      </c>
    </row>
    <row r="582" spans="1:28">
      <c r="B582" s="2" t="str">
        <f t="shared" ref="B582:D582" si="1129">IF(ISERROR(B581),IF(ISERROR(B580),IF(ISERROR(B579),"BLANK",B579),B580),B581)</f>
        <v>LH</v>
      </c>
      <c r="C582" s="2" t="str">
        <f t="shared" si="1129"/>
        <v>KK</v>
      </c>
      <c r="D582" s="2" t="str">
        <f t="shared" si="1129"/>
        <v>BC3</v>
      </c>
      <c r="E582" s="7" t="str">
        <f>IF(ISERROR(VLOOKUP($D582,SITES!$A:$E,2,FALSE)),"",VLOOKUP($D582,SITES!$A:$E,2,FALSE))</f>
        <v>Broward County 3</v>
      </c>
      <c r="F582" s="4">
        <f>IF(ISERROR(VLOOKUP($D582,SITES!$A:$E,3,FALSE)),"",VLOOKUP($D582,SITES!$A:$E,3,FALSE))</f>
        <v>26.158633333333334</v>
      </c>
      <c r="G582" s="31">
        <f>IF(ISERROR(VLOOKUP($D582,SITES!$A:$E,4,FALSE)),"",VLOOKUP($D582,SITES!$A:$E,4,FALSE))</f>
        <v>-80.077349999999996</v>
      </c>
      <c r="H582" s="50">
        <f t="shared" ref="H582:P582" si="1130">IF(ISERROR(H581),IF(ISERROR(H580),IF(ISERROR(H579),"BLANK",H579),H580),H581)</f>
        <v>45479</v>
      </c>
      <c r="I582" s="2">
        <f t="shared" si="1130"/>
        <v>15</v>
      </c>
      <c r="J582" s="2" t="str">
        <f t="shared" si="1130"/>
        <v>N</v>
      </c>
      <c r="K582" s="6">
        <f t="shared" si="1130"/>
        <v>0.41666666666666669</v>
      </c>
      <c r="L582" s="2" t="str">
        <f t="shared" si="1130"/>
        <v>Angela</v>
      </c>
      <c r="M582" s="2">
        <f t="shared" si="1130"/>
        <v>18.899999999999999</v>
      </c>
      <c r="N582" s="2">
        <f t="shared" si="1130"/>
        <v>1</v>
      </c>
      <c r="O582" s="2">
        <f t="shared" si="1130"/>
        <v>1</v>
      </c>
      <c r="P582" s="2" t="s">
        <v>105</v>
      </c>
      <c r="Q582" s="7" t="str">
        <f>IF($N582=1,IF(ISERROR(VLOOKUP($P582,'M1'!$A:$C,Q$2,FALSE)),"NOT PRESENT",VLOOKUP($P582,'M1'!$A:$C,Q$2,FALSE)),IF($N582=2,IF(ISERROR(VLOOKUP(DATA!$P582,'M2'!$A:$C,Q$2,FALSE)),"NOT PRESENT",VLOOKUP(DATA!$P582,'M2'!$A:$C,Q$2,FALSE)),IF($N582=0,IF(ISERROR(VLOOKUP($P582,'M1'!$A:$C,Q$2,FALSE)),IF(ISERROR(VLOOKUP(DATA!$P582,'M2'!$A:$C,Q$2,FALSE)),"NOT PRESENT",VLOOKUP(DATA!$P582,'M2'!$A:$C,Q$2,FALSE)),VLOOKUP($P582,'M1'!$A:$C,Q$2,FALSE)),"SPECIFY METHOD")))</f>
        <v>Gnatholepis thompsoni</v>
      </c>
      <c r="R582" s="7" t="str">
        <f>IF($N582=1,IF(ISERROR(VLOOKUP($P582,'M1'!$A:$C,R$2,FALSE)),"NOT PRESENT",VLOOKUP($P582,'M1'!$A:$C,R$2,FALSE)),IF($N582=2,IF(ISERROR(VLOOKUP(DATA!$P582,'M2'!$A:$C,R$2,FALSE)),"NOT PRESENT",VLOOKUP(DATA!$P582,'M2'!$A:$C,R$2,FALSE)),IF($N582=0,IF(ISERROR(VLOOKUP($P582,'M1'!$A:$C,R$2,FALSE)),IF(ISERROR(VLOOKUP(DATA!$P582,'M2'!$A:$C,R$2,FALSE)),"NOT PRESENT",VLOOKUP(DATA!$P582,'M2'!$A:$C,R$2,FALSE)),VLOOKUP($P582,'M1'!$A:$C,R$2,FALSE)),"SPECIFY METHOD")))</f>
        <v>Goldspot goby</v>
      </c>
      <c r="S582" s="33">
        <f t="shared" si="1038"/>
        <v>1</v>
      </c>
      <c r="T582" s="2">
        <v>0</v>
      </c>
      <c r="V582" s="2">
        <v>1</v>
      </c>
    </row>
    <row r="583" spans="1:28">
      <c r="B583" s="2" t="str">
        <f t="shared" ref="B583:D583" si="1131">IF(ISERROR(B582),IF(ISERROR(B581),IF(ISERROR(B580),"BLANK",B580),B581),B582)</f>
        <v>LH</v>
      </c>
      <c r="C583" s="2" t="str">
        <f t="shared" si="1131"/>
        <v>KK</v>
      </c>
      <c r="D583" s="2" t="str">
        <f t="shared" si="1131"/>
        <v>BC3</v>
      </c>
      <c r="E583" s="7" t="str">
        <f>IF(ISERROR(VLOOKUP($D583,SITES!$A:$E,2,FALSE)),"",VLOOKUP($D583,SITES!$A:$E,2,FALSE))</f>
        <v>Broward County 3</v>
      </c>
      <c r="F583" s="4">
        <f>IF(ISERROR(VLOOKUP($D583,SITES!$A:$E,3,FALSE)),"",VLOOKUP($D583,SITES!$A:$E,3,FALSE))</f>
        <v>26.158633333333334</v>
      </c>
      <c r="G583" s="31">
        <f>IF(ISERROR(VLOOKUP($D583,SITES!$A:$E,4,FALSE)),"",VLOOKUP($D583,SITES!$A:$E,4,FALSE))</f>
        <v>-80.077349999999996</v>
      </c>
      <c r="H583" s="50">
        <f t="shared" ref="H583:P583" si="1132">IF(ISERROR(H582),IF(ISERROR(H581),IF(ISERROR(H580),"BLANK",H580),H581),H582)</f>
        <v>45479</v>
      </c>
      <c r="I583" s="2">
        <f t="shared" si="1132"/>
        <v>15</v>
      </c>
      <c r="J583" s="2" t="str">
        <f t="shared" si="1132"/>
        <v>N</v>
      </c>
      <c r="K583" s="6">
        <f t="shared" si="1132"/>
        <v>0.41666666666666669</v>
      </c>
      <c r="L583" s="2" t="str">
        <f t="shared" si="1132"/>
        <v>Angela</v>
      </c>
      <c r="M583" s="2">
        <f t="shared" si="1132"/>
        <v>18.899999999999999</v>
      </c>
      <c r="N583" s="2">
        <f t="shared" si="1132"/>
        <v>1</v>
      </c>
      <c r="O583" s="2">
        <f t="shared" si="1132"/>
        <v>1</v>
      </c>
      <c r="P583" s="2" t="s">
        <v>132</v>
      </c>
      <c r="Q583" s="7" t="str">
        <f>IF($N583=1,IF(ISERROR(VLOOKUP($P583,'M1'!$A:$C,Q$2,FALSE)),"NOT PRESENT",VLOOKUP($P583,'M1'!$A:$C,Q$2,FALSE)),IF($N583=2,IF(ISERROR(VLOOKUP(DATA!$P583,'M2'!$A:$C,Q$2,FALSE)),"NOT PRESENT",VLOOKUP(DATA!$P583,'M2'!$A:$C,Q$2,FALSE)),IF($N583=0,IF(ISERROR(VLOOKUP($P583,'M1'!$A:$C,Q$2,FALSE)),IF(ISERROR(VLOOKUP(DATA!$P583,'M2'!$A:$C,Q$2,FALSE)),"NOT PRESENT",VLOOKUP(DATA!$P583,'M2'!$A:$C,Q$2,FALSE)),VLOOKUP($P583,'M1'!$A:$C,Q$2,FALSE)),"SPECIFY METHOD")))</f>
        <v>Coryphopterus eidolon</v>
      </c>
      <c r="R583" s="7" t="str">
        <f>IF($N583=1,IF(ISERROR(VLOOKUP($P583,'M1'!$A:$C,R$2,FALSE)),"NOT PRESENT",VLOOKUP($P583,'M1'!$A:$C,R$2,FALSE)),IF($N583=2,IF(ISERROR(VLOOKUP(DATA!$P583,'M2'!$A:$C,R$2,FALSE)),"NOT PRESENT",VLOOKUP(DATA!$P583,'M2'!$A:$C,R$2,FALSE)),IF($N583=0,IF(ISERROR(VLOOKUP($P583,'M1'!$A:$C,R$2,FALSE)),IF(ISERROR(VLOOKUP(DATA!$P583,'M2'!$A:$C,R$2,FALSE)),"NOT PRESENT",VLOOKUP(DATA!$P583,'M2'!$A:$C,R$2,FALSE)),VLOOKUP($P583,'M1'!$A:$C,R$2,FALSE)),"SPECIFY METHOD")))</f>
        <v>Pallid goby</v>
      </c>
      <c r="S583" s="33">
        <f t="shared" si="1038"/>
        <v>1</v>
      </c>
      <c r="T583" s="2">
        <v>0</v>
      </c>
      <c r="U583" s="2">
        <v>1</v>
      </c>
    </row>
    <row r="584" spans="1:28">
      <c r="B584" s="2" t="str">
        <f t="shared" ref="B584:D584" si="1133">IF(ISERROR(B583),IF(ISERROR(B582),IF(ISERROR(B581),"BLANK",B581),B582),B583)</f>
        <v>LH</v>
      </c>
      <c r="C584" s="2" t="str">
        <f t="shared" si="1133"/>
        <v>KK</v>
      </c>
      <c r="D584" s="2" t="str">
        <f t="shared" si="1133"/>
        <v>BC3</v>
      </c>
      <c r="E584" s="7" t="str">
        <f>IF(ISERROR(VLOOKUP($D584,SITES!$A:$E,2,FALSE)),"",VLOOKUP($D584,SITES!$A:$E,2,FALSE))</f>
        <v>Broward County 3</v>
      </c>
      <c r="F584" s="4">
        <f>IF(ISERROR(VLOOKUP($D584,SITES!$A:$E,3,FALSE)),"",VLOOKUP($D584,SITES!$A:$E,3,FALSE))</f>
        <v>26.158633333333334</v>
      </c>
      <c r="G584" s="31">
        <f>IF(ISERROR(VLOOKUP($D584,SITES!$A:$E,4,FALSE)),"",VLOOKUP($D584,SITES!$A:$E,4,FALSE))</f>
        <v>-80.077349999999996</v>
      </c>
      <c r="H584" s="50">
        <f t="shared" ref="H584:P584" si="1134">IF(ISERROR(H583),IF(ISERROR(H582),IF(ISERROR(H581),"BLANK",H581),H582),H583)</f>
        <v>45479</v>
      </c>
      <c r="I584" s="2">
        <f t="shared" si="1134"/>
        <v>15</v>
      </c>
      <c r="J584" s="2" t="str">
        <f t="shared" si="1134"/>
        <v>N</v>
      </c>
      <c r="K584" s="6">
        <f t="shared" si="1134"/>
        <v>0.41666666666666669</v>
      </c>
      <c r="L584" s="2" t="str">
        <f t="shared" si="1134"/>
        <v>Angela</v>
      </c>
      <c r="M584" s="2">
        <f t="shared" si="1134"/>
        <v>18.899999999999999</v>
      </c>
      <c r="N584" s="2">
        <f t="shared" si="1134"/>
        <v>1</v>
      </c>
      <c r="O584" s="2">
        <f t="shared" si="1134"/>
        <v>1</v>
      </c>
      <c r="P584" s="2" t="s">
        <v>75</v>
      </c>
      <c r="Q584" s="7" t="str">
        <f>IF($N584=1,IF(ISERROR(VLOOKUP($P584,'M1'!$A:$C,Q$2,FALSE)),"NOT PRESENT",VLOOKUP($P584,'M1'!$A:$C,Q$2,FALSE)),IF($N584=2,IF(ISERROR(VLOOKUP(DATA!$P584,'M2'!$A:$C,Q$2,FALSE)),"NOT PRESENT",VLOOKUP(DATA!$P584,'M2'!$A:$C,Q$2,FALSE)),IF($N584=0,IF(ISERROR(VLOOKUP($P584,'M1'!$A:$C,Q$2,FALSE)),IF(ISERROR(VLOOKUP(DATA!$P584,'M2'!$A:$C,Q$2,FALSE)),"NOT PRESENT",VLOOKUP(DATA!$P584,'M2'!$A:$C,Q$2,FALSE)),VLOOKUP($P584,'M1'!$A:$C,Q$2,FALSE)),"SPECIFY METHOD")))</f>
        <v>Thalassoma bifasciatum</v>
      </c>
      <c r="R584" s="7" t="str">
        <f>IF($N584=1,IF(ISERROR(VLOOKUP($P584,'M1'!$A:$C,R$2,FALSE)),"NOT PRESENT",VLOOKUP($P584,'M1'!$A:$C,R$2,FALSE)),IF($N584=2,IF(ISERROR(VLOOKUP(DATA!$P584,'M2'!$A:$C,R$2,FALSE)),"NOT PRESENT",VLOOKUP(DATA!$P584,'M2'!$A:$C,R$2,FALSE)),IF($N584=0,IF(ISERROR(VLOOKUP($P584,'M1'!$A:$C,R$2,FALSE)),IF(ISERROR(VLOOKUP(DATA!$P584,'M2'!$A:$C,R$2,FALSE)),"NOT PRESENT",VLOOKUP(DATA!$P584,'M2'!$A:$C,R$2,FALSE)),VLOOKUP($P584,'M1'!$A:$C,R$2,FALSE)),"SPECIFY METHOD")))</f>
        <v>Bluehead</v>
      </c>
      <c r="S584" s="33">
        <f t="shared" si="1038"/>
        <v>31</v>
      </c>
      <c r="T584" s="2">
        <v>0</v>
      </c>
      <c r="V584" s="2">
        <v>25</v>
      </c>
      <c r="W584" s="2">
        <v>5</v>
      </c>
      <c r="X584" s="2">
        <v>1</v>
      </c>
    </row>
    <row r="585" spans="1:28">
      <c r="B585" s="2" t="str">
        <f t="shared" ref="B585:D585" si="1135">IF(ISERROR(B584),IF(ISERROR(B583),IF(ISERROR(B582),"BLANK",B582),B583),B584)</f>
        <v>LH</v>
      </c>
      <c r="C585" s="2" t="str">
        <f t="shared" si="1135"/>
        <v>KK</v>
      </c>
      <c r="D585" s="2" t="str">
        <f t="shared" si="1135"/>
        <v>BC3</v>
      </c>
      <c r="E585" s="7" t="str">
        <f>IF(ISERROR(VLOOKUP($D585,SITES!$A:$E,2,FALSE)),"",VLOOKUP($D585,SITES!$A:$E,2,FALSE))</f>
        <v>Broward County 3</v>
      </c>
      <c r="F585" s="4">
        <f>IF(ISERROR(VLOOKUP($D585,SITES!$A:$E,3,FALSE)),"",VLOOKUP($D585,SITES!$A:$E,3,FALSE))</f>
        <v>26.158633333333334</v>
      </c>
      <c r="G585" s="31">
        <f>IF(ISERROR(VLOOKUP($D585,SITES!$A:$E,4,FALSE)),"",VLOOKUP($D585,SITES!$A:$E,4,FALSE))</f>
        <v>-80.077349999999996</v>
      </c>
      <c r="H585" s="50">
        <f t="shared" ref="H585:P585" si="1136">IF(ISERROR(H584),IF(ISERROR(H583),IF(ISERROR(H582),"BLANK",H582),H583),H584)</f>
        <v>45479</v>
      </c>
      <c r="I585" s="2">
        <f t="shared" si="1136"/>
        <v>15</v>
      </c>
      <c r="J585" s="2" t="str">
        <f t="shared" si="1136"/>
        <v>N</v>
      </c>
      <c r="K585" s="6">
        <f t="shared" si="1136"/>
        <v>0.41666666666666669</v>
      </c>
      <c r="L585" s="2" t="str">
        <f t="shared" si="1136"/>
        <v>Angela</v>
      </c>
      <c r="M585" s="2">
        <f t="shared" si="1136"/>
        <v>18.899999999999999</v>
      </c>
      <c r="N585" s="2">
        <f t="shared" si="1136"/>
        <v>1</v>
      </c>
      <c r="O585" s="2">
        <f t="shared" si="1136"/>
        <v>1</v>
      </c>
      <c r="P585" s="2" t="s">
        <v>76</v>
      </c>
      <c r="Q585" s="7" t="str">
        <f>IF($N585=1,IF(ISERROR(VLOOKUP($P585,'M1'!$A:$C,Q$2,FALSE)),"NOT PRESENT",VLOOKUP($P585,'M1'!$A:$C,Q$2,FALSE)),IF($N585=2,IF(ISERROR(VLOOKUP(DATA!$P585,'M2'!$A:$C,Q$2,FALSE)),"NOT PRESENT",VLOOKUP(DATA!$P585,'M2'!$A:$C,Q$2,FALSE)),IF($N585=0,IF(ISERROR(VLOOKUP($P585,'M1'!$A:$C,Q$2,FALSE)),IF(ISERROR(VLOOKUP(DATA!$P585,'M2'!$A:$C,Q$2,FALSE)),"NOT PRESENT",VLOOKUP(DATA!$P585,'M2'!$A:$C,Q$2,FALSE)),VLOOKUP($P585,'M1'!$A:$C,Q$2,FALSE)),"SPECIFY METHOD")))</f>
        <v>Halichoeres garnoti</v>
      </c>
      <c r="R585" s="7" t="str">
        <f>IF($N585=1,IF(ISERROR(VLOOKUP($P585,'M1'!$A:$C,R$2,FALSE)),"NOT PRESENT",VLOOKUP($P585,'M1'!$A:$C,R$2,FALSE)),IF($N585=2,IF(ISERROR(VLOOKUP(DATA!$P585,'M2'!$A:$C,R$2,FALSE)),"NOT PRESENT",VLOOKUP(DATA!$P585,'M2'!$A:$C,R$2,FALSE)),IF($N585=0,IF(ISERROR(VLOOKUP($P585,'M1'!$A:$C,R$2,FALSE)),IF(ISERROR(VLOOKUP(DATA!$P585,'M2'!$A:$C,R$2,FALSE)),"NOT PRESENT",VLOOKUP(DATA!$P585,'M2'!$A:$C,R$2,FALSE)),VLOOKUP($P585,'M1'!$A:$C,R$2,FALSE)),"SPECIFY METHOD")))</f>
        <v>Yellowhead wrasse</v>
      </c>
      <c r="S585" s="33">
        <f t="shared" si="1038"/>
        <v>22</v>
      </c>
      <c r="T585" s="2">
        <v>0</v>
      </c>
      <c r="U585" s="2">
        <v>10</v>
      </c>
      <c r="V585" s="2">
        <v>10</v>
      </c>
      <c r="Y585" s="2">
        <v>1</v>
      </c>
      <c r="Z585" s="2">
        <v>1</v>
      </c>
    </row>
    <row r="586" spans="1:28">
      <c r="B586" s="2" t="str">
        <f t="shared" ref="B586:D586" si="1137">IF(ISERROR(B585),IF(ISERROR(B584),IF(ISERROR(B583),"BLANK",B583),B584),B585)</f>
        <v>LH</v>
      </c>
      <c r="C586" s="2" t="str">
        <f t="shared" si="1137"/>
        <v>KK</v>
      </c>
      <c r="D586" s="2" t="str">
        <f t="shared" si="1137"/>
        <v>BC3</v>
      </c>
      <c r="E586" s="7" t="str">
        <f>IF(ISERROR(VLOOKUP($D586,SITES!$A:$E,2,FALSE)),"",VLOOKUP($D586,SITES!$A:$E,2,FALSE))</f>
        <v>Broward County 3</v>
      </c>
      <c r="F586" s="4">
        <f>IF(ISERROR(VLOOKUP($D586,SITES!$A:$E,3,FALSE)),"",VLOOKUP($D586,SITES!$A:$E,3,FALSE))</f>
        <v>26.158633333333334</v>
      </c>
      <c r="G586" s="31">
        <f>IF(ISERROR(VLOOKUP($D586,SITES!$A:$E,4,FALSE)),"",VLOOKUP($D586,SITES!$A:$E,4,FALSE))</f>
        <v>-80.077349999999996</v>
      </c>
      <c r="H586" s="50">
        <f t="shared" ref="H586:P586" si="1138">IF(ISERROR(H585),IF(ISERROR(H584),IF(ISERROR(H583),"BLANK",H583),H584),H585)</f>
        <v>45479</v>
      </c>
      <c r="I586" s="2">
        <f t="shared" si="1138"/>
        <v>15</v>
      </c>
      <c r="J586" s="2" t="str">
        <f t="shared" si="1138"/>
        <v>N</v>
      </c>
      <c r="K586" s="6">
        <f t="shared" si="1138"/>
        <v>0.41666666666666669</v>
      </c>
      <c r="L586" s="2" t="str">
        <f t="shared" si="1138"/>
        <v>Angela</v>
      </c>
      <c r="M586" s="2">
        <f t="shared" si="1138"/>
        <v>18.899999999999999</v>
      </c>
      <c r="N586" s="2">
        <f t="shared" si="1138"/>
        <v>1</v>
      </c>
      <c r="O586" s="2">
        <f t="shared" si="1138"/>
        <v>1</v>
      </c>
      <c r="P586" s="2" t="s">
        <v>101</v>
      </c>
      <c r="Q586" s="7" t="str">
        <f>IF($N586=1,IF(ISERROR(VLOOKUP($P586,'M1'!$A:$C,Q$2,FALSE)),"NOT PRESENT",VLOOKUP($P586,'M1'!$A:$C,Q$2,FALSE)),IF($N586=2,IF(ISERROR(VLOOKUP(DATA!$P586,'M2'!$A:$C,Q$2,FALSE)),"NOT PRESENT",VLOOKUP(DATA!$P586,'M2'!$A:$C,Q$2,FALSE)),IF($N586=0,IF(ISERROR(VLOOKUP($P586,'M1'!$A:$C,Q$2,FALSE)),IF(ISERROR(VLOOKUP(DATA!$P586,'M2'!$A:$C,Q$2,FALSE)),"NOT PRESENT",VLOOKUP(DATA!$P586,'M2'!$A:$C,Q$2,FALSE)),VLOOKUP($P586,'M1'!$A:$C,Q$2,FALSE)),"SPECIFY METHOD")))</f>
        <v>Canthigaster rostrata</v>
      </c>
      <c r="R586" s="7" t="str">
        <f>IF($N586=1,IF(ISERROR(VLOOKUP($P586,'M1'!$A:$C,R$2,FALSE)),"NOT PRESENT",VLOOKUP($P586,'M1'!$A:$C,R$2,FALSE)),IF($N586=2,IF(ISERROR(VLOOKUP(DATA!$P586,'M2'!$A:$C,R$2,FALSE)),"NOT PRESENT",VLOOKUP(DATA!$P586,'M2'!$A:$C,R$2,FALSE)),IF($N586=0,IF(ISERROR(VLOOKUP($P586,'M1'!$A:$C,R$2,FALSE)),IF(ISERROR(VLOOKUP(DATA!$P586,'M2'!$A:$C,R$2,FALSE)),"NOT PRESENT",VLOOKUP(DATA!$P586,'M2'!$A:$C,R$2,FALSE)),VLOOKUP($P586,'M1'!$A:$C,R$2,FALSE)),"SPECIFY METHOD")))</f>
        <v>Caribbean sharpnose-puffer</v>
      </c>
      <c r="S586" s="33">
        <f t="shared" si="1038"/>
        <v>1</v>
      </c>
      <c r="T586" s="2">
        <v>0</v>
      </c>
      <c r="V586" s="2">
        <v>1</v>
      </c>
    </row>
    <row r="587" spans="1:28">
      <c r="B587" s="2" t="str">
        <f t="shared" ref="B587:D587" si="1139">IF(ISERROR(B586),IF(ISERROR(B585),IF(ISERROR(B584),"BLANK",B584),B585),B586)</f>
        <v>LH</v>
      </c>
      <c r="C587" s="2" t="str">
        <f t="shared" si="1139"/>
        <v>KK</v>
      </c>
      <c r="D587" s="2" t="str">
        <f t="shared" si="1139"/>
        <v>BC3</v>
      </c>
      <c r="E587" s="7" t="str">
        <f>IF(ISERROR(VLOOKUP($D587,SITES!$A:$E,2,FALSE)),"",VLOOKUP($D587,SITES!$A:$E,2,FALSE))</f>
        <v>Broward County 3</v>
      </c>
      <c r="F587" s="4">
        <f>IF(ISERROR(VLOOKUP($D587,SITES!$A:$E,3,FALSE)),"",VLOOKUP($D587,SITES!$A:$E,3,FALSE))</f>
        <v>26.158633333333334</v>
      </c>
      <c r="G587" s="31">
        <f>IF(ISERROR(VLOOKUP($D587,SITES!$A:$E,4,FALSE)),"",VLOOKUP($D587,SITES!$A:$E,4,FALSE))</f>
        <v>-80.077349999999996</v>
      </c>
      <c r="H587" s="50">
        <f t="shared" ref="H587:P587" si="1140">IF(ISERROR(H586),IF(ISERROR(H585),IF(ISERROR(H584),"BLANK",H584),H585),H586)</f>
        <v>45479</v>
      </c>
      <c r="I587" s="2">
        <f t="shared" si="1140"/>
        <v>15</v>
      </c>
      <c r="J587" s="2" t="str">
        <f t="shared" si="1140"/>
        <v>N</v>
      </c>
      <c r="K587" s="6">
        <f t="shared" si="1140"/>
        <v>0.41666666666666669</v>
      </c>
      <c r="L587" s="2" t="str">
        <f t="shared" si="1140"/>
        <v>Angela</v>
      </c>
      <c r="M587" s="2">
        <f t="shared" si="1140"/>
        <v>18.899999999999999</v>
      </c>
      <c r="N587" s="2">
        <f t="shared" si="1140"/>
        <v>1</v>
      </c>
      <c r="O587" s="2">
        <f t="shared" si="1140"/>
        <v>1</v>
      </c>
      <c r="P587" s="2" t="s">
        <v>90</v>
      </c>
      <c r="Q587" s="7" t="str">
        <f>IF($N587=1,IF(ISERROR(VLOOKUP($P587,'M1'!$A:$C,Q$2,FALSE)),"NOT PRESENT",VLOOKUP($P587,'M1'!$A:$C,Q$2,FALSE)),IF($N587=2,IF(ISERROR(VLOOKUP(DATA!$P587,'M2'!$A:$C,Q$2,FALSE)),"NOT PRESENT",VLOOKUP(DATA!$P587,'M2'!$A:$C,Q$2,FALSE)),IF($N587=0,IF(ISERROR(VLOOKUP($P587,'M1'!$A:$C,Q$2,FALSE)),IF(ISERROR(VLOOKUP(DATA!$P587,'M2'!$A:$C,Q$2,FALSE)),"NOT PRESENT",VLOOKUP(DATA!$P587,'M2'!$A:$C,Q$2,FALSE)),VLOOKUP($P587,'M1'!$A:$C,Q$2,FALSE)),"SPECIFY METHOD")))</f>
        <v>Sparisoma atomarium</v>
      </c>
      <c r="R587" s="7">
        <f>IF($N587=1,IF(ISERROR(VLOOKUP($P587,'M1'!$A:$C,R$2,FALSE)),"NOT PRESENT",VLOOKUP($P587,'M1'!$A:$C,R$2,FALSE)),IF($N587=2,IF(ISERROR(VLOOKUP(DATA!$P587,'M2'!$A:$C,R$2,FALSE)),"NOT PRESENT",VLOOKUP(DATA!$P587,'M2'!$A:$C,R$2,FALSE)),IF($N587=0,IF(ISERROR(VLOOKUP($P587,'M1'!$A:$C,R$2,FALSE)),IF(ISERROR(VLOOKUP(DATA!$P587,'M2'!$A:$C,R$2,FALSE)),"NOT PRESENT",VLOOKUP(DATA!$P587,'M2'!$A:$C,R$2,FALSE)),VLOOKUP($P587,'M1'!$A:$C,R$2,FALSE)),"SPECIFY METHOD")))</f>
        <v>0</v>
      </c>
      <c r="S587" s="33">
        <f t="shared" si="1038"/>
        <v>1</v>
      </c>
      <c r="T587" s="2">
        <v>0</v>
      </c>
      <c r="V587" s="2">
        <v>1</v>
      </c>
    </row>
    <row r="588" spans="1:28">
      <c r="B588" s="2" t="str">
        <f t="shared" ref="B588:D588" si="1141">IF(ISERROR(B587),IF(ISERROR(B586),IF(ISERROR(B585),"BLANK",B585),B586),B587)</f>
        <v>LH</v>
      </c>
      <c r="C588" s="2" t="str">
        <f t="shared" si="1141"/>
        <v>KK</v>
      </c>
      <c r="D588" s="2" t="str">
        <f t="shared" si="1141"/>
        <v>BC3</v>
      </c>
      <c r="E588" s="7" t="str">
        <f>IF(ISERROR(VLOOKUP($D588,SITES!$A:$E,2,FALSE)),"",VLOOKUP($D588,SITES!$A:$E,2,FALSE))</f>
        <v>Broward County 3</v>
      </c>
      <c r="F588" s="4">
        <f>IF(ISERROR(VLOOKUP($D588,SITES!$A:$E,3,FALSE)),"",VLOOKUP($D588,SITES!$A:$E,3,FALSE))</f>
        <v>26.158633333333334</v>
      </c>
      <c r="G588" s="31">
        <f>IF(ISERROR(VLOOKUP($D588,SITES!$A:$E,4,FALSE)),"",VLOOKUP($D588,SITES!$A:$E,4,FALSE))</f>
        <v>-80.077349999999996</v>
      </c>
      <c r="H588" s="50">
        <f t="shared" ref="H588:P588" si="1142">IF(ISERROR(H587),IF(ISERROR(H586),IF(ISERROR(H585),"BLANK",H585),H586),H587)</f>
        <v>45479</v>
      </c>
      <c r="I588" s="2">
        <f t="shared" si="1142"/>
        <v>15</v>
      </c>
      <c r="J588" s="2" t="str">
        <f t="shared" si="1142"/>
        <v>N</v>
      </c>
      <c r="K588" s="6">
        <f t="shared" si="1142"/>
        <v>0.41666666666666669</v>
      </c>
      <c r="L588" s="2" t="str">
        <f t="shared" si="1142"/>
        <v>Angela</v>
      </c>
      <c r="M588" s="2">
        <f t="shared" si="1142"/>
        <v>18.899999999999999</v>
      </c>
      <c r="N588" s="2">
        <f t="shared" si="1142"/>
        <v>1</v>
      </c>
      <c r="O588" s="2">
        <f t="shared" si="1142"/>
        <v>1</v>
      </c>
      <c r="P588" s="2" t="s">
        <v>83</v>
      </c>
      <c r="Q588" s="7" t="str">
        <f>IF($N588=1,IF(ISERROR(VLOOKUP($P588,'M1'!$A:$C,Q$2,FALSE)),"NOT PRESENT",VLOOKUP($P588,'M1'!$A:$C,Q$2,FALSE)),IF($N588=2,IF(ISERROR(VLOOKUP(DATA!$P588,'M2'!$A:$C,Q$2,FALSE)),"NOT PRESENT",VLOOKUP(DATA!$P588,'M2'!$A:$C,Q$2,FALSE)),IF($N588=0,IF(ISERROR(VLOOKUP($P588,'M1'!$A:$C,Q$2,FALSE)),IF(ISERROR(VLOOKUP(DATA!$P588,'M2'!$A:$C,Q$2,FALSE)),"NOT PRESENT",VLOOKUP(DATA!$P588,'M2'!$A:$C,Q$2,FALSE)),VLOOKUP($P588,'M1'!$A:$C,Q$2,FALSE)),"SPECIFY METHOD")))</f>
        <v>Acanthurus tractus</v>
      </c>
      <c r="R588" s="7">
        <f>IF($N588=1,IF(ISERROR(VLOOKUP($P588,'M1'!$A:$C,R$2,FALSE)),"NOT PRESENT",VLOOKUP($P588,'M1'!$A:$C,R$2,FALSE)),IF($N588=2,IF(ISERROR(VLOOKUP(DATA!$P588,'M2'!$A:$C,R$2,FALSE)),"NOT PRESENT",VLOOKUP(DATA!$P588,'M2'!$A:$C,R$2,FALSE)),IF($N588=0,IF(ISERROR(VLOOKUP($P588,'M1'!$A:$C,R$2,FALSE)),IF(ISERROR(VLOOKUP(DATA!$P588,'M2'!$A:$C,R$2,FALSE)),"NOT PRESENT",VLOOKUP(DATA!$P588,'M2'!$A:$C,R$2,FALSE)),VLOOKUP($P588,'M1'!$A:$C,R$2,FALSE)),"SPECIFY METHOD")))</f>
        <v>0</v>
      </c>
      <c r="S588" s="33">
        <f t="shared" si="1038"/>
        <v>8</v>
      </c>
      <c r="T588" s="2">
        <v>0</v>
      </c>
      <c r="Z588" s="2">
        <v>7</v>
      </c>
      <c r="AA588" s="2">
        <v>1</v>
      </c>
    </row>
    <row r="589" spans="1:28">
      <c r="B589" s="2" t="str">
        <f t="shared" ref="B589:D589" si="1143">IF(ISERROR(B588),IF(ISERROR(B587),IF(ISERROR(B586),"BLANK",B586),B587),B588)</f>
        <v>LH</v>
      </c>
      <c r="C589" s="2" t="str">
        <f t="shared" si="1143"/>
        <v>KK</v>
      </c>
      <c r="D589" s="2" t="str">
        <f t="shared" si="1143"/>
        <v>BC3</v>
      </c>
      <c r="E589" s="7" t="str">
        <f>IF(ISERROR(VLOOKUP($D589,SITES!$A:$E,2,FALSE)),"",VLOOKUP($D589,SITES!$A:$E,2,FALSE))</f>
        <v>Broward County 3</v>
      </c>
      <c r="F589" s="4">
        <f>IF(ISERROR(VLOOKUP($D589,SITES!$A:$E,3,FALSE)),"",VLOOKUP($D589,SITES!$A:$E,3,FALSE))</f>
        <v>26.158633333333334</v>
      </c>
      <c r="G589" s="31">
        <f>IF(ISERROR(VLOOKUP($D589,SITES!$A:$E,4,FALSE)),"",VLOOKUP($D589,SITES!$A:$E,4,FALSE))</f>
        <v>-80.077349999999996</v>
      </c>
      <c r="H589" s="50">
        <f t="shared" ref="H589:P589" si="1144">IF(ISERROR(H588),IF(ISERROR(H587),IF(ISERROR(H586),"BLANK",H586),H587),H588)</f>
        <v>45479</v>
      </c>
      <c r="I589" s="2">
        <f t="shared" si="1144"/>
        <v>15</v>
      </c>
      <c r="J589" s="2" t="str">
        <f t="shared" si="1144"/>
        <v>N</v>
      </c>
      <c r="K589" s="6">
        <f t="shared" si="1144"/>
        <v>0.41666666666666669</v>
      </c>
      <c r="L589" s="2" t="str">
        <f t="shared" si="1144"/>
        <v>Angela</v>
      </c>
      <c r="M589" s="2">
        <f t="shared" si="1144"/>
        <v>18.899999999999999</v>
      </c>
      <c r="N589" s="2">
        <f t="shared" si="1144"/>
        <v>1</v>
      </c>
      <c r="O589" s="2">
        <f t="shared" si="1144"/>
        <v>1</v>
      </c>
      <c r="P589" s="2" t="s">
        <v>163</v>
      </c>
      <c r="Q589" s="7" t="str">
        <f>IF($N589=1,IF(ISERROR(VLOOKUP($P589,'M1'!$A:$C,Q$2,FALSE)),"NOT PRESENT",VLOOKUP($P589,'M1'!$A:$C,Q$2,FALSE)),IF($N589=2,IF(ISERROR(VLOOKUP(DATA!$P589,'M2'!$A:$C,Q$2,FALSE)),"NOT PRESENT",VLOOKUP(DATA!$P589,'M2'!$A:$C,Q$2,FALSE)),IF($N589=0,IF(ISERROR(VLOOKUP($P589,'M1'!$A:$C,Q$2,FALSE)),IF(ISERROR(VLOOKUP(DATA!$P589,'M2'!$A:$C,Q$2,FALSE)),"NOT PRESENT",VLOOKUP(DATA!$P589,'M2'!$A:$C,Q$2,FALSE)),VLOOKUP($P589,'M1'!$A:$C,Q$2,FALSE)),"SPECIFY METHOD")))</f>
        <v>Acanthurus chirurgus</v>
      </c>
      <c r="R589" s="7" t="str">
        <f>IF($N589=1,IF(ISERROR(VLOOKUP($P589,'M1'!$A:$C,R$2,FALSE)),"NOT PRESENT",VLOOKUP($P589,'M1'!$A:$C,R$2,FALSE)),IF($N589=2,IF(ISERROR(VLOOKUP(DATA!$P589,'M2'!$A:$C,R$2,FALSE)),"NOT PRESENT",VLOOKUP(DATA!$P589,'M2'!$A:$C,R$2,FALSE)),IF($N589=0,IF(ISERROR(VLOOKUP($P589,'M1'!$A:$C,R$2,FALSE)),IF(ISERROR(VLOOKUP(DATA!$P589,'M2'!$A:$C,R$2,FALSE)),"NOT PRESENT",VLOOKUP(DATA!$P589,'M2'!$A:$C,R$2,FALSE)),VLOOKUP($P589,'M1'!$A:$C,R$2,FALSE)),"SPECIFY METHOD")))</f>
        <v>Doctorfish</v>
      </c>
      <c r="S589" s="33">
        <f t="shared" si="1038"/>
        <v>7</v>
      </c>
      <c r="T589" s="2">
        <v>0</v>
      </c>
      <c r="Z589" s="2">
        <v>4</v>
      </c>
      <c r="AA589" s="2">
        <v>3</v>
      </c>
    </row>
    <row r="590" spans="1:28">
      <c r="B590" s="2" t="str">
        <f t="shared" ref="B590:D590" si="1145">IF(ISERROR(B589),IF(ISERROR(B588),IF(ISERROR(B587),"BLANK",B587),B588),B589)</f>
        <v>LH</v>
      </c>
      <c r="C590" s="2" t="str">
        <f t="shared" si="1145"/>
        <v>KK</v>
      </c>
      <c r="D590" s="2" t="str">
        <f t="shared" si="1145"/>
        <v>BC3</v>
      </c>
      <c r="E590" s="7" t="str">
        <f>IF(ISERROR(VLOOKUP($D590,SITES!$A:$E,2,FALSE)),"",VLOOKUP($D590,SITES!$A:$E,2,FALSE))</f>
        <v>Broward County 3</v>
      </c>
      <c r="F590" s="4">
        <f>IF(ISERROR(VLOOKUP($D590,SITES!$A:$E,3,FALSE)),"",VLOOKUP($D590,SITES!$A:$E,3,FALSE))</f>
        <v>26.158633333333334</v>
      </c>
      <c r="G590" s="31">
        <f>IF(ISERROR(VLOOKUP($D590,SITES!$A:$E,4,FALSE)),"",VLOOKUP($D590,SITES!$A:$E,4,FALSE))</f>
        <v>-80.077349999999996</v>
      </c>
      <c r="H590" s="50">
        <f t="shared" ref="H590:P590" si="1146">IF(ISERROR(H589),IF(ISERROR(H588),IF(ISERROR(H587),"BLANK",H587),H588),H589)</f>
        <v>45479</v>
      </c>
      <c r="I590" s="2">
        <f t="shared" si="1146"/>
        <v>15</v>
      </c>
      <c r="J590" s="2" t="str">
        <f t="shared" si="1146"/>
        <v>N</v>
      </c>
      <c r="K590" s="6">
        <f t="shared" si="1146"/>
        <v>0.41666666666666669</v>
      </c>
      <c r="L590" s="2" t="str">
        <f t="shared" si="1146"/>
        <v>Angela</v>
      </c>
      <c r="M590" s="2">
        <f t="shared" si="1146"/>
        <v>18.899999999999999</v>
      </c>
      <c r="N590" s="2">
        <f t="shared" si="1146"/>
        <v>1</v>
      </c>
      <c r="O590" s="2">
        <f t="shared" si="1146"/>
        <v>1</v>
      </c>
      <c r="P590" s="2" t="s">
        <v>126</v>
      </c>
      <c r="Q590" s="7" t="str">
        <f>IF($N590=1,IF(ISERROR(VLOOKUP($P590,'M1'!$A:$C,Q$2,FALSE)),"NOT PRESENT",VLOOKUP($P590,'M1'!$A:$C,Q$2,FALSE)),IF($N590=2,IF(ISERROR(VLOOKUP(DATA!$P590,'M2'!$A:$C,Q$2,FALSE)),"NOT PRESENT",VLOOKUP(DATA!$P590,'M2'!$A:$C,Q$2,FALSE)),IF($N590=0,IF(ISERROR(VLOOKUP($P590,'M1'!$A:$C,Q$2,FALSE)),IF(ISERROR(VLOOKUP(DATA!$P590,'M2'!$A:$C,Q$2,FALSE)),"NOT PRESENT",VLOOKUP(DATA!$P590,'M2'!$A:$C,Q$2,FALSE)),VLOOKUP($P590,'M1'!$A:$C,Q$2,FALSE)),"SPECIFY METHOD")))</f>
        <v>Scarus taeniopterus</v>
      </c>
      <c r="R590" s="7" t="str">
        <f>IF($N590=1,IF(ISERROR(VLOOKUP($P590,'M1'!$A:$C,R$2,FALSE)),"NOT PRESENT",VLOOKUP($P590,'M1'!$A:$C,R$2,FALSE)),IF($N590=2,IF(ISERROR(VLOOKUP(DATA!$P590,'M2'!$A:$C,R$2,FALSE)),"NOT PRESENT",VLOOKUP(DATA!$P590,'M2'!$A:$C,R$2,FALSE)),IF($N590=0,IF(ISERROR(VLOOKUP($P590,'M1'!$A:$C,R$2,FALSE)),IF(ISERROR(VLOOKUP(DATA!$P590,'M2'!$A:$C,R$2,FALSE)),"NOT PRESENT",VLOOKUP(DATA!$P590,'M2'!$A:$C,R$2,FALSE)),VLOOKUP($P590,'M1'!$A:$C,R$2,FALSE)),"SPECIFY METHOD")))</f>
        <v>Princess parrotfish</v>
      </c>
      <c r="S590" s="33">
        <f t="shared" si="1038"/>
        <v>2</v>
      </c>
      <c r="T590" s="2">
        <v>0</v>
      </c>
      <c r="X590" s="2">
        <v>1</v>
      </c>
      <c r="Y590" s="2">
        <v>1</v>
      </c>
    </row>
    <row r="591" spans="1:28">
      <c r="B591" s="2" t="str">
        <f t="shared" ref="B591:D591" si="1147">IF(ISERROR(B590),IF(ISERROR(B589),IF(ISERROR(B588),"BLANK",B588),B589),B590)</f>
        <v>LH</v>
      </c>
      <c r="C591" s="2" t="str">
        <f t="shared" si="1147"/>
        <v>KK</v>
      </c>
      <c r="D591" s="2" t="str">
        <f t="shared" si="1147"/>
        <v>BC3</v>
      </c>
      <c r="E591" s="7" t="str">
        <f>IF(ISERROR(VLOOKUP($D591,SITES!$A:$E,2,FALSE)),"",VLOOKUP($D591,SITES!$A:$E,2,FALSE))</f>
        <v>Broward County 3</v>
      </c>
      <c r="F591" s="4">
        <f>IF(ISERROR(VLOOKUP($D591,SITES!$A:$E,3,FALSE)),"",VLOOKUP($D591,SITES!$A:$E,3,FALSE))</f>
        <v>26.158633333333334</v>
      </c>
      <c r="G591" s="31">
        <f>IF(ISERROR(VLOOKUP($D591,SITES!$A:$E,4,FALSE)),"",VLOOKUP($D591,SITES!$A:$E,4,FALSE))</f>
        <v>-80.077349999999996</v>
      </c>
      <c r="H591" s="50">
        <f t="shared" ref="H591:P591" si="1148">IF(ISERROR(H590),IF(ISERROR(H589),IF(ISERROR(H588),"BLANK",H588),H589),H590)</f>
        <v>45479</v>
      </c>
      <c r="I591" s="2">
        <f t="shared" si="1148"/>
        <v>15</v>
      </c>
      <c r="J591" s="2" t="str">
        <f t="shared" si="1148"/>
        <v>N</v>
      </c>
      <c r="K591" s="6">
        <f t="shared" si="1148"/>
        <v>0.41666666666666669</v>
      </c>
      <c r="L591" s="2" t="str">
        <f t="shared" si="1148"/>
        <v>Angela</v>
      </c>
      <c r="M591" s="2">
        <f t="shared" si="1148"/>
        <v>18.899999999999999</v>
      </c>
      <c r="N591" s="2">
        <f t="shared" si="1148"/>
        <v>1</v>
      </c>
      <c r="O591" s="2">
        <f t="shared" si="1148"/>
        <v>1</v>
      </c>
      <c r="P591" s="2" t="s">
        <v>176</v>
      </c>
      <c r="Q591" s="7" t="str">
        <f>IF($N591=1,IF(ISERROR(VLOOKUP($P591,'M1'!$A:$C,Q$2,FALSE)),"NOT PRESENT",VLOOKUP($P591,'M1'!$A:$C,Q$2,FALSE)),IF($N591=2,IF(ISERROR(VLOOKUP(DATA!$P591,'M2'!$A:$C,Q$2,FALSE)),"NOT PRESENT",VLOOKUP(DATA!$P591,'M2'!$A:$C,Q$2,FALSE)),IF($N591=0,IF(ISERROR(VLOOKUP($P591,'M1'!$A:$C,Q$2,FALSE)),IF(ISERROR(VLOOKUP(DATA!$P591,'M2'!$A:$C,Q$2,FALSE)),"NOT PRESENT",VLOOKUP(DATA!$P591,'M2'!$A:$C,Q$2,FALSE)),VLOOKUP($P591,'M1'!$A:$C,Q$2,FALSE)),"SPECIFY METHOD")))</f>
        <v>Holocentrus adscensionis</v>
      </c>
      <c r="R591" s="7" t="str">
        <f>IF($N591=1,IF(ISERROR(VLOOKUP($P591,'M1'!$A:$C,R$2,FALSE)),"NOT PRESENT",VLOOKUP($P591,'M1'!$A:$C,R$2,FALSE)),IF($N591=2,IF(ISERROR(VLOOKUP(DATA!$P591,'M2'!$A:$C,R$2,FALSE)),"NOT PRESENT",VLOOKUP(DATA!$P591,'M2'!$A:$C,R$2,FALSE)),IF($N591=0,IF(ISERROR(VLOOKUP($P591,'M1'!$A:$C,R$2,FALSE)),IF(ISERROR(VLOOKUP(DATA!$P591,'M2'!$A:$C,R$2,FALSE)),"NOT PRESENT",VLOOKUP(DATA!$P591,'M2'!$A:$C,R$2,FALSE)),VLOOKUP($P591,'M1'!$A:$C,R$2,FALSE)),"SPECIFY METHOD")))</f>
        <v>Squirrelfish</v>
      </c>
      <c r="S591" s="33">
        <f t="shared" si="1038"/>
        <v>1</v>
      </c>
      <c r="T591" s="2">
        <v>0</v>
      </c>
      <c r="AB591" s="2">
        <v>1</v>
      </c>
    </row>
    <row r="592" spans="1:28">
      <c r="B592" s="2" t="str">
        <f t="shared" ref="B592:D592" si="1149">IF(ISERROR(B591),IF(ISERROR(B590),IF(ISERROR(B589),"BLANK",B589),B590),B591)</f>
        <v>LH</v>
      </c>
      <c r="C592" s="2" t="str">
        <f t="shared" si="1149"/>
        <v>KK</v>
      </c>
      <c r="D592" s="2" t="str">
        <f t="shared" si="1149"/>
        <v>BC3</v>
      </c>
      <c r="E592" s="7" t="str">
        <f>IF(ISERROR(VLOOKUP($D592,SITES!$A:$E,2,FALSE)),"",VLOOKUP($D592,SITES!$A:$E,2,FALSE))</f>
        <v>Broward County 3</v>
      </c>
      <c r="F592" s="4">
        <f>IF(ISERROR(VLOOKUP($D592,SITES!$A:$E,3,FALSE)),"",VLOOKUP($D592,SITES!$A:$E,3,FALSE))</f>
        <v>26.158633333333334</v>
      </c>
      <c r="G592" s="31">
        <f>IF(ISERROR(VLOOKUP($D592,SITES!$A:$E,4,FALSE)),"",VLOOKUP($D592,SITES!$A:$E,4,FALSE))</f>
        <v>-80.077349999999996</v>
      </c>
      <c r="H592" s="50">
        <f t="shared" ref="H592:P592" si="1150">IF(ISERROR(H591),IF(ISERROR(H590),IF(ISERROR(H589),"BLANK",H589),H590),H591)</f>
        <v>45479</v>
      </c>
      <c r="I592" s="2">
        <f t="shared" si="1150"/>
        <v>15</v>
      </c>
      <c r="J592" s="2" t="str">
        <f t="shared" si="1150"/>
        <v>N</v>
      </c>
      <c r="K592" s="6">
        <f t="shared" si="1150"/>
        <v>0.41666666666666669</v>
      </c>
      <c r="L592" s="2" t="str">
        <f t="shared" si="1150"/>
        <v>Angela</v>
      </c>
      <c r="M592" s="2">
        <f t="shared" si="1150"/>
        <v>18.899999999999999</v>
      </c>
      <c r="N592" s="2">
        <f t="shared" si="1150"/>
        <v>1</v>
      </c>
      <c r="O592" s="2">
        <f t="shared" si="1150"/>
        <v>1</v>
      </c>
      <c r="P592" s="2" t="s">
        <v>85</v>
      </c>
      <c r="Q592" s="7" t="str">
        <f>IF($N592=1,IF(ISERROR(VLOOKUP($P592,'M1'!$A:$C,Q$2,FALSE)),"NOT PRESENT",VLOOKUP($P592,'M1'!$A:$C,Q$2,FALSE)),IF($N592=2,IF(ISERROR(VLOOKUP(DATA!$P592,'M2'!$A:$C,Q$2,FALSE)),"NOT PRESENT",VLOOKUP(DATA!$P592,'M2'!$A:$C,Q$2,FALSE)),IF($N592=0,IF(ISERROR(VLOOKUP($P592,'M1'!$A:$C,Q$2,FALSE)),IF(ISERROR(VLOOKUP(DATA!$P592,'M2'!$A:$C,Q$2,FALSE)),"NOT PRESENT",VLOOKUP(DATA!$P592,'M2'!$A:$C,Q$2,FALSE)),VLOOKUP($P592,'M1'!$A:$C,Q$2,FALSE)),"SPECIFY METHOD")))</f>
        <v>Sparisoma viride</v>
      </c>
      <c r="R592" s="7" t="str">
        <f>IF($N592=1,IF(ISERROR(VLOOKUP($P592,'M1'!$A:$C,R$2,FALSE)),"NOT PRESENT",VLOOKUP($P592,'M1'!$A:$C,R$2,FALSE)),IF($N592=2,IF(ISERROR(VLOOKUP(DATA!$P592,'M2'!$A:$C,R$2,FALSE)),"NOT PRESENT",VLOOKUP(DATA!$P592,'M2'!$A:$C,R$2,FALSE)),IF($N592=0,IF(ISERROR(VLOOKUP($P592,'M1'!$A:$C,R$2,FALSE)),IF(ISERROR(VLOOKUP(DATA!$P592,'M2'!$A:$C,R$2,FALSE)),"NOT PRESENT",VLOOKUP(DATA!$P592,'M2'!$A:$C,R$2,FALSE)),VLOOKUP($P592,'M1'!$A:$C,R$2,FALSE)),"SPECIFY METHOD")))</f>
        <v>Stoplight parrotfish</v>
      </c>
      <c r="S592" s="33">
        <f t="shared" si="1038"/>
        <v>3</v>
      </c>
      <c r="T592" s="2">
        <v>0</v>
      </c>
      <c r="AA592" s="2">
        <v>2</v>
      </c>
      <c r="AB592" s="2">
        <v>1</v>
      </c>
    </row>
    <row r="593" spans="2:31">
      <c r="B593" s="2" t="str">
        <f t="shared" ref="B593:D593" si="1151">IF(ISERROR(B592),IF(ISERROR(B591),IF(ISERROR(B590),"BLANK",B590),B591),B592)</f>
        <v>LH</v>
      </c>
      <c r="C593" s="2" t="str">
        <f t="shared" si="1151"/>
        <v>KK</v>
      </c>
      <c r="D593" s="2" t="str">
        <f t="shared" si="1151"/>
        <v>BC3</v>
      </c>
      <c r="E593" s="7" t="str">
        <f>IF(ISERROR(VLOOKUP($D593,SITES!$A:$E,2,FALSE)),"",VLOOKUP($D593,SITES!$A:$E,2,FALSE))</f>
        <v>Broward County 3</v>
      </c>
      <c r="F593" s="4">
        <f>IF(ISERROR(VLOOKUP($D593,SITES!$A:$E,3,FALSE)),"",VLOOKUP($D593,SITES!$A:$E,3,FALSE))</f>
        <v>26.158633333333334</v>
      </c>
      <c r="G593" s="31">
        <f>IF(ISERROR(VLOOKUP($D593,SITES!$A:$E,4,FALSE)),"",VLOOKUP($D593,SITES!$A:$E,4,FALSE))</f>
        <v>-80.077349999999996</v>
      </c>
      <c r="H593" s="50">
        <f t="shared" ref="H593:P593" si="1152">IF(ISERROR(H592),IF(ISERROR(H591),IF(ISERROR(H590),"BLANK",H590),H591),H592)</f>
        <v>45479</v>
      </c>
      <c r="I593" s="2">
        <f t="shared" si="1152"/>
        <v>15</v>
      </c>
      <c r="J593" s="2" t="str">
        <f t="shared" si="1152"/>
        <v>N</v>
      </c>
      <c r="K593" s="6">
        <f t="shared" si="1152"/>
        <v>0.41666666666666669</v>
      </c>
      <c r="L593" s="2" t="str">
        <f t="shared" si="1152"/>
        <v>Angela</v>
      </c>
      <c r="M593" s="2">
        <f t="shared" si="1152"/>
        <v>18.899999999999999</v>
      </c>
      <c r="N593" s="2">
        <f t="shared" si="1152"/>
        <v>1</v>
      </c>
      <c r="O593" s="2">
        <f t="shared" si="1152"/>
        <v>1</v>
      </c>
      <c r="P593" s="2" t="s">
        <v>87</v>
      </c>
      <c r="Q593" s="7" t="str">
        <f>IF($N593=1,IF(ISERROR(VLOOKUP($P593,'M1'!$A:$C,Q$2,FALSE)),"NOT PRESENT",VLOOKUP($P593,'M1'!$A:$C,Q$2,FALSE)),IF($N593=2,IF(ISERROR(VLOOKUP(DATA!$P593,'M2'!$A:$C,Q$2,FALSE)),"NOT PRESENT",VLOOKUP(DATA!$P593,'M2'!$A:$C,Q$2,FALSE)),IF($N593=0,IF(ISERROR(VLOOKUP($P593,'M1'!$A:$C,Q$2,FALSE)),IF(ISERROR(VLOOKUP(DATA!$P593,'M2'!$A:$C,Q$2,FALSE)),"NOT PRESENT",VLOOKUP(DATA!$P593,'M2'!$A:$C,Q$2,FALSE)),VLOOKUP($P593,'M1'!$A:$C,Q$2,FALSE)),"SPECIFY METHOD")))</f>
        <v>Sparisoma aurofrenatum</v>
      </c>
      <c r="R593" s="7" t="str">
        <f>IF($N593=1,IF(ISERROR(VLOOKUP($P593,'M1'!$A:$C,R$2,FALSE)),"NOT PRESENT",VLOOKUP($P593,'M1'!$A:$C,R$2,FALSE)),IF($N593=2,IF(ISERROR(VLOOKUP(DATA!$P593,'M2'!$A:$C,R$2,FALSE)),"NOT PRESENT",VLOOKUP(DATA!$P593,'M2'!$A:$C,R$2,FALSE)),IF($N593=0,IF(ISERROR(VLOOKUP($P593,'M1'!$A:$C,R$2,FALSE)),IF(ISERROR(VLOOKUP(DATA!$P593,'M2'!$A:$C,R$2,FALSE)),"NOT PRESENT",VLOOKUP(DATA!$P593,'M2'!$A:$C,R$2,FALSE)),VLOOKUP($P593,'M1'!$A:$C,R$2,FALSE)),"SPECIFY METHOD")))</f>
        <v>Redband parrotfish</v>
      </c>
      <c r="S593" s="33">
        <f t="shared" si="1038"/>
        <v>8</v>
      </c>
      <c r="T593" s="2">
        <v>0</v>
      </c>
      <c r="U593" s="2">
        <v>1</v>
      </c>
      <c r="V593" s="2">
        <v>1</v>
      </c>
      <c r="W593" s="2">
        <v>1</v>
      </c>
      <c r="Y593" s="2">
        <v>2</v>
      </c>
      <c r="Z593" s="2">
        <v>2</v>
      </c>
      <c r="AA593" s="2">
        <v>1</v>
      </c>
    </row>
    <row r="594" spans="2:31">
      <c r="B594" s="2" t="str">
        <f t="shared" ref="B594:D594" si="1153">IF(ISERROR(B593),IF(ISERROR(B592),IF(ISERROR(B591),"BLANK",B591),B592),B593)</f>
        <v>LH</v>
      </c>
      <c r="C594" s="2" t="str">
        <f t="shared" si="1153"/>
        <v>KK</v>
      </c>
      <c r="D594" s="2" t="str">
        <f t="shared" si="1153"/>
        <v>BC3</v>
      </c>
      <c r="E594" s="7" t="str">
        <f>IF(ISERROR(VLOOKUP($D594,SITES!$A:$E,2,FALSE)),"",VLOOKUP($D594,SITES!$A:$E,2,FALSE))</f>
        <v>Broward County 3</v>
      </c>
      <c r="F594" s="4">
        <f>IF(ISERROR(VLOOKUP($D594,SITES!$A:$E,3,FALSE)),"",VLOOKUP($D594,SITES!$A:$E,3,FALSE))</f>
        <v>26.158633333333334</v>
      </c>
      <c r="G594" s="31">
        <f>IF(ISERROR(VLOOKUP($D594,SITES!$A:$E,4,FALSE)),"",VLOOKUP($D594,SITES!$A:$E,4,FALSE))</f>
        <v>-80.077349999999996</v>
      </c>
      <c r="H594" s="50">
        <f t="shared" ref="H594:P594" si="1154">IF(ISERROR(H593),IF(ISERROR(H592),IF(ISERROR(H591),"BLANK",H591),H592),H593)</f>
        <v>45479</v>
      </c>
      <c r="I594" s="2">
        <f t="shared" si="1154"/>
        <v>15</v>
      </c>
      <c r="J594" s="2" t="str">
        <f t="shared" si="1154"/>
        <v>N</v>
      </c>
      <c r="K594" s="6">
        <f t="shared" si="1154"/>
        <v>0.41666666666666669</v>
      </c>
      <c r="L594" s="2" t="str">
        <f t="shared" si="1154"/>
        <v>Angela</v>
      </c>
      <c r="M594" s="2">
        <f t="shared" si="1154"/>
        <v>18.899999999999999</v>
      </c>
      <c r="N594" s="2">
        <f t="shared" si="1154"/>
        <v>1</v>
      </c>
      <c r="O594" s="2">
        <f t="shared" si="1154"/>
        <v>1</v>
      </c>
      <c r="P594" s="2" t="s">
        <v>157</v>
      </c>
      <c r="Q594" s="7" t="str">
        <f>IF($N594=1,IF(ISERROR(VLOOKUP($P594,'M1'!$A:$C,Q$2,FALSE)),"NOT PRESENT",VLOOKUP($P594,'M1'!$A:$C,Q$2,FALSE)),IF($N594=2,IF(ISERROR(VLOOKUP(DATA!$P594,'M2'!$A:$C,Q$2,FALSE)),"NOT PRESENT",VLOOKUP(DATA!$P594,'M2'!$A:$C,Q$2,FALSE)),IF($N594=0,IF(ISERROR(VLOOKUP($P594,'M1'!$A:$C,Q$2,FALSE)),IF(ISERROR(VLOOKUP(DATA!$P594,'M2'!$A:$C,Q$2,FALSE)),"NOT PRESENT",VLOOKUP(DATA!$P594,'M2'!$A:$C,Q$2,FALSE)),VLOOKUP($P594,'M1'!$A:$C,Q$2,FALSE)),"SPECIFY METHOD")))</f>
        <v>Scarus vetula</v>
      </c>
      <c r="R594" s="7" t="str">
        <f>IF($N594=1,IF(ISERROR(VLOOKUP($P594,'M1'!$A:$C,R$2,FALSE)),"NOT PRESENT",VLOOKUP($P594,'M1'!$A:$C,R$2,FALSE)),IF($N594=2,IF(ISERROR(VLOOKUP(DATA!$P594,'M2'!$A:$C,R$2,FALSE)),"NOT PRESENT",VLOOKUP(DATA!$P594,'M2'!$A:$C,R$2,FALSE)),IF($N594=0,IF(ISERROR(VLOOKUP($P594,'M1'!$A:$C,R$2,FALSE)),IF(ISERROR(VLOOKUP(DATA!$P594,'M2'!$A:$C,R$2,FALSE)),"NOT PRESENT",VLOOKUP(DATA!$P594,'M2'!$A:$C,R$2,FALSE)),VLOOKUP($P594,'M1'!$A:$C,R$2,FALSE)),"SPECIFY METHOD")))</f>
        <v>Queen parrotfish</v>
      </c>
      <c r="S594" s="33">
        <f t="shared" si="1038"/>
        <v>2</v>
      </c>
      <c r="T594" s="2">
        <v>0</v>
      </c>
      <c r="AC594" s="2">
        <v>1</v>
      </c>
      <c r="AE594" s="2">
        <v>1</v>
      </c>
    </row>
    <row r="595" spans="2:31">
      <c r="B595" s="2" t="str">
        <f t="shared" ref="B595:D595" si="1155">IF(ISERROR(B594),IF(ISERROR(B593),IF(ISERROR(B592),"BLANK",B592),B593),B594)</f>
        <v>LH</v>
      </c>
      <c r="C595" s="2" t="str">
        <f t="shared" si="1155"/>
        <v>KK</v>
      </c>
      <c r="D595" s="2" t="str">
        <f t="shared" si="1155"/>
        <v>BC3</v>
      </c>
      <c r="E595" s="7" t="str">
        <f>IF(ISERROR(VLOOKUP($D595,SITES!$A:$E,2,FALSE)),"",VLOOKUP($D595,SITES!$A:$E,2,FALSE))</f>
        <v>Broward County 3</v>
      </c>
      <c r="F595" s="4">
        <f>IF(ISERROR(VLOOKUP($D595,SITES!$A:$E,3,FALSE)),"",VLOOKUP($D595,SITES!$A:$E,3,FALSE))</f>
        <v>26.158633333333334</v>
      </c>
      <c r="G595" s="31">
        <f>IF(ISERROR(VLOOKUP($D595,SITES!$A:$E,4,FALSE)),"",VLOOKUP($D595,SITES!$A:$E,4,FALSE))</f>
        <v>-80.077349999999996</v>
      </c>
      <c r="H595" s="50">
        <f t="shared" ref="H595:P595" si="1156">IF(ISERROR(H594),IF(ISERROR(H593),IF(ISERROR(H592),"BLANK",H592),H593),H594)</f>
        <v>45479</v>
      </c>
      <c r="I595" s="2">
        <f t="shared" si="1156"/>
        <v>15</v>
      </c>
      <c r="J595" s="2" t="str">
        <f t="shared" si="1156"/>
        <v>N</v>
      </c>
      <c r="K595" s="6">
        <f t="shared" si="1156"/>
        <v>0.41666666666666669</v>
      </c>
      <c r="L595" s="2" t="str">
        <f t="shared" si="1156"/>
        <v>Angela</v>
      </c>
      <c r="M595" s="2">
        <f t="shared" si="1156"/>
        <v>18.899999999999999</v>
      </c>
      <c r="N595" s="2">
        <f t="shared" si="1156"/>
        <v>1</v>
      </c>
      <c r="O595" s="2">
        <f t="shared" si="1156"/>
        <v>1</v>
      </c>
      <c r="P595" s="2" t="s">
        <v>202</v>
      </c>
      <c r="Q595" s="7" t="str">
        <f>IF($N595=1,IF(ISERROR(VLOOKUP($P595,'M1'!$A:$C,Q$2,FALSE)),"NOT PRESENT",VLOOKUP($P595,'M1'!$A:$C,Q$2,FALSE)),IF($N595=2,IF(ISERROR(VLOOKUP(DATA!$P595,'M2'!$A:$C,Q$2,FALSE)),"NOT PRESENT",VLOOKUP(DATA!$P595,'M2'!$A:$C,Q$2,FALSE)),IF($N595=0,IF(ISERROR(VLOOKUP($P595,'M1'!$A:$C,Q$2,FALSE)),IF(ISERROR(VLOOKUP(DATA!$P595,'M2'!$A:$C,Q$2,FALSE)),"NOT PRESENT",VLOOKUP(DATA!$P595,'M2'!$A:$C,Q$2,FALSE)),VLOOKUP($P595,'M1'!$A:$C,Q$2,FALSE)),"SPECIFY METHOD")))</f>
        <v>Serranus tabacarius</v>
      </c>
      <c r="R595" s="7">
        <f>IF($N595=1,IF(ISERROR(VLOOKUP($P595,'M1'!$A:$C,R$2,FALSE)),"NOT PRESENT",VLOOKUP($P595,'M1'!$A:$C,R$2,FALSE)),IF($N595=2,IF(ISERROR(VLOOKUP(DATA!$P595,'M2'!$A:$C,R$2,FALSE)),"NOT PRESENT",VLOOKUP(DATA!$P595,'M2'!$A:$C,R$2,FALSE)),IF($N595=0,IF(ISERROR(VLOOKUP($P595,'M1'!$A:$C,R$2,FALSE)),IF(ISERROR(VLOOKUP(DATA!$P595,'M2'!$A:$C,R$2,FALSE)),"NOT PRESENT",VLOOKUP(DATA!$P595,'M2'!$A:$C,R$2,FALSE)),VLOOKUP($P595,'M1'!$A:$C,R$2,FALSE)),"SPECIFY METHOD")))</f>
        <v>0</v>
      </c>
      <c r="S595" s="33">
        <f t="shared" ref="S595:S658" si="1157">SUM(T595:AV595)</f>
        <v>5</v>
      </c>
      <c r="T595" s="2">
        <v>0</v>
      </c>
      <c r="AA595" s="2">
        <v>3</v>
      </c>
      <c r="AB595" s="2">
        <v>2</v>
      </c>
    </row>
    <row r="596" spans="2:31">
      <c r="B596" s="2" t="str">
        <f t="shared" ref="B596:D596" si="1158">IF(ISERROR(B595),IF(ISERROR(B594),IF(ISERROR(B593),"BLANK",B593),B594),B595)</f>
        <v>LH</v>
      </c>
      <c r="C596" s="2" t="str">
        <f t="shared" si="1158"/>
        <v>KK</v>
      </c>
      <c r="D596" s="2" t="str">
        <f t="shared" si="1158"/>
        <v>BC3</v>
      </c>
      <c r="E596" s="7" t="str">
        <f>IF(ISERROR(VLOOKUP($D596,SITES!$A:$E,2,FALSE)),"",VLOOKUP($D596,SITES!$A:$E,2,FALSE))</f>
        <v>Broward County 3</v>
      </c>
      <c r="F596" s="4">
        <f>IF(ISERROR(VLOOKUP($D596,SITES!$A:$E,3,FALSE)),"",VLOOKUP($D596,SITES!$A:$E,3,FALSE))</f>
        <v>26.158633333333334</v>
      </c>
      <c r="G596" s="31">
        <f>IF(ISERROR(VLOOKUP($D596,SITES!$A:$E,4,FALSE)),"",VLOOKUP($D596,SITES!$A:$E,4,FALSE))</f>
        <v>-80.077349999999996</v>
      </c>
      <c r="H596" s="50">
        <f t="shared" ref="H596:P596" si="1159">IF(ISERROR(H595),IF(ISERROR(H594),IF(ISERROR(H593),"BLANK",H593),H594),H595)</f>
        <v>45479</v>
      </c>
      <c r="I596" s="2">
        <f t="shared" si="1159"/>
        <v>15</v>
      </c>
      <c r="J596" s="2" t="str">
        <f t="shared" si="1159"/>
        <v>N</v>
      </c>
      <c r="K596" s="6">
        <f t="shared" si="1159"/>
        <v>0.41666666666666669</v>
      </c>
      <c r="L596" s="2" t="str">
        <f t="shared" si="1159"/>
        <v>Angela</v>
      </c>
      <c r="M596" s="2">
        <f t="shared" si="1159"/>
        <v>18.899999999999999</v>
      </c>
      <c r="N596" s="2">
        <f t="shared" si="1159"/>
        <v>1</v>
      </c>
      <c r="O596" s="2">
        <f t="shared" si="1159"/>
        <v>1</v>
      </c>
      <c r="P596" s="2" t="s">
        <v>155</v>
      </c>
      <c r="Q596" s="7" t="str">
        <f>IF($N596=1,IF(ISERROR(VLOOKUP($P596,'M1'!$A:$C,Q$2,FALSE)),"NOT PRESENT",VLOOKUP($P596,'M1'!$A:$C,Q$2,FALSE)),IF($N596=2,IF(ISERROR(VLOOKUP(DATA!$P596,'M2'!$A:$C,Q$2,FALSE)),"NOT PRESENT",VLOOKUP(DATA!$P596,'M2'!$A:$C,Q$2,FALSE)),IF($N596=0,IF(ISERROR(VLOOKUP($P596,'M1'!$A:$C,Q$2,FALSE)),IF(ISERROR(VLOOKUP(DATA!$P596,'M2'!$A:$C,Q$2,FALSE)),"NOT PRESENT",VLOOKUP(DATA!$P596,'M2'!$A:$C,Q$2,FALSE)),VLOOKUP($P596,'M1'!$A:$C,Q$2,FALSE)),"SPECIFY METHOD")))</f>
        <v>Pseudupeneus maculatus</v>
      </c>
      <c r="R596" s="7" t="str">
        <f>IF($N596=1,IF(ISERROR(VLOOKUP($P596,'M1'!$A:$C,R$2,FALSE)),"NOT PRESENT",VLOOKUP($P596,'M1'!$A:$C,R$2,FALSE)),IF($N596=2,IF(ISERROR(VLOOKUP(DATA!$P596,'M2'!$A:$C,R$2,FALSE)),"NOT PRESENT",VLOOKUP(DATA!$P596,'M2'!$A:$C,R$2,FALSE)),IF($N596=0,IF(ISERROR(VLOOKUP($P596,'M1'!$A:$C,R$2,FALSE)),IF(ISERROR(VLOOKUP(DATA!$P596,'M2'!$A:$C,R$2,FALSE)),"NOT PRESENT",VLOOKUP(DATA!$P596,'M2'!$A:$C,R$2,FALSE)),VLOOKUP($P596,'M1'!$A:$C,R$2,FALSE)),"SPECIFY METHOD")))</f>
        <v>Spotted goatfish</v>
      </c>
      <c r="S596" s="33">
        <f t="shared" si="1157"/>
        <v>2</v>
      </c>
      <c r="T596" s="2">
        <v>0</v>
      </c>
      <c r="AA596" s="2">
        <v>1</v>
      </c>
      <c r="AB596" s="2">
        <v>1</v>
      </c>
    </row>
    <row r="597" spans="2:31">
      <c r="B597" s="2" t="str">
        <f t="shared" ref="B597:D597" si="1160">IF(ISERROR(B596),IF(ISERROR(B595),IF(ISERROR(B594),"BLANK",B594),B595),B596)</f>
        <v>LH</v>
      </c>
      <c r="C597" s="2" t="str">
        <f t="shared" si="1160"/>
        <v>KK</v>
      </c>
      <c r="D597" s="2" t="str">
        <f t="shared" si="1160"/>
        <v>BC3</v>
      </c>
      <c r="E597" s="7" t="str">
        <f>IF(ISERROR(VLOOKUP($D597,SITES!$A:$E,2,FALSE)),"",VLOOKUP($D597,SITES!$A:$E,2,FALSE))</f>
        <v>Broward County 3</v>
      </c>
      <c r="F597" s="4">
        <f>IF(ISERROR(VLOOKUP($D597,SITES!$A:$E,3,FALSE)),"",VLOOKUP($D597,SITES!$A:$E,3,FALSE))</f>
        <v>26.158633333333334</v>
      </c>
      <c r="G597" s="31">
        <f>IF(ISERROR(VLOOKUP($D597,SITES!$A:$E,4,FALSE)),"",VLOOKUP($D597,SITES!$A:$E,4,FALSE))</f>
        <v>-80.077349999999996</v>
      </c>
      <c r="H597" s="50">
        <f t="shared" ref="H597:P597" si="1161">IF(ISERROR(H596),IF(ISERROR(H595),IF(ISERROR(H594),"BLANK",H594),H595),H596)</f>
        <v>45479</v>
      </c>
      <c r="I597" s="2">
        <f t="shared" si="1161"/>
        <v>15</v>
      </c>
      <c r="J597" s="2" t="str">
        <f t="shared" si="1161"/>
        <v>N</v>
      </c>
      <c r="K597" s="6">
        <f t="shared" si="1161"/>
        <v>0.41666666666666669</v>
      </c>
      <c r="L597" s="2" t="str">
        <f t="shared" si="1161"/>
        <v>Angela</v>
      </c>
      <c r="M597" s="2">
        <f t="shared" si="1161"/>
        <v>18.899999999999999</v>
      </c>
      <c r="N597" s="2">
        <v>2</v>
      </c>
      <c r="O597" s="2">
        <v>2</v>
      </c>
      <c r="P597" s="2" t="s">
        <v>71</v>
      </c>
      <c r="Q597" s="7" t="str">
        <f>IF($N597=1,IF(ISERROR(VLOOKUP($P597,'M1'!$A:$C,Q$2,FALSE)),"NOT PRESENT",VLOOKUP($P597,'M1'!$A:$C,Q$2,FALSE)),IF($N597=2,IF(ISERROR(VLOOKUP(DATA!$P597,'M2'!$A:$C,Q$2,FALSE)),"NOT PRESENT",VLOOKUP(DATA!$P597,'M2'!$A:$C,Q$2,FALSE)),IF($N597=0,IF(ISERROR(VLOOKUP($P597,'M1'!$A:$C,Q$2,FALSE)),IF(ISERROR(VLOOKUP(DATA!$P597,'M2'!$A:$C,Q$2,FALSE)),"NOT PRESENT",VLOOKUP(DATA!$P597,'M2'!$A:$C,Q$2,FALSE)),VLOOKUP($P597,'M1'!$A:$C,Q$2,FALSE)),"SPECIFY METHOD")))</f>
        <v>Acanthemblemaria aspera</v>
      </c>
      <c r="R597" s="7" t="str">
        <f>IF($N597=1,IF(ISERROR(VLOOKUP($P597,'M1'!$A:$C,R$2,FALSE)),"NOT PRESENT",VLOOKUP($P597,'M1'!$A:$C,R$2,FALSE)),IF($N597=2,IF(ISERROR(VLOOKUP(DATA!$P597,'M2'!$A:$C,R$2,FALSE)),"NOT PRESENT",VLOOKUP(DATA!$P597,'M2'!$A:$C,R$2,FALSE)),IF($N597=0,IF(ISERROR(VLOOKUP($P597,'M1'!$A:$C,R$2,FALSE)),IF(ISERROR(VLOOKUP(DATA!$P597,'M2'!$A:$C,R$2,FALSE)),"NOT PRESENT",VLOOKUP(DATA!$P597,'M2'!$A:$C,R$2,FALSE)),VLOOKUP($P597,'M1'!$A:$C,R$2,FALSE)),"SPECIFY METHOD")))</f>
        <v>Roughhead blenny</v>
      </c>
      <c r="S597" s="33">
        <f t="shared" si="1157"/>
        <v>11</v>
      </c>
      <c r="T597" s="2">
        <v>0</v>
      </c>
      <c r="U597" s="2">
        <v>11</v>
      </c>
    </row>
    <row r="598" spans="2:31">
      <c r="B598" s="2" t="str">
        <f t="shared" ref="B598:D598" si="1162">IF(ISERROR(B597),IF(ISERROR(B596),IF(ISERROR(B595),"BLANK",B595),B596),B597)</f>
        <v>LH</v>
      </c>
      <c r="C598" s="2" t="str">
        <f t="shared" si="1162"/>
        <v>KK</v>
      </c>
      <c r="D598" s="2" t="str">
        <f t="shared" si="1162"/>
        <v>BC3</v>
      </c>
      <c r="E598" s="7" t="str">
        <f>IF(ISERROR(VLOOKUP($D598,SITES!$A:$E,2,FALSE)),"",VLOOKUP($D598,SITES!$A:$E,2,FALSE))</f>
        <v>Broward County 3</v>
      </c>
      <c r="F598" s="4">
        <f>IF(ISERROR(VLOOKUP($D598,SITES!$A:$E,3,FALSE)),"",VLOOKUP($D598,SITES!$A:$E,3,FALSE))</f>
        <v>26.158633333333334</v>
      </c>
      <c r="G598" s="31">
        <f>IF(ISERROR(VLOOKUP($D598,SITES!$A:$E,4,FALSE)),"",VLOOKUP($D598,SITES!$A:$E,4,FALSE))</f>
        <v>-80.077349999999996</v>
      </c>
      <c r="H598" s="50">
        <f t="shared" ref="H598:P598" si="1163">IF(ISERROR(H597),IF(ISERROR(H596),IF(ISERROR(H595),"BLANK",H595),H596),H597)</f>
        <v>45479</v>
      </c>
      <c r="I598" s="2">
        <f t="shared" si="1163"/>
        <v>15</v>
      </c>
      <c r="J598" s="2" t="str">
        <f t="shared" si="1163"/>
        <v>N</v>
      </c>
      <c r="K598" s="6">
        <f t="shared" si="1163"/>
        <v>0.41666666666666669</v>
      </c>
      <c r="L598" s="2" t="str">
        <f t="shared" si="1163"/>
        <v>Angela</v>
      </c>
      <c r="M598" s="2">
        <f t="shared" si="1163"/>
        <v>18.899999999999999</v>
      </c>
      <c r="N598" s="2">
        <f t="shared" si="1163"/>
        <v>2</v>
      </c>
      <c r="O598" s="2">
        <f t="shared" si="1163"/>
        <v>2</v>
      </c>
      <c r="P598" s="2" t="s">
        <v>160</v>
      </c>
      <c r="Q598" s="7" t="str">
        <f>IF($N598=1,IF(ISERROR(VLOOKUP($P598,'M1'!$A:$C,Q$2,FALSE)),"NOT PRESENT",VLOOKUP($P598,'M1'!$A:$C,Q$2,FALSE)),IF($N598=2,IF(ISERROR(VLOOKUP(DATA!$P598,'M2'!$A:$C,Q$2,FALSE)),"NOT PRESENT",VLOOKUP(DATA!$P598,'M2'!$A:$C,Q$2,FALSE)),IF($N598=0,IF(ISERROR(VLOOKUP($P598,'M1'!$A:$C,Q$2,FALSE)),IF(ISERROR(VLOOKUP(DATA!$P598,'M2'!$A:$C,Q$2,FALSE)),"NOT PRESENT",VLOOKUP(DATA!$P598,'M2'!$A:$C,Q$2,FALSE)),VLOOKUP($P598,'M1'!$A:$C,Q$2,FALSE)),"SPECIFY METHOD")))</f>
        <v>Stenorhynchus seticornis</v>
      </c>
      <c r="R598" s="7" t="str">
        <f>IF($N598=1,IF(ISERROR(VLOOKUP($P598,'M1'!$A:$C,R$2,FALSE)),"NOT PRESENT",VLOOKUP($P598,'M1'!$A:$C,R$2,FALSE)),IF($N598=2,IF(ISERROR(VLOOKUP(DATA!$P598,'M2'!$A:$C,R$2,FALSE)),"NOT PRESENT",VLOOKUP(DATA!$P598,'M2'!$A:$C,R$2,FALSE)),IF($N598=0,IF(ISERROR(VLOOKUP($P598,'M1'!$A:$C,R$2,FALSE)),IF(ISERROR(VLOOKUP(DATA!$P598,'M2'!$A:$C,R$2,FALSE)),"NOT PRESENT",VLOOKUP(DATA!$P598,'M2'!$A:$C,R$2,FALSE)),VLOOKUP($P598,'M1'!$A:$C,R$2,FALSE)),"SPECIFY METHOD")))</f>
        <v>Yellowline arrow crab</v>
      </c>
      <c r="S598" s="33">
        <f t="shared" si="1157"/>
        <v>1</v>
      </c>
      <c r="T598" s="2">
        <v>1</v>
      </c>
    </row>
    <row r="599" spans="2:31">
      <c r="B599" s="2" t="str">
        <f t="shared" ref="B599:D599" si="1164">IF(ISERROR(B598),IF(ISERROR(B597),IF(ISERROR(B596),"BLANK",B596),B597),B598)</f>
        <v>LH</v>
      </c>
      <c r="C599" s="2" t="str">
        <f t="shared" si="1164"/>
        <v>KK</v>
      </c>
      <c r="D599" s="2" t="str">
        <f t="shared" si="1164"/>
        <v>BC3</v>
      </c>
      <c r="E599" s="7" t="str">
        <f>IF(ISERROR(VLOOKUP($D599,SITES!$A:$E,2,FALSE)),"",VLOOKUP($D599,SITES!$A:$E,2,FALSE))</f>
        <v>Broward County 3</v>
      </c>
      <c r="F599" s="4">
        <f>IF(ISERROR(VLOOKUP($D599,SITES!$A:$E,3,FALSE)),"",VLOOKUP($D599,SITES!$A:$E,3,FALSE))</f>
        <v>26.158633333333334</v>
      </c>
      <c r="G599" s="31">
        <f>IF(ISERROR(VLOOKUP($D599,SITES!$A:$E,4,FALSE)),"",VLOOKUP($D599,SITES!$A:$E,4,FALSE))</f>
        <v>-80.077349999999996</v>
      </c>
      <c r="H599" s="50">
        <f t="shared" ref="H599:P599" si="1165">IF(ISERROR(H598),IF(ISERROR(H597),IF(ISERROR(H596),"BLANK",H596),H597),H598)</f>
        <v>45479</v>
      </c>
      <c r="I599" s="2">
        <f t="shared" si="1165"/>
        <v>15</v>
      </c>
      <c r="J599" s="2" t="str">
        <f t="shared" si="1165"/>
        <v>N</v>
      </c>
      <c r="K599" s="6">
        <f t="shared" si="1165"/>
        <v>0.41666666666666669</v>
      </c>
      <c r="L599" s="2" t="str">
        <f t="shared" si="1165"/>
        <v>Angela</v>
      </c>
      <c r="M599" s="2">
        <f t="shared" si="1165"/>
        <v>18.899999999999999</v>
      </c>
      <c r="N599" s="2">
        <f t="shared" si="1165"/>
        <v>2</v>
      </c>
      <c r="O599" s="2">
        <f t="shared" si="1165"/>
        <v>2</v>
      </c>
      <c r="P599" s="2" t="s">
        <v>107</v>
      </c>
      <c r="Q599" s="7" t="str">
        <f>IF($N599=1,IF(ISERROR(VLOOKUP($P599,'M1'!$A:$C,Q$2,FALSE)),"NOT PRESENT",VLOOKUP($P599,'M1'!$A:$C,Q$2,FALSE)),IF($N599=2,IF(ISERROR(VLOOKUP(DATA!$P599,'M2'!$A:$C,Q$2,FALSE)),"NOT PRESENT",VLOOKUP(DATA!$P599,'M2'!$A:$C,Q$2,FALSE)),IF($N599=0,IF(ISERROR(VLOOKUP($P599,'M1'!$A:$C,Q$2,FALSE)),IF(ISERROR(VLOOKUP(DATA!$P599,'M2'!$A:$C,Q$2,FALSE)),"NOT PRESENT",VLOOKUP(DATA!$P599,'M2'!$A:$C,Q$2,FALSE)),VLOOKUP($P599,'M1'!$A:$C,Q$2,FALSE)),"SPECIFY METHOD")))</f>
        <v>Coryphopterus glaucofraenum</v>
      </c>
      <c r="R599" s="7" t="str">
        <f>IF($N599=1,IF(ISERROR(VLOOKUP($P599,'M1'!$A:$C,R$2,FALSE)),"NOT PRESENT",VLOOKUP($P599,'M1'!$A:$C,R$2,FALSE)),IF($N599=2,IF(ISERROR(VLOOKUP(DATA!$P599,'M2'!$A:$C,R$2,FALSE)),"NOT PRESENT",VLOOKUP(DATA!$P599,'M2'!$A:$C,R$2,FALSE)),IF($N599=0,IF(ISERROR(VLOOKUP($P599,'M1'!$A:$C,R$2,FALSE)),IF(ISERROR(VLOOKUP(DATA!$P599,'M2'!$A:$C,R$2,FALSE)),"NOT PRESENT",VLOOKUP(DATA!$P599,'M2'!$A:$C,R$2,FALSE)),VLOOKUP($P599,'M1'!$A:$C,R$2,FALSE)),"SPECIFY METHOD")))</f>
        <v>Bridled goby</v>
      </c>
      <c r="S599" s="33">
        <f t="shared" si="1157"/>
        <v>0</v>
      </c>
      <c r="T599" s="2">
        <v>0</v>
      </c>
      <c r="U599" s="2" t="s">
        <v>203</v>
      </c>
    </row>
    <row r="600" spans="2:31">
      <c r="B600" s="2" t="str">
        <f t="shared" ref="B600:D600" si="1166">IF(ISERROR(B599),IF(ISERROR(B598),IF(ISERROR(B597),"BLANK",B597),B598),B599)</f>
        <v>LH</v>
      </c>
      <c r="C600" s="2" t="str">
        <f t="shared" si="1166"/>
        <v>KK</v>
      </c>
      <c r="D600" s="2" t="str">
        <f t="shared" si="1166"/>
        <v>BC3</v>
      </c>
      <c r="E600" s="7" t="str">
        <f>IF(ISERROR(VLOOKUP($D600,SITES!$A:$E,2,FALSE)),"",VLOOKUP($D600,SITES!$A:$E,2,FALSE))</f>
        <v>Broward County 3</v>
      </c>
      <c r="F600" s="4">
        <f>IF(ISERROR(VLOOKUP($D600,SITES!$A:$E,3,FALSE)),"",VLOOKUP($D600,SITES!$A:$E,3,FALSE))</f>
        <v>26.158633333333334</v>
      </c>
      <c r="G600" s="31">
        <f>IF(ISERROR(VLOOKUP($D600,SITES!$A:$E,4,FALSE)),"",VLOOKUP($D600,SITES!$A:$E,4,FALSE))</f>
        <v>-80.077349999999996</v>
      </c>
      <c r="H600" s="50">
        <f t="shared" ref="H600:P600" si="1167">IF(ISERROR(H599),IF(ISERROR(H598),IF(ISERROR(H597),"BLANK",H597),H598),H599)</f>
        <v>45479</v>
      </c>
      <c r="I600" s="2">
        <f t="shared" si="1167"/>
        <v>15</v>
      </c>
      <c r="J600" s="2" t="str">
        <f t="shared" si="1167"/>
        <v>N</v>
      </c>
      <c r="K600" s="6">
        <f t="shared" si="1167"/>
        <v>0.41666666666666669</v>
      </c>
      <c r="L600" s="2" t="str">
        <f t="shared" si="1167"/>
        <v>Angela</v>
      </c>
      <c r="M600" s="2">
        <f t="shared" si="1167"/>
        <v>18.899999999999999</v>
      </c>
      <c r="N600" s="2">
        <f t="shared" si="1167"/>
        <v>2</v>
      </c>
      <c r="O600" s="2">
        <f t="shared" si="1167"/>
        <v>2</v>
      </c>
      <c r="P600" s="2" t="s">
        <v>149</v>
      </c>
      <c r="Q600" s="7" t="str">
        <f>IF($N600=1,IF(ISERROR(VLOOKUP($P600,'M1'!$A:$C,Q$2,FALSE)),"NOT PRESENT",VLOOKUP($P600,'M1'!$A:$C,Q$2,FALSE)),IF($N600=2,IF(ISERROR(VLOOKUP(DATA!$P600,'M2'!$A:$C,Q$2,FALSE)),"NOT PRESENT",VLOOKUP(DATA!$P600,'M2'!$A:$C,Q$2,FALSE)),IF($N600=0,IF(ISERROR(VLOOKUP($P600,'M1'!$A:$C,Q$2,FALSE)),IF(ISERROR(VLOOKUP(DATA!$P600,'M2'!$A:$C,Q$2,FALSE)),"NOT PRESENT",VLOOKUP(DATA!$P600,'M2'!$A:$C,Q$2,FALSE)),VLOOKUP($P600,'M1'!$A:$C,Q$2,FALSE)),"SPECIFY METHOD")))</f>
        <v>Paguristes tortugae</v>
      </c>
      <c r="R600" s="7">
        <f>IF($N600=1,IF(ISERROR(VLOOKUP($P600,'M1'!$A:$C,R$2,FALSE)),"NOT PRESENT",VLOOKUP($P600,'M1'!$A:$C,R$2,FALSE)),IF($N600=2,IF(ISERROR(VLOOKUP(DATA!$P600,'M2'!$A:$C,R$2,FALSE)),"NOT PRESENT",VLOOKUP(DATA!$P600,'M2'!$A:$C,R$2,FALSE)),IF($N600=0,IF(ISERROR(VLOOKUP($P600,'M1'!$A:$C,R$2,FALSE)),IF(ISERROR(VLOOKUP(DATA!$P600,'M2'!$A:$C,R$2,FALSE)),"NOT PRESENT",VLOOKUP(DATA!$P600,'M2'!$A:$C,R$2,FALSE)),VLOOKUP($P600,'M1'!$A:$C,R$2,FALSE)),"SPECIFY METHOD")))</f>
        <v>0</v>
      </c>
      <c r="S600" s="33">
        <f t="shared" si="1157"/>
        <v>1</v>
      </c>
      <c r="T600" s="2">
        <v>1</v>
      </c>
    </row>
    <row r="601" spans="2:31">
      <c r="B601" s="2" t="str">
        <f t="shared" ref="B601:D601" si="1168">IF(ISERROR(B600),IF(ISERROR(B599),IF(ISERROR(B598),"BLANK",B598),B599),B600)</f>
        <v>LH</v>
      </c>
      <c r="C601" s="2" t="str">
        <f t="shared" si="1168"/>
        <v>KK</v>
      </c>
      <c r="D601" s="2" t="str">
        <f t="shared" si="1168"/>
        <v>BC3</v>
      </c>
      <c r="E601" s="7" t="str">
        <f>IF(ISERROR(VLOOKUP($D601,SITES!$A:$E,2,FALSE)),"",VLOOKUP($D601,SITES!$A:$E,2,FALSE))</f>
        <v>Broward County 3</v>
      </c>
      <c r="F601" s="4">
        <f>IF(ISERROR(VLOOKUP($D601,SITES!$A:$E,3,FALSE)),"",VLOOKUP($D601,SITES!$A:$E,3,FALSE))</f>
        <v>26.158633333333334</v>
      </c>
      <c r="G601" s="31">
        <f>IF(ISERROR(VLOOKUP($D601,SITES!$A:$E,4,FALSE)),"",VLOOKUP($D601,SITES!$A:$E,4,FALSE))</f>
        <v>-80.077349999999996</v>
      </c>
      <c r="H601" s="50">
        <f t="shared" ref="H601:P601" si="1169">IF(ISERROR(H600),IF(ISERROR(H599),IF(ISERROR(H598),"BLANK",H598),H599),H600)</f>
        <v>45479</v>
      </c>
      <c r="I601" s="2">
        <f t="shared" si="1169"/>
        <v>15</v>
      </c>
      <c r="J601" s="2" t="str">
        <f t="shared" si="1169"/>
        <v>N</v>
      </c>
      <c r="K601" s="6">
        <f t="shared" si="1169"/>
        <v>0.41666666666666669</v>
      </c>
      <c r="L601" s="2" t="str">
        <f t="shared" si="1169"/>
        <v>Angela</v>
      </c>
      <c r="M601" s="2">
        <f t="shared" si="1169"/>
        <v>18.899999999999999</v>
      </c>
      <c r="N601" s="2">
        <f t="shared" si="1169"/>
        <v>2</v>
      </c>
      <c r="O601" s="2">
        <f t="shared" si="1169"/>
        <v>2</v>
      </c>
      <c r="P601" s="2" t="s">
        <v>72</v>
      </c>
      <c r="Q601" s="7" t="str">
        <f>IF($N601=1,IF(ISERROR(VLOOKUP($P601,'M1'!$A:$C,Q$2,FALSE)),"NOT PRESENT",VLOOKUP($P601,'M1'!$A:$C,Q$2,FALSE)),IF($N601=2,IF(ISERROR(VLOOKUP(DATA!$P601,'M2'!$A:$C,Q$2,FALSE)),"NOT PRESENT",VLOOKUP(DATA!$P601,'M2'!$A:$C,Q$2,FALSE)),IF($N601=0,IF(ISERROR(VLOOKUP($P601,'M1'!$A:$C,Q$2,FALSE)),IF(ISERROR(VLOOKUP(DATA!$P601,'M2'!$A:$C,Q$2,FALSE)),"NOT PRESENT",VLOOKUP(DATA!$P601,'M2'!$A:$C,Q$2,FALSE)),VLOOKUP($P601,'M1'!$A:$C,Q$2,FALSE)),"SPECIFY METHOD")))</f>
        <v>Coryphopterus dicrus</v>
      </c>
      <c r="R601" s="7" t="str">
        <f>IF($N601=1,IF(ISERROR(VLOOKUP($P601,'M1'!$A:$C,R$2,FALSE)),"NOT PRESENT",VLOOKUP($P601,'M1'!$A:$C,R$2,FALSE)),IF($N601=2,IF(ISERROR(VLOOKUP(DATA!$P601,'M2'!$A:$C,R$2,FALSE)),"NOT PRESENT",VLOOKUP(DATA!$P601,'M2'!$A:$C,R$2,FALSE)),IF($N601=0,IF(ISERROR(VLOOKUP($P601,'M1'!$A:$C,R$2,FALSE)),IF(ISERROR(VLOOKUP(DATA!$P601,'M2'!$A:$C,R$2,FALSE)),"NOT PRESENT",VLOOKUP(DATA!$P601,'M2'!$A:$C,R$2,FALSE)),VLOOKUP($P601,'M1'!$A:$C,R$2,FALSE)),"SPECIFY METHOD")))</f>
        <v>Colon goby</v>
      </c>
      <c r="S601" s="33">
        <f t="shared" si="1157"/>
        <v>1</v>
      </c>
      <c r="T601" s="2">
        <v>0</v>
      </c>
      <c r="U601" s="2">
        <v>1</v>
      </c>
    </row>
    <row r="602" spans="2:31">
      <c r="B602" s="2" t="str">
        <f t="shared" ref="B602:D602" si="1170">IF(ISERROR(B601),IF(ISERROR(B600),IF(ISERROR(B599),"BLANK",B599),B600),B601)</f>
        <v>LH</v>
      </c>
      <c r="C602" s="2" t="str">
        <f t="shared" si="1170"/>
        <v>KK</v>
      </c>
      <c r="D602" s="2" t="str">
        <f t="shared" si="1170"/>
        <v>BC3</v>
      </c>
      <c r="E602" s="7" t="str">
        <f>IF(ISERROR(VLOOKUP($D602,SITES!$A:$E,2,FALSE)),"",VLOOKUP($D602,SITES!$A:$E,2,FALSE))</f>
        <v>Broward County 3</v>
      </c>
      <c r="F602" s="4">
        <f>IF(ISERROR(VLOOKUP($D602,SITES!$A:$E,3,FALSE)),"",VLOOKUP($D602,SITES!$A:$E,3,FALSE))</f>
        <v>26.158633333333334</v>
      </c>
      <c r="G602" s="31">
        <f>IF(ISERROR(VLOOKUP($D602,SITES!$A:$E,4,FALSE)),"",VLOOKUP($D602,SITES!$A:$E,4,FALSE))</f>
        <v>-80.077349999999996</v>
      </c>
      <c r="H602" s="50">
        <f t="shared" ref="H602:P602" si="1171">IF(ISERROR(H601),IF(ISERROR(H600),IF(ISERROR(H599),"BLANK",H599),H600),H601)</f>
        <v>45479</v>
      </c>
      <c r="I602" s="2">
        <f t="shared" si="1171"/>
        <v>15</v>
      </c>
      <c r="J602" s="2" t="str">
        <f t="shared" si="1171"/>
        <v>N</v>
      </c>
      <c r="K602" s="6">
        <f t="shared" si="1171"/>
        <v>0.41666666666666669</v>
      </c>
      <c r="L602" s="2" t="str">
        <f t="shared" si="1171"/>
        <v>Angela</v>
      </c>
      <c r="M602" s="2">
        <f t="shared" si="1171"/>
        <v>18.899999999999999</v>
      </c>
      <c r="N602" s="2">
        <f t="shared" si="1171"/>
        <v>2</v>
      </c>
      <c r="O602" s="2">
        <f t="shared" si="1171"/>
        <v>2</v>
      </c>
      <c r="P602" s="2" t="s">
        <v>110</v>
      </c>
      <c r="Q602" s="7" t="str">
        <f>IF($N602=1,IF(ISERROR(VLOOKUP($P602,'M1'!$A:$C,Q$2,FALSE)),"NOT PRESENT",VLOOKUP($P602,'M1'!$A:$C,Q$2,FALSE)),IF($N602=2,IF(ISERROR(VLOOKUP(DATA!$P602,'M2'!$A:$C,Q$2,FALSE)),"NOT PRESENT",VLOOKUP(DATA!$P602,'M2'!$A:$C,Q$2,FALSE)),IF($N602=0,IF(ISERROR(VLOOKUP($P602,'M1'!$A:$C,Q$2,FALSE)),IF(ISERROR(VLOOKUP(DATA!$P602,'M2'!$A:$C,Q$2,FALSE)),"NOT PRESENT",VLOOKUP(DATA!$P602,'M2'!$A:$C,Q$2,FALSE)),VLOOKUP($P602,'M1'!$A:$C,Q$2,FALSE)),"SPECIFY METHOD")))</f>
        <v>Ancylomenes pedersoni</v>
      </c>
      <c r="R602" s="7">
        <f>IF($N602=1,IF(ISERROR(VLOOKUP($P602,'M1'!$A:$C,R$2,FALSE)),"NOT PRESENT",VLOOKUP($P602,'M1'!$A:$C,R$2,FALSE)),IF($N602=2,IF(ISERROR(VLOOKUP(DATA!$P602,'M2'!$A:$C,R$2,FALSE)),"NOT PRESENT",VLOOKUP(DATA!$P602,'M2'!$A:$C,R$2,FALSE)),IF($N602=0,IF(ISERROR(VLOOKUP($P602,'M1'!$A:$C,R$2,FALSE)),IF(ISERROR(VLOOKUP(DATA!$P602,'M2'!$A:$C,R$2,FALSE)),"NOT PRESENT",VLOOKUP(DATA!$P602,'M2'!$A:$C,R$2,FALSE)),VLOOKUP($P602,'M1'!$A:$C,R$2,FALSE)),"SPECIFY METHOD")))</f>
        <v>0</v>
      </c>
      <c r="S602" s="33">
        <f t="shared" si="1157"/>
        <v>1</v>
      </c>
      <c r="T602" s="2">
        <v>1</v>
      </c>
    </row>
    <row r="603" spans="2:31">
      <c r="B603" s="2" t="str">
        <f t="shared" ref="B603:D603" si="1172">IF(ISERROR(B602),IF(ISERROR(B601),IF(ISERROR(B600),"BLANK",B600),B601),B602)</f>
        <v>LH</v>
      </c>
      <c r="C603" s="2" t="str">
        <f t="shared" si="1172"/>
        <v>KK</v>
      </c>
      <c r="D603" s="2" t="str">
        <f t="shared" si="1172"/>
        <v>BC3</v>
      </c>
      <c r="E603" s="7" t="str">
        <f>IF(ISERROR(VLOOKUP($D603,SITES!$A:$E,2,FALSE)),"",VLOOKUP($D603,SITES!$A:$E,2,FALSE))</f>
        <v>Broward County 3</v>
      </c>
      <c r="F603" s="4">
        <f>IF(ISERROR(VLOOKUP($D603,SITES!$A:$E,3,FALSE)),"",VLOOKUP($D603,SITES!$A:$E,3,FALSE))</f>
        <v>26.158633333333334</v>
      </c>
      <c r="G603" s="31">
        <f>IF(ISERROR(VLOOKUP($D603,SITES!$A:$E,4,FALSE)),"",VLOOKUP($D603,SITES!$A:$E,4,FALSE))</f>
        <v>-80.077349999999996</v>
      </c>
      <c r="H603" s="50">
        <f t="shared" ref="H603:P603" si="1173">IF(ISERROR(H602),IF(ISERROR(H601),IF(ISERROR(H600),"BLANK",H600),H601),H602)</f>
        <v>45479</v>
      </c>
      <c r="I603" s="2">
        <f t="shared" si="1173"/>
        <v>15</v>
      </c>
      <c r="J603" s="2" t="str">
        <f t="shared" si="1173"/>
        <v>N</v>
      </c>
      <c r="K603" s="6">
        <f t="shared" si="1173"/>
        <v>0.41666666666666669</v>
      </c>
      <c r="L603" s="2" t="str">
        <f t="shared" si="1173"/>
        <v>Angela</v>
      </c>
      <c r="M603" s="2">
        <f t="shared" si="1173"/>
        <v>18.899999999999999</v>
      </c>
      <c r="N603" s="2">
        <f t="shared" si="1173"/>
        <v>2</v>
      </c>
      <c r="O603" s="2">
        <f t="shared" si="1173"/>
        <v>2</v>
      </c>
      <c r="P603" s="2" t="s">
        <v>105</v>
      </c>
      <c r="Q603" s="7" t="str">
        <f>IF($N603=1,IF(ISERROR(VLOOKUP($P603,'M1'!$A:$C,Q$2,FALSE)),"NOT PRESENT",VLOOKUP($P603,'M1'!$A:$C,Q$2,FALSE)),IF($N603=2,IF(ISERROR(VLOOKUP(DATA!$P603,'M2'!$A:$C,Q$2,FALSE)),"NOT PRESENT",VLOOKUP(DATA!$P603,'M2'!$A:$C,Q$2,FALSE)),IF($N603=0,IF(ISERROR(VLOOKUP($P603,'M1'!$A:$C,Q$2,FALSE)),IF(ISERROR(VLOOKUP(DATA!$P603,'M2'!$A:$C,Q$2,FALSE)),"NOT PRESENT",VLOOKUP(DATA!$P603,'M2'!$A:$C,Q$2,FALSE)),VLOOKUP($P603,'M1'!$A:$C,Q$2,FALSE)),"SPECIFY METHOD")))</f>
        <v>Gnatholepis thompsoni</v>
      </c>
      <c r="R603" s="7" t="str">
        <f>IF($N603=1,IF(ISERROR(VLOOKUP($P603,'M1'!$A:$C,R$2,FALSE)),"NOT PRESENT",VLOOKUP($P603,'M1'!$A:$C,R$2,FALSE)),IF($N603=2,IF(ISERROR(VLOOKUP(DATA!$P603,'M2'!$A:$C,R$2,FALSE)),"NOT PRESENT",VLOOKUP(DATA!$P603,'M2'!$A:$C,R$2,FALSE)),IF($N603=0,IF(ISERROR(VLOOKUP($P603,'M1'!$A:$C,R$2,FALSE)),IF(ISERROR(VLOOKUP(DATA!$P603,'M2'!$A:$C,R$2,FALSE)),"NOT PRESENT",VLOOKUP(DATA!$P603,'M2'!$A:$C,R$2,FALSE)),VLOOKUP($P603,'M1'!$A:$C,R$2,FALSE)),"SPECIFY METHOD")))</f>
        <v>Goldspot goby</v>
      </c>
      <c r="S603" s="33">
        <f t="shared" si="1157"/>
        <v>6</v>
      </c>
      <c r="T603" s="2">
        <v>0</v>
      </c>
      <c r="U603" s="2">
        <v>5</v>
      </c>
      <c r="V603" s="2">
        <v>1</v>
      </c>
    </row>
    <row r="604" spans="2:31">
      <c r="B604" s="2" t="str">
        <f t="shared" ref="B604:D604" si="1174">IF(ISERROR(B603),IF(ISERROR(B602),IF(ISERROR(B601),"BLANK",B601),B602),B603)</f>
        <v>LH</v>
      </c>
      <c r="C604" s="2" t="str">
        <f t="shared" si="1174"/>
        <v>KK</v>
      </c>
      <c r="D604" s="2" t="str">
        <f t="shared" si="1174"/>
        <v>BC3</v>
      </c>
      <c r="E604" s="7" t="str">
        <f>IF(ISERROR(VLOOKUP($D604,SITES!$A:$E,2,FALSE)),"",VLOOKUP($D604,SITES!$A:$E,2,FALSE))</f>
        <v>Broward County 3</v>
      </c>
      <c r="F604" s="4">
        <f>IF(ISERROR(VLOOKUP($D604,SITES!$A:$E,3,FALSE)),"",VLOOKUP($D604,SITES!$A:$E,3,FALSE))</f>
        <v>26.158633333333334</v>
      </c>
      <c r="G604" s="31">
        <f>IF(ISERROR(VLOOKUP($D604,SITES!$A:$E,4,FALSE)),"",VLOOKUP($D604,SITES!$A:$E,4,FALSE))</f>
        <v>-80.077349999999996</v>
      </c>
      <c r="H604" s="50">
        <f t="shared" ref="H604:P604" si="1175">IF(ISERROR(H603),IF(ISERROR(H602),IF(ISERROR(H601),"BLANK",H601),H602),H603)</f>
        <v>45479</v>
      </c>
      <c r="I604" s="2">
        <f t="shared" si="1175"/>
        <v>15</v>
      </c>
      <c r="J604" s="2" t="str">
        <f t="shared" si="1175"/>
        <v>N</v>
      </c>
      <c r="K604" s="6">
        <f t="shared" si="1175"/>
        <v>0.41666666666666669</v>
      </c>
      <c r="L604" s="2" t="str">
        <f t="shared" si="1175"/>
        <v>Angela</v>
      </c>
      <c r="M604" s="2">
        <f t="shared" si="1175"/>
        <v>18.899999999999999</v>
      </c>
      <c r="N604" s="2">
        <f t="shared" si="1175"/>
        <v>2</v>
      </c>
      <c r="O604" s="2">
        <f t="shared" si="1175"/>
        <v>2</v>
      </c>
      <c r="P604" s="2" t="s">
        <v>204</v>
      </c>
      <c r="Q604" s="7" t="str">
        <f>IF($N604=1,IF(ISERROR(VLOOKUP($P604,'M1'!$A:$C,Q$2,FALSE)),"NOT PRESENT",VLOOKUP($P604,'M1'!$A:$C,Q$2,FALSE)),IF($N604=2,IF(ISERROR(VLOOKUP(DATA!$P604,'M2'!$A:$C,Q$2,FALSE)),"NOT PRESENT",VLOOKUP(DATA!$P604,'M2'!$A:$C,Q$2,FALSE)),IF($N604=0,IF(ISERROR(VLOOKUP($P604,'M1'!$A:$C,Q$2,FALSE)),IF(ISERROR(VLOOKUP(DATA!$P604,'M2'!$A:$C,Q$2,FALSE)),"NOT PRESENT",VLOOKUP(DATA!$P604,'M2'!$A:$C,Q$2,FALSE)),VLOOKUP($P604,'M1'!$A:$C,Q$2,FALSE)),"SPECIFY METHOD")))</f>
        <v>Cymatium spp.</v>
      </c>
      <c r="R604" s="7">
        <f>IF($N604=1,IF(ISERROR(VLOOKUP($P604,'M1'!$A:$C,R$2,FALSE)),"NOT PRESENT",VLOOKUP($P604,'M1'!$A:$C,R$2,FALSE)),IF($N604=2,IF(ISERROR(VLOOKUP(DATA!$P604,'M2'!$A:$C,R$2,FALSE)),"NOT PRESENT",VLOOKUP(DATA!$P604,'M2'!$A:$C,R$2,FALSE)),IF($N604=0,IF(ISERROR(VLOOKUP($P604,'M1'!$A:$C,R$2,FALSE)),IF(ISERROR(VLOOKUP(DATA!$P604,'M2'!$A:$C,R$2,FALSE)),"NOT PRESENT",VLOOKUP(DATA!$P604,'M2'!$A:$C,R$2,FALSE)),VLOOKUP($P604,'M1'!$A:$C,R$2,FALSE)),"SPECIFY METHOD")))</f>
        <v>0</v>
      </c>
      <c r="S604" s="33">
        <f t="shared" si="1157"/>
        <v>1</v>
      </c>
      <c r="T604" s="2">
        <v>1</v>
      </c>
    </row>
    <row r="605" spans="2:31">
      <c r="B605" s="2" t="str">
        <f t="shared" ref="B605:D605" si="1176">IF(ISERROR(B604),IF(ISERROR(B603),IF(ISERROR(B602),"BLANK",B602),B603),B604)</f>
        <v>LH</v>
      </c>
      <c r="C605" s="2" t="str">
        <f t="shared" si="1176"/>
        <v>KK</v>
      </c>
      <c r="D605" s="2" t="str">
        <f t="shared" si="1176"/>
        <v>BC3</v>
      </c>
      <c r="E605" s="7" t="str">
        <f>IF(ISERROR(VLOOKUP($D605,SITES!$A:$E,2,FALSE)),"",VLOOKUP($D605,SITES!$A:$E,2,FALSE))</f>
        <v>Broward County 3</v>
      </c>
      <c r="F605" s="4">
        <f>IF(ISERROR(VLOOKUP($D605,SITES!$A:$E,3,FALSE)),"",VLOOKUP($D605,SITES!$A:$E,3,FALSE))</f>
        <v>26.158633333333334</v>
      </c>
      <c r="G605" s="31">
        <f>IF(ISERROR(VLOOKUP($D605,SITES!$A:$E,4,FALSE)),"",VLOOKUP($D605,SITES!$A:$E,4,FALSE))</f>
        <v>-80.077349999999996</v>
      </c>
      <c r="H605" s="50">
        <f t="shared" ref="H605:P605" si="1177">IF(ISERROR(H604),IF(ISERROR(H603),IF(ISERROR(H602),"BLANK",H602),H603),H604)</f>
        <v>45479</v>
      </c>
      <c r="I605" s="2">
        <f t="shared" si="1177"/>
        <v>15</v>
      </c>
      <c r="J605" s="2" t="str">
        <f t="shared" si="1177"/>
        <v>N</v>
      </c>
      <c r="K605" s="6">
        <f t="shared" si="1177"/>
        <v>0.41666666666666669</v>
      </c>
      <c r="L605" s="2" t="str">
        <f t="shared" si="1177"/>
        <v>Angela</v>
      </c>
      <c r="M605" s="2">
        <f t="shared" si="1177"/>
        <v>18.899999999999999</v>
      </c>
      <c r="N605" s="2">
        <f t="shared" si="1177"/>
        <v>2</v>
      </c>
      <c r="O605" s="2">
        <f t="shared" si="1177"/>
        <v>2</v>
      </c>
      <c r="P605" s="2" t="s">
        <v>115</v>
      </c>
      <c r="Q605" s="7" t="str">
        <f>IF($N605=1,IF(ISERROR(VLOOKUP($P605,'M1'!$A:$C,Q$2,FALSE)),"NOT PRESENT",VLOOKUP($P605,'M1'!$A:$C,Q$2,FALSE)),IF($N605=2,IF(ISERROR(VLOOKUP(DATA!$P605,'M2'!$A:$C,Q$2,FALSE)),"NOT PRESENT",VLOOKUP(DATA!$P605,'M2'!$A:$C,Q$2,FALSE)),IF($N605=0,IF(ISERROR(VLOOKUP($P605,'M1'!$A:$C,Q$2,FALSE)),IF(ISERROR(VLOOKUP(DATA!$P605,'M2'!$A:$C,Q$2,FALSE)),"NOT PRESENT",VLOOKUP(DATA!$P605,'M2'!$A:$C,Q$2,FALSE)),VLOOKUP($P605,'M1'!$A:$C,Q$2,FALSE)),"SPECIFY METHOD")))</f>
        <v>Pagurus brevidactylus</v>
      </c>
      <c r="R605" s="7">
        <f>IF($N605=1,IF(ISERROR(VLOOKUP($P605,'M1'!$A:$C,R$2,FALSE)),"NOT PRESENT",VLOOKUP($P605,'M1'!$A:$C,R$2,FALSE)),IF($N605=2,IF(ISERROR(VLOOKUP(DATA!$P605,'M2'!$A:$C,R$2,FALSE)),"NOT PRESENT",VLOOKUP(DATA!$P605,'M2'!$A:$C,R$2,FALSE)),IF($N605=0,IF(ISERROR(VLOOKUP($P605,'M1'!$A:$C,R$2,FALSE)),IF(ISERROR(VLOOKUP(DATA!$P605,'M2'!$A:$C,R$2,FALSE)),"NOT PRESENT",VLOOKUP(DATA!$P605,'M2'!$A:$C,R$2,FALSE)),VLOOKUP($P605,'M1'!$A:$C,R$2,FALSE)),"SPECIFY METHOD")))</f>
        <v>0</v>
      </c>
      <c r="S605" s="33">
        <f t="shared" si="1157"/>
        <v>3</v>
      </c>
      <c r="T605" s="2">
        <v>3</v>
      </c>
    </row>
    <row r="606" spans="2:31">
      <c r="B606" s="2" t="str">
        <f t="shared" ref="B606:D606" si="1178">IF(ISERROR(B605),IF(ISERROR(B604),IF(ISERROR(B603),"BLANK",B603),B604),B605)</f>
        <v>LH</v>
      </c>
      <c r="C606" s="2" t="str">
        <f t="shared" si="1178"/>
        <v>KK</v>
      </c>
      <c r="D606" s="2" t="str">
        <f t="shared" si="1178"/>
        <v>BC3</v>
      </c>
      <c r="E606" s="7" t="str">
        <f>IF(ISERROR(VLOOKUP($D606,SITES!$A:$E,2,FALSE)),"",VLOOKUP($D606,SITES!$A:$E,2,FALSE))</f>
        <v>Broward County 3</v>
      </c>
      <c r="F606" s="4">
        <f>IF(ISERROR(VLOOKUP($D606,SITES!$A:$E,3,FALSE)),"",VLOOKUP($D606,SITES!$A:$E,3,FALSE))</f>
        <v>26.158633333333334</v>
      </c>
      <c r="G606" s="31">
        <f>IF(ISERROR(VLOOKUP($D606,SITES!$A:$E,4,FALSE)),"",VLOOKUP($D606,SITES!$A:$E,4,FALSE))</f>
        <v>-80.077349999999996</v>
      </c>
      <c r="H606" s="50">
        <f t="shared" ref="H606:P606" si="1179">IF(ISERROR(H605),IF(ISERROR(H604),IF(ISERROR(H603),"BLANK",H603),H604),H605)</f>
        <v>45479</v>
      </c>
      <c r="I606" s="2">
        <f t="shared" si="1179"/>
        <v>15</v>
      </c>
      <c r="J606" s="2" t="str">
        <f t="shared" si="1179"/>
        <v>N</v>
      </c>
      <c r="K606" s="6">
        <f t="shared" si="1179"/>
        <v>0.41666666666666669</v>
      </c>
      <c r="L606" s="2" t="str">
        <f t="shared" si="1179"/>
        <v>Angela</v>
      </c>
      <c r="M606" s="2">
        <f t="shared" si="1179"/>
        <v>18.899999999999999</v>
      </c>
      <c r="N606" s="2">
        <f t="shared" si="1179"/>
        <v>2</v>
      </c>
      <c r="O606" s="2">
        <f t="shared" si="1179"/>
        <v>2</v>
      </c>
      <c r="P606" s="2" t="s">
        <v>106</v>
      </c>
      <c r="Q606" s="7" t="str">
        <f>IF($N606=1,IF(ISERROR(VLOOKUP($P606,'M1'!$A:$C,Q$2,FALSE)),"NOT PRESENT",VLOOKUP($P606,'M1'!$A:$C,Q$2,FALSE)),IF($N606=2,IF(ISERROR(VLOOKUP(DATA!$P606,'M2'!$A:$C,Q$2,FALSE)),"NOT PRESENT",VLOOKUP(DATA!$P606,'M2'!$A:$C,Q$2,FALSE)),IF($N606=0,IF(ISERROR(VLOOKUP($P606,'M1'!$A:$C,Q$2,FALSE)),IF(ISERROR(VLOOKUP(DATA!$P606,'M2'!$A:$C,Q$2,FALSE)),"NOT PRESENT",VLOOKUP(DATA!$P606,'M2'!$A:$C,Q$2,FALSE)),VLOOKUP($P606,'M1'!$A:$C,Q$2,FALSE)),"SPECIFY METHOD")))</f>
        <v>Serranus tigrinus</v>
      </c>
      <c r="R606" s="7" t="str">
        <f>IF($N606=1,IF(ISERROR(VLOOKUP($P606,'M1'!$A:$C,R$2,FALSE)),"NOT PRESENT",VLOOKUP($P606,'M1'!$A:$C,R$2,FALSE)),IF($N606=2,IF(ISERROR(VLOOKUP(DATA!$P606,'M2'!$A:$C,R$2,FALSE)),"NOT PRESENT",VLOOKUP(DATA!$P606,'M2'!$A:$C,R$2,FALSE)),IF($N606=0,IF(ISERROR(VLOOKUP($P606,'M1'!$A:$C,R$2,FALSE)),IF(ISERROR(VLOOKUP(DATA!$P606,'M2'!$A:$C,R$2,FALSE)),"NOT PRESENT",VLOOKUP(DATA!$P606,'M2'!$A:$C,R$2,FALSE)),VLOOKUP($P606,'M1'!$A:$C,R$2,FALSE)),"SPECIFY METHOD")))</f>
        <v>Harlequin bass</v>
      </c>
      <c r="S606" s="33">
        <f t="shared" si="1157"/>
        <v>1</v>
      </c>
      <c r="T606" s="2">
        <v>0</v>
      </c>
      <c r="V606" s="2">
        <v>1</v>
      </c>
    </row>
    <row r="607" spans="2:31">
      <c r="B607" s="2" t="str">
        <f t="shared" ref="B607:D607" si="1180">IF(ISERROR(B606),IF(ISERROR(B605),IF(ISERROR(B604),"BLANK",B604),B605),B606)</f>
        <v>LH</v>
      </c>
      <c r="C607" s="2" t="str">
        <f t="shared" si="1180"/>
        <v>KK</v>
      </c>
      <c r="D607" s="2" t="str">
        <f t="shared" si="1180"/>
        <v>BC3</v>
      </c>
      <c r="E607" s="7" t="str">
        <f>IF(ISERROR(VLOOKUP($D607,SITES!$A:$E,2,FALSE)),"",VLOOKUP($D607,SITES!$A:$E,2,FALSE))</f>
        <v>Broward County 3</v>
      </c>
      <c r="F607" s="4">
        <f>IF(ISERROR(VLOOKUP($D607,SITES!$A:$E,3,FALSE)),"",VLOOKUP($D607,SITES!$A:$E,3,FALSE))</f>
        <v>26.158633333333334</v>
      </c>
      <c r="G607" s="31">
        <f>IF(ISERROR(VLOOKUP($D607,SITES!$A:$E,4,FALSE)),"",VLOOKUP($D607,SITES!$A:$E,4,FALSE))</f>
        <v>-80.077349999999996</v>
      </c>
      <c r="H607" s="50">
        <f t="shared" ref="H607:P607" si="1181">IF(ISERROR(H606),IF(ISERROR(H605),IF(ISERROR(H604),"BLANK",H604),H605),H606)</f>
        <v>45479</v>
      </c>
      <c r="I607" s="2">
        <f t="shared" si="1181"/>
        <v>15</v>
      </c>
      <c r="J607" s="2" t="str">
        <f t="shared" si="1181"/>
        <v>N</v>
      </c>
      <c r="K607" s="6">
        <f t="shared" si="1181"/>
        <v>0.41666666666666669</v>
      </c>
      <c r="L607" s="2" t="str">
        <f t="shared" si="1181"/>
        <v>Angela</v>
      </c>
      <c r="M607" s="2">
        <f t="shared" si="1181"/>
        <v>18.899999999999999</v>
      </c>
      <c r="N607" s="2">
        <f t="shared" si="1181"/>
        <v>2</v>
      </c>
      <c r="O607" s="2">
        <f t="shared" si="1181"/>
        <v>2</v>
      </c>
      <c r="P607" s="2" t="s">
        <v>132</v>
      </c>
      <c r="Q607" s="7" t="str">
        <f>IF($N607=1,IF(ISERROR(VLOOKUP($P607,'M1'!$A:$C,Q$2,FALSE)),"NOT PRESENT",VLOOKUP($P607,'M1'!$A:$C,Q$2,FALSE)),IF($N607=2,IF(ISERROR(VLOOKUP(DATA!$P607,'M2'!$A:$C,Q$2,FALSE)),"NOT PRESENT",VLOOKUP(DATA!$P607,'M2'!$A:$C,Q$2,FALSE)),IF($N607=0,IF(ISERROR(VLOOKUP($P607,'M1'!$A:$C,Q$2,FALSE)),IF(ISERROR(VLOOKUP(DATA!$P607,'M2'!$A:$C,Q$2,FALSE)),"NOT PRESENT",VLOOKUP(DATA!$P607,'M2'!$A:$C,Q$2,FALSE)),VLOOKUP($P607,'M1'!$A:$C,Q$2,FALSE)),"SPECIFY METHOD")))</f>
        <v>Coryphopterus eidolon</v>
      </c>
      <c r="R607" s="7" t="str">
        <f>IF($N607=1,IF(ISERROR(VLOOKUP($P607,'M1'!$A:$C,R$2,FALSE)),"NOT PRESENT",VLOOKUP($P607,'M1'!$A:$C,R$2,FALSE)),IF($N607=2,IF(ISERROR(VLOOKUP(DATA!$P607,'M2'!$A:$C,R$2,FALSE)),"NOT PRESENT",VLOOKUP(DATA!$P607,'M2'!$A:$C,R$2,FALSE)),IF($N607=0,IF(ISERROR(VLOOKUP($P607,'M1'!$A:$C,R$2,FALSE)),IF(ISERROR(VLOOKUP(DATA!$P607,'M2'!$A:$C,R$2,FALSE)),"NOT PRESENT",VLOOKUP(DATA!$P607,'M2'!$A:$C,R$2,FALSE)),VLOOKUP($P607,'M1'!$A:$C,R$2,FALSE)),"SPECIFY METHOD")))</f>
        <v>Pallid goby</v>
      </c>
      <c r="S607" s="33">
        <f t="shared" si="1157"/>
        <v>6</v>
      </c>
      <c r="T607" s="2">
        <v>0</v>
      </c>
      <c r="U607" s="2">
        <v>5</v>
      </c>
      <c r="V607" s="2">
        <v>1</v>
      </c>
    </row>
    <row r="608" spans="2:31">
      <c r="B608" s="2" t="str">
        <f t="shared" ref="B608:D608" si="1182">IF(ISERROR(B607),IF(ISERROR(B606),IF(ISERROR(B605),"BLANK",B605),B606),B607)</f>
        <v>LH</v>
      </c>
      <c r="C608" s="2" t="str">
        <f t="shared" si="1182"/>
        <v>KK</v>
      </c>
      <c r="D608" s="2" t="str">
        <f t="shared" si="1182"/>
        <v>BC3</v>
      </c>
      <c r="E608" s="7" t="str">
        <f>IF(ISERROR(VLOOKUP($D608,SITES!$A:$E,2,FALSE)),"",VLOOKUP($D608,SITES!$A:$E,2,FALSE))</f>
        <v>Broward County 3</v>
      </c>
      <c r="F608" s="4">
        <f>IF(ISERROR(VLOOKUP($D608,SITES!$A:$E,3,FALSE)),"",VLOOKUP($D608,SITES!$A:$E,3,FALSE))</f>
        <v>26.158633333333334</v>
      </c>
      <c r="G608" s="31">
        <f>IF(ISERROR(VLOOKUP($D608,SITES!$A:$E,4,FALSE)),"",VLOOKUP($D608,SITES!$A:$E,4,FALSE))</f>
        <v>-80.077349999999996</v>
      </c>
      <c r="H608" s="50">
        <f t="shared" ref="H608:P608" si="1183">IF(ISERROR(H607),IF(ISERROR(H606),IF(ISERROR(H605),"BLANK",H605),H606),H607)</f>
        <v>45479</v>
      </c>
      <c r="I608" s="2">
        <f t="shared" si="1183"/>
        <v>15</v>
      </c>
      <c r="J608" s="2" t="str">
        <f t="shared" si="1183"/>
        <v>N</v>
      </c>
      <c r="K608" s="6">
        <f t="shared" si="1183"/>
        <v>0.41666666666666669</v>
      </c>
      <c r="L608" s="2" t="str">
        <f t="shared" si="1183"/>
        <v>Angela</v>
      </c>
      <c r="M608" s="2">
        <f t="shared" si="1183"/>
        <v>18.899999999999999</v>
      </c>
      <c r="N608" s="2">
        <f t="shared" si="1183"/>
        <v>2</v>
      </c>
      <c r="O608" s="2">
        <f t="shared" si="1183"/>
        <v>2</v>
      </c>
      <c r="P608" s="2" t="s">
        <v>72</v>
      </c>
      <c r="Q608" s="7" t="str">
        <f>IF($N608=1,IF(ISERROR(VLOOKUP($P608,'M1'!$A:$C,Q$2,FALSE)),"NOT PRESENT",VLOOKUP($P608,'M1'!$A:$C,Q$2,FALSE)),IF($N608=2,IF(ISERROR(VLOOKUP(DATA!$P608,'M2'!$A:$C,Q$2,FALSE)),"NOT PRESENT",VLOOKUP(DATA!$P608,'M2'!$A:$C,Q$2,FALSE)),IF($N608=0,IF(ISERROR(VLOOKUP($P608,'M1'!$A:$C,Q$2,FALSE)),IF(ISERROR(VLOOKUP(DATA!$P608,'M2'!$A:$C,Q$2,FALSE)),"NOT PRESENT",VLOOKUP(DATA!$P608,'M2'!$A:$C,Q$2,FALSE)),VLOOKUP($P608,'M1'!$A:$C,Q$2,FALSE)),"SPECIFY METHOD")))</f>
        <v>Coryphopterus dicrus</v>
      </c>
      <c r="R608" s="7" t="str">
        <f>IF($N608=1,IF(ISERROR(VLOOKUP($P608,'M1'!$A:$C,R$2,FALSE)),"NOT PRESENT",VLOOKUP($P608,'M1'!$A:$C,R$2,FALSE)),IF($N608=2,IF(ISERROR(VLOOKUP(DATA!$P608,'M2'!$A:$C,R$2,FALSE)),"NOT PRESENT",VLOOKUP(DATA!$P608,'M2'!$A:$C,R$2,FALSE)),IF($N608=0,IF(ISERROR(VLOOKUP($P608,'M1'!$A:$C,R$2,FALSE)),IF(ISERROR(VLOOKUP(DATA!$P608,'M2'!$A:$C,R$2,FALSE)),"NOT PRESENT",VLOOKUP(DATA!$P608,'M2'!$A:$C,R$2,FALSE)),VLOOKUP($P608,'M1'!$A:$C,R$2,FALSE)),"SPECIFY METHOD")))</f>
        <v>Colon goby</v>
      </c>
      <c r="S608" s="33">
        <f t="shared" si="1157"/>
        <v>2</v>
      </c>
      <c r="T608" s="2">
        <v>0</v>
      </c>
      <c r="U608" s="2">
        <v>2</v>
      </c>
    </row>
    <row r="609" spans="1:20">
      <c r="B609" s="2" t="str">
        <f t="shared" ref="B609:D609" si="1184">IF(ISERROR(B608),IF(ISERROR(B607),IF(ISERROR(B606),"BLANK",B606),B607),B608)</f>
        <v>LH</v>
      </c>
      <c r="C609" s="2" t="str">
        <f t="shared" si="1184"/>
        <v>KK</v>
      </c>
      <c r="D609" s="2" t="str">
        <f t="shared" si="1184"/>
        <v>BC3</v>
      </c>
      <c r="E609" s="7" t="str">
        <f>IF(ISERROR(VLOOKUP($D609,SITES!$A:$E,2,FALSE)),"",VLOOKUP($D609,SITES!$A:$E,2,FALSE))</f>
        <v>Broward County 3</v>
      </c>
      <c r="F609" s="4">
        <f>IF(ISERROR(VLOOKUP($D609,SITES!$A:$E,3,FALSE)),"",VLOOKUP($D609,SITES!$A:$E,3,FALSE))</f>
        <v>26.158633333333334</v>
      </c>
      <c r="G609" s="31">
        <f>IF(ISERROR(VLOOKUP($D609,SITES!$A:$E,4,FALSE)),"",VLOOKUP($D609,SITES!$A:$E,4,FALSE))</f>
        <v>-80.077349999999996</v>
      </c>
      <c r="H609" s="50">
        <f t="shared" ref="H609:P609" si="1185">IF(ISERROR(H608),IF(ISERROR(H607),IF(ISERROR(H606),"BLANK",H606),H607),H608)</f>
        <v>45479</v>
      </c>
      <c r="I609" s="2">
        <f t="shared" si="1185"/>
        <v>15</v>
      </c>
      <c r="J609" s="2" t="str">
        <f t="shared" si="1185"/>
        <v>N</v>
      </c>
      <c r="K609" s="6">
        <f t="shared" si="1185"/>
        <v>0.41666666666666669</v>
      </c>
      <c r="L609" s="2" t="str">
        <f t="shared" si="1185"/>
        <v>Angela</v>
      </c>
      <c r="M609" s="2">
        <f t="shared" si="1185"/>
        <v>18.899999999999999</v>
      </c>
      <c r="N609" s="2">
        <f t="shared" si="1185"/>
        <v>2</v>
      </c>
      <c r="O609" s="2">
        <f t="shared" si="1185"/>
        <v>2</v>
      </c>
      <c r="P609" s="2" t="s">
        <v>146</v>
      </c>
      <c r="Q609" s="7" t="str">
        <f>IF($N609=1,IF(ISERROR(VLOOKUP($P609,'M1'!$A:$C,Q$2,FALSE)),"NOT PRESENT",VLOOKUP($P609,'M1'!$A:$C,Q$2,FALSE)),IF($N609=2,IF(ISERROR(VLOOKUP(DATA!$P609,'M2'!$A:$C,Q$2,FALSE)),"NOT PRESENT",VLOOKUP(DATA!$P609,'M2'!$A:$C,Q$2,FALSE)),IF($N609=0,IF(ISERROR(VLOOKUP($P609,'M1'!$A:$C,Q$2,FALSE)),IF(ISERROR(VLOOKUP(DATA!$P609,'M2'!$A:$C,Q$2,FALSE)),"NOT PRESENT",VLOOKUP(DATA!$P609,'M2'!$A:$C,Q$2,FALSE)),VLOOKUP($P609,'M1'!$A:$C,Q$2,FALSE)),"SPECIFY METHOD")))</f>
        <v>Diadema antillarum</v>
      </c>
      <c r="R609" s="7" t="str">
        <f>IF($N609=1,IF(ISERROR(VLOOKUP($P609,'M1'!$A:$C,R$2,FALSE)),"NOT PRESENT",VLOOKUP($P609,'M1'!$A:$C,R$2,FALSE)),IF($N609=2,IF(ISERROR(VLOOKUP(DATA!$P609,'M2'!$A:$C,R$2,FALSE)),"NOT PRESENT",VLOOKUP(DATA!$P609,'M2'!$A:$C,R$2,FALSE)),IF($N609=0,IF(ISERROR(VLOOKUP($P609,'M1'!$A:$C,R$2,FALSE)),IF(ISERROR(VLOOKUP(DATA!$P609,'M2'!$A:$C,R$2,FALSE)),"NOT PRESENT",VLOOKUP(DATA!$P609,'M2'!$A:$C,R$2,FALSE)),VLOOKUP($P609,'M1'!$A:$C,R$2,FALSE)),"SPECIFY METHOD")))</f>
        <v>Lime urchin</v>
      </c>
      <c r="S609" s="33">
        <f t="shared" si="1157"/>
        <v>1</v>
      </c>
      <c r="T609" s="2">
        <v>1</v>
      </c>
    </row>
    <row r="610" spans="1:20" s="53" customFormat="1">
      <c r="A610" s="54"/>
      <c r="B610" s="53" t="str">
        <f t="shared" ref="B610:D610" si="1186">IF(ISERROR(B609),IF(ISERROR(B608),IF(ISERROR(B607),"BLANK",B607),B608),B609)</f>
        <v>LH</v>
      </c>
      <c r="C610" s="53" t="str">
        <f t="shared" si="1186"/>
        <v>KK</v>
      </c>
      <c r="D610" s="53" t="str">
        <f t="shared" si="1186"/>
        <v>BC3</v>
      </c>
      <c r="E610" s="52" t="str">
        <f>IF(ISERROR(VLOOKUP($D610,SITES!$A:$E,2,FALSE)),"",VLOOKUP($D610,SITES!$A:$E,2,FALSE))</f>
        <v>Broward County 3</v>
      </c>
      <c r="F610" s="54">
        <f>IF(ISERROR(VLOOKUP($D610,SITES!$A:$E,3,FALSE)),"",VLOOKUP($D610,SITES!$A:$E,3,FALSE))</f>
        <v>26.158633333333334</v>
      </c>
      <c r="G610" s="55">
        <f>IF(ISERROR(VLOOKUP($D610,SITES!$A:$E,4,FALSE)),"",VLOOKUP($D610,SITES!$A:$E,4,FALSE))</f>
        <v>-80.077349999999996</v>
      </c>
      <c r="H610" s="56">
        <f t="shared" ref="H610:P610" si="1187">IF(ISERROR(H609),IF(ISERROR(H608),IF(ISERROR(H607),"BLANK",H607),H608),H609)</f>
        <v>45479</v>
      </c>
      <c r="I610" s="53">
        <f t="shared" si="1187"/>
        <v>15</v>
      </c>
      <c r="J610" s="53" t="str">
        <f t="shared" si="1187"/>
        <v>N</v>
      </c>
      <c r="K610" s="57">
        <f t="shared" si="1187"/>
        <v>0.41666666666666669</v>
      </c>
      <c r="L610" s="53" t="str">
        <f t="shared" si="1187"/>
        <v>Angela</v>
      </c>
      <c r="M610" s="53">
        <f t="shared" si="1187"/>
        <v>18.899999999999999</v>
      </c>
      <c r="N610" s="53">
        <f t="shared" si="1187"/>
        <v>2</v>
      </c>
      <c r="O610" s="53">
        <f t="shared" si="1187"/>
        <v>2</v>
      </c>
      <c r="P610" s="53" t="s">
        <v>117</v>
      </c>
      <c r="Q610" s="52" t="str">
        <f>IF($N610=1,IF(ISERROR(VLOOKUP($P610,'M1'!$A:$C,Q$2,FALSE)),"NOT PRESENT",VLOOKUP($P610,'M1'!$A:$C,Q$2,FALSE)),IF($N610=2,IF(ISERROR(VLOOKUP(DATA!$P610,'M2'!$A:$C,Q$2,FALSE)),"NOT PRESENT",VLOOKUP(DATA!$P610,'M2'!$A:$C,Q$2,FALSE)),IF($N610=0,IF(ISERROR(VLOOKUP($P610,'M1'!$A:$C,Q$2,FALSE)),IF(ISERROR(VLOOKUP(DATA!$P610,'M2'!$A:$C,Q$2,FALSE)),"NOT PRESENT",VLOOKUP(DATA!$P610,'M2'!$A:$C,Q$2,FALSE)),VLOOKUP($P610,'M1'!$A:$C,Q$2,FALSE)),"SPECIFY METHOD")))</f>
        <v>Debris - Zero</v>
      </c>
      <c r="R610" s="52" t="str">
        <f>IF($N610=1,IF(ISERROR(VLOOKUP($P610,'M1'!$A:$C,R$2,FALSE)),"NOT PRESENT",VLOOKUP($P610,'M1'!$A:$C,R$2,FALSE)),IF($N610=2,IF(ISERROR(VLOOKUP(DATA!$P610,'M2'!$A:$C,R$2,FALSE)),"NOT PRESENT",VLOOKUP(DATA!$P610,'M2'!$A:$C,R$2,FALSE)),IF($N610=0,IF(ISERROR(VLOOKUP($P610,'M1'!$A:$C,R$2,FALSE)),IF(ISERROR(VLOOKUP(DATA!$P610,'M2'!$A:$C,R$2,FALSE)),"NOT PRESENT",VLOOKUP(DATA!$P610,'M2'!$A:$C,R$2,FALSE)),VLOOKUP($P610,'M1'!$A:$C,R$2,FALSE)),"SPECIFY METHOD")))</f>
        <v>No Debris found</v>
      </c>
      <c r="S610" s="58">
        <f t="shared" si="1157"/>
        <v>0</v>
      </c>
      <c r="T610" s="53">
        <v>0</v>
      </c>
    </row>
    <row r="611" spans="1:20">
      <c r="B611" s="2" t="str">
        <f t="shared" ref="B611:D611" si="1188">IF(ISERROR(B610),IF(ISERROR(B609),IF(ISERROR(B608),"BLANK",B608),B609),B610)</f>
        <v>LH</v>
      </c>
      <c r="C611" s="2" t="str">
        <f t="shared" si="1188"/>
        <v>KK</v>
      </c>
      <c r="D611" s="2" t="str">
        <f t="shared" si="1188"/>
        <v>BC3</v>
      </c>
      <c r="E611" s="7" t="str">
        <f>IF(ISERROR(VLOOKUP($D611,SITES!$A:$E,2,FALSE)),"",VLOOKUP($D611,SITES!$A:$E,2,FALSE))</f>
        <v>Broward County 3</v>
      </c>
      <c r="F611" s="4">
        <f>IF(ISERROR(VLOOKUP($D611,SITES!$A:$E,3,FALSE)),"",VLOOKUP($D611,SITES!$A:$E,3,FALSE))</f>
        <v>26.158633333333334</v>
      </c>
      <c r="G611" s="31">
        <f>IF(ISERROR(VLOOKUP($D611,SITES!$A:$E,4,FALSE)),"",VLOOKUP($D611,SITES!$A:$E,4,FALSE))</f>
        <v>-80.077349999999996</v>
      </c>
      <c r="H611" s="50">
        <f t="shared" ref="H611:P611" si="1189">IF(ISERROR(H610),IF(ISERROR(H609),IF(ISERROR(H608),"BLANK",H608),H609),H610)</f>
        <v>45479</v>
      </c>
      <c r="I611" s="2">
        <f t="shared" si="1189"/>
        <v>15</v>
      </c>
      <c r="J611" s="2" t="str">
        <f t="shared" si="1189"/>
        <v>N</v>
      </c>
      <c r="K611" s="6">
        <f t="shared" si="1189"/>
        <v>0.41666666666666669</v>
      </c>
      <c r="L611" s="2" t="str">
        <f t="shared" si="1189"/>
        <v>Angela</v>
      </c>
      <c r="M611" s="2">
        <f t="shared" si="1189"/>
        <v>18.899999999999999</v>
      </c>
      <c r="N611" s="2">
        <f t="shared" si="1189"/>
        <v>2</v>
      </c>
      <c r="O611" s="2">
        <f t="shared" si="1189"/>
        <v>2</v>
      </c>
      <c r="P611" s="2" t="str">
        <f t="shared" si="1189"/>
        <v>dez</v>
      </c>
      <c r="Q611" s="7" t="str">
        <f>IF($N611=1,IF(ISERROR(VLOOKUP($P611,'M1'!$A:$C,Q$2,FALSE)),"NOT PRESENT",VLOOKUP($P611,'M1'!$A:$C,Q$2,FALSE)),IF($N611=2,IF(ISERROR(VLOOKUP(DATA!$P611,'M2'!$A:$C,Q$2,FALSE)),"NOT PRESENT",VLOOKUP(DATA!$P611,'M2'!$A:$C,Q$2,FALSE)),IF($N611=0,IF(ISERROR(VLOOKUP($P611,'M1'!$A:$C,Q$2,FALSE)),IF(ISERROR(VLOOKUP(DATA!$P611,'M2'!$A:$C,Q$2,FALSE)),"NOT PRESENT",VLOOKUP(DATA!$P611,'M2'!$A:$C,Q$2,FALSE)),VLOOKUP($P611,'M1'!$A:$C,Q$2,FALSE)),"SPECIFY METHOD")))</f>
        <v>Debris - Zero</v>
      </c>
      <c r="R611" s="7" t="str">
        <f>IF($N611=1,IF(ISERROR(VLOOKUP($P611,'M1'!$A:$C,R$2,FALSE)),"NOT PRESENT",VLOOKUP($P611,'M1'!$A:$C,R$2,FALSE)),IF($N611=2,IF(ISERROR(VLOOKUP(DATA!$P611,'M2'!$A:$C,R$2,FALSE)),"NOT PRESENT",VLOOKUP(DATA!$P611,'M2'!$A:$C,R$2,FALSE)),IF($N611=0,IF(ISERROR(VLOOKUP($P611,'M1'!$A:$C,R$2,FALSE)),IF(ISERROR(VLOOKUP(DATA!$P611,'M2'!$A:$C,R$2,FALSE)),"NOT PRESENT",VLOOKUP(DATA!$P611,'M2'!$A:$C,R$2,FALSE)),VLOOKUP($P611,'M1'!$A:$C,R$2,FALSE)),"SPECIFY METHOD")))</f>
        <v>No Debris found</v>
      </c>
      <c r="S611" s="33">
        <f t="shared" si="1157"/>
        <v>0</v>
      </c>
      <c r="T611" s="2">
        <v>0</v>
      </c>
    </row>
    <row r="612" spans="1:20">
      <c r="B612" s="2" t="str">
        <f t="shared" ref="B612:D612" si="1190">IF(ISERROR(B611),IF(ISERROR(B610),IF(ISERROR(B609),"BLANK",B609),B610),B611)</f>
        <v>LH</v>
      </c>
      <c r="C612" s="2" t="str">
        <f t="shared" si="1190"/>
        <v>KK</v>
      </c>
      <c r="D612" s="2" t="str">
        <f t="shared" si="1190"/>
        <v>BC3</v>
      </c>
      <c r="E612" s="7" t="str">
        <f>IF(ISERROR(VLOOKUP($D612,SITES!$A:$E,2,FALSE)),"",VLOOKUP($D612,SITES!$A:$E,2,FALSE))</f>
        <v>Broward County 3</v>
      </c>
      <c r="F612" s="4">
        <f>IF(ISERROR(VLOOKUP($D612,SITES!$A:$E,3,FALSE)),"",VLOOKUP($D612,SITES!$A:$E,3,FALSE))</f>
        <v>26.158633333333334</v>
      </c>
      <c r="G612" s="31">
        <f>IF(ISERROR(VLOOKUP($D612,SITES!$A:$E,4,FALSE)),"",VLOOKUP($D612,SITES!$A:$E,4,FALSE))</f>
        <v>-80.077349999999996</v>
      </c>
      <c r="H612" s="50">
        <f t="shared" ref="H612:P612" si="1191">IF(ISERROR(H611),IF(ISERROR(H610),IF(ISERROR(H609),"BLANK",H609),H610),H611)</f>
        <v>45479</v>
      </c>
      <c r="I612" s="2">
        <f t="shared" si="1191"/>
        <v>15</v>
      </c>
      <c r="J612" s="2" t="str">
        <f t="shared" si="1191"/>
        <v>N</v>
      </c>
      <c r="K612" s="6">
        <f t="shared" si="1191"/>
        <v>0.41666666666666669</v>
      </c>
      <c r="L612" s="2" t="str">
        <f t="shared" si="1191"/>
        <v>Angela</v>
      </c>
      <c r="M612" s="2">
        <f t="shared" si="1191"/>
        <v>18.899999999999999</v>
      </c>
      <c r="N612" s="2">
        <f t="shared" si="1191"/>
        <v>2</v>
      </c>
      <c r="O612" s="2">
        <f t="shared" si="1191"/>
        <v>2</v>
      </c>
      <c r="P612" s="2" t="str">
        <f t="shared" si="1191"/>
        <v>dez</v>
      </c>
      <c r="Q612" s="7" t="str">
        <f>IF($N612=1,IF(ISERROR(VLOOKUP($P612,'M1'!$A:$C,Q$2,FALSE)),"NOT PRESENT",VLOOKUP($P612,'M1'!$A:$C,Q$2,FALSE)),IF($N612=2,IF(ISERROR(VLOOKUP(DATA!$P612,'M2'!$A:$C,Q$2,FALSE)),"NOT PRESENT",VLOOKUP(DATA!$P612,'M2'!$A:$C,Q$2,FALSE)),IF($N612=0,IF(ISERROR(VLOOKUP($P612,'M1'!$A:$C,Q$2,FALSE)),IF(ISERROR(VLOOKUP(DATA!$P612,'M2'!$A:$C,Q$2,FALSE)),"NOT PRESENT",VLOOKUP(DATA!$P612,'M2'!$A:$C,Q$2,FALSE)),VLOOKUP($P612,'M1'!$A:$C,Q$2,FALSE)),"SPECIFY METHOD")))</f>
        <v>Debris - Zero</v>
      </c>
      <c r="R612" s="7" t="str">
        <f>IF($N612=1,IF(ISERROR(VLOOKUP($P612,'M1'!$A:$C,R$2,FALSE)),"NOT PRESENT",VLOOKUP($P612,'M1'!$A:$C,R$2,FALSE)),IF($N612=2,IF(ISERROR(VLOOKUP(DATA!$P612,'M2'!$A:$C,R$2,FALSE)),"NOT PRESENT",VLOOKUP(DATA!$P612,'M2'!$A:$C,R$2,FALSE)),IF($N612=0,IF(ISERROR(VLOOKUP($P612,'M1'!$A:$C,R$2,FALSE)),IF(ISERROR(VLOOKUP(DATA!$P612,'M2'!$A:$C,R$2,FALSE)),"NOT PRESENT",VLOOKUP(DATA!$P612,'M2'!$A:$C,R$2,FALSE)),VLOOKUP($P612,'M1'!$A:$C,R$2,FALSE)),"SPECIFY METHOD")))</f>
        <v>No Debris found</v>
      </c>
      <c r="S612" s="33">
        <f t="shared" si="1157"/>
        <v>0</v>
      </c>
      <c r="T612" s="2">
        <v>0</v>
      </c>
    </row>
    <row r="613" spans="1:20">
      <c r="B613" s="2" t="str">
        <f t="shared" ref="B613:D613" si="1192">IF(ISERROR(B612),IF(ISERROR(B611),IF(ISERROR(B610),"BLANK",B610),B611),B612)</f>
        <v>LH</v>
      </c>
      <c r="C613" s="2" t="str">
        <f t="shared" si="1192"/>
        <v>KK</v>
      </c>
      <c r="D613" s="2" t="str">
        <f t="shared" si="1192"/>
        <v>BC3</v>
      </c>
      <c r="E613" s="7" t="str">
        <f>IF(ISERROR(VLOOKUP($D613,SITES!$A:$E,2,FALSE)),"",VLOOKUP($D613,SITES!$A:$E,2,FALSE))</f>
        <v>Broward County 3</v>
      </c>
      <c r="F613" s="4">
        <f>IF(ISERROR(VLOOKUP($D613,SITES!$A:$E,3,FALSE)),"",VLOOKUP($D613,SITES!$A:$E,3,FALSE))</f>
        <v>26.158633333333334</v>
      </c>
      <c r="G613" s="31">
        <f>IF(ISERROR(VLOOKUP($D613,SITES!$A:$E,4,FALSE)),"",VLOOKUP($D613,SITES!$A:$E,4,FALSE))</f>
        <v>-80.077349999999996</v>
      </c>
      <c r="H613" s="50">
        <f t="shared" ref="H613:P613" si="1193">IF(ISERROR(H612),IF(ISERROR(H611),IF(ISERROR(H610),"BLANK",H610),H611),H612)</f>
        <v>45479</v>
      </c>
      <c r="I613" s="2">
        <f t="shared" si="1193"/>
        <v>15</v>
      </c>
      <c r="J613" s="2" t="str">
        <f t="shared" si="1193"/>
        <v>N</v>
      </c>
      <c r="K613" s="6">
        <f t="shared" si="1193"/>
        <v>0.41666666666666669</v>
      </c>
      <c r="L613" s="2" t="str">
        <f t="shared" si="1193"/>
        <v>Angela</v>
      </c>
      <c r="M613" s="2">
        <f t="shared" si="1193"/>
        <v>18.899999999999999</v>
      </c>
      <c r="N613" s="2">
        <f t="shared" si="1193"/>
        <v>2</v>
      </c>
      <c r="O613" s="2">
        <f t="shared" si="1193"/>
        <v>2</v>
      </c>
      <c r="P613" s="2" t="str">
        <f t="shared" si="1193"/>
        <v>dez</v>
      </c>
      <c r="Q613" s="7" t="str">
        <f>IF($N613=1,IF(ISERROR(VLOOKUP($P613,'M1'!$A:$C,Q$2,FALSE)),"NOT PRESENT",VLOOKUP($P613,'M1'!$A:$C,Q$2,FALSE)),IF($N613=2,IF(ISERROR(VLOOKUP(DATA!$P613,'M2'!$A:$C,Q$2,FALSE)),"NOT PRESENT",VLOOKUP(DATA!$P613,'M2'!$A:$C,Q$2,FALSE)),IF($N613=0,IF(ISERROR(VLOOKUP($P613,'M1'!$A:$C,Q$2,FALSE)),IF(ISERROR(VLOOKUP(DATA!$P613,'M2'!$A:$C,Q$2,FALSE)),"NOT PRESENT",VLOOKUP(DATA!$P613,'M2'!$A:$C,Q$2,FALSE)),VLOOKUP($P613,'M1'!$A:$C,Q$2,FALSE)),"SPECIFY METHOD")))</f>
        <v>Debris - Zero</v>
      </c>
      <c r="R613" s="7" t="str">
        <f>IF($N613=1,IF(ISERROR(VLOOKUP($P613,'M1'!$A:$C,R$2,FALSE)),"NOT PRESENT",VLOOKUP($P613,'M1'!$A:$C,R$2,FALSE)),IF($N613=2,IF(ISERROR(VLOOKUP(DATA!$P613,'M2'!$A:$C,R$2,FALSE)),"NOT PRESENT",VLOOKUP(DATA!$P613,'M2'!$A:$C,R$2,FALSE)),IF($N613=0,IF(ISERROR(VLOOKUP($P613,'M1'!$A:$C,R$2,FALSE)),IF(ISERROR(VLOOKUP(DATA!$P613,'M2'!$A:$C,R$2,FALSE)),"NOT PRESENT",VLOOKUP(DATA!$P613,'M2'!$A:$C,R$2,FALSE)),VLOOKUP($P613,'M1'!$A:$C,R$2,FALSE)),"SPECIFY METHOD")))</f>
        <v>No Debris found</v>
      </c>
      <c r="S613" s="33">
        <f t="shared" si="1157"/>
        <v>0</v>
      </c>
      <c r="T613" s="2">
        <v>0</v>
      </c>
    </row>
    <row r="614" spans="1:20">
      <c r="B614" s="2" t="str">
        <f t="shared" ref="B614:D614" si="1194">IF(ISERROR(B613),IF(ISERROR(B612),IF(ISERROR(B611),"BLANK",B611),B612),B613)</f>
        <v>LH</v>
      </c>
      <c r="C614" s="2" t="str">
        <f t="shared" si="1194"/>
        <v>KK</v>
      </c>
      <c r="D614" s="2" t="str">
        <f t="shared" si="1194"/>
        <v>BC3</v>
      </c>
      <c r="E614" s="7" t="str">
        <f>IF(ISERROR(VLOOKUP($D614,SITES!$A:$E,2,FALSE)),"",VLOOKUP($D614,SITES!$A:$E,2,FALSE))</f>
        <v>Broward County 3</v>
      </c>
      <c r="F614" s="4">
        <f>IF(ISERROR(VLOOKUP($D614,SITES!$A:$E,3,FALSE)),"",VLOOKUP($D614,SITES!$A:$E,3,FALSE))</f>
        <v>26.158633333333334</v>
      </c>
      <c r="G614" s="31">
        <f>IF(ISERROR(VLOOKUP($D614,SITES!$A:$E,4,FALSE)),"",VLOOKUP($D614,SITES!$A:$E,4,FALSE))</f>
        <v>-80.077349999999996</v>
      </c>
      <c r="H614" s="50">
        <f t="shared" ref="H614:P614" si="1195">IF(ISERROR(H613),IF(ISERROR(H612),IF(ISERROR(H611),"BLANK",H611),H612),H613)</f>
        <v>45479</v>
      </c>
      <c r="I614" s="2">
        <f t="shared" si="1195"/>
        <v>15</v>
      </c>
      <c r="J614" s="2" t="str">
        <f t="shared" si="1195"/>
        <v>N</v>
      </c>
      <c r="K614" s="6">
        <f t="shared" si="1195"/>
        <v>0.41666666666666669</v>
      </c>
      <c r="L614" s="2" t="str">
        <f t="shared" si="1195"/>
        <v>Angela</v>
      </c>
      <c r="M614" s="2">
        <f t="shared" si="1195"/>
        <v>18.899999999999999</v>
      </c>
      <c r="N614" s="2">
        <f t="shared" si="1195"/>
        <v>2</v>
      </c>
      <c r="O614" s="2">
        <f t="shared" si="1195"/>
        <v>2</v>
      </c>
      <c r="P614" s="2" t="str">
        <f t="shared" si="1195"/>
        <v>dez</v>
      </c>
      <c r="Q614" s="7" t="str">
        <f>IF($N614=1,IF(ISERROR(VLOOKUP($P614,'M1'!$A:$C,Q$2,FALSE)),"NOT PRESENT",VLOOKUP($P614,'M1'!$A:$C,Q$2,FALSE)),IF($N614=2,IF(ISERROR(VLOOKUP(DATA!$P614,'M2'!$A:$C,Q$2,FALSE)),"NOT PRESENT",VLOOKUP(DATA!$P614,'M2'!$A:$C,Q$2,FALSE)),IF($N614=0,IF(ISERROR(VLOOKUP($P614,'M1'!$A:$C,Q$2,FALSE)),IF(ISERROR(VLOOKUP(DATA!$P614,'M2'!$A:$C,Q$2,FALSE)),"NOT PRESENT",VLOOKUP(DATA!$P614,'M2'!$A:$C,Q$2,FALSE)),VLOOKUP($P614,'M1'!$A:$C,Q$2,FALSE)),"SPECIFY METHOD")))</f>
        <v>Debris - Zero</v>
      </c>
      <c r="R614" s="7" t="str">
        <f>IF($N614=1,IF(ISERROR(VLOOKUP($P614,'M1'!$A:$C,R$2,FALSE)),"NOT PRESENT",VLOOKUP($P614,'M1'!$A:$C,R$2,FALSE)),IF($N614=2,IF(ISERROR(VLOOKUP(DATA!$P614,'M2'!$A:$C,R$2,FALSE)),"NOT PRESENT",VLOOKUP(DATA!$P614,'M2'!$A:$C,R$2,FALSE)),IF($N614=0,IF(ISERROR(VLOOKUP($P614,'M1'!$A:$C,R$2,FALSE)),IF(ISERROR(VLOOKUP(DATA!$P614,'M2'!$A:$C,R$2,FALSE)),"NOT PRESENT",VLOOKUP(DATA!$P614,'M2'!$A:$C,R$2,FALSE)),VLOOKUP($P614,'M1'!$A:$C,R$2,FALSE)),"SPECIFY METHOD")))</f>
        <v>No Debris found</v>
      </c>
      <c r="S614" s="33">
        <f t="shared" si="1157"/>
        <v>0</v>
      </c>
      <c r="T614" s="2">
        <v>0</v>
      </c>
    </row>
    <row r="615" spans="1:20">
      <c r="B615" s="2" t="str">
        <f t="shared" ref="B615:D615" si="1196">IF(ISERROR(B614),IF(ISERROR(B613),IF(ISERROR(B612),"BLANK",B612),B613),B614)</f>
        <v>LH</v>
      </c>
      <c r="C615" s="2" t="str">
        <f t="shared" si="1196"/>
        <v>KK</v>
      </c>
      <c r="D615" s="2" t="str">
        <f t="shared" si="1196"/>
        <v>BC3</v>
      </c>
      <c r="E615" s="7" t="str">
        <f>IF(ISERROR(VLOOKUP($D615,SITES!$A:$E,2,FALSE)),"",VLOOKUP($D615,SITES!$A:$E,2,FALSE))</f>
        <v>Broward County 3</v>
      </c>
      <c r="F615" s="4">
        <f>IF(ISERROR(VLOOKUP($D615,SITES!$A:$E,3,FALSE)),"",VLOOKUP($D615,SITES!$A:$E,3,FALSE))</f>
        <v>26.158633333333334</v>
      </c>
      <c r="G615" s="31">
        <f>IF(ISERROR(VLOOKUP($D615,SITES!$A:$E,4,FALSE)),"",VLOOKUP($D615,SITES!$A:$E,4,FALSE))</f>
        <v>-80.077349999999996</v>
      </c>
      <c r="H615" s="50">
        <f t="shared" ref="H615:P615" si="1197">IF(ISERROR(H614),IF(ISERROR(H613),IF(ISERROR(H612),"BLANK",H612),H613),H614)</f>
        <v>45479</v>
      </c>
      <c r="I615" s="2">
        <f t="shared" si="1197"/>
        <v>15</v>
      </c>
      <c r="J615" s="2" t="str">
        <f t="shared" si="1197"/>
        <v>N</v>
      </c>
      <c r="K615" s="6">
        <f t="shared" si="1197"/>
        <v>0.41666666666666669</v>
      </c>
      <c r="L615" s="2" t="str">
        <f t="shared" si="1197"/>
        <v>Angela</v>
      </c>
      <c r="M615" s="2">
        <f t="shared" si="1197"/>
        <v>18.899999999999999</v>
      </c>
      <c r="N615" s="2">
        <f t="shared" si="1197"/>
        <v>2</v>
      </c>
      <c r="O615" s="2">
        <f t="shared" si="1197"/>
        <v>2</v>
      </c>
      <c r="P615" s="2" t="str">
        <f t="shared" si="1197"/>
        <v>dez</v>
      </c>
      <c r="Q615" s="7" t="str">
        <f>IF($N615=1,IF(ISERROR(VLOOKUP($P615,'M1'!$A:$C,Q$2,FALSE)),"NOT PRESENT",VLOOKUP($P615,'M1'!$A:$C,Q$2,FALSE)),IF($N615=2,IF(ISERROR(VLOOKUP(DATA!$P615,'M2'!$A:$C,Q$2,FALSE)),"NOT PRESENT",VLOOKUP(DATA!$P615,'M2'!$A:$C,Q$2,FALSE)),IF($N615=0,IF(ISERROR(VLOOKUP($P615,'M1'!$A:$C,Q$2,FALSE)),IF(ISERROR(VLOOKUP(DATA!$P615,'M2'!$A:$C,Q$2,FALSE)),"NOT PRESENT",VLOOKUP(DATA!$P615,'M2'!$A:$C,Q$2,FALSE)),VLOOKUP($P615,'M1'!$A:$C,Q$2,FALSE)),"SPECIFY METHOD")))</f>
        <v>Debris - Zero</v>
      </c>
      <c r="R615" s="7" t="str">
        <f>IF($N615=1,IF(ISERROR(VLOOKUP($P615,'M1'!$A:$C,R$2,FALSE)),"NOT PRESENT",VLOOKUP($P615,'M1'!$A:$C,R$2,FALSE)),IF($N615=2,IF(ISERROR(VLOOKUP(DATA!$P615,'M2'!$A:$C,R$2,FALSE)),"NOT PRESENT",VLOOKUP(DATA!$P615,'M2'!$A:$C,R$2,FALSE)),IF($N615=0,IF(ISERROR(VLOOKUP($P615,'M1'!$A:$C,R$2,FALSE)),IF(ISERROR(VLOOKUP(DATA!$P615,'M2'!$A:$C,R$2,FALSE)),"NOT PRESENT",VLOOKUP(DATA!$P615,'M2'!$A:$C,R$2,FALSE)),VLOOKUP($P615,'M1'!$A:$C,R$2,FALSE)),"SPECIFY METHOD")))</f>
        <v>No Debris found</v>
      </c>
      <c r="S615" s="33">
        <f t="shared" si="1157"/>
        <v>0</v>
      </c>
      <c r="T615" s="2">
        <v>0</v>
      </c>
    </row>
    <row r="616" spans="1:20">
      <c r="B616" s="2" t="str">
        <f t="shared" ref="B616:D616" si="1198">IF(ISERROR(B615),IF(ISERROR(B614),IF(ISERROR(B613),"BLANK",B613),B614),B615)</f>
        <v>LH</v>
      </c>
      <c r="C616" s="2" t="str">
        <f t="shared" si="1198"/>
        <v>KK</v>
      </c>
      <c r="D616" s="2" t="str">
        <f t="shared" si="1198"/>
        <v>BC3</v>
      </c>
      <c r="E616" s="7" t="str">
        <f>IF(ISERROR(VLOOKUP($D616,SITES!$A:$E,2,FALSE)),"",VLOOKUP($D616,SITES!$A:$E,2,FALSE))</f>
        <v>Broward County 3</v>
      </c>
      <c r="F616" s="4">
        <f>IF(ISERROR(VLOOKUP($D616,SITES!$A:$E,3,FALSE)),"",VLOOKUP($D616,SITES!$A:$E,3,FALSE))</f>
        <v>26.158633333333334</v>
      </c>
      <c r="G616" s="31">
        <f>IF(ISERROR(VLOOKUP($D616,SITES!$A:$E,4,FALSE)),"",VLOOKUP($D616,SITES!$A:$E,4,FALSE))</f>
        <v>-80.077349999999996</v>
      </c>
      <c r="H616" s="50">
        <f t="shared" ref="H616:P616" si="1199">IF(ISERROR(H615),IF(ISERROR(H614),IF(ISERROR(H613),"BLANK",H613),H614),H615)</f>
        <v>45479</v>
      </c>
      <c r="I616" s="2">
        <f t="shared" si="1199"/>
        <v>15</v>
      </c>
      <c r="J616" s="2" t="str">
        <f t="shared" si="1199"/>
        <v>N</v>
      </c>
      <c r="K616" s="6">
        <f t="shared" si="1199"/>
        <v>0.41666666666666669</v>
      </c>
      <c r="L616" s="2" t="str">
        <f t="shared" si="1199"/>
        <v>Angela</v>
      </c>
      <c r="M616" s="2">
        <f t="shared" si="1199"/>
        <v>18.899999999999999</v>
      </c>
      <c r="N616" s="2">
        <f t="shared" si="1199"/>
        <v>2</v>
      </c>
      <c r="O616" s="2">
        <f t="shared" si="1199"/>
        <v>2</v>
      </c>
      <c r="P616" s="2" t="str">
        <f t="shared" si="1199"/>
        <v>dez</v>
      </c>
      <c r="Q616" s="7" t="str">
        <f>IF($N616=1,IF(ISERROR(VLOOKUP($P616,'M1'!$A:$C,Q$2,FALSE)),"NOT PRESENT",VLOOKUP($P616,'M1'!$A:$C,Q$2,FALSE)),IF($N616=2,IF(ISERROR(VLOOKUP(DATA!$P616,'M2'!$A:$C,Q$2,FALSE)),"NOT PRESENT",VLOOKUP(DATA!$P616,'M2'!$A:$C,Q$2,FALSE)),IF($N616=0,IF(ISERROR(VLOOKUP($P616,'M1'!$A:$C,Q$2,FALSE)),IF(ISERROR(VLOOKUP(DATA!$P616,'M2'!$A:$C,Q$2,FALSE)),"NOT PRESENT",VLOOKUP(DATA!$P616,'M2'!$A:$C,Q$2,FALSE)),VLOOKUP($P616,'M1'!$A:$C,Q$2,FALSE)),"SPECIFY METHOD")))</f>
        <v>Debris - Zero</v>
      </c>
      <c r="R616" s="7" t="str">
        <f>IF($N616=1,IF(ISERROR(VLOOKUP($P616,'M1'!$A:$C,R$2,FALSE)),"NOT PRESENT",VLOOKUP($P616,'M1'!$A:$C,R$2,FALSE)),IF($N616=2,IF(ISERROR(VLOOKUP(DATA!$P616,'M2'!$A:$C,R$2,FALSE)),"NOT PRESENT",VLOOKUP(DATA!$P616,'M2'!$A:$C,R$2,FALSE)),IF($N616=0,IF(ISERROR(VLOOKUP($P616,'M1'!$A:$C,R$2,FALSE)),IF(ISERROR(VLOOKUP(DATA!$P616,'M2'!$A:$C,R$2,FALSE)),"NOT PRESENT",VLOOKUP(DATA!$P616,'M2'!$A:$C,R$2,FALSE)),VLOOKUP($P616,'M1'!$A:$C,R$2,FALSE)),"SPECIFY METHOD")))</f>
        <v>No Debris found</v>
      </c>
      <c r="S616" s="33">
        <f t="shared" si="1157"/>
        <v>0</v>
      </c>
      <c r="T616" s="2">
        <v>0</v>
      </c>
    </row>
    <row r="617" spans="1:20">
      <c r="B617" s="2" t="str">
        <f t="shared" ref="B617:D617" si="1200">IF(ISERROR(B616),IF(ISERROR(B615),IF(ISERROR(B614),"BLANK",B614),B615),B616)</f>
        <v>LH</v>
      </c>
      <c r="C617" s="2" t="str">
        <f t="shared" si="1200"/>
        <v>KK</v>
      </c>
      <c r="D617" s="2" t="str">
        <f t="shared" si="1200"/>
        <v>BC3</v>
      </c>
      <c r="E617" s="7" t="str">
        <f>IF(ISERROR(VLOOKUP($D617,SITES!$A:$E,2,FALSE)),"",VLOOKUP($D617,SITES!$A:$E,2,FALSE))</f>
        <v>Broward County 3</v>
      </c>
      <c r="F617" s="4">
        <f>IF(ISERROR(VLOOKUP($D617,SITES!$A:$E,3,FALSE)),"",VLOOKUP($D617,SITES!$A:$E,3,FALSE))</f>
        <v>26.158633333333334</v>
      </c>
      <c r="G617" s="31">
        <f>IF(ISERROR(VLOOKUP($D617,SITES!$A:$E,4,FALSE)),"",VLOOKUP($D617,SITES!$A:$E,4,FALSE))</f>
        <v>-80.077349999999996</v>
      </c>
      <c r="H617" s="50">
        <f t="shared" ref="H617:P617" si="1201">IF(ISERROR(H616),IF(ISERROR(H615),IF(ISERROR(H614),"BLANK",H614),H615),H616)</f>
        <v>45479</v>
      </c>
      <c r="I617" s="2">
        <f t="shared" si="1201"/>
        <v>15</v>
      </c>
      <c r="J617" s="2" t="str">
        <f t="shared" si="1201"/>
        <v>N</v>
      </c>
      <c r="K617" s="6">
        <f t="shared" si="1201"/>
        <v>0.41666666666666669</v>
      </c>
      <c r="L617" s="2" t="str">
        <f t="shared" si="1201"/>
        <v>Angela</v>
      </c>
      <c r="M617" s="2">
        <f t="shared" si="1201"/>
        <v>18.899999999999999</v>
      </c>
      <c r="N617" s="2">
        <f t="shared" si="1201"/>
        <v>2</v>
      </c>
      <c r="O617" s="2">
        <f t="shared" si="1201"/>
        <v>2</v>
      </c>
      <c r="P617" s="2" t="str">
        <f t="shared" si="1201"/>
        <v>dez</v>
      </c>
      <c r="Q617" s="7" t="str">
        <f>IF($N617=1,IF(ISERROR(VLOOKUP($P617,'M1'!$A:$C,Q$2,FALSE)),"NOT PRESENT",VLOOKUP($P617,'M1'!$A:$C,Q$2,FALSE)),IF($N617=2,IF(ISERROR(VLOOKUP(DATA!$P617,'M2'!$A:$C,Q$2,FALSE)),"NOT PRESENT",VLOOKUP(DATA!$P617,'M2'!$A:$C,Q$2,FALSE)),IF($N617=0,IF(ISERROR(VLOOKUP($P617,'M1'!$A:$C,Q$2,FALSE)),IF(ISERROR(VLOOKUP(DATA!$P617,'M2'!$A:$C,Q$2,FALSE)),"NOT PRESENT",VLOOKUP(DATA!$P617,'M2'!$A:$C,Q$2,FALSE)),VLOOKUP($P617,'M1'!$A:$C,Q$2,FALSE)),"SPECIFY METHOD")))</f>
        <v>Debris - Zero</v>
      </c>
      <c r="R617" s="7" t="str">
        <f>IF($N617=1,IF(ISERROR(VLOOKUP($P617,'M1'!$A:$C,R$2,FALSE)),"NOT PRESENT",VLOOKUP($P617,'M1'!$A:$C,R$2,FALSE)),IF($N617=2,IF(ISERROR(VLOOKUP(DATA!$P617,'M2'!$A:$C,R$2,FALSE)),"NOT PRESENT",VLOOKUP(DATA!$P617,'M2'!$A:$C,R$2,FALSE)),IF($N617=0,IF(ISERROR(VLOOKUP($P617,'M1'!$A:$C,R$2,FALSE)),IF(ISERROR(VLOOKUP(DATA!$P617,'M2'!$A:$C,R$2,FALSE)),"NOT PRESENT",VLOOKUP(DATA!$P617,'M2'!$A:$C,R$2,FALSE)),VLOOKUP($P617,'M1'!$A:$C,R$2,FALSE)),"SPECIFY METHOD")))</f>
        <v>No Debris found</v>
      </c>
      <c r="S617" s="33">
        <f t="shared" si="1157"/>
        <v>0</v>
      </c>
      <c r="T617" s="2">
        <v>0</v>
      </c>
    </row>
    <row r="618" spans="1:20">
      <c r="B618" s="2" t="str">
        <f t="shared" ref="B618:D618" si="1202">IF(ISERROR(B617),IF(ISERROR(B616),IF(ISERROR(B615),"BLANK",B615),B616),B617)</f>
        <v>LH</v>
      </c>
      <c r="C618" s="2" t="str">
        <f t="shared" si="1202"/>
        <v>KK</v>
      </c>
      <c r="D618" s="2" t="str">
        <f t="shared" si="1202"/>
        <v>BC3</v>
      </c>
      <c r="E618" s="7" t="str">
        <f>IF(ISERROR(VLOOKUP($D618,SITES!$A:$E,2,FALSE)),"",VLOOKUP($D618,SITES!$A:$E,2,FALSE))</f>
        <v>Broward County 3</v>
      </c>
      <c r="F618" s="4">
        <f>IF(ISERROR(VLOOKUP($D618,SITES!$A:$E,3,FALSE)),"",VLOOKUP($D618,SITES!$A:$E,3,FALSE))</f>
        <v>26.158633333333334</v>
      </c>
      <c r="G618" s="31">
        <f>IF(ISERROR(VLOOKUP($D618,SITES!$A:$E,4,FALSE)),"",VLOOKUP($D618,SITES!$A:$E,4,FALSE))</f>
        <v>-80.077349999999996</v>
      </c>
      <c r="H618" s="50">
        <f t="shared" ref="H618:P618" si="1203">IF(ISERROR(H617),IF(ISERROR(H616),IF(ISERROR(H615),"BLANK",H615),H616),H617)</f>
        <v>45479</v>
      </c>
      <c r="I618" s="2">
        <f t="shared" si="1203"/>
        <v>15</v>
      </c>
      <c r="J618" s="2" t="str">
        <f t="shared" si="1203"/>
        <v>N</v>
      </c>
      <c r="K618" s="6">
        <f t="shared" si="1203"/>
        <v>0.41666666666666669</v>
      </c>
      <c r="L618" s="2" t="str">
        <f t="shared" si="1203"/>
        <v>Angela</v>
      </c>
      <c r="M618" s="2">
        <f t="shared" si="1203"/>
        <v>18.899999999999999</v>
      </c>
      <c r="N618" s="2">
        <f t="shared" si="1203"/>
        <v>2</v>
      </c>
      <c r="O618" s="2">
        <f t="shared" si="1203"/>
        <v>2</v>
      </c>
      <c r="P618" s="2" t="str">
        <f t="shared" si="1203"/>
        <v>dez</v>
      </c>
      <c r="Q618" s="7" t="str">
        <f>IF($N618=1,IF(ISERROR(VLOOKUP($P618,'M1'!$A:$C,Q$2,FALSE)),"NOT PRESENT",VLOOKUP($P618,'M1'!$A:$C,Q$2,FALSE)),IF($N618=2,IF(ISERROR(VLOOKUP(DATA!$P618,'M2'!$A:$C,Q$2,FALSE)),"NOT PRESENT",VLOOKUP(DATA!$P618,'M2'!$A:$C,Q$2,FALSE)),IF($N618=0,IF(ISERROR(VLOOKUP($P618,'M1'!$A:$C,Q$2,FALSE)),IF(ISERROR(VLOOKUP(DATA!$P618,'M2'!$A:$C,Q$2,FALSE)),"NOT PRESENT",VLOOKUP(DATA!$P618,'M2'!$A:$C,Q$2,FALSE)),VLOOKUP($P618,'M1'!$A:$C,Q$2,FALSE)),"SPECIFY METHOD")))</f>
        <v>Debris - Zero</v>
      </c>
      <c r="R618" s="7" t="str">
        <f>IF($N618=1,IF(ISERROR(VLOOKUP($P618,'M1'!$A:$C,R$2,FALSE)),"NOT PRESENT",VLOOKUP($P618,'M1'!$A:$C,R$2,FALSE)),IF($N618=2,IF(ISERROR(VLOOKUP(DATA!$P618,'M2'!$A:$C,R$2,FALSE)),"NOT PRESENT",VLOOKUP(DATA!$P618,'M2'!$A:$C,R$2,FALSE)),IF($N618=0,IF(ISERROR(VLOOKUP($P618,'M1'!$A:$C,R$2,FALSE)),IF(ISERROR(VLOOKUP(DATA!$P618,'M2'!$A:$C,R$2,FALSE)),"NOT PRESENT",VLOOKUP(DATA!$P618,'M2'!$A:$C,R$2,FALSE)),VLOOKUP($P618,'M1'!$A:$C,R$2,FALSE)),"SPECIFY METHOD")))</f>
        <v>No Debris found</v>
      </c>
      <c r="S618" s="33">
        <f t="shared" si="1157"/>
        <v>0</v>
      </c>
      <c r="T618" s="2">
        <v>0</v>
      </c>
    </row>
    <row r="619" spans="1:20">
      <c r="B619" s="2" t="str">
        <f t="shared" ref="B619:D619" si="1204">IF(ISERROR(B618),IF(ISERROR(B617),IF(ISERROR(B616),"BLANK",B616),B617),B618)</f>
        <v>LH</v>
      </c>
      <c r="C619" s="2" t="str">
        <f t="shared" si="1204"/>
        <v>KK</v>
      </c>
      <c r="D619" s="2" t="str">
        <f t="shared" si="1204"/>
        <v>BC3</v>
      </c>
      <c r="E619" s="7" t="str">
        <f>IF(ISERROR(VLOOKUP($D619,SITES!$A:$E,2,FALSE)),"",VLOOKUP($D619,SITES!$A:$E,2,FALSE))</f>
        <v>Broward County 3</v>
      </c>
      <c r="F619" s="4">
        <f>IF(ISERROR(VLOOKUP($D619,SITES!$A:$E,3,FALSE)),"",VLOOKUP($D619,SITES!$A:$E,3,FALSE))</f>
        <v>26.158633333333334</v>
      </c>
      <c r="G619" s="31">
        <f>IF(ISERROR(VLOOKUP($D619,SITES!$A:$E,4,FALSE)),"",VLOOKUP($D619,SITES!$A:$E,4,FALSE))</f>
        <v>-80.077349999999996</v>
      </c>
      <c r="H619" s="50">
        <f t="shared" ref="H619:P619" si="1205">IF(ISERROR(H618),IF(ISERROR(H617),IF(ISERROR(H616),"BLANK",H616),H617),H618)</f>
        <v>45479</v>
      </c>
      <c r="I619" s="2">
        <f t="shared" si="1205"/>
        <v>15</v>
      </c>
      <c r="J619" s="2" t="str">
        <f t="shared" si="1205"/>
        <v>N</v>
      </c>
      <c r="K619" s="6">
        <f t="shared" si="1205"/>
        <v>0.41666666666666669</v>
      </c>
      <c r="L619" s="2" t="str">
        <f t="shared" si="1205"/>
        <v>Angela</v>
      </c>
      <c r="M619" s="2">
        <f t="shared" si="1205"/>
        <v>18.899999999999999</v>
      </c>
      <c r="N619" s="2">
        <f t="shared" si="1205"/>
        <v>2</v>
      </c>
      <c r="O619" s="2">
        <f t="shared" si="1205"/>
        <v>2</v>
      </c>
      <c r="P619" s="2" t="str">
        <f t="shared" si="1205"/>
        <v>dez</v>
      </c>
      <c r="Q619" s="7" t="str">
        <f>IF($N619=1,IF(ISERROR(VLOOKUP($P619,'M1'!$A:$C,Q$2,FALSE)),"NOT PRESENT",VLOOKUP($P619,'M1'!$A:$C,Q$2,FALSE)),IF($N619=2,IF(ISERROR(VLOOKUP(DATA!$P619,'M2'!$A:$C,Q$2,FALSE)),"NOT PRESENT",VLOOKUP(DATA!$P619,'M2'!$A:$C,Q$2,FALSE)),IF($N619=0,IF(ISERROR(VLOOKUP($P619,'M1'!$A:$C,Q$2,FALSE)),IF(ISERROR(VLOOKUP(DATA!$P619,'M2'!$A:$C,Q$2,FALSE)),"NOT PRESENT",VLOOKUP(DATA!$P619,'M2'!$A:$C,Q$2,FALSE)),VLOOKUP($P619,'M1'!$A:$C,Q$2,FALSE)),"SPECIFY METHOD")))</f>
        <v>Debris - Zero</v>
      </c>
      <c r="R619" s="7" t="str">
        <f>IF($N619=1,IF(ISERROR(VLOOKUP($P619,'M1'!$A:$C,R$2,FALSE)),"NOT PRESENT",VLOOKUP($P619,'M1'!$A:$C,R$2,FALSE)),IF($N619=2,IF(ISERROR(VLOOKUP(DATA!$P619,'M2'!$A:$C,R$2,FALSE)),"NOT PRESENT",VLOOKUP(DATA!$P619,'M2'!$A:$C,R$2,FALSE)),IF($N619=0,IF(ISERROR(VLOOKUP($P619,'M1'!$A:$C,R$2,FALSE)),IF(ISERROR(VLOOKUP(DATA!$P619,'M2'!$A:$C,R$2,FALSE)),"NOT PRESENT",VLOOKUP(DATA!$P619,'M2'!$A:$C,R$2,FALSE)),VLOOKUP($P619,'M1'!$A:$C,R$2,FALSE)),"SPECIFY METHOD")))</f>
        <v>No Debris found</v>
      </c>
      <c r="S619" s="33">
        <f t="shared" si="1157"/>
        <v>0</v>
      </c>
      <c r="T619" s="2">
        <v>0</v>
      </c>
    </row>
    <row r="620" spans="1:20">
      <c r="B620" s="2" t="str">
        <f t="shared" ref="B620:D620" si="1206">IF(ISERROR(B619),IF(ISERROR(B618),IF(ISERROR(B617),"BLANK",B617),B618),B619)</f>
        <v>LH</v>
      </c>
      <c r="C620" s="2" t="str">
        <f t="shared" si="1206"/>
        <v>KK</v>
      </c>
      <c r="D620" s="2" t="str">
        <f t="shared" si="1206"/>
        <v>BC3</v>
      </c>
      <c r="E620" s="7" t="str">
        <f>IF(ISERROR(VLOOKUP($D620,SITES!$A:$E,2,FALSE)),"",VLOOKUP($D620,SITES!$A:$E,2,FALSE))</f>
        <v>Broward County 3</v>
      </c>
      <c r="F620" s="4">
        <f>IF(ISERROR(VLOOKUP($D620,SITES!$A:$E,3,FALSE)),"",VLOOKUP($D620,SITES!$A:$E,3,FALSE))</f>
        <v>26.158633333333334</v>
      </c>
      <c r="G620" s="31">
        <f>IF(ISERROR(VLOOKUP($D620,SITES!$A:$E,4,FALSE)),"",VLOOKUP($D620,SITES!$A:$E,4,FALSE))</f>
        <v>-80.077349999999996</v>
      </c>
      <c r="H620" s="50">
        <f t="shared" ref="H620:P620" si="1207">IF(ISERROR(H619),IF(ISERROR(H618),IF(ISERROR(H617),"BLANK",H617),H618),H619)</f>
        <v>45479</v>
      </c>
      <c r="I620" s="2">
        <f t="shared" si="1207"/>
        <v>15</v>
      </c>
      <c r="J620" s="2" t="str">
        <f t="shared" si="1207"/>
        <v>N</v>
      </c>
      <c r="K620" s="6">
        <f t="shared" si="1207"/>
        <v>0.41666666666666669</v>
      </c>
      <c r="L620" s="2" t="str">
        <f t="shared" si="1207"/>
        <v>Angela</v>
      </c>
      <c r="M620" s="2">
        <f t="shared" si="1207"/>
        <v>18.899999999999999</v>
      </c>
      <c r="N620" s="2">
        <f t="shared" si="1207"/>
        <v>2</v>
      </c>
      <c r="O620" s="2">
        <f t="shared" si="1207"/>
        <v>2</v>
      </c>
      <c r="P620" s="2" t="str">
        <f t="shared" si="1207"/>
        <v>dez</v>
      </c>
      <c r="Q620" s="7" t="str">
        <f>IF($N620=1,IF(ISERROR(VLOOKUP($P620,'M1'!$A:$C,Q$2,FALSE)),"NOT PRESENT",VLOOKUP($P620,'M1'!$A:$C,Q$2,FALSE)),IF($N620=2,IF(ISERROR(VLOOKUP(DATA!$P620,'M2'!$A:$C,Q$2,FALSE)),"NOT PRESENT",VLOOKUP(DATA!$P620,'M2'!$A:$C,Q$2,FALSE)),IF($N620=0,IF(ISERROR(VLOOKUP($P620,'M1'!$A:$C,Q$2,FALSE)),IF(ISERROR(VLOOKUP(DATA!$P620,'M2'!$A:$C,Q$2,FALSE)),"NOT PRESENT",VLOOKUP(DATA!$P620,'M2'!$A:$C,Q$2,FALSE)),VLOOKUP($P620,'M1'!$A:$C,Q$2,FALSE)),"SPECIFY METHOD")))</f>
        <v>Debris - Zero</v>
      </c>
      <c r="R620" s="7" t="str">
        <f>IF($N620=1,IF(ISERROR(VLOOKUP($P620,'M1'!$A:$C,R$2,FALSE)),"NOT PRESENT",VLOOKUP($P620,'M1'!$A:$C,R$2,FALSE)),IF($N620=2,IF(ISERROR(VLOOKUP(DATA!$P620,'M2'!$A:$C,R$2,FALSE)),"NOT PRESENT",VLOOKUP(DATA!$P620,'M2'!$A:$C,R$2,FALSE)),IF($N620=0,IF(ISERROR(VLOOKUP($P620,'M1'!$A:$C,R$2,FALSE)),IF(ISERROR(VLOOKUP(DATA!$P620,'M2'!$A:$C,R$2,FALSE)),"NOT PRESENT",VLOOKUP(DATA!$P620,'M2'!$A:$C,R$2,FALSE)),VLOOKUP($P620,'M1'!$A:$C,R$2,FALSE)),"SPECIFY METHOD")))</f>
        <v>No Debris found</v>
      </c>
      <c r="S620" s="33">
        <f t="shared" si="1157"/>
        <v>0</v>
      </c>
      <c r="T620" s="2">
        <v>0</v>
      </c>
    </row>
    <row r="621" spans="1:20">
      <c r="B621" s="2" t="str">
        <f t="shared" ref="B621:D621" si="1208">IF(ISERROR(B620),IF(ISERROR(B619),IF(ISERROR(B618),"BLANK",B618),B619),B620)</f>
        <v>LH</v>
      </c>
      <c r="C621" s="2" t="str">
        <f t="shared" si="1208"/>
        <v>KK</v>
      </c>
      <c r="D621" s="2" t="str">
        <f t="shared" si="1208"/>
        <v>BC3</v>
      </c>
      <c r="E621" s="7" t="str">
        <f>IF(ISERROR(VLOOKUP($D621,SITES!$A:$E,2,FALSE)),"",VLOOKUP($D621,SITES!$A:$E,2,FALSE))</f>
        <v>Broward County 3</v>
      </c>
      <c r="F621" s="4">
        <f>IF(ISERROR(VLOOKUP($D621,SITES!$A:$E,3,FALSE)),"",VLOOKUP($D621,SITES!$A:$E,3,FALSE))</f>
        <v>26.158633333333334</v>
      </c>
      <c r="G621" s="31">
        <f>IF(ISERROR(VLOOKUP($D621,SITES!$A:$E,4,FALSE)),"",VLOOKUP($D621,SITES!$A:$E,4,FALSE))</f>
        <v>-80.077349999999996</v>
      </c>
      <c r="H621" s="50">
        <f t="shared" ref="H621:P621" si="1209">IF(ISERROR(H620),IF(ISERROR(H619),IF(ISERROR(H618),"BLANK",H618),H619),H620)</f>
        <v>45479</v>
      </c>
      <c r="I621" s="2">
        <f t="shared" si="1209"/>
        <v>15</v>
      </c>
      <c r="J621" s="2" t="str">
        <f t="shared" si="1209"/>
        <v>N</v>
      </c>
      <c r="K621" s="6">
        <f t="shared" si="1209"/>
        <v>0.41666666666666669</v>
      </c>
      <c r="L621" s="2" t="str">
        <f t="shared" si="1209"/>
        <v>Angela</v>
      </c>
      <c r="M621" s="2">
        <f t="shared" si="1209"/>
        <v>18.899999999999999</v>
      </c>
      <c r="N621" s="2">
        <f t="shared" si="1209"/>
        <v>2</v>
      </c>
      <c r="O621" s="2">
        <f t="shared" si="1209"/>
        <v>2</v>
      </c>
      <c r="P621" s="2" t="str">
        <f t="shared" si="1209"/>
        <v>dez</v>
      </c>
      <c r="Q621" s="7" t="str">
        <f>IF($N621=1,IF(ISERROR(VLOOKUP($P621,'M1'!$A:$C,Q$2,FALSE)),"NOT PRESENT",VLOOKUP($P621,'M1'!$A:$C,Q$2,FALSE)),IF($N621=2,IF(ISERROR(VLOOKUP(DATA!$P621,'M2'!$A:$C,Q$2,FALSE)),"NOT PRESENT",VLOOKUP(DATA!$P621,'M2'!$A:$C,Q$2,FALSE)),IF($N621=0,IF(ISERROR(VLOOKUP($P621,'M1'!$A:$C,Q$2,FALSE)),IF(ISERROR(VLOOKUP(DATA!$P621,'M2'!$A:$C,Q$2,FALSE)),"NOT PRESENT",VLOOKUP(DATA!$P621,'M2'!$A:$C,Q$2,FALSE)),VLOOKUP($P621,'M1'!$A:$C,Q$2,FALSE)),"SPECIFY METHOD")))</f>
        <v>Debris - Zero</v>
      </c>
      <c r="R621" s="7" t="str">
        <f>IF($N621=1,IF(ISERROR(VLOOKUP($P621,'M1'!$A:$C,R$2,FALSE)),"NOT PRESENT",VLOOKUP($P621,'M1'!$A:$C,R$2,FALSE)),IF($N621=2,IF(ISERROR(VLOOKUP(DATA!$P621,'M2'!$A:$C,R$2,FALSE)),"NOT PRESENT",VLOOKUP(DATA!$P621,'M2'!$A:$C,R$2,FALSE)),IF($N621=0,IF(ISERROR(VLOOKUP($P621,'M1'!$A:$C,R$2,FALSE)),IF(ISERROR(VLOOKUP(DATA!$P621,'M2'!$A:$C,R$2,FALSE)),"NOT PRESENT",VLOOKUP(DATA!$P621,'M2'!$A:$C,R$2,FALSE)),VLOOKUP($P621,'M1'!$A:$C,R$2,FALSE)),"SPECIFY METHOD")))</f>
        <v>No Debris found</v>
      </c>
      <c r="S621" s="33">
        <f t="shared" si="1157"/>
        <v>0</v>
      </c>
      <c r="T621" s="2">
        <v>0</v>
      </c>
    </row>
    <row r="622" spans="1:20">
      <c r="B622" s="2" t="str">
        <f t="shared" ref="B622:D622" si="1210">IF(ISERROR(B621),IF(ISERROR(B620),IF(ISERROR(B619),"BLANK",B619),B620),B621)</f>
        <v>LH</v>
      </c>
      <c r="C622" s="2" t="str">
        <f t="shared" si="1210"/>
        <v>KK</v>
      </c>
      <c r="D622" s="2" t="str">
        <f t="shared" si="1210"/>
        <v>BC3</v>
      </c>
      <c r="E622" s="7" t="str">
        <f>IF(ISERROR(VLOOKUP($D622,SITES!$A:$E,2,FALSE)),"",VLOOKUP($D622,SITES!$A:$E,2,FALSE))</f>
        <v>Broward County 3</v>
      </c>
      <c r="F622" s="4">
        <f>IF(ISERROR(VLOOKUP($D622,SITES!$A:$E,3,FALSE)),"",VLOOKUP($D622,SITES!$A:$E,3,FALSE))</f>
        <v>26.158633333333334</v>
      </c>
      <c r="G622" s="31">
        <f>IF(ISERROR(VLOOKUP($D622,SITES!$A:$E,4,FALSE)),"",VLOOKUP($D622,SITES!$A:$E,4,FALSE))</f>
        <v>-80.077349999999996</v>
      </c>
      <c r="H622" s="50">
        <f t="shared" ref="H622:P622" si="1211">IF(ISERROR(H621),IF(ISERROR(H620),IF(ISERROR(H619),"BLANK",H619),H620),H621)</f>
        <v>45479</v>
      </c>
      <c r="I622" s="2">
        <f t="shared" si="1211"/>
        <v>15</v>
      </c>
      <c r="J622" s="2" t="str">
        <f t="shared" si="1211"/>
        <v>N</v>
      </c>
      <c r="K622" s="6">
        <f t="shared" si="1211"/>
        <v>0.41666666666666669</v>
      </c>
      <c r="L622" s="2" t="str">
        <f t="shared" si="1211"/>
        <v>Angela</v>
      </c>
      <c r="M622" s="2">
        <f t="shared" si="1211"/>
        <v>18.899999999999999</v>
      </c>
      <c r="N622" s="2">
        <f t="shared" si="1211"/>
        <v>2</v>
      </c>
      <c r="O622" s="2">
        <f t="shared" si="1211"/>
        <v>2</v>
      </c>
      <c r="P622" s="2" t="str">
        <f t="shared" si="1211"/>
        <v>dez</v>
      </c>
      <c r="Q622" s="7" t="str">
        <f>IF($N622=1,IF(ISERROR(VLOOKUP($P622,'M1'!$A:$C,Q$2,FALSE)),"NOT PRESENT",VLOOKUP($P622,'M1'!$A:$C,Q$2,FALSE)),IF($N622=2,IF(ISERROR(VLOOKUP(DATA!$P622,'M2'!$A:$C,Q$2,FALSE)),"NOT PRESENT",VLOOKUP(DATA!$P622,'M2'!$A:$C,Q$2,FALSE)),IF($N622=0,IF(ISERROR(VLOOKUP($P622,'M1'!$A:$C,Q$2,FALSE)),IF(ISERROR(VLOOKUP(DATA!$P622,'M2'!$A:$C,Q$2,FALSE)),"NOT PRESENT",VLOOKUP(DATA!$P622,'M2'!$A:$C,Q$2,FALSE)),VLOOKUP($P622,'M1'!$A:$C,Q$2,FALSE)),"SPECIFY METHOD")))</f>
        <v>Debris - Zero</v>
      </c>
      <c r="R622" s="7" t="str">
        <f>IF($N622=1,IF(ISERROR(VLOOKUP($P622,'M1'!$A:$C,R$2,FALSE)),"NOT PRESENT",VLOOKUP($P622,'M1'!$A:$C,R$2,FALSE)),IF($N622=2,IF(ISERROR(VLOOKUP(DATA!$P622,'M2'!$A:$C,R$2,FALSE)),"NOT PRESENT",VLOOKUP(DATA!$P622,'M2'!$A:$C,R$2,FALSE)),IF($N622=0,IF(ISERROR(VLOOKUP($P622,'M1'!$A:$C,R$2,FALSE)),IF(ISERROR(VLOOKUP(DATA!$P622,'M2'!$A:$C,R$2,FALSE)),"NOT PRESENT",VLOOKUP(DATA!$P622,'M2'!$A:$C,R$2,FALSE)),VLOOKUP($P622,'M1'!$A:$C,R$2,FALSE)),"SPECIFY METHOD")))</f>
        <v>No Debris found</v>
      </c>
      <c r="S622" s="33">
        <f t="shared" si="1157"/>
        <v>0</v>
      </c>
      <c r="T622" s="2">
        <v>0</v>
      </c>
    </row>
    <row r="623" spans="1:20">
      <c r="B623" s="2" t="str">
        <f t="shared" ref="B623:D623" si="1212">IF(ISERROR(B622),IF(ISERROR(B621),IF(ISERROR(B620),"BLANK",B620),B621),B622)</f>
        <v>LH</v>
      </c>
      <c r="C623" s="2" t="str">
        <f t="shared" si="1212"/>
        <v>KK</v>
      </c>
      <c r="D623" s="2" t="str">
        <f t="shared" si="1212"/>
        <v>BC3</v>
      </c>
      <c r="E623" s="7" t="str">
        <f>IF(ISERROR(VLOOKUP($D623,SITES!$A:$E,2,FALSE)),"",VLOOKUP($D623,SITES!$A:$E,2,FALSE))</f>
        <v>Broward County 3</v>
      </c>
      <c r="F623" s="4">
        <f>IF(ISERROR(VLOOKUP($D623,SITES!$A:$E,3,FALSE)),"",VLOOKUP($D623,SITES!$A:$E,3,FALSE))</f>
        <v>26.158633333333334</v>
      </c>
      <c r="G623" s="31">
        <f>IF(ISERROR(VLOOKUP($D623,SITES!$A:$E,4,FALSE)),"",VLOOKUP($D623,SITES!$A:$E,4,FALSE))</f>
        <v>-80.077349999999996</v>
      </c>
      <c r="H623" s="50">
        <f t="shared" ref="H623:P623" si="1213">IF(ISERROR(H622),IF(ISERROR(H621),IF(ISERROR(H620),"BLANK",H620),H621),H622)</f>
        <v>45479</v>
      </c>
      <c r="I623" s="2">
        <f t="shared" si="1213"/>
        <v>15</v>
      </c>
      <c r="J623" s="2" t="str">
        <f t="shared" si="1213"/>
        <v>N</v>
      </c>
      <c r="K623" s="6">
        <f t="shared" si="1213"/>
        <v>0.41666666666666669</v>
      </c>
      <c r="L623" s="2" t="str">
        <f t="shared" si="1213"/>
        <v>Angela</v>
      </c>
      <c r="M623" s="2">
        <f t="shared" si="1213"/>
        <v>18.899999999999999</v>
      </c>
      <c r="N623" s="2">
        <f t="shared" si="1213"/>
        <v>2</v>
      </c>
      <c r="O623" s="2">
        <f t="shared" si="1213"/>
        <v>2</v>
      </c>
      <c r="P623" s="2" t="str">
        <f t="shared" si="1213"/>
        <v>dez</v>
      </c>
      <c r="Q623" s="7" t="str">
        <f>IF($N623=1,IF(ISERROR(VLOOKUP($P623,'M1'!$A:$C,Q$2,FALSE)),"NOT PRESENT",VLOOKUP($P623,'M1'!$A:$C,Q$2,FALSE)),IF($N623=2,IF(ISERROR(VLOOKUP(DATA!$P623,'M2'!$A:$C,Q$2,FALSE)),"NOT PRESENT",VLOOKUP(DATA!$P623,'M2'!$A:$C,Q$2,FALSE)),IF($N623=0,IF(ISERROR(VLOOKUP($P623,'M1'!$A:$C,Q$2,FALSE)),IF(ISERROR(VLOOKUP(DATA!$P623,'M2'!$A:$C,Q$2,FALSE)),"NOT PRESENT",VLOOKUP(DATA!$P623,'M2'!$A:$C,Q$2,FALSE)),VLOOKUP($P623,'M1'!$A:$C,Q$2,FALSE)),"SPECIFY METHOD")))</f>
        <v>Debris - Zero</v>
      </c>
      <c r="R623" s="7" t="str">
        <f>IF($N623=1,IF(ISERROR(VLOOKUP($P623,'M1'!$A:$C,R$2,FALSE)),"NOT PRESENT",VLOOKUP($P623,'M1'!$A:$C,R$2,FALSE)),IF($N623=2,IF(ISERROR(VLOOKUP(DATA!$P623,'M2'!$A:$C,R$2,FALSE)),"NOT PRESENT",VLOOKUP(DATA!$P623,'M2'!$A:$C,R$2,FALSE)),IF($N623=0,IF(ISERROR(VLOOKUP($P623,'M1'!$A:$C,R$2,FALSE)),IF(ISERROR(VLOOKUP(DATA!$P623,'M2'!$A:$C,R$2,FALSE)),"NOT PRESENT",VLOOKUP(DATA!$P623,'M2'!$A:$C,R$2,FALSE)),VLOOKUP($P623,'M1'!$A:$C,R$2,FALSE)),"SPECIFY METHOD")))</f>
        <v>No Debris found</v>
      </c>
      <c r="S623" s="33">
        <f t="shared" si="1157"/>
        <v>0</v>
      </c>
      <c r="T623" s="2">
        <v>0</v>
      </c>
    </row>
    <row r="624" spans="1:20">
      <c r="B624" s="2" t="str">
        <f t="shared" ref="B624:D624" si="1214">IF(ISERROR(B623),IF(ISERROR(B622),IF(ISERROR(B621),"BLANK",B621),B622),B623)</f>
        <v>LH</v>
      </c>
      <c r="C624" s="2" t="str">
        <f t="shared" si="1214"/>
        <v>KK</v>
      </c>
      <c r="D624" s="2" t="str">
        <f t="shared" si="1214"/>
        <v>BC3</v>
      </c>
      <c r="E624" s="7" t="str">
        <f>IF(ISERROR(VLOOKUP($D624,SITES!$A:$E,2,FALSE)),"",VLOOKUP($D624,SITES!$A:$E,2,FALSE))</f>
        <v>Broward County 3</v>
      </c>
      <c r="F624" s="4">
        <f>IF(ISERROR(VLOOKUP($D624,SITES!$A:$E,3,FALSE)),"",VLOOKUP($D624,SITES!$A:$E,3,FALSE))</f>
        <v>26.158633333333334</v>
      </c>
      <c r="G624" s="31">
        <f>IF(ISERROR(VLOOKUP($D624,SITES!$A:$E,4,FALSE)),"",VLOOKUP($D624,SITES!$A:$E,4,FALSE))</f>
        <v>-80.077349999999996</v>
      </c>
      <c r="H624" s="50">
        <f t="shared" ref="H624:P624" si="1215">IF(ISERROR(H623),IF(ISERROR(H622),IF(ISERROR(H621),"BLANK",H621),H622),H623)</f>
        <v>45479</v>
      </c>
      <c r="I624" s="2">
        <f t="shared" si="1215"/>
        <v>15</v>
      </c>
      <c r="J624" s="2" t="str">
        <f t="shared" si="1215"/>
        <v>N</v>
      </c>
      <c r="K624" s="6">
        <f t="shared" si="1215"/>
        <v>0.41666666666666669</v>
      </c>
      <c r="L624" s="2" t="str">
        <f t="shared" si="1215"/>
        <v>Angela</v>
      </c>
      <c r="M624" s="2">
        <f t="shared" si="1215"/>
        <v>18.899999999999999</v>
      </c>
      <c r="N624" s="2">
        <f t="shared" si="1215"/>
        <v>2</v>
      </c>
      <c r="O624" s="2">
        <f t="shared" si="1215"/>
        <v>2</v>
      </c>
      <c r="P624" s="2" t="str">
        <f t="shared" si="1215"/>
        <v>dez</v>
      </c>
      <c r="Q624" s="7" t="str">
        <f>IF($N624=1,IF(ISERROR(VLOOKUP($P624,'M1'!$A:$C,Q$2,FALSE)),"NOT PRESENT",VLOOKUP($P624,'M1'!$A:$C,Q$2,FALSE)),IF($N624=2,IF(ISERROR(VLOOKUP(DATA!$P624,'M2'!$A:$C,Q$2,FALSE)),"NOT PRESENT",VLOOKUP(DATA!$P624,'M2'!$A:$C,Q$2,FALSE)),IF($N624=0,IF(ISERROR(VLOOKUP($P624,'M1'!$A:$C,Q$2,FALSE)),IF(ISERROR(VLOOKUP(DATA!$P624,'M2'!$A:$C,Q$2,FALSE)),"NOT PRESENT",VLOOKUP(DATA!$P624,'M2'!$A:$C,Q$2,FALSE)),VLOOKUP($P624,'M1'!$A:$C,Q$2,FALSE)),"SPECIFY METHOD")))</f>
        <v>Debris - Zero</v>
      </c>
      <c r="R624" s="7" t="str">
        <f>IF($N624=1,IF(ISERROR(VLOOKUP($P624,'M1'!$A:$C,R$2,FALSE)),"NOT PRESENT",VLOOKUP($P624,'M1'!$A:$C,R$2,FALSE)),IF($N624=2,IF(ISERROR(VLOOKUP(DATA!$P624,'M2'!$A:$C,R$2,FALSE)),"NOT PRESENT",VLOOKUP(DATA!$P624,'M2'!$A:$C,R$2,FALSE)),IF($N624=0,IF(ISERROR(VLOOKUP($P624,'M1'!$A:$C,R$2,FALSE)),IF(ISERROR(VLOOKUP(DATA!$P624,'M2'!$A:$C,R$2,FALSE)),"NOT PRESENT",VLOOKUP(DATA!$P624,'M2'!$A:$C,R$2,FALSE)),VLOOKUP($P624,'M1'!$A:$C,R$2,FALSE)),"SPECIFY METHOD")))</f>
        <v>No Debris found</v>
      </c>
      <c r="S624" s="33">
        <f t="shared" si="1157"/>
        <v>0</v>
      </c>
      <c r="T624" s="2">
        <v>0</v>
      </c>
    </row>
    <row r="625" spans="2:20">
      <c r="B625" s="2" t="str">
        <f t="shared" ref="B625:D625" si="1216">IF(ISERROR(B624),IF(ISERROR(B623),IF(ISERROR(B622),"BLANK",B622),B623),B624)</f>
        <v>LH</v>
      </c>
      <c r="C625" s="2" t="str">
        <f t="shared" si="1216"/>
        <v>KK</v>
      </c>
      <c r="D625" s="2" t="str">
        <f t="shared" si="1216"/>
        <v>BC3</v>
      </c>
      <c r="E625" s="7" t="str">
        <f>IF(ISERROR(VLOOKUP($D625,SITES!$A:$E,2,FALSE)),"",VLOOKUP($D625,SITES!$A:$E,2,FALSE))</f>
        <v>Broward County 3</v>
      </c>
      <c r="F625" s="4">
        <f>IF(ISERROR(VLOOKUP($D625,SITES!$A:$E,3,FALSE)),"",VLOOKUP($D625,SITES!$A:$E,3,FALSE))</f>
        <v>26.158633333333334</v>
      </c>
      <c r="G625" s="31">
        <f>IF(ISERROR(VLOOKUP($D625,SITES!$A:$E,4,FALSE)),"",VLOOKUP($D625,SITES!$A:$E,4,FALSE))</f>
        <v>-80.077349999999996</v>
      </c>
      <c r="H625" s="50">
        <f t="shared" ref="H625:P625" si="1217">IF(ISERROR(H624),IF(ISERROR(H623),IF(ISERROR(H622),"BLANK",H622),H623),H624)</f>
        <v>45479</v>
      </c>
      <c r="I625" s="2">
        <f t="shared" si="1217"/>
        <v>15</v>
      </c>
      <c r="J625" s="2" t="str">
        <f t="shared" si="1217"/>
        <v>N</v>
      </c>
      <c r="K625" s="6">
        <f t="shared" si="1217"/>
        <v>0.41666666666666669</v>
      </c>
      <c r="L625" s="2" t="str">
        <f t="shared" si="1217"/>
        <v>Angela</v>
      </c>
      <c r="M625" s="2">
        <f t="shared" si="1217"/>
        <v>18.899999999999999</v>
      </c>
      <c r="N625" s="2">
        <f t="shared" si="1217"/>
        <v>2</v>
      </c>
      <c r="O625" s="2">
        <f t="shared" si="1217"/>
        <v>2</v>
      </c>
      <c r="P625" s="2" t="str">
        <f t="shared" si="1217"/>
        <v>dez</v>
      </c>
      <c r="Q625" s="7" t="str">
        <f>IF($N625=1,IF(ISERROR(VLOOKUP($P625,'M1'!$A:$C,Q$2,FALSE)),"NOT PRESENT",VLOOKUP($P625,'M1'!$A:$C,Q$2,FALSE)),IF($N625=2,IF(ISERROR(VLOOKUP(DATA!$P625,'M2'!$A:$C,Q$2,FALSE)),"NOT PRESENT",VLOOKUP(DATA!$P625,'M2'!$A:$C,Q$2,FALSE)),IF($N625=0,IF(ISERROR(VLOOKUP($P625,'M1'!$A:$C,Q$2,FALSE)),IF(ISERROR(VLOOKUP(DATA!$P625,'M2'!$A:$C,Q$2,FALSE)),"NOT PRESENT",VLOOKUP(DATA!$P625,'M2'!$A:$C,Q$2,FALSE)),VLOOKUP($P625,'M1'!$A:$C,Q$2,FALSE)),"SPECIFY METHOD")))</f>
        <v>Debris - Zero</v>
      </c>
      <c r="R625" s="7" t="str">
        <f>IF($N625=1,IF(ISERROR(VLOOKUP($P625,'M1'!$A:$C,R$2,FALSE)),"NOT PRESENT",VLOOKUP($P625,'M1'!$A:$C,R$2,FALSE)),IF($N625=2,IF(ISERROR(VLOOKUP(DATA!$P625,'M2'!$A:$C,R$2,FALSE)),"NOT PRESENT",VLOOKUP(DATA!$P625,'M2'!$A:$C,R$2,FALSE)),IF($N625=0,IF(ISERROR(VLOOKUP($P625,'M1'!$A:$C,R$2,FALSE)),IF(ISERROR(VLOOKUP(DATA!$P625,'M2'!$A:$C,R$2,FALSE)),"NOT PRESENT",VLOOKUP(DATA!$P625,'M2'!$A:$C,R$2,FALSE)),VLOOKUP($P625,'M1'!$A:$C,R$2,FALSE)),"SPECIFY METHOD")))</f>
        <v>No Debris found</v>
      </c>
      <c r="S625" s="33">
        <f t="shared" si="1157"/>
        <v>0</v>
      </c>
      <c r="T625" s="2">
        <v>0</v>
      </c>
    </row>
    <row r="626" spans="2:20">
      <c r="B626" s="2" t="str">
        <f t="shared" ref="B626:D626" si="1218">IF(ISERROR(B625),IF(ISERROR(B624),IF(ISERROR(B623),"BLANK",B623),B624),B625)</f>
        <v>LH</v>
      </c>
      <c r="C626" s="2" t="str">
        <f t="shared" si="1218"/>
        <v>KK</v>
      </c>
      <c r="D626" s="2" t="str">
        <f t="shared" si="1218"/>
        <v>BC3</v>
      </c>
      <c r="E626" s="7" t="str">
        <f>IF(ISERROR(VLOOKUP($D626,SITES!$A:$E,2,FALSE)),"",VLOOKUP($D626,SITES!$A:$E,2,FALSE))</f>
        <v>Broward County 3</v>
      </c>
      <c r="F626" s="4">
        <f>IF(ISERROR(VLOOKUP($D626,SITES!$A:$E,3,FALSE)),"",VLOOKUP($D626,SITES!$A:$E,3,FALSE))</f>
        <v>26.158633333333334</v>
      </c>
      <c r="G626" s="31">
        <f>IF(ISERROR(VLOOKUP($D626,SITES!$A:$E,4,FALSE)),"",VLOOKUP($D626,SITES!$A:$E,4,FALSE))</f>
        <v>-80.077349999999996</v>
      </c>
      <c r="H626" s="50">
        <f t="shared" ref="H626:P626" si="1219">IF(ISERROR(H625),IF(ISERROR(H624),IF(ISERROR(H623),"BLANK",H623),H624),H625)</f>
        <v>45479</v>
      </c>
      <c r="I626" s="2">
        <f t="shared" si="1219"/>
        <v>15</v>
      </c>
      <c r="J626" s="2" t="str">
        <f t="shared" si="1219"/>
        <v>N</v>
      </c>
      <c r="K626" s="6">
        <f t="shared" si="1219"/>
        <v>0.41666666666666669</v>
      </c>
      <c r="L626" s="2" t="str">
        <f t="shared" si="1219"/>
        <v>Angela</v>
      </c>
      <c r="M626" s="2">
        <f t="shared" si="1219"/>
        <v>18.899999999999999</v>
      </c>
      <c r="N626" s="2">
        <f t="shared" si="1219"/>
        <v>2</v>
      </c>
      <c r="O626" s="2">
        <f t="shared" si="1219"/>
        <v>2</v>
      </c>
      <c r="P626" s="2" t="str">
        <f t="shared" si="1219"/>
        <v>dez</v>
      </c>
      <c r="Q626" s="7" t="str">
        <f>IF($N626=1,IF(ISERROR(VLOOKUP($P626,'M1'!$A:$C,Q$2,FALSE)),"NOT PRESENT",VLOOKUP($P626,'M1'!$A:$C,Q$2,FALSE)),IF($N626=2,IF(ISERROR(VLOOKUP(DATA!$P626,'M2'!$A:$C,Q$2,FALSE)),"NOT PRESENT",VLOOKUP(DATA!$P626,'M2'!$A:$C,Q$2,FALSE)),IF($N626=0,IF(ISERROR(VLOOKUP($P626,'M1'!$A:$C,Q$2,FALSE)),IF(ISERROR(VLOOKUP(DATA!$P626,'M2'!$A:$C,Q$2,FALSE)),"NOT PRESENT",VLOOKUP(DATA!$P626,'M2'!$A:$C,Q$2,FALSE)),VLOOKUP($P626,'M1'!$A:$C,Q$2,FALSE)),"SPECIFY METHOD")))</f>
        <v>Debris - Zero</v>
      </c>
      <c r="R626" s="7" t="str">
        <f>IF($N626=1,IF(ISERROR(VLOOKUP($P626,'M1'!$A:$C,R$2,FALSE)),"NOT PRESENT",VLOOKUP($P626,'M1'!$A:$C,R$2,FALSE)),IF($N626=2,IF(ISERROR(VLOOKUP(DATA!$P626,'M2'!$A:$C,R$2,FALSE)),"NOT PRESENT",VLOOKUP(DATA!$P626,'M2'!$A:$C,R$2,FALSE)),IF($N626=0,IF(ISERROR(VLOOKUP($P626,'M1'!$A:$C,R$2,FALSE)),IF(ISERROR(VLOOKUP(DATA!$P626,'M2'!$A:$C,R$2,FALSE)),"NOT PRESENT",VLOOKUP(DATA!$P626,'M2'!$A:$C,R$2,FALSE)),VLOOKUP($P626,'M1'!$A:$C,R$2,FALSE)),"SPECIFY METHOD")))</f>
        <v>No Debris found</v>
      </c>
      <c r="S626" s="33">
        <f t="shared" si="1157"/>
        <v>0</v>
      </c>
      <c r="T626" s="2">
        <v>0</v>
      </c>
    </row>
    <row r="627" spans="2:20">
      <c r="B627" s="2" t="str">
        <f t="shared" ref="B627:D627" si="1220">IF(ISERROR(B626),IF(ISERROR(B625),IF(ISERROR(B624),"BLANK",B624),B625),B626)</f>
        <v>LH</v>
      </c>
      <c r="C627" s="2" t="str">
        <f t="shared" si="1220"/>
        <v>KK</v>
      </c>
      <c r="D627" s="2" t="str">
        <f t="shared" si="1220"/>
        <v>BC3</v>
      </c>
      <c r="E627" s="7" t="str">
        <f>IF(ISERROR(VLOOKUP($D627,SITES!$A:$E,2,FALSE)),"",VLOOKUP($D627,SITES!$A:$E,2,FALSE))</f>
        <v>Broward County 3</v>
      </c>
      <c r="F627" s="4">
        <f>IF(ISERROR(VLOOKUP($D627,SITES!$A:$E,3,FALSE)),"",VLOOKUP($D627,SITES!$A:$E,3,FALSE))</f>
        <v>26.158633333333334</v>
      </c>
      <c r="G627" s="31">
        <f>IF(ISERROR(VLOOKUP($D627,SITES!$A:$E,4,FALSE)),"",VLOOKUP($D627,SITES!$A:$E,4,FALSE))</f>
        <v>-80.077349999999996</v>
      </c>
      <c r="H627" s="50">
        <f t="shared" ref="H627:P627" si="1221">IF(ISERROR(H626),IF(ISERROR(H625),IF(ISERROR(H624),"BLANK",H624),H625),H626)</f>
        <v>45479</v>
      </c>
      <c r="I627" s="2">
        <f t="shared" si="1221"/>
        <v>15</v>
      </c>
      <c r="J627" s="2" t="str">
        <f t="shared" si="1221"/>
        <v>N</v>
      </c>
      <c r="K627" s="6">
        <f t="shared" si="1221"/>
        <v>0.41666666666666669</v>
      </c>
      <c r="L627" s="2" t="str">
        <f t="shared" si="1221"/>
        <v>Angela</v>
      </c>
      <c r="M627" s="2">
        <f t="shared" si="1221"/>
        <v>18.899999999999999</v>
      </c>
      <c r="N627" s="2">
        <f t="shared" si="1221"/>
        <v>2</v>
      </c>
      <c r="O627" s="2">
        <f t="shared" si="1221"/>
        <v>2</v>
      </c>
      <c r="P627" s="2" t="str">
        <f t="shared" si="1221"/>
        <v>dez</v>
      </c>
      <c r="Q627" s="7" t="str">
        <f>IF($N627=1,IF(ISERROR(VLOOKUP($P627,'M1'!$A:$C,Q$2,FALSE)),"NOT PRESENT",VLOOKUP($P627,'M1'!$A:$C,Q$2,FALSE)),IF($N627=2,IF(ISERROR(VLOOKUP(DATA!$P627,'M2'!$A:$C,Q$2,FALSE)),"NOT PRESENT",VLOOKUP(DATA!$P627,'M2'!$A:$C,Q$2,FALSE)),IF($N627=0,IF(ISERROR(VLOOKUP($P627,'M1'!$A:$C,Q$2,FALSE)),IF(ISERROR(VLOOKUP(DATA!$P627,'M2'!$A:$C,Q$2,FALSE)),"NOT PRESENT",VLOOKUP(DATA!$P627,'M2'!$A:$C,Q$2,FALSE)),VLOOKUP($P627,'M1'!$A:$C,Q$2,FALSE)),"SPECIFY METHOD")))</f>
        <v>Debris - Zero</v>
      </c>
      <c r="R627" s="7" t="str">
        <f>IF($N627=1,IF(ISERROR(VLOOKUP($P627,'M1'!$A:$C,R$2,FALSE)),"NOT PRESENT",VLOOKUP($P627,'M1'!$A:$C,R$2,FALSE)),IF($N627=2,IF(ISERROR(VLOOKUP(DATA!$P627,'M2'!$A:$C,R$2,FALSE)),"NOT PRESENT",VLOOKUP(DATA!$P627,'M2'!$A:$C,R$2,FALSE)),IF($N627=0,IF(ISERROR(VLOOKUP($P627,'M1'!$A:$C,R$2,FALSE)),IF(ISERROR(VLOOKUP(DATA!$P627,'M2'!$A:$C,R$2,FALSE)),"NOT PRESENT",VLOOKUP(DATA!$P627,'M2'!$A:$C,R$2,FALSE)),VLOOKUP($P627,'M1'!$A:$C,R$2,FALSE)),"SPECIFY METHOD")))</f>
        <v>No Debris found</v>
      </c>
      <c r="S627" s="33">
        <f t="shared" si="1157"/>
        <v>0</v>
      </c>
      <c r="T627" s="2">
        <v>0</v>
      </c>
    </row>
    <row r="628" spans="2:20">
      <c r="B628" s="2" t="str">
        <f t="shared" ref="B628:D628" si="1222">IF(ISERROR(B627),IF(ISERROR(B626),IF(ISERROR(B625),"BLANK",B625),B626),B627)</f>
        <v>LH</v>
      </c>
      <c r="C628" s="2" t="str">
        <f t="shared" si="1222"/>
        <v>KK</v>
      </c>
      <c r="D628" s="2" t="str">
        <f t="shared" si="1222"/>
        <v>BC3</v>
      </c>
      <c r="E628" s="7" t="str">
        <f>IF(ISERROR(VLOOKUP($D628,SITES!$A:$E,2,FALSE)),"",VLOOKUP($D628,SITES!$A:$E,2,FALSE))</f>
        <v>Broward County 3</v>
      </c>
      <c r="F628" s="4">
        <f>IF(ISERROR(VLOOKUP($D628,SITES!$A:$E,3,FALSE)),"",VLOOKUP($D628,SITES!$A:$E,3,FALSE))</f>
        <v>26.158633333333334</v>
      </c>
      <c r="G628" s="31">
        <f>IF(ISERROR(VLOOKUP($D628,SITES!$A:$E,4,FALSE)),"",VLOOKUP($D628,SITES!$A:$E,4,FALSE))</f>
        <v>-80.077349999999996</v>
      </c>
      <c r="H628" s="50">
        <f t="shared" ref="H628:P628" si="1223">IF(ISERROR(H627),IF(ISERROR(H626),IF(ISERROR(H625),"BLANK",H625),H626),H627)</f>
        <v>45479</v>
      </c>
      <c r="I628" s="2">
        <f t="shared" si="1223"/>
        <v>15</v>
      </c>
      <c r="J628" s="2" t="str">
        <f t="shared" si="1223"/>
        <v>N</v>
      </c>
      <c r="K628" s="6">
        <f t="shared" si="1223"/>
        <v>0.41666666666666669</v>
      </c>
      <c r="L628" s="2" t="str">
        <f t="shared" si="1223"/>
        <v>Angela</v>
      </c>
      <c r="M628" s="2">
        <f t="shared" si="1223"/>
        <v>18.899999999999999</v>
      </c>
      <c r="N628" s="2">
        <f t="shared" si="1223"/>
        <v>2</v>
      </c>
      <c r="O628" s="2">
        <f t="shared" si="1223"/>
        <v>2</v>
      </c>
      <c r="P628" s="2" t="str">
        <f t="shared" si="1223"/>
        <v>dez</v>
      </c>
      <c r="Q628" s="7" t="str">
        <f>IF($N628=1,IF(ISERROR(VLOOKUP($P628,'M1'!$A:$C,Q$2,FALSE)),"NOT PRESENT",VLOOKUP($P628,'M1'!$A:$C,Q$2,FALSE)),IF($N628=2,IF(ISERROR(VLOOKUP(DATA!$P628,'M2'!$A:$C,Q$2,FALSE)),"NOT PRESENT",VLOOKUP(DATA!$P628,'M2'!$A:$C,Q$2,FALSE)),IF($N628=0,IF(ISERROR(VLOOKUP($P628,'M1'!$A:$C,Q$2,FALSE)),IF(ISERROR(VLOOKUP(DATA!$P628,'M2'!$A:$C,Q$2,FALSE)),"NOT PRESENT",VLOOKUP(DATA!$P628,'M2'!$A:$C,Q$2,FALSE)),VLOOKUP($P628,'M1'!$A:$C,Q$2,FALSE)),"SPECIFY METHOD")))</f>
        <v>Debris - Zero</v>
      </c>
      <c r="R628" s="7" t="str">
        <f>IF($N628=1,IF(ISERROR(VLOOKUP($P628,'M1'!$A:$C,R$2,FALSE)),"NOT PRESENT",VLOOKUP($P628,'M1'!$A:$C,R$2,FALSE)),IF($N628=2,IF(ISERROR(VLOOKUP(DATA!$P628,'M2'!$A:$C,R$2,FALSE)),"NOT PRESENT",VLOOKUP(DATA!$P628,'M2'!$A:$C,R$2,FALSE)),IF($N628=0,IF(ISERROR(VLOOKUP($P628,'M1'!$A:$C,R$2,FALSE)),IF(ISERROR(VLOOKUP(DATA!$P628,'M2'!$A:$C,R$2,FALSE)),"NOT PRESENT",VLOOKUP(DATA!$P628,'M2'!$A:$C,R$2,FALSE)),VLOOKUP($P628,'M1'!$A:$C,R$2,FALSE)),"SPECIFY METHOD")))</f>
        <v>No Debris found</v>
      </c>
      <c r="S628" s="33">
        <f t="shared" si="1157"/>
        <v>0</v>
      </c>
      <c r="T628" s="2">
        <v>0</v>
      </c>
    </row>
    <row r="629" spans="2:20">
      <c r="B629" s="2" t="str">
        <f t="shared" ref="B629:D629" si="1224">IF(ISERROR(B628),IF(ISERROR(B627),IF(ISERROR(B626),"BLANK",B626),B627),B628)</f>
        <v>LH</v>
      </c>
      <c r="C629" s="2" t="str">
        <f t="shared" si="1224"/>
        <v>KK</v>
      </c>
      <c r="D629" s="2" t="str">
        <f t="shared" si="1224"/>
        <v>BC3</v>
      </c>
      <c r="E629" s="7" t="str">
        <f>IF(ISERROR(VLOOKUP($D629,SITES!$A:$E,2,FALSE)),"",VLOOKUP($D629,SITES!$A:$E,2,FALSE))</f>
        <v>Broward County 3</v>
      </c>
      <c r="F629" s="4">
        <f>IF(ISERROR(VLOOKUP($D629,SITES!$A:$E,3,FALSE)),"",VLOOKUP($D629,SITES!$A:$E,3,FALSE))</f>
        <v>26.158633333333334</v>
      </c>
      <c r="G629" s="31">
        <f>IF(ISERROR(VLOOKUP($D629,SITES!$A:$E,4,FALSE)),"",VLOOKUP($D629,SITES!$A:$E,4,FALSE))</f>
        <v>-80.077349999999996</v>
      </c>
      <c r="H629" s="50">
        <f t="shared" ref="H629:P629" si="1225">IF(ISERROR(H628),IF(ISERROR(H627),IF(ISERROR(H626),"BLANK",H626),H627),H628)</f>
        <v>45479</v>
      </c>
      <c r="I629" s="2">
        <f t="shared" si="1225"/>
        <v>15</v>
      </c>
      <c r="J629" s="2" t="str">
        <f t="shared" si="1225"/>
        <v>N</v>
      </c>
      <c r="K629" s="6">
        <f t="shared" si="1225"/>
        <v>0.41666666666666669</v>
      </c>
      <c r="L629" s="2" t="str">
        <f t="shared" si="1225"/>
        <v>Angela</v>
      </c>
      <c r="M629" s="2">
        <f t="shared" si="1225"/>
        <v>18.899999999999999</v>
      </c>
      <c r="N629" s="2">
        <f t="shared" si="1225"/>
        <v>2</v>
      </c>
      <c r="O629" s="2">
        <f t="shared" si="1225"/>
        <v>2</v>
      </c>
      <c r="P629" s="2" t="str">
        <f t="shared" si="1225"/>
        <v>dez</v>
      </c>
      <c r="Q629" s="7" t="str">
        <f>IF($N629=1,IF(ISERROR(VLOOKUP($P629,'M1'!$A:$C,Q$2,FALSE)),"NOT PRESENT",VLOOKUP($P629,'M1'!$A:$C,Q$2,FALSE)),IF($N629=2,IF(ISERROR(VLOOKUP(DATA!$P629,'M2'!$A:$C,Q$2,FALSE)),"NOT PRESENT",VLOOKUP(DATA!$P629,'M2'!$A:$C,Q$2,FALSE)),IF($N629=0,IF(ISERROR(VLOOKUP($P629,'M1'!$A:$C,Q$2,FALSE)),IF(ISERROR(VLOOKUP(DATA!$P629,'M2'!$A:$C,Q$2,FALSE)),"NOT PRESENT",VLOOKUP(DATA!$P629,'M2'!$A:$C,Q$2,FALSE)),VLOOKUP($P629,'M1'!$A:$C,Q$2,FALSE)),"SPECIFY METHOD")))</f>
        <v>Debris - Zero</v>
      </c>
      <c r="R629" s="7" t="str">
        <f>IF($N629=1,IF(ISERROR(VLOOKUP($P629,'M1'!$A:$C,R$2,FALSE)),"NOT PRESENT",VLOOKUP($P629,'M1'!$A:$C,R$2,FALSE)),IF($N629=2,IF(ISERROR(VLOOKUP(DATA!$P629,'M2'!$A:$C,R$2,FALSE)),"NOT PRESENT",VLOOKUP(DATA!$P629,'M2'!$A:$C,R$2,FALSE)),IF($N629=0,IF(ISERROR(VLOOKUP($P629,'M1'!$A:$C,R$2,FALSE)),IF(ISERROR(VLOOKUP(DATA!$P629,'M2'!$A:$C,R$2,FALSE)),"NOT PRESENT",VLOOKUP(DATA!$P629,'M2'!$A:$C,R$2,FALSE)),VLOOKUP($P629,'M1'!$A:$C,R$2,FALSE)),"SPECIFY METHOD")))</f>
        <v>No Debris found</v>
      </c>
      <c r="S629" s="33">
        <f t="shared" si="1157"/>
        <v>0</v>
      </c>
      <c r="T629" s="2">
        <v>0</v>
      </c>
    </row>
    <row r="630" spans="2:20">
      <c r="B630" s="2" t="str">
        <f t="shared" ref="B630:D630" si="1226">IF(ISERROR(B629),IF(ISERROR(B628),IF(ISERROR(B627),"BLANK",B627),B628),B629)</f>
        <v>LH</v>
      </c>
      <c r="C630" s="2" t="str">
        <f t="shared" si="1226"/>
        <v>KK</v>
      </c>
      <c r="D630" s="2" t="str">
        <f t="shared" si="1226"/>
        <v>BC3</v>
      </c>
      <c r="E630" s="7" t="str">
        <f>IF(ISERROR(VLOOKUP($D630,SITES!$A:$E,2,FALSE)),"",VLOOKUP($D630,SITES!$A:$E,2,FALSE))</f>
        <v>Broward County 3</v>
      </c>
      <c r="F630" s="4">
        <f>IF(ISERROR(VLOOKUP($D630,SITES!$A:$E,3,FALSE)),"",VLOOKUP($D630,SITES!$A:$E,3,FALSE))</f>
        <v>26.158633333333334</v>
      </c>
      <c r="G630" s="31">
        <f>IF(ISERROR(VLOOKUP($D630,SITES!$A:$E,4,FALSE)),"",VLOOKUP($D630,SITES!$A:$E,4,FALSE))</f>
        <v>-80.077349999999996</v>
      </c>
      <c r="H630" s="50">
        <f t="shared" ref="H630:P630" si="1227">IF(ISERROR(H629),IF(ISERROR(H628),IF(ISERROR(H627),"BLANK",H627),H628),H629)</f>
        <v>45479</v>
      </c>
      <c r="I630" s="2">
        <f t="shared" si="1227"/>
        <v>15</v>
      </c>
      <c r="J630" s="2" t="str">
        <f t="shared" si="1227"/>
        <v>N</v>
      </c>
      <c r="K630" s="6">
        <f t="shared" si="1227"/>
        <v>0.41666666666666669</v>
      </c>
      <c r="L630" s="2" t="str">
        <f t="shared" si="1227"/>
        <v>Angela</v>
      </c>
      <c r="M630" s="2">
        <f t="shared" si="1227"/>
        <v>18.899999999999999</v>
      </c>
      <c r="N630" s="2">
        <f t="shared" si="1227"/>
        <v>2</v>
      </c>
      <c r="O630" s="2">
        <f t="shared" si="1227"/>
        <v>2</v>
      </c>
      <c r="P630" s="2" t="str">
        <f t="shared" si="1227"/>
        <v>dez</v>
      </c>
      <c r="Q630" s="7" t="str">
        <f>IF($N630=1,IF(ISERROR(VLOOKUP($P630,'M1'!$A:$C,Q$2,FALSE)),"NOT PRESENT",VLOOKUP($P630,'M1'!$A:$C,Q$2,FALSE)),IF($N630=2,IF(ISERROR(VLOOKUP(DATA!$P630,'M2'!$A:$C,Q$2,FALSE)),"NOT PRESENT",VLOOKUP(DATA!$P630,'M2'!$A:$C,Q$2,FALSE)),IF($N630=0,IF(ISERROR(VLOOKUP($P630,'M1'!$A:$C,Q$2,FALSE)),IF(ISERROR(VLOOKUP(DATA!$P630,'M2'!$A:$C,Q$2,FALSE)),"NOT PRESENT",VLOOKUP(DATA!$P630,'M2'!$A:$C,Q$2,FALSE)),VLOOKUP($P630,'M1'!$A:$C,Q$2,FALSE)),"SPECIFY METHOD")))</f>
        <v>Debris - Zero</v>
      </c>
      <c r="R630" s="7" t="str">
        <f>IF($N630=1,IF(ISERROR(VLOOKUP($P630,'M1'!$A:$C,R$2,FALSE)),"NOT PRESENT",VLOOKUP($P630,'M1'!$A:$C,R$2,FALSE)),IF($N630=2,IF(ISERROR(VLOOKUP(DATA!$P630,'M2'!$A:$C,R$2,FALSE)),"NOT PRESENT",VLOOKUP(DATA!$P630,'M2'!$A:$C,R$2,FALSE)),IF($N630=0,IF(ISERROR(VLOOKUP($P630,'M1'!$A:$C,R$2,FALSE)),IF(ISERROR(VLOOKUP(DATA!$P630,'M2'!$A:$C,R$2,FALSE)),"NOT PRESENT",VLOOKUP(DATA!$P630,'M2'!$A:$C,R$2,FALSE)),VLOOKUP($P630,'M1'!$A:$C,R$2,FALSE)),"SPECIFY METHOD")))</f>
        <v>No Debris found</v>
      </c>
      <c r="S630" s="33">
        <f t="shared" si="1157"/>
        <v>0</v>
      </c>
      <c r="T630" s="2">
        <v>0</v>
      </c>
    </row>
    <row r="631" spans="2:20">
      <c r="B631" s="2" t="str">
        <f t="shared" ref="B631:D631" si="1228">IF(ISERROR(B630),IF(ISERROR(B629),IF(ISERROR(B628),"BLANK",B628),B629),B630)</f>
        <v>LH</v>
      </c>
      <c r="C631" s="2" t="str">
        <f t="shared" si="1228"/>
        <v>KK</v>
      </c>
      <c r="D631" s="2" t="str">
        <f t="shared" si="1228"/>
        <v>BC3</v>
      </c>
      <c r="E631" s="7" t="str">
        <f>IF(ISERROR(VLOOKUP($D631,SITES!$A:$E,2,FALSE)),"",VLOOKUP($D631,SITES!$A:$E,2,FALSE))</f>
        <v>Broward County 3</v>
      </c>
      <c r="F631" s="4">
        <f>IF(ISERROR(VLOOKUP($D631,SITES!$A:$E,3,FALSE)),"",VLOOKUP($D631,SITES!$A:$E,3,FALSE))</f>
        <v>26.158633333333334</v>
      </c>
      <c r="G631" s="31">
        <f>IF(ISERROR(VLOOKUP($D631,SITES!$A:$E,4,FALSE)),"",VLOOKUP($D631,SITES!$A:$E,4,FALSE))</f>
        <v>-80.077349999999996</v>
      </c>
      <c r="H631" s="50">
        <f t="shared" ref="H631:P631" si="1229">IF(ISERROR(H630),IF(ISERROR(H629),IF(ISERROR(H628),"BLANK",H628),H629),H630)</f>
        <v>45479</v>
      </c>
      <c r="I631" s="2">
        <f t="shared" si="1229"/>
        <v>15</v>
      </c>
      <c r="J631" s="2" t="str">
        <f t="shared" si="1229"/>
        <v>N</v>
      </c>
      <c r="K631" s="6">
        <f t="shared" si="1229"/>
        <v>0.41666666666666669</v>
      </c>
      <c r="L631" s="2" t="str">
        <f t="shared" si="1229"/>
        <v>Angela</v>
      </c>
      <c r="M631" s="2">
        <f t="shared" si="1229"/>
        <v>18.899999999999999</v>
      </c>
      <c r="N631" s="2">
        <f t="shared" si="1229"/>
        <v>2</v>
      </c>
      <c r="O631" s="2">
        <f t="shared" si="1229"/>
        <v>2</v>
      </c>
      <c r="P631" s="2" t="str">
        <f t="shared" si="1229"/>
        <v>dez</v>
      </c>
      <c r="Q631" s="7" t="str">
        <f>IF($N631=1,IF(ISERROR(VLOOKUP($P631,'M1'!$A:$C,Q$2,FALSE)),"NOT PRESENT",VLOOKUP($P631,'M1'!$A:$C,Q$2,FALSE)),IF($N631=2,IF(ISERROR(VLOOKUP(DATA!$P631,'M2'!$A:$C,Q$2,FALSE)),"NOT PRESENT",VLOOKUP(DATA!$P631,'M2'!$A:$C,Q$2,FALSE)),IF($N631=0,IF(ISERROR(VLOOKUP($P631,'M1'!$A:$C,Q$2,FALSE)),IF(ISERROR(VLOOKUP(DATA!$P631,'M2'!$A:$C,Q$2,FALSE)),"NOT PRESENT",VLOOKUP(DATA!$P631,'M2'!$A:$C,Q$2,FALSE)),VLOOKUP($P631,'M1'!$A:$C,Q$2,FALSE)),"SPECIFY METHOD")))</f>
        <v>Debris - Zero</v>
      </c>
      <c r="R631" s="7" t="str">
        <f>IF($N631=1,IF(ISERROR(VLOOKUP($P631,'M1'!$A:$C,R$2,FALSE)),"NOT PRESENT",VLOOKUP($P631,'M1'!$A:$C,R$2,FALSE)),IF($N631=2,IF(ISERROR(VLOOKUP(DATA!$P631,'M2'!$A:$C,R$2,FALSE)),"NOT PRESENT",VLOOKUP(DATA!$P631,'M2'!$A:$C,R$2,FALSE)),IF($N631=0,IF(ISERROR(VLOOKUP($P631,'M1'!$A:$C,R$2,FALSE)),IF(ISERROR(VLOOKUP(DATA!$P631,'M2'!$A:$C,R$2,FALSE)),"NOT PRESENT",VLOOKUP(DATA!$P631,'M2'!$A:$C,R$2,FALSE)),VLOOKUP($P631,'M1'!$A:$C,R$2,FALSE)),"SPECIFY METHOD")))</f>
        <v>No Debris found</v>
      </c>
      <c r="S631" s="33">
        <f t="shared" si="1157"/>
        <v>0</v>
      </c>
      <c r="T631" s="2">
        <v>0</v>
      </c>
    </row>
    <row r="632" spans="2:20">
      <c r="B632" s="2" t="str">
        <f t="shared" ref="B632:D632" si="1230">IF(ISERROR(B631),IF(ISERROR(B630),IF(ISERROR(B629),"BLANK",B629),B630),B631)</f>
        <v>LH</v>
      </c>
      <c r="C632" s="2" t="str">
        <f t="shared" si="1230"/>
        <v>KK</v>
      </c>
      <c r="D632" s="2" t="str">
        <f t="shared" si="1230"/>
        <v>BC3</v>
      </c>
      <c r="E632" s="7" t="str">
        <f>IF(ISERROR(VLOOKUP($D632,SITES!$A:$E,2,FALSE)),"",VLOOKUP($D632,SITES!$A:$E,2,FALSE))</f>
        <v>Broward County 3</v>
      </c>
      <c r="F632" s="4">
        <f>IF(ISERROR(VLOOKUP($D632,SITES!$A:$E,3,FALSE)),"",VLOOKUP($D632,SITES!$A:$E,3,FALSE))</f>
        <v>26.158633333333334</v>
      </c>
      <c r="G632" s="31">
        <f>IF(ISERROR(VLOOKUP($D632,SITES!$A:$E,4,FALSE)),"",VLOOKUP($D632,SITES!$A:$E,4,FALSE))</f>
        <v>-80.077349999999996</v>
      </c>
      <c r="H632" s="50">
        <f t="shared" ref="H632:P632" si="1231">IF(ISERROR(H631),IF(ISERROR(H630),IF(ISERROR(H629),"BLANK",H629),H630),H631)</f>
        <v>45479</v>
      </c>
      <c r="I632" s="2">
        <f t="shared" si="1231"/>
        <v>15</v>
      </c>
      <c r="J632" s="2" t="str">
        <f t="shared" si="1231"/>
        <v>N</v>
      </c>
      <c r="K632" s="6">
        <f t="shared" si="1231"/>
        <v>0.41666666666666669</v>
      </c>
      <c r="L632" s="2" t="str">
        <f t="shared" si="1231"/>
        <v>Angela</v>
      </c>
      <c r="M632" s="2">
        <f t="shared" si="1231"/>
        <v>18.899999999999999</v>
      </c>
      <c r="N632" s="2">
        <f t="shared" si="1231"/>
        <v>2</v>
      </c>
      <c r="O632" s="2">
        <f t="shared" si="1231"/>
        <v>2</v>
      </c>
      <c r="P632" s="2" t="str">
        <f t="shared" si="1231"/>
        <v>dez</v>
      </c>
      <c r="Q632" s="7" t="str">
        <f>IF($N632=1,IF(ISERROR(VLOOKUP($P632,'M1'!$A:$C,Q$2,FALSE)),"NOT PRESENT",VLOOKUP($P632,'M1'!$A:$C,Q$2,FALSE)),IF($N632=2,IF(ISERROR(VLOOKUP(DATA!$P632,'M2'!$A:$C,Q$2,FALSE)),"NOT PRESENT",VLOOKUP(DATA!$P632,'M2'!$A:$C,Q$2,FALSE)),IF($N632=0,IF(ISERROR(VLOOKUP($P632,'M1'!$A:$C,Q$2,FALSE)),IF(ISERROR(VLOOKUP(DATA!$P632,'M2'!$A:$C,Q$2,FALSE)),"NOT PRESENT",VLOOKUP(DATA!$P632,'M2'!$A:$C,Q$2,FALSE)),VLOOKUP($P632,'M1'!$A:$C,Q$2,FALSE)),"SPECIFY METHOD")))</f>
        <v>Debris - Zero</v>
      </c>
      <c r="R632" s="7" t="str">
        <f>IF($N632=1,IF(ISERROR(VLOOKUP($P632,'M1'!$A:$C,R$2,FALSE)),"NOT PRESENT",VLOOKUP($P632,'M1'!$A:$C,R$2,FALSE)),IF($N632=2,IF(ISERROR(VLOOKUP(DATA!$P632,'M2'!$A:$C,R$2,FALSE)),"NOT PRESENT",VLOOKUP(DATA!$P632,'M2'!$A:$C,R$2,FALSE)),IF($N632=0,IF(ISERROR(VLOOKUP($P632,'M1'!$A:$C,R$2,FALSE)),IF(ISERROR(VLOOKUP(DATA!$P632,'M2'!$A:$C,R$2,FALSE)),"NOT PRESENT",VLOOKUP(DATA!$P632,'M2'!$A:$C,R$2,FALSE)),VLOOKUP($P632,'M1'!$A:$C,R$2,FALSE)),"SPECIFY METHOD")))</f>
        <v>No Debris found</v>
      </c>
      <c r="S632" s="33">
        <f t="shared" si="1157"/>
        <v>0</v>
      </c>
      <c r="T632" s="2">
        <v>0</v>
      </c>
    </row>
    <row r="633" spans="2:20">
      <c r="B633" s="2" t="str">
        <f t="shared" ref="B633:D633" si="1232">IF(ISERROR(B632),IF(ISERROR(B631),IF(ISERROR(B630),"BLANK",B630),B631),B632)</f>
        <v>LH</v>
      </c>
      <c r="C633" s="2" t="str">
        <f t="shared" si="1232"/>
        <v>KK</v>
      </c>
      <c r="D633" s="2" t="str">
        <f t="shared" si="1232"/>
        <v>BC3</v>
      </c>
      <c r="E633" s="7" t="str">
        <f>IF(ISERROR(VLOOKUP($D633,SITES!$A:$E,2,FALSE)),"",VLOOKUP($D633,SITES!$A:$E,2,FALSE))</f>
        <v>Broward County 3</v>
      </c>
      <c r="F633" s="4">
        <f>IF(ISERROR(VLOOKUP($D633,SITES!$A:$E,3,FALSE)),"",VLOOKUP($D633,SITES!$A:$E,3,FALSE))</f>
        <v>26.158633333333334</v>
      </c>
      <c r="G633" s="31">
        <f>IF(ISERROR(VLOOKUP($D633,SITES!$A:$E,4,FALSE)),"",VLOOKUP($D633,SITES!$A:$E,4,FALSE))</f>
        <v>-80.077349999999996</v>
      </c>
      <c r="H633" s="50">
        <f t="shared" ref="H633:P633" si="1233">IF(ISERROR(H632),IF(ISERROR(H631),IF(ISERROR(H630),"BLANK",H630),H631),H632)</f>
        <v>45479</v>
      </c>
      <c r="I633" s="2">
        <f t="shared" si="1233"/>
        <v>15</v>
      </c>
      <c r="J633" s="2" t="str">
        <f t="shared" si="1233"/>
        <v>N</v>
      </c>
      <c r="K633" s="6">
        <f t="shared" si="1233"/>
        <v>0.41666666666666669</v>
      </c>
      <c r="L633" s="2" t="str">
        <f t="shared" si="1233"/>
        <v>Angela</v>
      </c>
      <c r="M633" s="2">
        <f t="shared" si="1233"/>
        <v>18.899999999999999</v>
      </c>
      <c r="N633" s="2">
        <f t="shared" si="1233"/>
        <v>2</v>
      </c>
      <c r="O633" s="2">
        <f t="shared" si="1233"/>
        <v>2</v>
      </c>
      <c r="P633" s="2" t="str">
        <f t="shared" si="1233"/>
        <v>dez</v>
      </c>
      <c r="Q633" s="7" t="str">
        <f>IF($N633=1,IF(ISERROR(VLOOKUP($P633,'M1'!$A:$C,Q$2,FALSE)),"NOT PRESENT",VLOOKUP($P633,'M1'!$A:$C,Q$2,FALSE)),IF($N633=2,IF(ISERROR(VLOOKUP(DATA!$P633,'M2'!$A:$C,Q$2,FALSE)),"NOT PRESENT",VLOOKUP(DATA!$P633,'M2'!$A:$C,Q$2,FALSE)),IF($N633=0,IF(ISERROR(VLOOKUP($P633,'M1'!$A:$C,Q$2,FALSE)),IF(ISERROR(VLOOKUP(DATA!$P633,'M2'!$A:$C,Q$2,FALSE)),"NOT PRESENT",VLOOKUP(DATA!$P633,'M2'!$A:$C,Q$2,FALSE)),VLOOKUP($P633,'M1'!$A:$C,Q$2,FALSE)),"SPECIFY METHOD")))</f>
        <v>Debris - Zero</v>
      </c>
      <c r="R633" s="7" t="str">
        <f>IF($N633=1,IF(ISERROR(VLOOKUP($P633,'M1'!$A:$C,R$2,FALSE)),"NOT PRESENT",VLOOKUP($P633,'M1'!$A:$C,R$2,FALSE)),IF($N633=2,IF(ISERROR(VLOOKUP(DATA!$P633,'M2'!$A:$C,R$2,FALSE)),"NOT PRESENT",VLOOKUP(DATA!$P633,'M2'!$A:$C,R$2,FALSE)),IF($N633=0,IF(ISERROR(VLOOKUP($P633,'M1'!$A:$C,R$2,FALSE)),IF(ISERROR(VLOOKUP(DATA!$P633,'M2'!$A:$C,R$2,FALSE)),"NOT PRESENT",VLOOKUP(DATA!$P633,'M2'!$A:$C,R$2,FALSE)),VLOOKUP($P633,'M1'!$A:$C,R$2,FALSE)),"SPECIFY METHOD")))</f>
        <v>No Debris found</v>
      </c>
      <c r="S633" s="33">
        <f t="shared" si="1157"/>
        <v>0</v>
      </c>
      <c r="T633" s="2">
        <v>0</v>
      </c>
    </row>
    <row r="634" spans="2:20">
      <c r="B634" s="2" t="str">
        <f t="shared" ref="B634:D634" si="1234">IF(ISERROR(B633),IF(ISERROR(B632),IF(ISERROR(B631),"BLANK",B631),B632),B633)</f>
        <v>LH</v>
      </c>
      <c r="C634" s="2" t="str">
        <f t="shared" si="1234"/>
        <v>KK</v>
      </c>
      <c r="D634" s="2" t="str">
        <f t="shared" si="1234"/>
        <v>BC3</v>
      </c>
      <c r="E634" s="7" t="str">
        <f>IF(ISERROR(VLOOKUP($D634,SITES!$A:$E,2,FALSE)),"",VLOOKUP($D634,SITES!$A:$E,2,FALSE))</f>
        <v>Broward County 3</v>
      </c>
      <c r="F634" s="4">
        <f>IF(ISERROR(VLOOKUP($D634,SITES!$A:$E,3,FALSE)),"",VLOOKUP($D634,SITES!$A:$E,3,FALSE))</f>
        <v>26.158633333333334</v>
      </c>
      <c r="G634" s="31">
        <f>IF(ISERROR(VLOOKUP($D634,SITES!$A:$E,4,FALSE)),"",VLOOKUP($D634,SITES!$A:$E,4,FALSE))</f>
        <v>-80.077349999999996</v>
      </c>
      <c r="H634" s="50">
        <f t="shared" ref="H634:P634" si="1235">IF(ISERROR(H633),IF(ISERROR(H632),IF(ISERROR(H631),"BLANK",H631),H632),H633)</f>
        <v>45479</v>
      </c>
      <c r="I634" s="2">
        <f t="shared" si="1235"/>
        <v>15</v>
      </c>
      <c r="J634" s="2" t="str">
        <f t="shared" si="1235"/>
        <v>N</v>
      </c>
      <c r="K634" s="6">
        <f t="shared" si="1235"/>
        <v>0.41666666666666669</v>
      </c>
      <c r="L634" s="2" t="str">
        <f t="shared" si="1235"/>
        <v>Angela</v>
      </c>
      <c r="M634" s="2">
        <f t="shared" si="1235"/>
        <v>18.899999999999999</v>
      </c>
      <c r="N634" s="2">
        <f t="shared" si="1235"/>
        <v>2</v>
      </c>
      <c r="O634" s="2">
        <f t="shared" si="1235"/>
        <v>2</v>
      </c>
      <c r="P634" s="2" t="str">
        <f t="shared" si="1235"/>
        <v>dez</v>
      </c>
      <c r="Q634" s="7" t="str">
        <f>IF($N634=1,IF(ISERROR(VLOOKUP($P634,'M1'!$A:$C,Q$2,FALSE)),"NOT PRESENT",VLOOKUP($P634,'M1'!$A:$C,Q$2,FALSE)),IF($N634=2,IF(ISERROR(VLOOKUP(DATA!$P634,'M2'!$A:$C,Q$2,FALSE)),"NOT PRESENT",VLOOKUP(DATA!$P634,'M2'!$A:$C,Q$2,FALSE)),IF($N634=0,IF(ISERROR(VLOOKUP($P634,'M1'!$A:$C,Q$2,FALSE)),IF(ISERROR(VLOOKUP(DATA!$P634,'M2'!$A:$C,Q$2,FALSE)),"NOT PRESENT",VLOOKUP(DATA!$P634,'M2'!$A:$C,Q$2,FALSE)),VLOOKUP($P634,'M1'!$A:$C,Q$2,FALSE)),"SPECIFY METHOD")))</f>
        <v>Debris - Zero</v>
      </c>
      <c r="R634" s="7" t="str">
        <f>IF($N634=1,IF(ISERROR(VLOOKUP($P634,'M1'!$A:$C,R$2,FALSE)),"NOT PRESENT",VLOOKUP($P634,'M1'!$A:$C,R$2,FALSE)),IF($N634=2,IF(ISERROR(VLOOKUP(DATA!$P634,'M2'!$A:$C,R$2,FALSE)),"NOT PRESENT",VLOOKUP(DATA!$P634,'M2'!$A:$C,R$2,FALSE)),IF($N634=0,IF(ISERROR(VLOOKUP($P634,'M1'!$A:$C,R$2,FALSE)),IF(ISERROR(VLOOKUP(DATA!$P634,'M2'!$A:$C,R$2,FALSE)),"NOT PRESENT",VLOOKUP(DATA!$P634,'M2'!$A:$C,R$2,FALSE)),VLOOKUP($P634,'M1'!$A:$C,R$2,FALSE)),"SPECIFY METHOD")))</f>
        <v>No Debris found</v>
      </c>
      <c r="S634" s="33">
        <f t="shared" si="1157"/>
        <v>0</v>
      </c>
      <c r="T634" s="2">
        <v>0</v>
      </c>
    </row>
    <row r="635" spans="2:20">
      <c r="B635" s="2" t="str">
        <f t="shared" ref="B635:D635" si="1236">IF(ISERROR(B634),IF(ISERROR(B633),IF(ISERROR(B632),"BLANK",B632),B633),B634)</f>
        <v>LH</v>
      </c>
      <c r="C635" s="2" t="str">
        <f t="shared" si="1236"/>
        <v>KK</v>
      </c>
      <c r="D635" s="2" t="str">
        <f t="shared" si="1236"/>
        <v>BC3</v>
      </c>
      <c r="E635" s="7" t="str">
        <f>IF(ISERROR(VLOOKUP($D635,SITES!$A:$E,2,FALSE)),"",VLOOKUP($D635,SITES!$A:$E,2,FALSE))</f>
        <v>Broward County 3</v>
      </c>
      <c r="F635" s="4">
        <f>IF(ISERROR(VLOOKUP($D635,SITES!$A:$E,3,FALSE)),"",VLOOKUP($D635,SITES!$A:$E,3,FALSE))</f>
        <v>26.158633333333334</v>
      </c>
      <c r="G635" s="31">
        <f>IF(ISERROR(VLOOKUP($D635,SITES!$A:$E,4,FALSE)),"",VLOOKUP($D635,SITES!$A:$E,4,FALSE))</f>
        <v>-80.077349999999996</v>
      </c>
      <c r="H635" s="50">
        <f t="shared" ref="H635:P635" si="1237">IF(ISERROR(H634),IF(ISERROR(H633),IF(ISERROR(H632),"BLANK",H632),H633),H634)</f>
        <v>45479</v>
      </c>
      <c r="I635" s="2">
        <f t="shared" si="1237"/>
        <v>15</v>
      </c>
      <c r="J635" s="2" t="str">
        <f t="shared" si="1237"/>
        <v>N</v>
      </c>
      <c r="K635" s="6">
        <f t="shared" si="1237"/>
        <v>0.41666666666666669</v>
      </c>
      <c r="L635" s="2" t="str">
        <f t="shared" si="1237"/>
        <v>Angela</v>
      </c>
      <c r="M635" s="2">
        <f t="shared" si="1237"/>
        <v>18.899999999999999</v>
      </c>
      <c r="N635" s="2">
        <f t="shared" si="1237"/>
        <v>2</v>
      </c>
      <c r="O635" s="2">
        <f t="shared" si="1237"/>
        <v>2</v>
      </c>
      <c r="P635" s="2" t="str">
        <f t="shared" si="1237"/>
        <v>dez</v>
      </c>
      <c r="Q635" s="7" t="str">
        <f>IF($N635=1,IF(ISERROR(VLOOKUP($P635,'M1'!$A:$C,Q$2,FALSE)),"NOT PRESENT",VLOOKUP($P635,'M1'!$A:$C,Q$2,FALSE)),IF($N635=2,IF(ISERROR(VLOOKUP(DATA!$P635,'M2'!$A:$C,Q$2,FALSE)),"NOT PRESENT",VLOOKUP(DATA!$P635,'M2'!$A:$C,Q$2,FALSE)),IF($N635=0,IF(ISERROR(VLOOKUP($P635,'M1'!$A:$C,Q$2,FALSE)),IF(ISERROR(VLOOKUP(DATA!$P635,'M2'!$A:$C,Q$2,FALSE)),"NOT PRESENT",VLOOKUP(DATA!$P635,'M2'!$A:$C,Q$2,FALSE)),VLOOKUP($P635,'M1'!$A:$C,Q$2,FALSE)),"SPECIFY METHOD")))</f>
        <v>Debris - Zero</v>
      </c>
      <c r="R635" s="7" t="str">
        <f>IF($N635=1,IF(ISERROR(VLOOKUP($P635,'M1'!$A:$C,R$2,FALSE)),"NOT PRESENT",VLOOKUP($P635,'M1'!$A:$C,R$2,FALSE)),IF($N635=2,IF(ISERROR(VLOOKUP(DATA!$P635,'M2'!$A:$C,R$2,FALSE)),"NOT PRESENT",VLOOKUP(DATA!$P635,'M2'!$A:$C,R$2,FALSE)),IF($N635=0,IF(ISERROR(VLOOKUP($P635,'M1'!$A:$C,R$2,FALSE)),IF(ISERROR(VLOOKUP(DATA!$P635,'M2'!$A:$C,R$2,FALSE)),"NOT PRESENT",VLOOKUP(DATA!$P635,'M2'!$A:$C,R$2,FALSE)),VLOOKUP($P635,'M1'!$A:$C,R$2,FALSE)),"SPECIFY METHOD")))</f>
        <v>No Debris found</v>
      </c>
      <c r="S635" s="33">
        <f t="shared" si="1157"/>
        <v>0</v>
      </c>
      <c r="T635" s="2">
        <v>0</v>
      </c>
    </row>
    <row r="636" spans="2:20">
      <c r="B636" s="2" t="str">
        <f t="shared" ref="B636:D636" si="1238">IF(ISERROR(B635),IF(ISERROR(B634),IF(ISERROR(B633),"BLANK",B633),B634),B635)</f>
        <v>LH</v>
      </c>
      <c r="C636" s="2" t="str">
        <f t="shared" si="1238"/>
        <v>KK</v>
      </c>
      <c r="D636" s="2" t="str">
        <f t="shared" si="1238"/>
        <v>BC3</v>
      </c>
      <c r="E636" s="7" t="str">
        <f>IF(ISERROR(VLOOKUP($D636,SITES!$A:$E,2,FALSE)),"",VLOOKUP($D636,SITES!$A:$E,2,FALSE))</f>
        <v>Broward County 3</v>
      </c>
      <c r="F636" s="4">
        <f>IF(ISERROR(VLOOKUP($D636,SITES!$A:$E,3,FALSE)),"",VLOOKUP($D636,SITES!$A:$E,3,FALSE))</f>
        <v>26.158633333333334</v>
      </c>
      <c r="G636" s="31">
        <f>IF(ISERROR(VLOOKUP($D636,SITES!$A:$E,4,FALSE)),"",VLOOKUP($D636,SITES!$A:$E,4,FALSE))</f>
        <v>-80.077349999999996</v>
      </c>
      <c r="H636" s="50">
        <f t="shared" ref="H636:P636" si="1239">IF(ISERROR(H635),IF(ISERROR(H634),IF(ISERROR(H633),"BLANK",H633),H634),H635)</f>
        <v>45479</v>
      </c>
      <c r="I636" s="2">
        <f t="shared" si="1239"/>
        <v>15</v>
      </c>
      <c r="J636" s="2" t="str">
        <f t="shared" si="1239"/>
        <v>N</v>
      </c>
      <c r="K636" s="6">
        <f t="shared" si="1239"/>
        <v>0.41666666666666669</v>
      </c>
      <c r="L636" s="2" t="str">
        <f t="shared" si="1239"/>
        <v>Angela</v>
      </c>
      <c r="M636" s="2">
        <f t="shared" si="1239"/>
        <v>18.899999999999999</v>
      </c>
      <c r="N636" s="2">
        <f t="shared" si="1239"/>
        <v>2</v>
      </c>
      <c r="O636" s="2">
        <f t="shared" si="1239"/>
        <v>2</v>
      </c>
      <c r="P636" s="2" t="str">
        <f t="shared" si="1239"/>
        <v>dez</v>
      </c>
      <c r="Q636" s="7" t="str">
        <f>IF($N636=1,IF(ISERROR(VLOOKUP($P636,'M1'!$A:$C,Q$2,FALSE)),"NOT PRESENT",VLOOKUP($P636,'M1'!$A:$C,Q$2,FALSE)),IF($N636=2,IF(ISERROR(VLOOKUP(DATA!$P636,'M2'!$A:$C,Q$2,FALSE)),"NOT PRESENT",VLOOKUP(DATA!$P636,'M2'!$A:$C,Q$2,FALSE)),IF($N636=0,IF(ISERROR(VLOOKUP($P636,'M1'!$A:$C,Q$2,FALSE)),IF(ISERROR(VLOOKUP(DATA!$P636,'M2'!$A:$C,Q$2,FALSE)),"NOT PRESENT",VLOOKUP(DATA!$P636,'M2'!$A:$C,Q$2,FALSE)),VLOOKUP($P636,'M1'!$A:$C,Q$2,FALSE)),"SPECIFY METHOD")))</f>
        <v>Debris - Zero</v>
      </c>
      <c r="R636" s="7" t="str">
        <f>IF($N636=1,IF(ISERROR(VLOOKUP($P636,'M1'!$A:$C,R$2,FALSE)),"NOT PRESENT",VLOOKUP($P636,'M1'!$A:$C,R$2,FALSE)),IF($N636=2,IF(ISERROR(VLOOKUP(DATA!$P636,'M2'!$A:$C,R$2,FALSE)),"NOT PRESENT",VLOOKUP(DATA!$P636,'M2'!$A:$C,R$2,FALSE)),IF($N636=0,IF(ISERROR(VLOOKUP($P636,'M1'!$A:$C,R$2,FALSE)),IF(ISERROR(VLOOKUP(DATA!$P636,'M2'!$A:$C,R$2,FALSE)),"NOT PRESENT",VLOOKUP(DATA!$P636,'M2'!$A:$C,R$2,FALSE)),VLOOKUP($P636,'M1'!$A:$C,R$2,FALSE)),"SPECIFY METHOD")))</f>
        <v>No Debris found</v>
      </c>
      <c r="S636" s="33">
        <f t="shared" si="1157"/>
        <v>0</v>
      </c>
      <c r="T636" s="2">
        <v>0</v>
      </c>
    </row>
    <row r="637" spans="2:20">
      <c r="B637" s="2" t="str">
        <f t="shared" ref="B637:D637" si="1240">IF(ISERROR(B636),IF(ISERROR(B635),IF(ISERROR(B634),"BLANK",B634),B635),B636)</f>
        <v>LH</v>
      </c>
      <c r="C637" s="2" t="str">
        <f t="shared" si="1240"/>
        <v>KK</v>
      </c>
      <c r="D637" s="2" t="str">
        <f t="shared" si="1240"/>
        <v>BC3</v>
      </c>
      <c r="E637" s="7" t="str">
        <f>IF(ISERROR(VLOOKUP($D637,SITES!$A:$E,2,FALSE)),"",VLOOKUP($D637,SITES!$A:$E,2,FALSE))</f>
        <v>Broward County 3</v>
      </c>
      <c r="F637" s="4">
        <f>IF(ISERROR(VLOOKUP($D637,SITES!$A:$E,3,FALSE)),"",VLOOKUP($D637,SITES!$A:$E,3,FALSE))</f>
        <v>26.158633333333334</v>
      </c>
      <c r="G637" s="31">
        <f>IF(ISERROR(VLOOKUP($D637,SITES!$A:$E,4,FALSE)),"",VLOOKUP($D637,SITES!$A:$E,4,FALSE))</f>
        <v>-80.077349999999996</v>
      </c>
      <c r="H637" s="50">
        <f t="shared" ref="H637:P637" si="1241">IF(ISERROR(H636),IF(ISERROR(H635),IF(ISERROR(H634),"BLANK",H634),H635),H636)</f>
        <v>45479</v>
      </c>
      <c r="I637" s="2">
        <f t="shared" si="1241"/>
        <v>15</v>
      </c>
      <c r="J637" s="2" t="str">
        <f t="shared" si="1241"/>
        <v>N</v>
      </c>
      <c r="K637" s="6">
        <f t="shared" si="1241"/>
        <v>0.41666666666666669</v>
      </c>
      <c r="L637" s="2" t="str">
        <f t="shared" si="1241"/>
        <v>Angela</v>
      </c>
      <c r="M637" s="2">
        <f t="shared" si="1241"/>
        <v>18.899999999999999</v>
      </c>
      <c r="N637" s="2">
        <f t="shared" si="1241"/>
        <v>2</v>
      </c>
      <c r="O637" s="2">
        <f t="shared" si="1241"/>
        <v>2</v>
      </c>
      <c r="P637" s="2" t="str">
        <f t="shared" si="1241"/>
        <v>dez</v>
      </c>
      <c r="Q637" s="7" t="str">
        <f>IF($N637=1,IF(ISERROR(VLOOKUP($P637,'M1'!$A:$C,Q$2,FALSE)),"NOT PRESENT",VLOOKUP($P637,'M1'!$A:$C,Q$2,FALSE)),IF($N637=2,IF(ISERROR(VLOOKUP(DATA!$P637,'M2'!$A:$C,Q$2,FALSE)),"NOT PRESENT",VLOOKUP(DATA!$P637,'M2'!$A:$C,Q$2,FALSE)),IF($N637=0,IF(ISERROR(VLOOKUP($P637,'M1'!$A:$C,Q$2,FALSE)),IF(ISERROR(VLOOKUP(DATA!$P637,'M2'!$A:$C,Q$2,FALSE)),"NOT PRESENT",VLOOKUP(DATA!$P637,'M2'!$A:$C,Q$2,FALSE)),VLOOKUP($P637,'M1'!$A:$C,Q$2,FALSE)),"SPECIFY METHOD")))</f>
        <v>Debris - Zero</v>
      </c>
      <c r="R637" s="7" t="str">
        <f>IF($N637=1,IF(ISERROR(VLOOKUP($P637,'M1'!$A:$C,R$2,FALSE)),"NOT PRESENT",VLOOKUP($P637,'M1'!$A:$C,R$2,FALSE)),IF($N637=2,IF(ISERROR(VLOOKUP(DATA!$P637,'M2'!$A:$C,R$2,FALSE)),"NOT PRESENT",VLOOKUP(DATA!$P637,'M2'!$A:$C,R$2,FALSE)),IF($N637=0,IF(ISERROR(VLOOKUP($P637,'M1'!$A:$C,R$2,FALSE)),IF(ISERROR(VLOOKUP(DATA!$P637,'M2'!$A:$C,R$2,FALSE)),"NOT PRESENT",VLOOKUP(DATA!$P637,'M2'!$A:$C,R$2,FALSE)),VLOOKUP($P637,'M1'!$A:$C,R$2,FALSE)),"SPECIFY METHOD")))</f>
        <v>No Debris found</v>
      </c>
      <c r="S637" s="33">
        <f t="shared" si="1157"/>
        <v>0</v>
      </c>
      <c r="T637" s="2">
        <v>0</v>
      </c>
    </row>
    <row r="638" spans="2:20">
      <c r="B638" s="2" t="str">
        <f t="shared" ref="B638:D638" si="1242">IF(ISERROR(B637),IF(ISERROR(B636),IF(ISERROR(B635),"BLANK",B635),B636),B637)</f>
        <v>LH</v>
      </c>
      <c r="C638" s="2" t="str">
        <f t="shared" si="1242"/>
        <v>KK</v>
      </c>
      <c r="D638" s="2" t="str">
        <f t="shared" si="1242"/>
        <v>BC3</v>
      </c>
      <c r="E638" s="7" t="str">
        <f>IF(ISERROR(VLOOKUP($D638,SITES!$A:$E,2,FALSE)),"",VLOOKUP($D638,SITES!$A:$E,2,FALSE))</f>
        <v>Broward County 3</v>
      </c>
      <c r="F638" s="4">
        <f>IF(ISERROR(VLOOKUP($D638,SITES!$A:$E,3,FALSE)),"",VLOOKUP($D638,SITES!$A:$E,3,FALSE))</f>
        <v>26.158633333333334</v>
      </c>
      <c r="G638" s="31">
        <f>IF(ISERROR(VLOOKUP($D638,SITES!$A:$E,4,FALSE)),"",VLOOKUP($D638,SITES!$A:$E,4,FALSE))</f>
        <v>-80.077349999999996</v>
      </c>
      <c r="H638" s="50">
        <f t="shared" ref="H638:P638" si="1243">IF(ISERROR(H637),IF(ISERROR(H636),IF(ISERROR(H635),"BLANK",H635),H636),H637)</f>
        <v>45479</v>
      </c>
      <c r="I638" s="2">
        <f t="shared" si="1243"/>
        <v>15</v>
      </c>
      <c r="J638" s="2" t="str">
        <f t="shared" si="1243"/>
        <v>N</v>
      </c>
      <c r="K638" s="6">
        <f t="shared" si="1243"/>
        <v>0.41666666666666669</v>
      </c>
      <c r="L638" s="2" t="str">
        <f t="shared" si="1243"/>
        <v>Angela</v>
      </c>
      <c r="M638" s="2">
        <f t="shared" si="1243"/>
        <v>18.899999999999999</v>
      </c>
      <c r="N638" s="2">
        <f t="shared" si="1243"/>
        <v>2</v>
      </c>
      <c r="O638" s="2">
        <f t="shared" si="1243"/>
        <v>2</v>
      </c>
      <c r="P638" s="2" t="str">
        <f t="shared" si="1243"/>
        <v>dez</v>
      </c>
      <c r="Q638" s="7" t="str">
        <f>IF($N638=1,IF(ISERROR(VLOOKUP($P638,'M1'!$A:$C,Q$2,FALSE)),"NOT PRESENT",VLOOKUP($P638,'M1'!$A:$C,Q$2,FALSE)),IF($N638=2,IF(ISERROR(VLOOKUP(DATA!$P638,'M2'!$A:$C,Q$2,FALSE)),"NOT PRESENT",VLOOKUP(DATA!$P638,'M2'!$A:$C,Q$2,FALSE)),IF($N638=0,IF(ISERROR(VLOOKUP($P638,'M1'!$A:$C,Q$2,FALSE)),IF(ISERROR(VLOOKUP(DATA!$P638,'M2'!$A:$C,Q$2,FALSE)),"NOT PRESENT",VLOOKUP(DATA!$P638,'M2'!$A:$C,Q$2,FALSE)),VLOOKUP($P638,'M1'!$A:$C,Q$2,FALSE)),"SPECIFY METHOD")))</f>
        <v>Debris - Zero</v>
      </c>
      <c r="R638" s="7" t="str">
        <f>IF($N638=1,IF(ISERROR(VLOOKUP($P638,'M1'!$A:$C,R$2,FALSE)),"NOT PRESENT",VLOOKUP($P638,'M1'!$A:$C,R$2,FALSE)),IF($N638=2,IF(ISERROR(VLOOKUP(DATA!$P638,'M2'!$A:$C,R$2,FALSE)),"NOT PRESENT",VLOOKUP(DATA!$P638,'M2'!$A:$C,R$2,FALSE)),IF($N638=0,IF(ISERROR(VLOOKUP($P638,'M1'!$A:$C,R$2,FALSE)),IF(ISERROR(VLOOKUP(DATA!$P638,'M2'!$A:$C,R$2,FALSE)),"NOT PRESENT",VLOOKUP(DATA!$P638,'M2'!$A:$C,R$2,FALSE)),VLOOKUP($P638,'M1'!$A:$C,R$2,FALSE)),"SPECIFY METHOD")))</f>
        <v>No Debris found</v>
      </c>
      <c r="S638" s="33">
        <f t="shared" si="1157"/>
        <v>0</v>
      </c>
      <c r="T638" s="2">
        <v>0</v>
      </c>
    </row>
    <row r="639" spans="2:20">
      <c r="B639" s="2" t="str">
        <f t="shared" ref="B639:D639" si="1244">IF(ISERROR(B638),IF(ISERROR(B637),IF(ISERROR(B636),"BLANK",B636),B637),B638)</f>
        <v>LH</v>
      </c>
      <c r="C639" s="2" t="str">
        <f t="shared" si="1244"/>
        <v>KK</v>
      </c>
      <c r="D639" s="2" t="str">
        <f t="shared" si="1244"/>
        <v>BC3</v>
      </c>
      <c r="E639" s="7" t="str">
        <f>IF(ISERROR(VLOOKUP($D639,SITES!$A:$E,2,FALSE)),"",VLOOKUP($D639,SITES!$A:$E,2,FALSE))</f>
        <v>Broward County 3</v>
      </c>
      <c r="F639" s="4">
        <f>IF(ISERROR(VLOOKUP($D639,SITES!$A:$E,3,FALSE)),"",VLOOKUP($D639,SITES!$A:$E,3,FALSE))</f>
        <v>26.158633333333334</v>
      </c>
      <c r="G639" s="31">
        <f>IF(ISERROR(VLOOKUP($D639,SITES!$A:$E,4,FALSE)),"",VLOOKUP($D639,SITES!$A:$E,4,FALSE))</f>
        <v>-80.077349999999996</v>
      </c>
      <c r="H639" s="50">
        <f t="shared" ref="H639:P639" si="1245">IF(ISERROR(H638),IF(ISERROR(H637),IF(ISERROR(H636),"BLANK",H636),H637),H638)</f>
        <v>45479</v>
      </c>
      <c r="I639" s="2">
        <f t="shared" si="1245"/>
        <v>15</v>
      </c>
      <c r="J639" s="2" t="str">
        <f t="shared" si="1245"/>
        <v>N</v>
      </c>
      <c r="K639" s="6">
        <f t="shared" si="1245"/>
        <v>0.41666666666666669</v>
      </c>
      <c r="L639" s="2" t="str">
        <f t="shared" si="1245"/>
        <v>Angela</v>
      </c>
      <c r="M639" s="2">
        <f t="shared" si="1245"/>
        <v>18.899999999999999</v>
      </c>
      <c r="N639" s="2">
        <f t="shared" si="1245"/>
        <v>2</v>
      </c>
      <c r="O639" s="2">
        <f t="shared" si="1245"/>
        <v>2</v>
      </c>
      <c r="P639" s="2" t="str">
        <f t="shared" si="1245"/>
        <v>dez</v>
      </c>
      <c r="Q639" s="7" t="str">
        <f>IF($N639=1,IF(ISERROR(VLOOKUP($P639,'M1'!$A:$C,Q$2,FALSE)),"NOT PRESENT",VLOOKUP($P639,'M1'!$A:$C,Q$2,FALSE)),IF($N639=2,IF(ISERROR(VLOOKUP(DATA!$P639,'M2'!$A:$C,Q$2,FALSE)),"NOT PRESENT",VLOOKUP(DATA!$P639,'M2'!$A:$C,Q$2,FALSE)),IF($N639=0,IF(ISERROR(VLOOKUP($P639,'M1'!$A:$C,Q$2,FALSE)),IF(ISERROR(VLOOKUP(DATA!$P639,'M2'!$A:$C,Q$2,FALSE)),"NOT PRESENT",VLOOKUP(DATA!$P639,'M2'!$A:$C,Q$2,FALSE)),VLOOKUP($P639,'M1'!$A:$C,Q$2,FALSE)),"SPECIFY METHOD")))</f>
        <v>Debris - Zero</v>
      </c>
      <c r="R639" s="7" t="str">
        <f>IF($N639=1,IF(ISERROR(VLOOKUP($P639,'M1'!$A:$C,R$2,FALSE)),"NOT PRESENT",VLOOKUP($P639,'M1'!$A:$C,R$2,FALSE)),IF($N639=2,IF(ISERROR(VLOOKUP(DATA!$P639,'M2'!$A:$C,R$2,FALSE)),"NOT PRESENT",VLOOKUP(DATA!$P639,'M2'!$A:$C,R$2,FALSE)),IF($N639=0,IF(ISERROR(VLOOKUP($P639,'M1'!$A:$C,R$2,FALSE)),IF(ISERROR(VLOOKUP(DATA!$P639,'M2'!$A:$C,R$2,FALSE)),"NOT PRESENT",VLOOKUP(DATA!$P639,'M2'!$A:$C,R$2,FALSE)),VLOOKUP($P639,'M1'!$A:$C,R$2,FALSE)),"SPECIFY METHOD")))</f>
        <v>No Debris found</v>
      </c>
      <c r="S639" s="33">
        <f t="shared" si="1157"/>
        <v>0</v>
      </c>
      <c r="T639" s="2">
        <v>0</v>
      </c>
    </row>
    <row r="640" spans="2:20">
      <c r="B640" s="2" t="str">
        <f t="shared" ref="B640:D640" si="1246">IF(ISERROR(B639),IF(ISERROR(B638),IF(ISERROR(B637),"BLANK",B637),B638),B639)</f>
        <v>LH</v>
      </c>
      <c r="C640" s="2" t="str">
        <f t="shared" si="1246"/>
        <v>KK</v>
      </c>
      <c r="D640" s="2" t="str">
        <f t="shared" si="1246"/>
        <v>BC3</v>
      </c>
      <c r="E640" s="7" t="str">
        <f>IF(ISERROR(VLOOKUP($D640,SITES!$A:$E,2,FALSE)),"",VLOOKUP($D640,SITES!$A:$E,2,FALSE))</f>
        <v>Broward County 3</v>
      </c>
      <c r="F640" s="4">
        <f>IF(ISERROR(VLOOKUP($D640,SITES!$A:$E,3,FALSE)),"",VLOOKUP($D640,SITES!$A:$E,3,FALSE))</f>
        <v>26.158633333333334</v>
      </c>
      <c r="G640" s="31">
        <f>IF(ISERROR(VLOOKUP($D640,SITES!$A:$E,4,FALSE)),"",VLOOKUP($D640,SITES!$A:$E,4,FALSE))</f>
        <v>-80.077349999999996</v>
      </c>
      <c r="H640" s="50">
        <f t="shared" ref="H640:P640" si="1247">IF(ISERROR(H639),IF(ISERROR(H638),IF(ISERROR(H637),"BLANK",H637),H638),H639)</f>
        <v>45479</v>
      </c>
      <c r="I640" s="2">
        <f t="shared" si="1247"/>
        <v>15</v>
      </c>
      <c r="J640" s="2" t="str">
        <f t="shared" si="1247"/>
        <v>N</v>
      </c>
      <c r="K640" s="6">
        <f t="shared" si="1247"/>
        <v>0.41666666666666669</v>
      </c>
      <c r="L640" s="2" t="str">
        <f t="shared" si="1247"/>
        <v>Angela</v>
      </c>
      <c r="M640" s="2">
        <f t="shared" si="1247"/>
        <v>18.899999999999999</v>
      </c>
      <c r="N640" s="2">
        <f t="shared" si="1247"/>
        <v>2</v>
      </c>
      <c r="O640" s="2">
        <f t="shared" si="1247"/>
        <v>2</v>
      </c>
      <c r="P640" s="2" t="str">
        <f t="shared" si="1247"/>
        <v>dez</v>
      </c>
      <c r="Q640" s="7" t="str">
        <f>IF($N640=1,IF(ISERROR(VLOOKUP($P640,'M1'!$A:$C,Q$2,FALSE)),"NOT PRESENT",VLOOKUP($P640,'M1'!$A:$C,Q$2,FALSE)),IF($N640=2,IF(ISERROR(VLOOKUP(DATA!$P640,'M2'!$A:$C,Q$2,FALSE)),"NOT PRESENT",VLOOKUP(DATA!$P640,'M2'!$A:$C,Q$2,FALSE)),IF($N640=0,IF(ISERROR(VLOOKUP($P640,'M1'!$A:$C,Q$2,FALSE)),IF(ISERROR(VLOOKUP(DATA!$P640,'M2'!$A:$C,Q$2,FALSE)),"NOT PRESENT",VLOOKUP(DATA!$P640,'M2'!$A:$C,Q$2,FALSE)),VLOOKUP($P640,'M1'!$A:$C,Q$2,FALSE)),"SPECIFY METHOD")))</f>
        <v>Debris - Zero</v>
      </c>
      <c r="R640" s="7" t="str">
        <f>IF($N640=1,IF(ISERROR(VLOOKUP($P640,'M1'!$A:$C,R$2,FALSE)),"NOT PRESENT",VLOOKUP($P640,'M1'!$A:$C,R$2,FALSE)),IF($N640=2,IF(ISERROR(VLOOKUP(DATA!$P640,'M2'!$A:$C,R$2,FALSE)),"NOT PRESENT",VLOOKUP(DATA!$P640,'M2'!$A:$C,R$2,FALSE)),IF($N640=0,IF(ISERROR(VLOOKUP($P640,'M1'!$A:$C,R$2,FALSE)),IF(ISERROR(VLOOKUP(DATA!$P640,'M2'!$A:$C,R$2,FALSE)),"NOT PRESENT",VLOOKUP(DATA!$P640,'M2'!$A:$C,R$2,FALSE)),VLOOKUP($P640,'M1'!$A:$C,R$2,FALSE)),"SPECIFY METHOD")))</f>
        <v>No Debris found</v>
      </c>
      <c r="S640" s="33">
        <f t="shared" si="1157"/>
        <v>0</v>
      </c>
      <c r="T640" s="2">
        <v>0</v>
      </c>
    </row>
    <row r="641" spans="2:20">
      <c r="B641" s="2" t="str">
        <f t="shared" ref="B641:D641" si="1248">IF(ISERROR(B640),IF(ISERROR(B639),IF(ISERROR(B638),"BLANK",B638),B639),B640)</f>
        <v>LH</v>
      </c>
      <c r="C641" s="2" t="str">
        <f t="shared" si="1248"/>
        <v>KK</v>
      </c>
      <c r="D641" s="2" t="str">
        <f t="shared" si="1248"/>
        <v>BC3</v>
      </c>
      <c r="E641" s="7" t="str">
        <f>IF(ISERROR(VLOOKUP($D641,SITES!$A:$E,2,FALSE)),"",VLOOKUP($D641,SITES!$A:$E,2,FALSE))</f>
        <v>Broward County 3</v>
      </c>
      <c r="F641" s="4">
        <f>IF(ISERROR(VLOOKUP($D641,SITES!$A:$E,3,FALSE)),"",VLOOKUP($D641,SITES!$A:$E,3,FALSE))</f>
        <v>26.158633333333334</v>
      </c>
      <c r="G641" s="31">
        <f>IF(ISERROR(VLOOKUP($D641,SITES!$A:$E,4,FALSE)),"",VLOOKUP($D641,SITES!$A:$E,4,FALSE))</f>
        <v>-80.077349999999996</v>
      </c>
      <c r="H641" s="50">
        <f t="shared" ref="H641:P641" si="1249">IF(ISERROR(H640),IF(ISERROR(H639),IF(ISERROR(H638),"BLANK",H638),H639),H640)</f>
        <v>45479</v>
      </c>
      <c r="I641" s="2">
        <f t="shared" si="1249"/>
        <v>15</v>
      </c>
      <c r="J641" s="2" t="str">
        <f t="shared" si="1249"/>
        <v>N</v>
      </c>
      <c r="K641" s="6">
        <f t="shared" si="1249"/>
        <v>0.41666666666666669</v>
      </c>
      <c r="L641" s="2" t="str">
        <f t="shared" si="1249"/>
        <v>Angela</v>
      </c>
      <c r="M641" s="2">
        <f t="shared" si="1249"/>
        <v>18.899999999999999</v>
      </c>
      <c r="N641" s="2">
        <f t="shared" si="1249"/>
        <v>2</v>
      </c>
      <c r="O641" s="2">
        <f t="shared" si="1249"/>
        <v>2</v>
      </c>
      <c r="P641" s="2" t="str">
        <f t="shared" si="1249"/>
        <v>dez</v>
      </c>
      <c r="Q641" s="7" t="str">
        <f>IF($N641=1,IF(ISERROR(VLOOKUP($P641,'M1'!$A:$C,Q$2,FALSE)),"NOT PRESENT",VLOOKUP($P641,'M1'!$A:$C,Q$2,FALSE)),IF($N641=2,IF(ISERROR(VLOOKUP(DATA!$P641,'M2'!$A:$C,Q$2,FALSE)),"NOT PRESENT",VLOOKUP(DATA!$P641,'M2'!$A:$C,Q$2,FALSE)),IF($N641=0,IF(ISERROR(VLOOKUP($P641,'M1'!$A:$C,Q$2,FALSE)),IF(ISERROR(VLOOKUP(DATA!$P641,'M2'!$A:$C,Q$2,FALSE)),"NOT PRESENT",VLOOKUP(DATA!$P641,'M2'!$A:$C,Q$2,FALSE)),VLOOKUP($P641,'M1'!$A:$C,Q$2,FALSE)),"SPECIFY METHOD")))</f>
        <v>Debris - Zero</v>
      </c>
      <c r="R641" s="7" t="str">
        <f>IF($N641=1,IF(ISERROR(VLOOKUP($P641,'M1'!$A:$C,R$2,FALSE)),"NOT PRESENT",VLOOKUP($P641,'M1'!$A:$C,R$2,FALSE)),IF($N641=2,IF(ISERROR(VLOOKUP(DATA!$P641,'M2'!$A:$C,R$2,FALSE)),"NOT PRESENT",VLOOKUP(DATA!$P641,'M2'!$A:$C,R$2,FALSE)),IF($N641=0,IF(ISERROR(VLOOKUP($P641,'M1'!$A:$C,R$2,FALSE)),IF(ISERROR(VLOOKUP(DATA!$P641,'M2'!$A:$C,R$2,FALSE)),"NOT PRESENT",VLOOKUP(DATA!$P641,'M2'!$A:$C,R$2,FALSE)),VLOOKUP($P641,'M1'!$A:$C,R$2,FALSE)),"SPECIFY METHOD")))</f>
        <v>No Debris found</v>
      </c>
      <c r="S641" s="33">
        <f t="shared" si="1157"/>
        <v>0</v>
      </c>
      <c r="T641" s="2">
        <v>0</v>
      </c>
    </row>
    <row r="642" spans="2:20">
      <c r="B642" s="2" t="str">
        <f t="shared" ref="B642:D642" si="1250">IF(ISERROR(B641),IF(ISERROR(B640),IF(ISERROR(B639),"BLANK",B639),B640),B641)</f>
        <v>LH</v>
      </c>
      <c r="C642" s="2" t="str">
        <f t="shared" si="1250"/>
        <v>KK</v>
      </c>
      <c r="D642" s="2" t="str">
        <f t="shared" si="1250"/>
        <v>BC3</v>
      </c>
      <c r="E642" s="7" t="str">
        <f>IF(ISERROR(VLOOKUP($D642,SITES!$A:$E,2,FALSE)),"",VLOOKUP($D642,SITES!$A:$E,2,FALSE))</f>
        <v>Broward County 3</v>
      </c>
      <c r="F642" s="4">
        <f>IF(ISERROR(VLOOKUP($D642,SITES!$A:$E,3,FALSE)),"",VLOOKUP($D642,SITES!$A:$E,3,FALSE))</f>
        <v>26.158633333333334</v>
      </c>
      <c r="G642" s="31">
        <f>IF(ISERROR(VLOOKUP($D642,SITES!$A:$E,4,FALSE)),"",VLOOKUP($D642,SITES!$A:$E,4,FALSE))</f>
        <v>-80.077349999999996</v>
      </c>
      <c r="H642" s="50">
        <f t="shared" ref="H642:P642" si="1251">IF(ISERROR(H641),IF(ISERROR(H640),IF(ISERROR(H639),"BLANK",H639),H640),H641)</f>
        <v>45479</v>
      </c>
      <c r="I642" s="2">
        <f t="shared" si="1251"/>
        <v>15</v>
      </c>
      <c r="J642" s="2" t="str">
        <f t="shared" si="1251"/>
        <v>N</v>
      </c>
      <c r="K642" s="6">
        <f t="shared" si="1251"/>
        <v>0.41666666666666669</v>
      </c>
      <c r="L642" s="2" t="str">
        <f t="shared" si="1251"/>
        <v>Angela</v>
      </c>
      <c r="M642" s="2">
        <f t="shared" si="1251"/>
        <v>18.899999999999999</v>
      </c>
      <c r="N642" s="2">
        <f t="shared" si="1251"/>
        <v>2</v>
      </c>
      <c r="O642" s="2">
        <f t="shared" si="1251"/>
        <v>2</v>
      </c>
      <c r="P642" s="2" t="str">
        <f t="shared" si="1251"/>
        <v>dez</v>
      </c>
      <c r="Q642" s="7" t="str">
        <f>IF($N642=1,IF(ISERROR(VLOOKUP($P642,'M1'!$A:$C,Q$2,FALSE)),"NOT PRESENT",VLOOKUP($P642,'M1'!$A:$C,Q$2,FALSE)),IF($N642=2,IF(ISERROR(VLOOKUP(DATA!$P642,'M2'!$A:$C,Q$2,FALSE)),"NOT PRESENT",VLOOKUP(DATA!$P642,'M2'!$A:$C,Q$2,FALSE)),IF($N642=0,IF(ISERROR(VLOOKUP($P642,'M1'!$A:$C,Q$2,FALSE)),IF(ISERROR(VLOOKUP(DATA!$P642,'M2'!$A:$C,Q$2,FALSE)),"NOT PRESENT",VLOOKUP(DATA!$P642,'M2'!$A:$C,Q$2,FALSE)),VLOOKUP($P642,'M1'!$A:$C,Q$2,FALSE)),"SPECIFY METHOD")))</f>
        <v>Debris - Zero</v>
      </c>
      <c r="R642" s="7" t="str">
        <f>IF($N642=1,IF(ISERROR(VLOOKUP($P642,'M1'!$A:$C,R$2,FALSE)),"NOT PRESENT",VLOOKUP($P642,'M1'!$A:$C,R$2,FALSE)),IF($N642=2,IF(ISERROR(VLOOKUP(DATA!$P642,'M2'!$A:$C,R$2,FALSE)),"NOT PRESENT",VLOOKUP(DATA!$P642,'M2'!$A:$C,R$2,FALSE)),IF($N642=0,IF(ISERROR(VLOOKUP($P642,'M1'!$A:$C,R$2,FALSE)),IF(ISERROR(VLOOKUP(DATA!$P642,'M2'!$A:$C,R$2,FALSE)),"NOT PRESENT",VLOOKUP(DATA!$P642,'M2'!$A:$C,R$2,FALSE)),VLOOKUP($P642,'M1'!$A:$C,R$2,FALSE)),"SPECIFY METHOD")))</f>
        <v>No Debris found</v>
      </c>
      <c r="S642" s="33">
        <f t="shared" si="1157"/>
        <v>0</v>
      </c>
      <c r="T642" s="2">
        <v>0</v>
      </c>
    </row>
    <row r="643" spans="2:20">
      <c r="B643" s="2" t="str">
        <f t="shared" ref="B643:D643" si="1252">IF(ISERROR(B642),IF(ISERROR(B641),IF(ISERROR(B640),"BLANK",B640),B641),B642)</f>
        <v>LH</v>
      </c>
      <c r="C643" s="2" t="str">
        <f t="shared" si="1252"/>
        <v>KK</v>
      </c>
      <c r="D643" s="2" t="str">
        <f t="shared" si="1252"/>
        <v>BC3</v>
      </c>
      <c r="E643" s="7" t="str">
        <f>IF(ISERROR(VLOOKUP($D643,SITES!$A:$E,2,FALSE)),"",VLOOKUP($D643,SITES!$A:$E,2,FALSE))</f>
        <v>Broward County 3</v>
      </c>
      <c r="F643" s="4">
        <f>IF(ISERROR(VLOOKUP($D643,SITES!$A:$E,3,FALSE)),"",VLOOKUP($D643,SITES!$A:$E,3,FALSE))</f>
        <v>26.158633333333334</v>
      </c>
      <c r="G643" s="31">
        <f>IF(ISERROR(VLOOKUP($D643,SITES!$A:$E,4,FALSE)),"",VLOOKUP($D643,SITES!$A:$E,4,FALSE))</f>
        <v>-80.077349999999996</v>
      </c>
      <c r="H643" s="50">
        <f t="shared" ref="H643:P643" si="1253">IF(ISERROR(H642),IF(ISERROR(H641),IF(ISERROR(H640),"BLANK",H640),H641),H642)</f>
        <v>45479</v>
      </c>
      <c r="I643" s="2">
        <f t="shared" si="1253"/>
        <v>15</v>
      </c>
      <c r="J643" s="2" t="str">
        <f t="shared" si="1253"/>
        <v>N</v>
      </c>
      <c r="K643" s="6">
        <f t="shared" si="1253"/>
        <v>0.41666666666666669</v>
      </c>
      <c r="L643" s="2" t="str">
        <f t="shared" si="1253"/>
        <v>Angela</v>
      </c>
      <c r="M643" s="2">
        <f t="shared" si="1253"/>
        <v>18.899999999999999</v>
      </c>
      <c r="N643" s="2">
        <f t="shared" si="1253"/>
        <v>2</v>
      </c>
      <c r="O643" s="2">
        <f t="shared" si="1253"/>
        <v>2</v>
      </c>
      <c r="P643" s="2" t="str">
        <f t="shared" si="1253"/>
        <v>dez</v>
      </c>
      <c r="Q643" s="7" t="str">
        <f>IF($N643=1,IF(ISERROR(VLOOKUP($P643,'M1'!$A:$C,Q$2,FALSE)),"NOT PRESENT",VLOOKUP($P643,'M1'!$A:$C,Q$2,FALSE)),IF($N643=2,IF(ISERROR(VLOOKUP(DATA!$P643,'M2'!$A:$C,Q$2,FALSE)),"NOT PRESENT",VLOOKUP(DATA!$P643,'M2'!$A:$C,Q$2,FALSE)),IF($N643=0,IF(ISERROR(VLOOKUP($P643,'M1'!$A:$C,Q$2,FALSE)),IF(ISERROR(VLOOKUP(DATA!$P643,'M2'!$A:$C,Q$2,FALSE)),"NOT PRESENT",VLOOKUP(DATA!$P643,'M2'!$A:$C,Q$2,FALSE)),VLOOKUP($P643,'M1'!$A:$C,Q$2,FALSE)),"SPECIFY METHOD")))</f>
        <v>Debris - Zero</v>
      </c>
      <c r="R643" s="7" t="str">
        <f>IF($N643=1,IF(ISERROR(VLOOKUP($P643,'M1'!$A:$C,R$2,FALSE)),"NOT PRESENT",VLOOKUP($P643,'M1'!$A:$C,R$2,FALSE)),IF($N643=2,IF(ISERROR(VLOOKUP(DATA!$P643,'M2'!$A:$C,R$2,FALSE)),"NOT PRESENT",VLOOKUP(DATA!$P643,'M2'!$A:$C,R$2,FALSE)),IF($N643=0,IF(ISERROR(VLOOKUP($P643,'M1'!$A:$C,R$2,FALSE)),IF(ISERROR(VLOOKUP(DATA!$P643,'M2'!$A:$C,R$2,FALSE)),"NOT PRESENT",VLOOKUP(DATA!$P643,'M2'!$A:$C,R$2,FALSE)),VLOOKUP($P643,'M1'!$A:$C,R$2,FALSE)),"SPECIFY METHOD")))</f>
        <v>No Debris found</v>
      </c>
      <c r="S643" s="33">
        <f t="shared" si="1157"/>
        <v>0</v>
      </c>
      <c r="T643" s="2">
        <v>0</v>
      </c>
    </row>
    <row r="644" spans="2:20">
      <c r="B644" s="2" t="str">
        <f t="shared" ref="B644:D644" si="1254">IF(ISERROR(B643),IF(ISERROR(B642),IF(ISERROR(B641),"BLANK",B641),B642),B643)</f>
        <v>LH</v>
      </c>
      <c r="C644" s="2" t="str">
        <f t="shared" si="1254"/>
        <v>KK</v>
      </c>
      <c r="D644" s="2" t="str">
        <f t="shared" si="1254"/>
        <v>BC3</v>
      </c>
      <c r="E644" s="7" t="str">
        <f>IF(ISERROR(VLOOKUP($D644,SITES!$A:$E,2,FALSE)),"",VLOOKUP($D644,SITES!$A:$E,2,FALSE))</f>
        <v>Broward County 3</v>
      </c>
      <c r="F644" s="4">
        <f>IF(ISERROR(VLOOKUP($D644,SITES!$A:$E,3,FALSE)),"",VLOOKUP($D644,SITES!$A:$E,3,FALSE))</f>
        <v>26.158633333333334</v>
      </c>
      <c r="G644" s="31">
        <f>IF(ISERROR(VLOOKUP($D644,SITES!$A:$E,4,FALSE)),"",VLOOKUP($D644,SITES!$A:$E,4,FALSE))</f>
        <v>-80.077349999999996</v>
      </c>
      <c r="H644" s="50">
        <f t="shared" ref="H644:P644" si="1255">IF(ISERROR(H643),IF(ISERROR(H642),IF(ISERROR(H641),"BLANK",H641),H642),H643)</f>
        <v>45479</v>
      </c>
      <c r="I644" s="2">
        <f t="shared" si="1255"/>
        <v>15</v>
      </c>
      <c r="J644" s="2" t="str">
        <f t="shared" si="1255"/>
        <v>N</v>
      </c>
      <c r="K644" s="6">
        <f t="shared" si="1255"/>
        <v>0.41666666666666669</v>
      </c>
      <c r="L644" s="2" t="str">
        <f t="shared" si="1255"/>
        <v>Angela</v>
      </c>
      <c r="M644" s="2">
        <f t="shared" si="1255"/>
        <v>18.899999999999999</v>
      </c>
      <c r="N644" s="2">
        <f t="shared" si="1255"/>
        <v>2</v>
      </c>
      <c r="O644" s="2">
        <f t="shared" si="1255"/>
        <v>2</v>
      </c>
      <c r="P644" s="2" t="str">
        <f t="shared" si="1255"/>
        <v>dez</v>
      </c>
      <c r="Q644" s="7" t="str">
        <f>IF($N644=1,IF(ISERROR(VLOOKUP($P644,'M1'!$A:$C,Q$2,FALSE)),"NOT PRESENT",VLOOKUP($P644,'M1'!$A:$C,Q$2,FALSE)),IF($N644=2,IF(ISERROR(VLOOKUP(DATA!$P644,'M2'!$A:$C,Q$2,FALSE)),"NOT PRESENT",VLOOKUP(DATA!$P644,'M2'!$A:$C,Q$2,FALSE)),IF($N644=0,IF(ISERROR(VLOOKUP($P644,'M1'!$A:$C,Q$2,FALSE)),IF(ISERROR(VLOOKUP(DATA!$P644,'M2'!$A:$C,Q$2,FALSE)),"NOT PRESENT",VLOOKUP(DATA!$P644,'M2'!$A:$C,Q$2,FALSE)),VLOOKUP($P644,'M1'!$A:$C,Q$2,FALSE)),"SPECIFY METHOD")))</f>
        <v>Debris - Zero</v>
      </c>
      <c r="R644" s="7" t="str">
        <f>IF($N644=1,IF(ISERROR(VLOOKUP($P644,'M1'!$A:$C,R$2,FALSE)),"NOT PRESENT",VLOOKUP($P644,'M1'!$A:$C,R$2,FALSE)),IF($N644=2,IF(ISERROR(VLOOKUP(DATA!$P644,'M2'!$A:$C,R$2,FALSE)),"NOT PRESENT",VLOOKUP(DATA!$P644,'M2'!$A:$C,R$2,FALSE)),IF($N644=0,IF(ISERROR(VLOOKUP($P644,'M1'!$A:$C,R$2,FALSE)),IF(ISERROR(VLOOKUP(DATA!$P644,'M2'!$A:$C,R$2,FALSE)),"NOT PRESENT",VLOOKUP(DATA!$P644,'M2'!$A:$C,R$2,FALSE)),VLOOKUP($P644,'M1'!$A:$C,R$2,FALSE)),"SPECIFY METHOD")))</f>
        <v>No Debris found</v>
      </c>
      <c r="S644" s="33">
        <f t="shared" si="1157"/>
        <v>0</v>
      </c>
      <c r="T644" s="2">
        <v>0</v>
      </c>
    </row>
    <row r="645" spans="2:20">
      <c r="B645" s="2" t="str">
        <f t="shared" ref="B645:D645" si="1256">IF(ISERROR(B644),IF(ISERROR(B643),IF(ISERROR(B642),"BLANK",B642),B643),B644)</f>
        <v>LH</v>
      </c>
      <c r="C645" s="2" t="str">
        <f t="shared" si="1256"/>
        <v>KK</v>
      </c>
      <c r="D645" s="2" t="str">
        <f t="shared" si="1256"/>
        <v>BC3</v>
      </c>
      <c r="E645" s="7" t="str">
        <f>IF(ISERROR(VLOOKUP($D645,SITES!$A:$E,2,FALSE)),"",VLOOKUP($D645,SITES!$A:$E,2,FALSE))</f>
        <v>Broward County 3</v>
      </c>
      <c r="F645" s="4">
        <f>IF(ISERROR(VLOOKUP($D645,SITES!$A:$E,3,FALSE)),"",VLOOKUP($D645,SITES!$A:$E,3,FALSE))</f>
        <v>26.158633333333334</v>
      </c>
      <c r="G645" s="31">
        <f>IF(ISERROR(VLOOKUP($D645,SITES!$A:$E,4,FALSE)),"",VLOOKUP($D645,SITES!$A:$E,4,FALSE))</f>
        <v>-80.077349999999996</v>
      </c>
      <c r="H645" s="50">
        <f t="shared" ref="H645:P645" si="1257">IF(ISERROR(H644),IF(ISERROR(H643),IF(ISERROR(H642),"BLANK",H642),H643),H644)</f>
        <v>45479</v>
      </c>
      <c r="I645" s="2">
        <f t="shared" si="1257"/>
        <v>15</v>
      </c>
      <c r="J645" s="2" t="str">
        <f t="shared" si="1257"/>
        <v>N</v>
      </c>
      <c r="K645" s="6">
        <f t="shared" si="1257"/>
        <v>0.41666666666666669</v>
      </c>
      <c r="L645" s="2" t="str">
        <f t="shared" si="1257"/>
        <v>Angela</v>
      </c>
      <c r="M645" s="2">
        <f t="shared" si="1257"/>
        <v>18.899999999999999</v>
      </c>
      <c r="N645" s="2">
        <f t="shared" si="1257"/>
        <v>2</v>
      </c>
      <c r="O645" s="2">
        <f t="shared" si="1257"/>
        <v>2</v>
      </c>
      <c r="P645" s="2" t="str">
        <f t="shared" si="1257"/>
        <v>dez</v>
      </c>
      <c r="Q645" s="7" t="str">
        <f>IF($N645=1,IF(ISERROR(VLOOKUP($P645,'M1'!$A:$C,Q$2,FALSE)),"NOT PRESENT",VLOOKUP($P645,'M1'!$A:$C,Q$2,FALSE)),IF($N645=2,IF(ISERROR(VLOOKUP(DATA!$P645,'M2'!$A:$C,Q$2,FALSE)),"NOT PRESENT",VLOOKUP(DATA!$P645,'M2'!$A:$C,Q$2,FALSE)),IF($N645=0,IF(ISERROR(VLOOKUP($P645,'M1'!$A:$C,Q$2,FALSE)),IF(ISERROR(VLOOKUP(DATA!$P645,'M2'!$A:$C,Q$2,FALSE)),"NOT PRESENT",VLOOKUP(DATA!$P645,'M2'!$A:$C,Q$2,FALSE)),VLOOKUP($P645,'M1'!$A:$C,Q$2,FALSE)),"SPECIFY METHOD")))</f>
        <v>Debris - Zero</v>
      </c>
      <c r="R645" s="7" t="str">
        <f>IF($N645=1,IF(ISERROR(VLOOKUP($P645,'M1'!$A:$C,R$2,FALSE)),"NOT PRESENT",VLOOKUP($P645,'M1'!$A:$C,R$2,FALSE)),IF($N645=2,IF(ISERROR(VLOOKUP(DATA!$P645,'M2'!$A:$C,R$2,FALSE)),"NOT PRESENT",VLOOKUP(DATA!$P645,'M2'!$A:$C,R$2,FALSE)),IF($N645=0,IF(ISERROR(VLOOKUP($P645,'M1'!$A:$C,R$2,FALSE)),IF(ISERROR(VLOOKUP(DATA!$P645,'M2'!$A:$C,R$2,FALSE)),"NOT PRESENT",VLOOKUP(DATA!$P645,'M2'!$A:$C,R$2,FALSE)),VLOOKUP($P645,'M1'!$A:$C,R$2,FALSE)),"SPECIFY METHOD")))</f>
        <v>No Debris found</v>
      </c>
      <c r="S645" s="33">
        <f t="shared" si="1157"/>
        <v>0</v>
      </c>
      <c r="T645" s="2">
        <v>0</v>
      </c>
    </row>
    <row r="646" spans="2:20">
      <c r="B646" s="2" t="str">
        <f t="shared" ref="B646:D646" si="1258">IF(ISERROR(B645),IF(ISERROR(B644),IF(ISERROR(B643),"BLANK",B643),B644),B645)</f>
        <v>LH</v>
      </c>
      <c r="C646" s="2" t="str">
        <f t="shared" si="1258"/>
        <v>KK</v>
      </c>
      <c r="D646" s="2" t="str">
        <f t="shared" si="1258"/>
        <v>BC3</v>
      </c>
      <c r="E646" s="7" t="str">
        <f>IF(ISERROR(VLOOKUP($D646,SITES!$A:$E,2,FALSE)),"",VLOOKUP($D646,SITES!$A:$E,2,FALSE))</f>
        <v>Broward County 3</v>
      </c>
      <c r="F646" s="4">
        <f>IF(ISERROR(VLOOKUP($D646,SITES!$A:$E,3,FALSE)),"",VLOOKUP($D646,SITES!$A:$E,3,FALSE))</f>
        <v>26.158633333333334</v>
      </c>
      <c r="G646" s="31">
        <f>IF(ISERROR(VLOOKUP($D646,SITES!$A:$E,4,FALSE)),"",VLOOKUP($D646,SITES!$A:$E,4,FALSE))</f>
        <v>-80.077349999999996</v>
      </c>
      <c r="H646" s="50">
        <f t="shared" ref="H646:P646" si="1259">IF(ISERROR(H645),IF(ISERROR(H644),IF(ISERROR(H643),"BLANK",H643),H644),H645)</f>
        <v>45479</v>
      </c>
      <c r="I646" s="2">
        <f t="shared" si="1259"/>
        <v>15</v>
      </c>
      <c r="J646" s="2" t="str">
        <f t="shared" si="1259"/>
        <v>N</v>
      </c>
      <c r="K646" s="6">
        <f t="shared" si="1259"/>
        <v>0.41666666666666669</v>
      </c>
      <c r="L646" s="2" t="str">
        <f t="shared" si="1259"/>
        <v>Angela</v>
      </c>
      <c r="M646" s="2">
        <f t="shared" si="1259"/>
        <v>18.899999999999999</v>
      </c>
      <c r="N646" s="2">
        <f t="shared" si="1259"/>
        <v>2</v>
      </c>
      <c r="O646" s="2">
        <f t="shared" si="1259"/>
        <v>2</v>
      </c>
      <c r="P646" s="2" t="str">
        <f t="shared" si="1259"/>
        <v>dez</v>
      </c>
      <c r="Q646" s="7" t="str">
        <f>IF($N646=1,IF(ISERROR(VLOOKUP($P646,'M1'!$A:$C,Q$2,FALSE)),"NOT PRESENT",VLOOKUP($P646,'M1'!$A:$C,Q$2,FALSE)),IF($N646=2,IF(ISERROR(VLOOKUP(DATA!$P646,'M2'!$A:$C,Q$2,FALSE)),"NOT PRESENT",VLOOKUP(DATA!$P646,'M2'!$A:$C,Q$2,FALSE)),IF($N646=0,IF(ISERROR(VLOOKUP($P646,'M1'!$A:$C,Q$2,FALSE)),IF(ISERROR(VLOOKUP(DATA!$P646,'M2'!$A:$C,Q$2,FALSE)),"NOT PRESENT",VLOOKUP(DATA!$P646,'M2'!$A:$C,Q$2,FALSE)),VLOOKUP($P646,'M1'!$A:$C,Q$2,FALSE)),"SPECIFY METHOD")))</f>
        <v>Debris - Zero</v>
      </c>
      <c r="R646" s="7" t="str">
        <f>IF($N646=1,IF(ISERROR(VLOOKUP($P646,'M1'!$A:$C,R$2,FALSE)),"NOT PRESENT",VLOOKUP($P646,'M1'!$A:$C,R$2,FALSE)),IF($N646=2,IF(ISERROR(VLOOKUP(DATA!$P646,'M2'!$A:$C,R$2,FALSE)),"NOT PRESENT",VLOOKUP(DATA!$P646,'M2'!$A:$C,R$2,FALSE)),IF($N646=0,IF(ISERROR(VLOOKUP($P646,'M1'!$A:$C,R$2,FALSE)),IF(ISERROR(VLOOKUP(DATA!$P646,'M2'!$A:$C,R$2,FALSE)),"NOT PRESENT",VLOOKUP(DATA!$P646,'M2'!$A:$C,R$2,FALSE)),VLOOKUP($P646,'M1'!$A:$C,R$2,FALSE)),"SPECIFY METHOD")))</f>
        <v>No Debris found</v>
      </c>
      <c r="S646" s="33">
        <f t="shared" si="1157"/>
        <v>0</v>
      </c>
      <c r="T646" s="2">
        <v>0</v>
      </c>
    </row>
    <row r="647" spans="2:20">
      <c r="B647" s="2" t="str">
        <f t="shared" ref="B647:D647" si="1260">IF(ISERROR(B646),IF(ISERROR(B645),IF(ISERROR(B644),"BLANK",B644),B645),B646)</f>
        <v>LH</v>
      </c>
      <c r="C647" s="2" t="str">
        <f t="shared" si="1260"/>
        <v>KK</v>
      </c>
      <c r="D647" s="2" t="str">
        <f t="shared" si="1260"/>
        <v>BC3</v>
      </c>
      <c r="E647" s="7" t="str">
        <f>IF(ISERROR(VLOOKUP($D647,SITES!$A:$E,2,FALSE)),"",VLOOKUP($D647,SITES!$A:$E,2,FALSE))</f>
        <v>Broward County 3</v>
      </c>
      <c r="F647" s="4">
        <f>IF(ISERROR(VLOOKUP($D647,SITES!$A:$E,3,FALSE)),"",VLOOKUP($D647,SITES!$A:$E,3,FALSE))</f>
        <v>26.158633333333334</v>
      </c>
      <c r="G647" s="31">
        <f>IF(ISERROR(VLOOKUP($D647,SITES!$A:$E,4,FALSE)),"",VLOOKUP($D647,SITES!$A:$E,4,FALSE))</f>
        <v>-80.077349999999996</v>
      </c>
      <c r="H647" s="50">
        <f t="shared" ref="H647:P647" si="1261">IF(ISERROR(H646),IF(ISERROR(H645),IF(ISERROR(H644),"BLANK",H644),H645),H646)</f>
        <v>45479</v>
      </c>
      <c r="I647" s="2">
        <f t="shared" si="1261"/>
        <v>15</v>
      </c>
      <c r="J647" s="2" t="str">
        <f t="shared" si="1261"/>
        <v>N</v>
      </c>
      <c r="K647" s="6">
        <f t="shared" si="1261"/>
        <v>0.41666666666666669</v>
      </c>
      <c r="L647" s="2" t="str">
        <f t="shared" si="1261"/>
        <v>Angela</v>
      </c>
      <c r="M647" s="2">
        <f t="shared" si="1261"/>
        <v>18.899999999999999</v>
      </c>
      <c r="N647" s="2">
        <f t="shared" si="1261"/>
        <v>2</v>
      </c>
      <c r="O647" s="2">
        <f t="shared" si="1261"/>
        <v>2</v>
      </c>
      <c r="P647" s="2" t="str">
        <f t="shared" si="1261"/>
        <v>dez</v>
      </c>
      <c r="Q647" s="7" t="str">
        <f>IF($N647=1,IF(ISERROR(VLOOKUP($P647,'M1'!$A:$C,Q$2,FALSE)),"NOT PRESENT",VLOOKUP($P647,'M1'!$A:$C,Q$2,FALSE)),IF($N647=2,IF(ISERROR(VLOOKUP(DATA!$P647,'M2'!$A:$C,Q$2,FALSE)),"NOT PRESENT",VLOOKUP(DATA!$P647,'M2'!$A:$C,Q$2,FALSE)),IF($N647=0,IF(ISERROR(VLOOKUP($P647,'M1'!$A:$C,Q$2,FALSE)),IF(ISERROR(VLOOKUP(DATA!$P647,'M2'!$A:$C,Q$2,FALSE)),"NOT PRESENT",VLOOKUP(DATA!$P647,'M2'!$A:$C,Q$2,FALSE)),VLOOKUP($P647,'M1'!$A:$C,Q$2,FALSE)),"SPECIFY METHOD")))</f>
        <v>Debris - Zero</v>
      </c>
      <c r="R647" s="7" t="str">
        <f>IF($N647=1,IF(ISERROR(VLOOKUP($P647,'M1'!$A:$C,R$2,FALSE)),"NOT PRESENT",VLOOKUP($P647,'M1'!$A:$C,R$2,FALSE)),IF($N647=2,IF(ISERROR(VLOOKUP(DATA!$P647,'M2'!$A:$C,R$2,FALSE)),"NOT PRESENT",VLOOKUP(DATA!$P647,'M2'!$A:$C,R$2,FALSE)),IF($N647=0,IF(ISERROR(VLOOKUP($P647,'M1'!$A:$C,R$2,FALSE)),IF(ISERROR(VLOOKUP(DATA!$P647,'M2'!$A:$C,R$2,FALSE)),"NOT PRESENT",VLOOKUP(DATA!$P647,'M2'!$A:$C,R$2,FALSE)),VLOOKUP($P647,'M1'!$A:$C,R$2,FALSE)),"SPECIFY METHOD")))</f>
        <v>No Debris found</v>
      </c>
      <c r="S647" s="33">
        <f t="shared" si="1157"/>
        <v>0</v>
      </c>
      <c r="T647" s="2">
        <v>0</v>
      </c>
    </row>
    <row r="648" spans="2:20">
      <c r="B648" s="2" t="str">
        <f t="shared" ref="B648:D648" si="1262">IF(ISERROR(B647),IF(ISERROR(B646),IF(ISERROR(B645),"BLANK",B645),B646),B647)</f>
        <v>LH</v>
      </c>
      <c r="C648" s="2" t="str">
        <f t="shared" si="1262"/>
        <v>KK</v>
      </c>
      <c r="D648" s="2" t="str">
        <f t="shared" si="1262"/>
        <v>BC3</v>
      </c>
      <c r="E648" s="7" t="str">
        <f>IF(ISERROR(VLOOKUP($D648,SITES!$A:$E,2,FALSE)),"",VLOOKUP($D648,SITES!$A:$E,2,FALSE))</f>
        <v>Broward County 3</v>
      </c>
      <c r="F648" s="4">
        <f>IF(ISERROR(VLOOKUP($D648,SITES!$A:$E,3,FALSE)),"",VLOOKUP($D648,SITES!$A:$E,3,FALSE))</f>
        <v>26.158633333333334</v>
      </c>
      <c r="G648" s="31">
        <f>IF(ISERROR(VLOOKUP($D648,SITES!$A:$E,4,FALSE)),"",VLOOKUP($D648,SITES!$A:$E,4,FALSE))</f>
        <v>-80.077349999999996</v>
      </c>
      <c r="H648" s="50">
        <f t="shared" ref="H648:P648" si="1263">IF(ISERROR(H647),IF(ISERROR(H646),IF(ISERROR(H645),"BLANK",H645),H646),H647)</f>
        <v>45479</v>
      </c>
      <c r="I648" s="2">
        <f t="shared" si="1263"/>
        <v>15</v>
      </c>
      <c r="J648" s="2" t="str">
        <f t="shared" si="1263"/>
        <v>N</v>
      </c>
      <c r="K648" s="6">
        <f t="shared" si="1263"/>
        <v>0.41666666666666669</v>
      </c>
      <c r="L648" s="2" t="str">
        <f t="shared" si="1263"/>
        <v>Angela</v>
      </c>
      <c r="M648" s="2">
        <f t="shared" si="1263"/>
        <v>18.899999999999999</v>
      </c>
      <c r="N648" s="2">
        <f t="shared" si="1263"/>
        <v>2</v>
      </c>
      <c r="O648" s="2">
        <f t="shared" si="1263"/>
        <v>2</v>
      </c>
      <c r="P648" s="2" t="str">
        <f t="shared" si="1263"/>
        <v>dez</v>
      </c>
      <c r="Q648" s="7" t="str">
        <f>IF($N648=1,IF(ISERROR(VLOOKUP($P648,'M1'!$A:$C,Q$2,FALSE)),"NOT PRESENT",VLOOKUP($P648,'M1'!$A:$C,Q$2,FALSE)),IF($N648=2,IF(ISERROR(VLOOKUP(DATA!$P648,'M2'!$A:$C,Q$2,FALSE)),"NOT PRESENT",VLOOKUP(DATA!$P648,'M2'!$A:$C,Q$2,FALSE)),IF($N648=0,IF(ISERROR(VLOOKUP($P648,'M1'!$A:$C,Q$2,FALSE)),IF(ISERROR(VLOOKUP(DATA!$P648,'M2'!$A:$C,Q$2,FALSE)),"NOT PRESENT",VLOOKUP(DATA!$P648,'M2'!$A:$C,Q$2,FALSE)),VLOOKUP($P648,'M1'!$A:$C,Q$2,FALSE)),"SPECIFY METHOD")))</f>
        <v>Debris - Zero</v>
      </c>
      <c r="R648" s="7" t="str">
        <f>IF($N648=1,IF(ISERROR(VLOOKUP($P648,'M1'!$A:$C,R$2,FALSE)),"NOT PRESENT",VLOOKUP($P648,'M1'!$A:$C,R$2,FALSE)),IF($N648=2,IF(ISERROR(VLOOKUP(DATA!$P648,'M2'!$A:$C,R$2,FALSE)),"NOT PRESENT",VLOOKUP(DATA!$P648,'M2'!$A:$C,R$2,FALSE)),IF($N648=0,IF(ISERROR(VLOOKUP($P648,'M1'!$A:$C,R$2,FALSE)),IF(ISERROR(VLOOKUP(DATA!$P648,'M2'!$A:$C,R$2,FALSE)),"NOT PRESENT",VLOOKUP(DATA!$P648,'M2'!$A:$C,R$2,FALSE)),VLOOKUP($P648,'M1'!$A:$C,R$2,FALSE)),"SPECIFY METHOD")))</f>
        <v>No Debris found</v>
      </c>
      <c r="S648" s="33">
        <f t="shared" si="1157"/>
        <v>0</v>
      </c>
      <c r="T648" s="2">
        <v>0</v>
      </c>
    </row>
    <row r="649" spans="2:20">
      <c r="B649" s="2" t="str">
        <f t="shared" ref="B649:D649" si="1264">IF(ISERROR(B648),IF(ISERROR(B647),IF(ISERROR(B646),"BLANK",B646),B647),B648)</f>
        <v>LH</v>
      </c>
      <c r="C649" s="2" t="str">
        <f t="shared" si="1264"/>
        <v>KK</v>
      </c>
      <c r="D649" s="2" t="str">
        <f t="shared" si="1264"/>
        <v>BC3</v>
      </c>
      <c r="E649" s="7" t="str">
        <f>IF(ISERROR(VLOOKUP($D649,SITES!$A:$E,2,FALSE)),"",VLOOKUP($D649,SITES!$A:$E,2,FALSE))</f>
        <v>Broward County 3</v>
      </c>
      <c r="F649" s="4">
        <f>IF(ISERROR(VLOOKUP($D649,SITES!$A:$E,3,FALSE)),"",VLOOKUP($D649,SITES!$A:$E,3,FALSE))</f>
        <v>26.158633333333334</v>
      </c>
      <c r="G649" s="31">
        <f>IF(ISERROR(VLOOKUP($D649,SITES!$A:$E,4,FALSE)),"",VLOOKUP($D649,SITES!$A:$E,4,FALSE))</f>
        <v>-80.077349999999996</v>
      </c>
      <c r="H649" s="50">
        <f t="shared" ref="H649:P649" si="1265">IF(ISERROR(H648),IF(ISERROR(H647),IF(ISERROR(H646),"BLANK",H646),H647),H648)</f>
        <v>45479</v>
      </c>
      <c r="I649" s="2">
        <f t="shared" si="1265"/>
        <v>15</v>
      </c>
      <c r="J649" s="2" t="str">
        <f t="shared" si="1265"/>
        <v>N</v>
      </c>
      <c r="K649" s="6">
        <f t="shared" si="1265"/>
        <v>0.41666666666666669</v>
      </c>
      <c r="L649" s="2" t="str">
        <f t="shared" si="1265"/>
        <v>Angela</v>
      </c>
      <c r="M649" s="2">
        <f t="shared" si="1265"/>
        <v>18.899999999999999</v>
      </c>
      <c r="N649" s="2">
        <f t="shared" si="1265"/>
        <v>2</v>
      </c>
      <c r="O649" s="2">
        <f t="shared" si="1265"/>
        <v>2</v>
      </c>
      <c r="P649" s="2" t="str">
        <f t="shared" si="1265"/>
        <v>dez</v>
      </c>
      <c r="Q649" s="7" t="str">
        <f>IF($N649=1,IF(ISERROR(VLOOKUP($P649,'M1'!$A:$C,Q$2,FALSE)),"NOT PRESENT",VLOOKUP($P649,'M1'!$A:$C,Q$2,FALSE)),IF($N649=2,IF(ISERROR(VLOOKUP(DATA!$P649,'M2'!$A:$C,Q$2,FALSE)),"NOT PRESENT",VLOOKUP(DATA!$P649,'M2'!$A:$C,Q$2,FALSE)),IF($N649=0,IF(ISERROR(VLOOKUP($P649,'M1'!$A:$C,Q$2,FALSE)),IF(ISERROR(VLOOKUP(DATA!$P649,'M2'!$A:$C,Q$2,FALSE)),"NOT PRESENT",VLOOKUP(DATA!$P649,'M2'!$A:$C,Q$2,FALSE)),VLOOKUP($P649,'M1'!$A:$C,Q$2,FALSE)),"SPECIFY METHOD")))</f>
        <v>Debris - Zero</v>
      </c>
      <c r="R649" s="7" t="str">
        <f>IF($N649=1,IF(ISERROR(VLOOKUP($P649,'M1'!$A:$C,R$2,FALSE)),"NOT PRESENT",VLOOKUP($P649,'M1'!$A:$C,R$2,FALSE)),IF($N649=2,IF(ISERROR(VLOOKUP(DATA!$P649,'M2'!$A:$C,R$2,FALSE)),"NOT PRESENT",VLOOKUP(DATA!$P649,'M2'!$A:$C,R$2,FALSE)),IF($N649=0,IF(ISERROR(VLOOKUP($P649,'M1'!$A:$C,R$2,FALSE)),IF(ISERROR(VLOOKUP(DATA!$P649,'M2'!$A:$C,R$2,FALSE)),"NOT PRESENT",VLOOKUP(DATA!$P649,'M2'!$A:$C,R$2,FALSE)),VLOOKUP($P649,'M1'!$A:$C,R$2,FALSE)),"SPECIFY METHOD")))</f>
        <v>No Debris found</v>
      </c>
      <c r="S649" s="33">
        <f t="shared" si="1157"/>
        <v>0</v>
      </c>
      <c r="T649" s="2">
        <v>0</v>
      </c>
    </row>
    <row r="650" spans="2:20">
      <c r="B650" s="2" t="str">
        <f t="shared" ref="B650:D650" si="1266">IF(ISERROR(B649),IF(ISERROR(B648),IF(ISERROR(B647),"BLANK",B647),B648),B649)</f>
        <v>LH</v>
      </c>
      <c r="C650" s="2" t="str">
        <f t="shared" si="1266"/>
        <v>KK</v>
      </c>
      <c r="D650" s="2" t="str">
        <f t="shared" si="1266"/>
        <v>BC3</v>
      </c>
      <c r="E650" s="7" t="str">
        <f>IF(ISERROR(VLOOKUP($D650,SITES!$A:$E,2,FALSE)),"",VLOOKUP($D650,SITES!$A:$E,2,FALSE))</f>
        <v>Broward County 3</v>
      </c>
      <c r="F650" s="4">
        <f>IF(ISERROR(VLOOKUP($D650,SITES!$A:$E,3,FALSE)),"",VLOOKUP($D650,SITES!$A:$E,3,FALSE))</f>
        <v>26.158633333333334</v>
      </c>
      <c r="G650" s="31">
        <f>IF(ISERROR(VLOOKUP($D650,SITES!$A:$E,4,FALSE)),"",VLOOKUP($D650,SITES!$A:$E,4,FALSE))</f>
        <v>-80.077349999999996</v>
      </c>
      <c r="H650" s="50">
        <f t="shared" ref="H650:P650" si="1267">IF(ISERROR(H649),IF(ISERROR(H648),IF(ISERROR(H647),"BLANK",H647),H648),H649)</f>
        <v>45479</v>
      </c>
      <c r="I650" s="2">
        <f t="shared" si="1267"/>
        <v>15</v>
      </c>
      <c r="J650" s="2" t="str">
        <f t="shared" si="1267"/>
        <v>N</v>
      </c>
      <c r="K650" s="6">
        <f t="shared" si="1267"/>
        <v>0.41666666666666669</v>
      </c>
      <c r="L650" s="2" t="str">
        <f t="shared" si="1267"/>
        <v>Angela</v>
      </c>
      <c r="M650" s="2">
        <f t="shared" si="1267"/>
        <v>18.899999999999999</v>
      </c>
      <c r="N650" s="2">
        <f t="shared" si="1267"/>
        <v>2</v>
      </c>
      <c r="O650" s="2">
        <f t="shared" si="1267"/>
        <v>2</v>
      </c>
      <c r="P650" s="2" t="str">
        <f t="shared" si="1267"/>
        <v>dez</v>
      </c>
      <c r="Q650" s="7" t="str">
        <f>IF($N650=1,IF(ISERROR(VLOOKUP($P650,'M1'!$A:$C,Q$2,FALSE)),"NOT PRESENT",VLOOKUP($P650,'M1'!$A:$C,Q$2,FALSE)),IF($N650=2,IF(ISERROR(VLOOKUP(DATA!$P650,'M2'!$A:$C,Q$2,FALSE)),"NOT PRESENT",VLOOKUP(DATA!$P650,'M2'!$A:$C,Q$2,FALSE)),IF($N650=0,IF(ISERROR(VLOOKUP($P650,'M1'!$A:$C,Q$2,FALSE)),IF(ISERROR(VLOOKUP(DATA!$P650,'M2'!$A:$C,Q$2,FALSE)),"NOT PRESENT",VLOOKUP(DATA!$P650,'M2'!$A:$C,Q$2,FALSE)),VLOOKUP($P650,'M1'!$A:$C,Q$2,FALSE)),"SPECIFY METHOD")))</f>
        <v>Debris - Zero</v>
      </c>
      <c r="R650" s="7" t="str">
        <f>IF($N650=1,IF(ISERROR(VLOOKUP($P650,'M1'!$A:$C,R$2,FALSE)),"NOT PRESENT",VLOOKUP($P650,'M1'!$A:$C,R$2,FALSE)),IF($N650=2,IF(ISERROR(VLOOKUP(DATA!$P650,'M2'!$A:$C,R$2,FALSE)),"NOT PRESENT",VLOOKUP(DATA!$P650,'M2'!$A:$C,R$2,FALSE)),IF($N650=0,IF(ISERROR(VLOOKUP($P650,'M1'!$A:$C,R$2,FALSE)),IF(ISERROR(VLOOKUP(DATA!$P650,'M2'!$A:$C,R$2,FALSE)),"NOT PRESENT",VLOOKUP(DATA!$P650,'M2'!$A:$C,R$2,FALSE)),VLOOKUP($P650,'M1'!$A:$C,R$2,FALSE)),"SPECIFY METHOD")))</f>
        <v>No Debris found</v>
      </c>
      <c r="S650" s="33">
        <f t="shared" si="1157"/>
        <v>0</v>
      </c>
      <c r="T650" s="2">
        <v>0</v>
      </c>
    </row>
    <row r="651" spans="2:20">
      <c r="B651" s="2" t="str">
        <f t="shared" ref="B651:D651" si="1268">IF(ISERROR(B650),IF(ISERROR(B649),IF(ISERROR(B648),"BLANK",B648),B649),B650)</f>
        <v>LH</v>
      </c>
      <c r="C651" s="2" t="str">
        <f t="shared" si="1268"/>
        <v>KK</v>
      </c>
      <c r="D651" s="2" t="str">
        <f t="shared" si="1268"/>
        <v>BC3</v>
      </c>
      <c r="E651" s="7" t="str">
        <f>IF(ISERROR(VLOOKUP($D651,SITES!$A:$E,2,FALSE)),"",VLOOKUP($D651,SITES!$A:$E,2,FALSE))</f>
        <v>Broward County 3</v>
      </c>
      <c r="F651" s="4">
        <f>IF(ISERROR(VLOOKUP($D651,SITES!$A:$E,3,FALSE)),"",VLOOKUP($D651,SITES!$A:$E,3,FALSE))</f>
        <v>26.158633333333334</v>
      </c>
      <c r="G651" s="31">
        <f>IF(ISERROR(VLOOKUP($D651,SITES!$A:$E,4,FALSE)),"",VLOOKUP($D651,SITES!$A:$E,4,FALSE))</f>
        <v>-80.077349999999996</v>
      </c>
      <c r="H651" s="50">
        <f t="shared" ref="H651:P651" si="1269">IF(ISERROR(H650),IF(ISERROR(H649),IF(ISERROR(H648),"BLANK",H648),H649),H650)</f>
        <v>45479</v>
      </c>
      <c r="I651" s="2">
        <f t="shared" si="1269"/>
        <v>15</v>
      </c>
      <c r="J651" s="2" t="str">
        <f t="shared" si="1269"/>
        <v>N</v>
      </c>
      <c r="K651" s="6">
        <f t="shared" si="1269"/>
        <v>0.41666666666666669</v>
      </c>
      <c r="L651" s="2" t="str">
        <f t="shared" si="1269"/>
        <v>Angela</v>
      </c>
      <c r="M651" s="2">
        <f t="shared" si="1269"/>
        <v>18.899999999999999</v>
      </c>
      <c r="N651" s="2">
        <f t="shared" si="1269"/>
        <v>2</v>
      </c>
      <c r="O651" s="2">
        <f t="shared" si="1269"/>
        <v>2</v>
      </c>
      <c r="P651" s="2" t="str">
        <f t="shared" si="1269"/>
        <v>dez</v>
      </c>
      <c r="Q651" s="7" t="str">
        <f>IF($N651=1,IF(ISERROR(VLOOKUP($P651,'M1'!$A:$C,Q$2,FALSE)),"NOT PRESENT",VLOOKUP($P651,'M1'!$A:$C,Q$2,FALSE)),IF($N651=2,IF(ISERROR(VLOOKUP(DATA!$P651,'M2'!$A:$C,Q$2,FALSE)),"NOT PRESENT",VLOOKUP(DATA!$P651,'M2'!$A:$C,Q$2,FALSE)),IF($N651=0,IF(ISERROR(VLOOKUP($P651,'M1'!$A:$C,Q$2,FALSE)),IF(ISERROR(VLOOKUP(DATA!$P651,'M2'!$A:$C,Q$2,FALSE)),"NOT PRESENT",VLOOKUP(DATA!$P651,'M2'!$A:$C,Q$2,FALSE)),VLOOKUP($P651,'M1'!$A:$C,Q$2,FALSE)),"SPECIFY METHOD")))</f>
        <v>Debris - Zero</v>
      </c>
      <c r="R651" s="7" t="str">
        <f>IF($N651=1,IF(ISERROR(VLOOKUP($P651,'M1'!$A:$C,R$2,FALSE)),"NOT PRESENT",VLOOKUP($P651,'M1'!$A:$C,R$2,FALSE)),IF($N651=2,IF(ISERROR(VLOOKUP(DATA!$P651,'M2'!$A:$C,R$2,FALSE)),"NOT PRESENT",VLOOKUP(DATA!$P651,'M2'!$A:$C,R$2,FALSE)),IF($N651=0,IF(ISERROR(VLOOKUP($P651,'M1'!$A:$C,R$2,FALSE)),IF(ISERROR(VLOOKUP(DATA!$P651,'M2'!$A:$C,R$2,FALSE)),"NOT PRESENT",VLOOKUP(DATA!$P651,'M2'!$A:$C,R$2,FALSE)),VLOOKUP($P651,'M1'!$A:$C,R$2,FALSE)),"SPECIFY METHOD")))</f>
        <v>No Debris found</v>
      </c>
      <c r="S651" s="33">
        <f t="shared" si="1157"/>
        <v>0</v>
      </c>
      <c r="T651" s="2">
        <v>0</v>
      </c>
    </row>
    <row r="652" spans="2:20">
      <c r="B652" s="2" t="str">
        <f t="shared" ref="B652:D652" si="1270">IF(ISERROR(B651),IF(ISERROR(B650),IF(ISERROR(B649),"BLANK",B649),B650),B651)</f>
        <v>LH</v>
      </c>
      <c r="C652" s="2" t="str">
        <f t="shared" si="1270"/>
        <v>KK</v>
      </c>
      <c r="D652" s="2" t="str">
        <f t="shared" si="1270"/>
        <v>BC3</v>
      </c>
      <c r="E652" s="7" t="str">
        <f>IF(ISERROR(VLOOKUP($D652,SITES!$A:$E,2,FALSE)),"",VLOOKUP($D652,SITES!$A:$E,2,FALSE))</f>
        <v>Broward County 3</v>
      </c>
      <c r="F652" s="4">
        <f>IF(ISERROR(VLOOKUP($D652,SITES!$A:$E,3,FALSE)),"",VLOOKUP($D652,SITES!$A:$E,3,FALSE))</f>
        <v>26.158633333333334</v>
      </c>
      <c r="G652" s="31">
        <f>IF(ISERROR(VLOOKUP($D652,SITES!$A:$E,4,FALSE)),"",VLOOKUP($D652,SITES!$A:$E,4,FALSE))</f>
        <v>-80.077349999999996</v>
      </c>
      <c r="H652" s="50">
        <f t="shared" ref="H652:P652" si="1271">IF(ISERROR(H651),IF(ISERROR(H650),IF(ISERROR(H649),"BLANK",H649),H650),H651)</f>
        <v>45479</v>
      </c>
      <c r="I652" s="2">
        <f t="shared" si="1271"/>
        <v>15</v>
      </c>
      <c r="J652" s="2" t="str">
        <f t="shared" si="1271"/>
        <v>N</v>
      </c>
      <c r="K652" s="6">
        <f t="shared" si="1271"/>
        <v>0.41666666666666669</v>
      </c>
      <c r="L652" s="2" t="str">
        <f t="shared" si="1271"/>
        <v>Angela</v>
      </c>
      <c r="M652" s="2">
        <f t="shared" si="1271"/>
        <v>18.899999999999999</v>
      </c>
      <c r="N652" s="2">
        <f t="shared" si="1271"/>
        <v>2</v>
      </c>
      <c r="O652" s="2">
        <f t="shared" si="1271"/>
        <v>2</v>
      </c>
      <c r="P652" s="2" t="str">
        <f t="shared" si="1271"/>
        <v>dez</v>
      </c>
      <c r="Q652" s="7" t="str">
        <f>IF($N652=1,IF(ISERROR(VLOOKUP($P652,'M1'!$A:$C,Q$2,FALSE)),"NOT PRESENT",VLOOKUP($P652,'M1'!$A:$C,Q$2,FALSE)),IF($N652=2,IF(ISERROR(VLOOKUP(DATA!$P652,'M2'!$A:$C,Q$2,FALSE)),"NOT PRESENT",VLOOKUP(DATA!$P652,'M2'!$A:$C,Q$2,FALSE)),IF($N652=0,IF(ISERROR(VLOOKUP($P652,'M1'!$A:$C,Q$2,FALSE)),IF(ISERROR(VLOOKUP(DATA!$P652,'M2'!$A:$C,Q$2,FALSE)),"NOT PRESENT",VLOOKUP(DATA!$P652,'M2'!$A:$C,Q$2,FALSE)),VLOOKUP($P652,'M1'!$A:$C,Q$2,FALSE)),"SPECIFY METHOD")))</f>
        <v>Debris - Zero</v>
      </c>
      <c r="R652" s="7" t="str">
        <f>IF($N652=1,IF(ISERROR(VLOOKUP($P652,'M1'!$A:$C,R$2,FALSE)),"NOT PRESENT",VLOOKUP($P652,'M1'!$A:$C,R$2,FALSE)),IF($N652=2,IF(ISERROR(VLOOKUP(DATA!$P652,'M2'!$A:$C,R$2,FALSE)),"NOT PRESENT",VLOOKUP(DATA!$P652,'M2'!$A:$C,R$2,FALSE)),IF($N652=0,IF(ISERROR(VLOOKUP($P652,'M1'!$A:$C,R$2,FALSE)),IF(ISERROR(VLOOKUP(DATA!$P652,'M2'!$A:$C,R$2,FALSE)),"NOT PRESENT",VLOOKUP(DATA!$P652,'M2'!$A:$C,R$2,FALSE)),VLOOKUP($P652,'M1'!$A:$C,R$2,FALSE)),"SPECIFY METHOD")))</f>
        <v>No Debris found</v>
      </c>
      <c r="S652" s="33">
        <f t="shared" si="1157"/>
        <v>0</v>
      </c>
      <c r="T652" s="2">
        <v>0</v>
      </c>
    </row>
    <row r="653" spans="2:20">
      <c r="B653" s="2" t="str">
        <f t="shared" ref="B653:D653" si="1272">IF(ISERROR(B652),IF(ISERROR(B651),IF(ISERROR(B650),"BLANK",B650),B651),B652)</f>
        <v>LH</v>
      </c>
      <c r="C653" s="2" t="str">
        <f t="shared" si="1272"/>
        <v>KK</v>
      </c>
      <c r="D653" s="2" t="str">
        <f t="shared" si="1272"/>
        <v>BC3</v>
      </c>
      <c r="E653" s="7" t="str">
        <f>IF(ISERROR(VLOOKUP($D653,SITES!$A:$E,2,FALSE)),"",VLOOKUP($D653,SITES!$A:$E,2,FALSE))</f>
        <v>Broward County 3</v>
      </c>
      <c r="F653" s="4">
        <f>IF(ISERROR(VLOOKUP($D653,SITES!$A:$E,3,FALSE)),"",VLOOKUP($D653,SITES!$A:$E,3,FALSE))</f>
        <v>26.158633333333334</v>
      </c>
      <c r="G653" s="31">
        <f>IF(ISERROR(VLOOKUP($D653,SITES!$A:$E,4,FALSE)),"",VLOOKUP($D653,SITES!$A:$E,4,FALSE))</f>
        <v>-80.077349999999996</v>
      </c>
      <c r="H653" s="50">
        <f t="shared" ref="H653:P653" si="1273">IF(ISERROR(H652),IF(ISERROR(H651),IF(ISERROR(H650),"BLANK",H650),H651),H652)</f>
        <v>45479</v>
      </c>
      <c r="I653" s="2">
        <f t="shared" si="1273"/>
        <v>15</v>
      </c>
      <c r="J653" s="2" t="str">
        <f t="shared" si="1273"/>
        <v>N</v>
      </c>
      <c r="K653" s="6">
        <f t="shared" si="1273"/>
        <v>0.41666666666666669</v>
      </c>
      <c r="L653" s="2" t="str">
        <f t="shared" si="1273"/>
        <v>Angela</v>
      </c>
      <c r="M653" s="2">
        <f t="shared" si="1273"/>
        <v>18.899999999999999</v>
      </c>
      <c r="N653" s="2">
        <f t="shared" si="1273"/>
        <v>2</v>
      </c>
      <c r="O653" s="2">
        <f t="shared" si="1273"/>
        <v>2</v>
      </c>
      <c r="P653" s="2" t="str">
        <f t="shared" si="1273"/>
        <v>dez</v>
      </c>
      <c r="Q653" s="7" t="str">
        <f>IF($N653=1,IF(ISERROR(VLOOKUP($P653,'M1'!$A:$C,Q$2,FALSE)),"NOT PRESENT",VLOOKUP($P653,'M1'!$A:$C,Q$2,FALSE)),IF($N653=2,IF(ISERROR(VLOOKUP(DATA!$P653,'M2'!$A:$C,Q$2,FALSE)),"NOT PRESENT",VLOOKUP(DATA!$P653,'M2'!$A:$C,Q$2,FALSE)),IF($N653=0,IF(ISERROR(VLOOKUP($P653,'M1'!$A:$C,Q$2,FALSE)),IF(ISERROR(VLOOKUP(DATA!$P653,'M2'!$A:$C,Q$2,FALSE)),"NOT PRESENT",VLOOKUP(DATA!$P653,'M2'!$A:$C,Q$2,FALSE)),VLOOKUP($P653,'M1'!$A:$C,Q$2,FALSE)),"SPECIFY METHOD")))</f>
        <v>Debris - Zero</v>
      </c>
      <c r="R653" s="7" t="str">
        <f>IF($N653=1,IF(ISERROR(VLOOKUP($P653,'M1'!$A:$C,R$2,FALSE)),"NOT PRESENT",VLOOKUP($P653,'M1'!$A:$C,R$2,FALSE)),IF($N653=2,IF(ISERROR(VLOOKUP(DATA!$P653,'M2'!$A:$C,R$2,FALSE)),"NOT PRESENT",VLOOKUP(DATA!$P653,'M2'!$A:$C,R$2,FALSE)),IF($N653=0,IF(ISERROR(VLOOKUP($P653,'M1'!$A:$C,R$2,FALSE)),IF(ISERROR(VLOOKUP(DATA!$P653,'M2'!$A:$C,R$2,FALSE)),"NOT PRESENT",VLOOKUP(DATA!$P653,'M2'!$A:$C,R$2,FALSE)),VLOOKUP($P653,'M1'!$A:$C,R$2,FALSE)),"SPECIFY METHOD")))</f>
        <v>No Debris found</v>
      </c>
      <c r="S653" s="33">
        <f t="shared" si="1157"/>
        <v>0</v>
      </c>
      <c r="T653" s="2">
        <v>0</v>
      </c>
    </row>
    <row r="654" spans="2:20">
      <c r="B654" s="2" t="str">
        <f t="shared" ref="B654:D654" si="1274">IF(ISERROR(B653),IF(ISERROR(B652),IF(ISERROR(B651),"BLANK",B651),B652),B653)</f>
        <v>LH</v>
      </c>
      <c r="C654" s="2" t="str">
        <f t="shared" si="1274"/>
        <v>KK</v>
      </c>
      <c r="D654" s="2" t="str">
        <f t="shared" si="1274"/>
        <v>BC3</v>
      </c>
      <c r="E654" s="7" t="str">
        <f>IF(ISERROR(VLOOKUP($D654,SITES!$A:$E,2,FALSE)),"",VLOOKUP($D654,SITES!$A:$E,2,FALSE))</f>
        <v>Broward County 3</v>
      </c>
      <c r="F654" s="4">
        <f>IF(ISERROR(VLOOKUP($D654,SITES!$A:$E,3,FALSE)),"",VLOOKUP($D654,SITES!$A:$E,3,FALSE))</f>
        <v>26.158633333333334</v>
      </c>
      <c r="G654" s="31">
        <f>IF(ISERROR(VLOOKUP($D654,SITES!$A:$E,4,FALSE)),"",VLOOKUP($D654,SITES!$A:$E,4,FALSE))</f>
        <v>-80.077349999999996</v>
      </c>
      <c r="H654" s="50">
        <f t="shared" ref="H654:P654" si="1275">IF(ISERROR(H653),IF(ISERROR(H652),IF(ISERROR(H651),"BLANK",H651),H652),H653)</f>
        <v>45479</v>
      </c>
      <c r="I654" s="2">
        <f t="shared" si="1275"/>
        <v>15</v>
      </c>
      <c r="J654" s="2" t="str">
        <f t="shared" si="1275"/>
        <v>N</v>
      </c>
      <c r="K654" s="6">
        <f t="shared" si="1275"/>
        <v>0.41666666666666669</v>
      </c>
      <c r="L654" s="2" t="str">
        <f t="shared" si="1275"/>
        <v>Angela</v>
      </c>
      <c r="M654" s="2">
        <f t="shared" si="1275"/>
        <v>18.899999999999999</v>
      </c>
      <c r="N654" s="2">
        <f t="shared" si="1275"/>
        <v>2</v>
      </c>
      <c r="O654" s="2">
        <f t="shared" si="1275"/>
        <v>2</v>
      </c>
      <c r="P654" s="2" t="str">
        <f t="shared" si="1275"/>
        <v>dez</v>
      </c>
      <c r="Q654" s="7" t="str">
        <f>IF($N654=1,IF(ISERROR(VLOOKUP($P654,'M1'!$A:$C,Q$2,FALSE)),"NOT PRESENT",VLOOKUP($P654,'M1'!$A:$C,Q$2,FALSE)),IF($N654=2,IF(ISERROR(VLOOKUP(DATA!$P654,'M2'!$A:$C,Q$2,FALSE)),"NOT PRESENT",VLOOKUP(DATA!$P654,'M2'!$A:$C,Q$2,FALSE)),IF($N654=0,IF(ISERROR(VLOOKUP($P654,'M1'!$A:$C,Q$2,FALSE)),IF(ISERROR(VLOOKUP(DATA!$P654,'M2'!$A:$C,Q$2,FALSE)),"NOT PRESENT",VLOOKUP(DATA!$P654,'M2'!$A:$C,Q$2,FALSE)),VLOOKUP($P654,'M1'!$A:$C,Q$2,FALSE)),"SPECIFY METHOD")))</f>
        <v>Debris - Zero</v>
      </c>
      <c r="R654" s="7" t="str">
        <f>IF($N654=1,IF(ISERROR(VLOOKUP($P654,'M1'!$A:$C,R$2,FALSE)),"NOT PRESENT",VLOOKUP($P654,'M1'!$A:$C,R$2,FALSE)),IF($N654=2,IF(ISERROR(VLOOKUP(DATA!$P654,'M2'!$A:$C,R$2,FALSE)),"NOT PRESENT",VLOOKUP(DATA!$P654,'M2'!$A:$C,R$2,FALSE)),IF($N654=0,IF(ISERROR(VLOOKUP($P654,'M1'!$A:$C,R$2,FALSE)),IF(ISERROR(VLOOKUP(DATA!$P654,'M2'!$A:$C,R$2,FALSE)),"NOT PRESENT",VLOOKUP(DATA!$P654,'M2'!$A:$C,R$2,FALSE)),VLOOKUP($P654,'M1'!$A:$C,R$2,FALSE)),"SPECIFY METHOD")))</f>
        <v>No Debris found</v>
      </c>
      <c r="S654" s="33">
        <f t="shared" si="1157"/>
        <v>0</v>
      </c>
      <c r="T654" s="2">
        <v>0</v>
      </c>
    </row>
    <row r="655" spans="2:20">
      <c r="B655" s="2" t="str">
        <f t="shared" ref="B655:D655" si="1276">IF(ISERROR(B654),IF(ISERROR(B653),IF(ISERROR(B652),"BLANK",B652),B653),B654)</f>
        <v>LH</v>
      </c>
      <c r="C655" s="2" t="str">
        <f t="shared" si="1276"/>
        <v>KK</v>
      </c>
      <c r="D655" s="2" t="str">
        <f t="shared" si="1276"/>
        <v>BC3</v>
      </c>
      <c r="E655" s="7" t="str">
        <f>IF(ISERROR(VLOOKUP($D655,SITES!$A:$E,2,FALSE)),"",VLOOKUP($D655,SITES!$A:$E,2,FALSE))</f>
        <v>Broward County 3</v>
      </c>
      <c r="F655" s="4">
        <f>IF(ISERROR(VLOOKUP($D655,SITES!$A:$E,3,FALSE)),"",VLOOKUP($D655,SITES!$A:$E,3,FALSE))</f>
        <v>26.158633333333334</v>
      </c>
      <c r="G655" s="31">
        <f>IF(ISERROR(VLOOKUP($D655,SITES!$A:$E,4,FALSE)),"",VLOOKUP($D655,SITES!$A:$E,4,FALSE))</f>
        <v>-80.077349999999996</v>
      </c>
      <c r="H655" s="50">
        <f t="shared" ref="H655:P655" si="1277">IF(ISERROR(H654),IF(ISERROR(H653),IF(ISERROR(H652),"BLANK",H652),H653),H654)</f>
        <v>45479</v>
      </c>
      <c r="I655" s="2">
        <f t="shared" si="1277"/>
        <v>15</v>
      </c>
      <c r="J655" s="2" t="str">
        <f t="shared" si="1277"/>
        <v>N</v>
      </c>
      <c r="K655" s="6">
        <f t="shared" si="1277"/>
        <v>0.41666666666666669</v>
      </c>
      <c r="L655" s="2" t="str">
        <f t="shared" si="1277"/>
        <v>Angela</v>
      </c>
      <c r="M655" s="2">
        <f t="shared" si="1277"/>
        <v>18.899999999999999</v>
      </c>
      <c r="N655" s="2">
        <f t="shared" si="1277"/>
        <v>2</v>
      </c>
      <c r="O655" s="2">
        <f t="shared" si="1277"/>
        <v>2</v>
      </c>
      <c r="P655" s="2" t="str">
        <f t="shared" si="1277"/>
        <v>dez</v>
      </c>
      <c r="Q655" s="7" t="str">
        <f>IF($N655=1,IF(ISERROR(VLOOKUP($P655,'M1'!$A:$C,Q$2,FALSE)),"NOT PRESENT",VLOOKUP($P655,'M1'!$A:$C,Q$2,FALSE)),IF($N655=2,IF(ISERROR(VLOOKUP(DATA!$P655,'M2'!$A:$C,Q$2,FALSE)),"NOT PRESENT",VLOOKUP(DATA!$P655,'M2'!$A:$C,Q$2,FALSE)),IF($N655=0,IF(ISERROR(VLOOKUP($P655,'M1'!$A:$C,Q$2,FALSE)),IF(ISERROR(VLOOKUP(DATA!$P655,'M2'!$A:$C,Q$2,FALSE)),"NOT PRESENT",VLOOKUP(DATA!$P655,'M2'!$A:$C,Q$2,FALSE)),VLOOKUP($P655,'M1'!$A:$C,Q$2,FALSE)),"SPECIFY METHOD")))</f>
        <v>Debris - Zero</v>
      </c>
      <c r="R655" s="7" t="str">
        <f>IF($N655=1,IF(ISERROR(VLOOKUP($P655,'M1'!$A:$C,R$2,FALSE)),"NOT PRESENT",VLOOKUP($P655,'M1'!$A:$C,R$2,FALSE)),IF($N655=2,IF(ISERROR(VLOOKUP(DATA!$P655,'M2'!$A:$C,R$2,FALSE)),"NOT PRESENT",VLOOKUP(DATA!$P655,'M2'!$A:$C,R$2,FALSE)),IF($N655=0,IF(ISERROR(VLOOKUP($P655,'M1'!$A:$C,R$2,FALSE)),IF(ISERROR(VLOOKUP(DATA!$P655,'M2'!$A:$C,R$2,FALSE)),"NOT PRESENT",VLOOKUP(DATA!$P655,'M2'!$A:$C,R$2,FALSE)),VLOOKUP($P655,'M1'!$A:$C,R$2,FALSE)),"SPECIFY METHOD")))</f>
        <v>No Debris found</v>
      </c>
      <c r="S655" s="33">
        <f t="shared" si="1157"/>
        <v>0</v>
      </c>
      <c r="T655" s="2">
        <v>0</v>
      </c>
    </row>
    <row r="656" spans="2:20">
      <c r="B656" s="2" t="str">
        <f t="shared" ref="B656:D656" si="1278">IF(ISERROR(B655),IF(ISERROR(B654),IF(ISERROR(B653),"BLANK",B653),B654),B655)</f>
        <v>LH</v>
      </c>
      <c r="C656" s="2" t="str">
        <f t="shared" si="1278"/>
        <v>KK</v>
      </c>
      <c r="D656" s="2" t="str">
        <f t="shared" si="1278"/>
        <v>BC3</v>
      </c>
      <c r="E656" s="7" t="str">
        <f>IF(ISERROR(VLOOKUP($D656,SITES!$A:$E,2,FALSE)),"",VLOOKUP($D656,SITES!$A:$E,2,FALSE))</f>
        <v>Broward County 3</v>
      </c>
      <c r="F656" s="4">
        <f>IF(ISERROR(VLOOKUP($D656,SITES!$A:$E,3,FALSE)),"",VLOOKUP($D656,SITES!$A:$E,3,FALSE))</f>
        <v>26.158633333333334</v>
      </c>
      <c r="G656" s="31">
        <f>IF(ISERROR(VLOOKUP($D656,SITES!$A:$E,4,FALSE)),"",VLOOKUP($D656,SITES!$A:$E,4,FALSE))</f>
        <v>-80.077349999999996</v>
      </c>
      <c r="H656" s="50">
        <f t="shared" ref="H656:P656" si="1279">IF(ISERROR(H655),IF(ISERROR(H654),IF(ISERROR(H653),"BLANK",H653),H654),H655)</f>
        <v>45479</v>
      </c>
      <c r="I656" s="2">
        <f t="shared" si="1279"/>
        <v>15</v>
      </c>
      <c r="J656" s="2" t="str">
        <f t="shared" si="1279"/>
        <v>N</v>
      </c>
      <c r="K656" s="6">
        <f t="shared" si="1279"/>
        <v>0.41666666666666669</v>
      </c>
      <c r="L656" s="2" t="str">
        <f t="shared" si="1279"/>
        <v>Angela</v>
      </c>
      <c r="M656" s="2">
        <f t="shared" si="1279"/>
        <v>18.899999999999999</v>
      </c>
      <c r="N656" s="2">
        <f t="shared" si="1279"/>
        <v>2</v>
      </c>
      <c r="O656" s="2">
        <f t="shared" si="1279"/>
        <v>2</v>
      </c>
      <c r="P656" s="2" t="str">
        <f t="shared" si="1279"/>
        <v>dez</v>
      </c>
      <c r="Q656" s="7" t="str">
        <f>IF($N656=1,IF(ISERROR(VLOOKUP($P656,'M1'!$A:$C,Q$2,FALSE)),"NOT PRESENT",VLOOKUP($P656,'M1'!$A:$C,Q$2,FALSE)),IF($N656=2,IF(ISERROR(VLOOKUP(DATA!$P656,'M2'!$A:$C,Q$2,FALSE)),"NOT PRESENT",VLOOKUP(DATA!$P656,'M2'!$A:$C,Q$2,FALSE)),IF($N656=0,IF(ISERROR(VLOOKUP($P656,'M1'!$A:$C,Q$2,FALSE)),IF(ISERROR(VLOOKUP(DATA!$P656,'M2'!$A:$C,Q$2,FALSE)),"NOT PRESENT",VLOOKUP(DATA!$P656,'M2'!$A:$C,Q$2,FALSE)),VLOOKUP($P656,'M1'!$A:$C,Q$2,FALSE)),"SPECIFY METHOD")))</f>
        <v>Debris - Zero</v>
      </c>
      <c r="R656" s="7" t="str">
        <f>IF($N656=1,IF(ISERROR(VLOOKUP($P656,'M1'!$A:$C,R$2,FALSE)),"NOT PRESENT",VLOOKUP($P656,'M1'!$A:$C,R$2,FALSE)),IF($N656=2,IF(ISERROR(VLOOKUP(DATA!$P656,'M2'!$A:$C,R$2,FALSE)),"NOT PRESENT",VLOOKUP(DATA!$P656,'M2'!$A:$C,R$2,FALSE)),IF($N656=0,IF(ISERROR(VLOOKUP($P656,'M1'!$A:$C,R$2,FALSE)),IF(ISERROR(VLOOKUP(DATA!$P656,'M2'!$A:$C,R$2,FALSE)),"NOT PRESENT",VLOOKUP(DATA!$P656,'M2'!$A:$C,R$2,FALSE)),VLOOKUP($P656,'M1'!$A:$C,R$2,FALSE)),"SPECIFY METHOD")))</f>
        <v>No Debris found</v>
      </c>
      <c r="S656" s="33">
        <f t="shared" si="1157"/>
        <v>0</v>
      </c>
      <c r="T656" s="2">
        <v>0</v>
      </c>
    </row>
    <row r="657" spans="2:20">
      <c r="B657" s="2" t="str">
        <f t="shared" ref="B657:D657" si="1280">IF(ISERROR(B656),IF(ISERROR(B655),IF(ISERROR(B654),"BLANK",B654),B655),B656)</f>
        <v>LH</v>
      </c>
      <c r="C657" s="2" t="str">
        <f t="shared" si="1280"/>
        <v>KK</v>
      </c>
      <c r="D657" s="2" t="str">
        <f t="shared" si="1280"/>
        <v>BC3</v>
      </c>
      <c r="E657" s="7" t="str">
        <f>IF(ISERROR(VLOOKUP($D657,SITES!$A:$E,2,FALSE)),"",VLOOKUP($D657,SITES!$A:$E,2,FALSE))</f>
        <v>Broward County 3</v>
      </c>
      <c r="F657" s="4">
        <f>IF(ISERROR(VLOOKUP($D657,SITES!$A:$E,3,FALSE)),"",VLOOKUP($D657,SITES!$A:$E,3,FALSE))</f>
        <v>26.158633333333334</v>
      </c>
      <c r="G657" s="31">
        <f>IF(ISERROR(VLOOKUP($D657,SITES!$A:$E,4,FALSE)),"",VLOOKUP($D657,SITES!$A:$E,4,FALSE))</f>
        <v>-80.077349999999996</v>
      </c>
      <c r="H657" s="50">
        <f t="shared" ref="H657:P657" si="1281">IF(ISERROR(H656),IF(ISERROR(H655),IF(ISERROR(H654),"BLANK",H654),H655),H656)</f>
        <v>45479</v>
      </c>
      <c r="I657" s="2">
        <f t="shared" si="1281"/>
        <v>15</v>
      </c>
      <c r="J657" s="2" t="str">
        <f t="shared" si="1281"/>
        <v>N</v>
      </c>
      <c r="K657" s="6">
        <f t="shared" si="1281"/>
        <v>0.41666666666666669</v>
      </c>
      <c r="L657" s="2" t="str">
        <f t="shared" si="1281"/>
        <v>Angela</v>
      </c>
      <c r="M657" s="2">
        <f t="shared" si="1281"/>
        <v>18.899999999999999</v>
      </c>
      <c r="N657" s="2">
        <f t="shared" si="1281"/>
        <v>2</v>
      </c>
      <c r="O657" s="2">
        <f t="shared" si="1281"/>
        <v>2</v>
      </c>
      <c r="P657" s="2" t="str">
        <f t="shared" si="1281"/>
        <v>dez</v>
      </c>
      <c r="Q657" s="7" t="str">
        <f>IF($N657=1,IF(ISERROR(VLOOKUP($P657,'M1'!$A:$C,Q$2,FALSE)),"NOT PRESENT",VLOOKUP($P657,'M1'!$A:$C,Q$2,FALSE)),IF($N657=2,IF(ISERROR(VLOOKUP(DATA!$P657,'M2'!$A:$C,Q$2,FALSE)),"NOT PRESENT",VLOOKUP(DATA!$P657,'M2'!$A:$C,Q$2,FALSE)),IF($N657=0,IF(ISERROR(VLOOKUP($P657,'M1'!$A:$C,Q$2,FALSE)),IF(ISERROR(VLOOKUP(DATA!$P657,'M2'!$A:$C,Q$2,FALSE)),"NOT PRESENT",VLOOKUP(DATA!$P657,'M2'!$A:$C,Q$2,FALSE)),VLOOKUP($P657,'M1'!$A:$C,Q$2,FALSE)),"SPECIFY METHOD")))</f>
        <v>Debris - Zero</v>
      </c>
      <c r="R657" s="7" t="str">
        <f>IF($N657=1,IF(ISERROR(VLOOKUP($P657,'M1'!$A:$C,R$2,FALSE)),"NOT PRESENT",VLOOKUP($P657,'M1'!$A:$C,R$2,FALSE)),IF($N657=2,IF(ISERROR(VLOOKUP(DATA!$P657,'M2'!$A:$C,R$2,FALSE)),"NOT PRESENT",VLOOKUP(DATA!$P657,'M2'!$A:$C,R$2,FALSE)),IF($N657=0,IF(ISERROR(VLOOKUP($P657,'M1'!$A:$C,R$2,FALSE)),IF(ISERROR(VLOOKUP(DATA!$P657,'M2'!$A:$C,R$2,FALSE)),"NOT PRESENT",VLOOKUP(DATA!$P657,'M2'!$A:$C,R$2,FALSE)),VLOOKUP($P657,'M1'!$A:$C,R$2,FALSE)),"SPECIFY METHOD")))</f>
        <v>No Debris found</v>
      </c>
      <c r="S657" s="33">
        <f t="shared" si="1157"/>
        <v>0</v>
      </c>
      <c r="T657" s="2">
        <v>0</v>
      </c>
    </row>
    <row r="658" spans="2:20">
      <c r="B658" s="2" t="str">
        <f t="shared" ref="B658:D658" si="1282">IF(ISERROR(B657),IF(ISERROR(B656),IF(ISERROR(B655),"BLANK",B655),B656),B657)</f>
        <v>LH</v>
      </c>
      <c r="C658" s="2" t="str">
        <f t="shared" si="1282"/>
        <v>KK</v>
      </c>
      <c r="D658" s="2" t="str">
        <f t="shared" si="1282"/>
        <v>BC3</v>
      </c>
      <c r="E658" s="7" t="str">
        <f>IF(ISERROR(VLOOKUP($D658,SITES!$A:$E,2,FALSE)),"",VLOOKUP($D658,SITES!$A:$E,2,FALSE))</f>
        <v>Broward County 3</v>
      </c>
      <c r="F658" s="4">
        <f>IF(ISERROR(VLOOKUP($D658,SITES!$A:$E,3,FALSE)),"",VLOOKUP($D658,SITES!$A:$E,3,FALSE))</f>
        <v>26.158633333333334</v>
      </c>
      <c r="G658" s="31">
        <f>IF(ISERROR(VLOOKUP($D658,SITES!$A:$E,4,FALSE)),"",VLOOKUP($D658,SITES!$A:$E,4,FALSE))</f>
        <v>-80.077349999999996</v>
      </c>
      <c r="H658" s="50">
        <f t="shared" ref="H658:P658" si="1283">IF(ISERROR(H657),IF(ISERROR(H656),IF(ISERROR(H655),"BLANK",H655),H656),H657)</f>
        <v>45479</v>
      </c>
      <c r="I658" s="2">
        <f t="shared" si="1283"/>
        <v>15</v>
      </c>
      <c r="J658" s="2" t="str">
        <f t="shared" si="1283"/>
        <v>N</v>
      </c>
      <c r="K658" s="6">
        <f t="shared" si="1283"/>
        <v>0.41666666666666669</v>
      </c>
      <c r="L658" s="2" t="str">
        <f t="shared" si="1283"/>
        <v>Angela</v>
      </c>
      <c r="M658" s="2">
        <f t="shared" si="1283"/>
        <v>18.899999999999999</v>
      </c>
      <c r="N658" s="2">
        <f t="shared" si="1283"/>
        <v>2</v>
      </c>
      <c r="O658" s="2">
        <f t="shared" si="1283"/>
        <v>2</v>
      </c>
      <c r="P658" s="2" t="str">
        <f t="shared" si="1283"/>
        <v>dez</v>
      </c>
      <c r="Q658" s="7" t="str">
        <f>IF($N658=1,IF(ISERROR(VLOOKUP($P658,'M1'!$A:$C,Q$2,FALSE)),"NOT PRESENT",VLOOKUP($P658,'M1'!$A:$C,Q$2,FALSE)),IF($N658=2,IF(ISERROR(VLOOKUP(DATA!$P658,'M2'!$A:$C,Q$2,FALSE)),"NOT PRESENT",VLOOKUP(DATA!$P658,'M2'!$A:$C,Q$2,FALSE)),IF($N658=0,IF(ISERROR(VLOOKUP($P658,'M1'!$A:$C,Q$2,FALSE)),IF(ISERROR(VLOOKUP(DATA!$P658,'M2'!$A:$C,Q$2,FALSE)),"NOT PRESENT",VLOOKUP(DATA!$P658,'M2'!$A:$C,Q$2,FALSE)),VLOOKUP($P658,'M1'!$A:$C,Q$2,FALSE)),"SPECIFY METHOD")))</f>
        <v>Debris - Zero</v>
      </c>
      <c r="R658" s="7" t="str">
        <f>IF($N658=1,IF(ISERROR(VLOOKUP($P658,'M1'!$A:$C,R$2,FALSE)),"NOT PRESENT",VLOOKUP($P658,'M1'!$A:$C,R$2,FALSE)),IF($N658=2,IF(ISERROR(VLOOKUP(DATA!$P658,'M2'!$A:$C,R$2,FALSE)),"NOT PRESENT",VLOOKUP(DATA!$P658,'M2'!$A:$C,R$2,FALSE)),IF($N658=0,IF(ISERROR(VLOOKUP($P658,'M1'!$A:$C,R$2,FALSE)),IF(ISERROR(VLOOKUP(DATA!$P658,'M2'!$A:$C,R$2,FALSE)),"NOT PRESENT",VLOOKUP(DATA!$P658,'M2'!$A:$C,R$2,FALSE)),VLOOKUP($P658,'M1'!$A:$C,R$2,FALSE)),"SPECIFY METHOD")))</f>
        <v>No Debris found</v>
      </c>
      <c r="S658" s="33">
        <f t="shared" si="1157"/>
        <v>0</v>
      </c>
      <c r="T658" s="2">
        <v>0</v>
      </c>
    </row>
    <row r="659" spans="2:20">
      <c r="B659" s="2" t="str">
        <f t="shared" ref="B659:D659" si="1284">IF(ISERROR(B658),IF(ISERROR(B657),IF(ISERROR(B656),"BLANK",B656),B657),B658)</f>
        <v>LH</v>
      </c>
      <c r="C659" s="2" t="str">
        <f t="shared" si="1284"/>
        <v>KK</v>
      </c>
      <c r="D659" s="2" t="str">
        <f t="shared" si="1284"/>
        <v>BC3</v>
      </c>
      <c r="E659" s="7" t="str">
        <f>IF(ISERROR(VLOOKUP($D659,SITES!$A:$E,2,FALSE)),"",VLOOKUP($D659,SITES!$A:$E,2,FALSE))</f>
        <v>Broward County 3</v>
      </c>
      <c r="F659" s="4">
        <f>IF(ISERROR(VLOOKUP($D659,SITES!$A:$E,3,FALSE)),"",VLOOKUP($D659,SITES!$A:$E,3,FALSE))</f>
        <v>26.158633333333334</v>
      </c>
      <c r="G659" s="31">
        <f>IF(ISERROR(VLOOKUP($D659,SITES!$A:$E,4,FALSE)),"",VLOOKUP($D659,SITES!$A:$E,4,FALSE))</f>
        <v>-80.077349999999996</v>
      </c>
      <c r="H659" s="50">
        <f t="shared" ref="H659:P659" si="1285">IF(ISERROR(H658),IF(ISERROR(H657),IF(ISERROR(H656),"BLANK",H656),H657),H658)</f>
        <v>45479</v>
      </c>
      <c r="I659" s="2">
        <f t="shared" si="1285"/>
        <v>15</v>
      </c>
      <c r="J659" s="2" t="str">
        <f t="shared" si="1285"/>
        <v>N</v>
      </c>
      <c r="K659" s="6">
        <f t="shared" si="1285"/>
        <v>0.41666666666666669</v>
      </c>
      <c r="L659" s="2" t="str">
        <f t="shared" si="1285"/>
        <v>Angela</v>
      </c>
      <c r="M659" s="2">
        <f t="shared" si="1285"/>
        <v>18.899999999999999</v>
      </c>
      <c r="N659" s="2">
        <f t="shared" si="1285"/>
        <v>2</v>
      </c>
      <c r="O659" s="2">
        <f t="shared" si="1285"/>
        <v>2</v>
      </c>
      <c r="P659" s="2" t="str">
        <f t="shared" si="1285"/>
        <v>dez</v>
      </c>
      <c r="Q659" s="7" t="str">
        <f>IF($N659=1,IF(ISERROR(VLOOKUP($P659,'M1'!$A:$C,Q$2,FALSE)),"NOT PRESENT",VLOOKUP($P659,'M1'!$A:$C,Q$2,FALSE)),IF($N659=2,IF(ISERROR(VLOOKUP(DATA!$P659,'M2'!$A:$C,Q$2,FALSE)),"NOT PRESENT",VLOOKUP(DATA!$P659,'M2'!$A:$C,Q$2,FALSE)),IF($N659=0,IF(ISERROR(VLOOKUP($P659,'M1'!$A:$C,Q$2,FALSE)),IF(ISERROR(VLOOKUP(DATA!$P659,'M2'!$A:$C,Q$2,FALSE)),"NOT PRESENT",VLOOKUP(DATA!$P659,'M2'!$A:$C,Q$2,FALSE)),VLOOKUP($P659,'M1'!$A:$C,Q$2,FALSE)),"SPECIFY METHOD")))</f>
        <v>Debris - Zero</v>
      </c>
      <c r="R659" s="7" t="str">
        <f>IF($N659=1,IF(ISERROR(VLOOKUP($P659,'M1'!$A:$C,R$2,FALSE)),"NOT PRESENT",VLOOKUP($P659,'M1'!$A:$C,R$2,FALSE)),IF($N659=2,IF(ISERROR(VLOOKUP(DATA!$P659,'M2'!$A:$C,R$2,FALSE)),"NOT PRESENT",VLOOKUP(DATA!$P659,'M2'!$A:$C,R$2,FALSE)),IF($N659=0,IF(ISERROR(VLOOKUP($P659,'M1'!$A:$C,R$2,FALSE)),IF(ISERROR(VLOOKUP(DATA!$P659,'M2'!$A:$C,R$2,FALSE)),"NOT PRESENT",VLOOKUP(DATA!$P659,'M2'!$A:$C,R$2,FALSE)),VLOOKUP($P659,'M1'!$A:$C,R$2,FALSE)),"SPECIFY METHOD")))</f>
        <v>No Debris found</v>
      </c>
      <c r="S659" s="33">
        <f t="shared" ref="S659:S722" si="1286">SUM(T659:AV659)</f>
        <v>0</v>
      </c>
      <c r="T659" s="2">
        <v>0</v>
      </c>
    </row>
    <row r="660" spans="2:20">
      <c r="B660" s="2" t="str">
        <f t="shared" ref="B660:D660" si="1287">IF(ISERROR(B659),IF(ISERROR(B658),IF(ISERROR(B657),"BLANK",B657),B658),B659)</f>
        <v>LH</v>
      </c>
      <c r="C660" s="2" t="str">
        <f t="shared" si="1287"/>
        <v>KK</v>
      </c>
      <c r="D660" s="2" t="str">
        <f t="shared" si="1287"/>
        <v>BC3</v>
      </c>
      <c r="E660" s="7" t="str">
        <f>IF(ISERROR(VLOOKUP($D660,SITES!$A:$E,2,FALSE)),"",VLOOKUP($D660,SITES!$A:$E,2,FALSE))</f>
        <v>Broward County 3</v>
      </c>
      <c r="F660" s="4">
        <f>IF(ISERROR(VLOOKUP($D660,SITES!$A:$E,3,FALSE)),"",VLOOKUP($D660,SITES!$A:$E,3,FALSE))</f>
        <v>26.158633333333334</v>
      </c>
      <c r="G660" s="31">
        <f>IF(ISERROR(VLOOKUP($D660,SITES!$A:$E,4,FALSE)),"",VLOOKUP($D660,SITES!$A:$E,4,FALSE))</f>
        <v>-80.077349999999996</v>
      </c>
      <c r="H660" s="50">
        <f t="shared" ref="H660:P660" si="1288">IF(ISERROR(H659),IF(ISERROR(H658),IF(ISERROR(H657),"BLANK",H657),H658),H659)</f>
        <v>45479</v>
      </c>
      <c r="I660" s="2">
        <f t="shared" si="1288"/>
        <v>15</v>
      </c>
      <c r="J660" s="2" t="str">
        <f t="shared" si="1288"/>
        <v>N</v>
      </c>
      <c r="K660" s="6">
        <f t="shared" si="1288"/>
        <v>0.41666666666666669</v>
      </c>
      <c r="L660" s="2" t="str">
        <f t="shared" si="1288"/>
        <v>Angela</v>
      </c>
      <c r="M660" s="2">
        <f t="shared" si="1288"/>
        <v>18.899999999999999</v>
      </c>
      <c r="N660" s="2">
        <f t="shared" si="1288"/>
        <v>2</v>
      </c>
      <c r="O660" s="2">
        <f t="shared" si="1288"/>
        <v>2</v>
      </c>
      <c r="P660" s="2" t="str">
        <f t="shared" si="1288"/>
        <v>dez</v>
      </c>
      <c r="Q660" s="7" t="str">
        <f>IF($N660=1,IF(ISERROR(VLOOKUP($P660,'M1'!$A:$C,Q$2,FALSE)),"NOT PRESENT",VLOOKUP($P660,'M1'!$A:$C,Q$2,FALSE)),IF($N660=2,IF(ISERROR(VLOOKUP(DATA!$P660,'M2'!$A:$C,Q$2,FALSE)),"NOT PRESENT",VLOOKUP(DATA!$P660,'M2'!$A:$C,Q$2,FALSE)),IF($N660=0,IF(ISERROR(VLOOKUP($P660,'M1'!$A:$C,Q$2,FALSE)),IF(ISERROR(VLOOKUP(DATA!$P660,'M2'!$A:$C,Q$2,FALSE)),"NOT PRESENT",VLOOKUP(DATA!$P660,'M2'!$A:$C,Q$2,FALSE)),VLOOKUP($P660,'M1'!$A:$C,Q$2,FALSE)),"SPECIFY METHOD")))</f>
        <v>Debris - Zero</v>
      </c>
      <c r="R660" s="7" t="str">
        <f>IF($N660=1,IF(ISERROR(VLOOKUP($P660,'M1'!$A:$C,R$2,FALSE)),"NOT PRESENT",VLOOKUP($P660,'M1'!$A:$C,R$2,FALSE)),IF($N660=2,IF(ISERROR(VLOOKUP(DATA!$P660,'M2'!$A:$C,R$2,FALSE)),"NOT PRESENT",VLOOKUP(DATA!$P660,'M2'!$A:$C,R$2,FALSE)),IF($N660=0,IF(ISERROR(VLOOKUP($P660,'M1'!$A:$C,R$2,FALSE)),IF(ISERROR(VLOOKUP(DATA!$P660,'M2'!$A:$C,R$2,FALSE)),"NOT PRESENT",VLOOKUP(DATA!$P660,'M2'!$A:$C,R$2,FALSE)),VLOOKUP($P660,'M1'!$A:$C,R$2,FALSE)),"SPECIFY METHOD")))</f>
        <v>No Debris found</v>
      </c>
      <c r="S660" s="33">
        <f t="shared" si="1286"/>
        <v>0</v>
      </c>
      <c r="T660" s="2">
        <v>0</v>
      </c>
    </row>
    <row r="661" spans="2:20">
      <c r="B661" s="2" t="str">
        <f t="shared" ref="B661:D661" si="1289">IF(ISERROR(B660),IF(ISERROR(B659),IF(ISERROR(B658),"BLANK",B658),B659),B660)</f>
        <v>LH</v>
      </c>
      <c r="C661" s="2" t="str">
        <f t="shared" si="1289"/>
        <v>KK</v>
      </c>
      <c r="D661" s="2" t="str">
        <f t="shared" si="1289"/>
        <v>BC3</v>
      </c>
      <c r="E661" s="7" t="str">
        <f>IF(ISERROR(VLOOKUP($D661,SITES!$A:$E,2,FALSE)),"",VLOOKUP($D661,SITES!$A:$E,2,FALSE))</f>
        <v>Broward County 3</v>
      </c>
      <c r="F661" s="4">
        <f>IF(ISERROR(VLOOKUP($D661,SITES!$A:$E,3,FALSE)),"",VLOOKUP($D661,SITES!$A:$E,3,FALSE))</f>
        <v>26.158633333333334</v>
      </c>
      <c r="G661" s="31">
        <f>IF(ISERROR(VLOOKUP($D661,SITES!$A:$E,4,FALSE)),"",VLOOKUP($D661,SITES!$A:$E,4,FALSE))</f>
        <v>-80.077349999999996</v>
      </c>
      <c r="H661" s="50">
        <f t="shared" ref="H661:P661" si="1290">IF(ISERROR(H660),IF(ISERROR(H659),IF(ISERROR(H658),"BLANK",H658),H659),H660)</f>
        <v>45479</v>
      </c>
      <c r="I661" s="2">
        <f t="shared" si="1290"/>
        <v>15</v>
      </c>
      <c r="J661" s="2" t="str">
        <f t="shared" si="1290"/>
        <v>N</v>
      </c>
      <c r="K661" s="6">
        <f t="shared" si="1290"/>
        <v>0.41666666666666669</v>
      </c>
      <c r="L661" s="2" t="str">
        <f t="shared" si="1290"/>
        <v>Angela</v>
      </c>
      <c r="M661" s="2">
        <f t="shared" si="1290"/>
        <v>18.899999999999999</v>
      </c>
      <c r="N661" s="2">
        <f t="shared" si="1290"/>
        <v>2</v>
      </c>
      <c r="O661" s="2">
        <f t="shared" si="1290"/>
        <v>2</v>
      </c>
      <c r="P661" s="2" t="str">
        <f t="shared" si="1290"/>
        <v>dez</v>
      </c>
      <c r="Q661" s="7" t="str">
        <f>IF($N661=1,IF(ISERROR(VLOOKUP($P661,'M1'!$A:$C,Q$2,FALSE)),"NOT PRESENT",VLOOKUP($P661,'M1'!$A:$C,Q$2,FALSE)),IF($N661=2,IF(ISERROR(VLOOKUP(DATA!$P661,'M2'!$A:$C,Q$2,FALSE)),"NOT PRESENT",VLOOKUP(DATA!$P661,'M2'!$A:$C,Q$2,FALSE)),IF($N661=0,IF(ISERROR(VLOOKUP($P661,'M1'!$A:$C,Q$2,FALSE)),IF(ISERROR(VLOOKUP(DATA!$P661,'M2'!$A:$C,Q$2,FALSE)),"NOT PRESENT",VLOOKUP(DATA!$P661,'M2'!$A:$C,Q$2,FALSE)),VLOOKUP($P661,'M1'!$A:$C,Q$2,FALSE)),"SPECIFY METHOD")))</f>
        <v>Debris - Zero</v>
      </c>
      <c r="R661" s="7" t="str">
        <f>IF($N661=1,IF(ISERROR(VLOOKUP($P661,'M1'!$A:$C,R$2,FALSE)),"NOT PRESENT",VLOOKUP($P661,'M1'!$A:$C,R$2,FALSE)),IF($N661=2,IF(ISERROR(VLOOKUP(DATA!$P661,'M2'!$A:$C,R$2,FALSE)),"NOT PRESENT",VLOOKUP(DATA!$P661,'M2'!$A:$C,R$2,FALSE)),IF($N661=0,IF(ISERROR(VLOOKUP($P661,'M1'!$A:$C,R$2,FALSE)),IF(ISERROR(VLOOKUP(DATA!$P661,'M2'!$A:$C,R$2,FALSE)),"NOT PRESENT",VLOOKUP(DATA!$P661,'M2'!$A:$C,R$2,FALSE)),VLOOKUP($P661,'M1'!$A:$C,R$2,FALSE)),"SPECIFY METHOD")))</f>
        <v>No Debris found</v>
      </c>
      <c r="S661" s="33">
        <f t="shared" si="1286"/>
        <v>0</v>
      </c>
      <c r="T661" s="2">
        <v>0</v>
      </c>
    </row>
    <row r="662" spans="2:20">
      <c r="B662" s="2" t="str">
        <f t="shared" ref="B662:D662" si="1291">IF(ISERROR(B661),IF(ISERROR(B660),IF(ISERROR(B659),"BLANK",B659),B660),B661)</f>
        <v>LH</v>
      </c>
      <c r="C662" s="2" t="str">
        <f t="shared" si="1291"/>
        <v>KK</v>
      </c>
      <c r="D662" s="2" t="str">
        <f t="shared" si="1291"/>
        <v>BC3</v>
      </c>
      <c r="E662" s="7" t="str">
        <f>IF(ISERROR(VLOOKUP($D662,SITES!$A:$E,2,FALSE)),"",VLOOKUP($D662,SITES!$A:$E,2,FALSE))</f>
        <v>Broward County 3</v>
      </c>
      <c r="F662" s="4">
        <f>IF(ISERROR(VLOOKUP($D662,SITES!$A:$E,3,FALSE)),"",VLOOKUP($D662,SITES!$A:$E,3,FALSE))</f>
        <v>26.158633333333334</v>
      </c>
      <c r="G662" s="31">
        <f>IF(ISERROR(VLOOKUP($D662,SITES!$A:$E,4,FALSE)),"",VLOOKUP($D662,SITES!$A:$E,4,FALSE))</f>
        <v>-80.077349999999996</v>
      </c>
      <c r="H662" s="50">
        <f t="shared" ref="H662:P662" si="1292">IF(ISERROR(H661),IF(ISERROR(H660),IF(ISERROR(H659),"BLANK",H659),H660),H661)</f>
        <v>45479</v>
      </c>
      <c r="I662" s="2">
        <f t="shared" si="1292"/>
        <v>15</v>
      </c>
      <c r="J662" s="2" t="str">
        <f t="shared" si="1292"/>
        <v>N</v>
      </c>
      <c r="K662" s="6">
        <f t="shared" si="1292"/>
        <v>0.41666666666666669</v>
      </c>
      <c r="L662" s="2" t="str">
        <f t="shared" si="1292"/>
        <v>Angela</v>
      </c>
      <c r="M662" s="2">
        <f t="shared" si="1292"/>
        <v>18.899999999999999</v>
      </c>
      <c r="N662" s="2">
        <f t="shared" si="1292"/>
        <v>2</v>
      </c>
      <c r="O662" s="2">
        <f t="shared" si="1292"/>
        <v>2</v>
      </c>
      <c r="P662" s="2" t="str">
        <f t="shared" si="1292"/>
        <v>dez</v>
      </c>
      <c r="Q662" s="7" t="str">
        <f>IF($N662=1,IF(ISERROR(VLOOKUP($P662,'M1'!$A:$C,Q$2,FALSE)),"NOT PRESENT",VLOOKUP($P662,'M1'!$A:$C,Q$2,FALSE)),IF($N662=2,IF(ISERROR(VLOOKUP(DATA!$P662,'M2'!$A:$C,Q$2,FALSE)),"NOT PRESENT",VLOOKUP(DATA!$P662,'M2'!$A:$C,Q$2,FALSE)),IF($N662=0,IF(ISERROR(VLOOKUP($P662,'M1'!$A:$C,Q$2,FALSE)),IF(ISERROR(VLOOKUP(DATA!$P662,'M2'!$A:$C,Q$2,FALSE)),"NOT PRESENT",VLOOKUP(DATA!$P662,'M2'!$A:$C,Q$2,FALSE)),VLOOKUP($P662,'M1'!$A:$C,Q$2,FALSE)),"SPECIFY METHOD")))</f>
        <v>Debris - Zero</v>
      </c>
      <c r="R662" s="7" t="str">
        <f>IF($N662=1,IF(ISERROR(VLOOKUP($P662,'M1'!$A:$C,R$2,FALSE)),"NOT PRESENT",VLOOKUP($P662,'M1'!$A:$C,R$2,FALSE)),IF($N662=2,IF(ISERROR(VLOOKUP(DATA!$P662,'M2'!$A:$C,R$2,FALSE)),"NOT PRESENT",VLOOKUP(DATA!$P662,'M2'!$A:$C,R$2,FALSE)),IF($N662=0,IF(ISERROR(VLOOKUP($P662,'M1'!$A:$C,R$2,FALSE)),IF(ISERROR(VLOOKUP(DATA!$P662,'M2'!$A:$C,R$2,FALSE)),"NOT PRESENT",VLOOKUP(DATA!$P662,'M2'!$A:$C,R$2,FALSE)),VLOOKUP($P662,'M1'!$A:$C,R$2,FALSE)),"SPECIFY METHOD")))</f>
        <v>No Debris found</v>
      </c>
      <c r="S662" s="33">
        <f t="shared" si="1286"/>
        <v>0</v>
      </c>
      <c r="T662" s="2">
        <v>0</v>
      </c>
    </row>
    <row r="663" spans="2:20">
      <c r="B663" s="2" t="str">
        <f t="shared" ref="B663:D663" si="1293">IF(ISERROR(B662),IF(ISERROR(B661),IF(ISERROR(B660),"BLANK",B660),B661),B662)</f>
        <v>LH</v>
      </c>
      <c r="C663" s="2" t="str">
        <f t="shared" si="1293"/>
        <v>KK</v>
      </c>
      <c r="D663" s="2" t="str">
        <f t="shared" si="1293"/>
        <v>BC3</v>
      </c>
      <c r="E663" s="7" t="str">
        <f>IF(ISERROR(VLOOKUP($D663,SITES!$A:$E,2,FALSE)),"",VLOOKUP($D663,SITES!$A:$E,2,FALSE))</f>
        <v>Broward County 3</v>
      </c>
      <c r="F663" s="4">
        <f>IF(ISERROR(VLOOKUP($D663,SITES!$A:$E,3,FALSE)),"",VLOOKUP($D663,SITES!$A:$E,3,FALSE))</f>
        <v>26.158633333333334</v>
      </c>
      <c r="G663" s="31">
        <f>IF(ISERROR(VLOOKUP($D663,SITES!$A:$E,4,FALSE)),"",VLOOKUP($D663,SITES!$A:$E,4,FALSE))</f>
        <v>-80.077349999999996</v>
      </c>
      <c r="H663" s="50">
        <f t="shared" ref="H663:P663" si="1294">IF(ISERROR(H662),IF(ISERROR(H661),IF(ISERROR(H660),"BLANK",H660),H661),H662)</f>
        <v>45479</v>
      </c>
      <c r="I663" s="2">
        <f t="shared" si="1294"/>
        <v>15</v>
      </c>
      <c r="J663" s="2" t="str">
        <f t="shared" si="1294"/>
        <v>N</v>
      </c>
      <c r="K663" s="6">
        <f t="shared" si="1294"/>
        <v>0.41666666666666669</v>
      </c>
      <c r="L663" s="2" t="str">
        <f t="shared" si="1294"/>
        <v>Angela</v>
      </c>
      <c r="M663" s="2">
        <f t="shared" si="1294"/>
        <v>18.899999999999999</v>
      </c>
      <c r="N663" s="2">
        <f t="shared" si="1294"/>
        <v>2</v>
      </c>
      <c r="O663" s="2">
        <f t="shared" si="1294"/>
        <v>2</v>
      </c>
      <c r="P663" s="2" t="str">
        <f t="shared" si="1294"/>
        <v>dez</v>
      </c>
      <c r="Q663" s="7" t="str">
        <f>IF($N663=1,IF(ISERROR(VLOOKUP($P663,'M1'!$A:$C,Q$2,FALSE)),"NOT PRESENT",VLOOKUP($P663,'M1'!$A:$C,Q$2,FALSE)),IF($N663=2,IF(ISERROR(VLOOKUP(DATA!$P663,'M2'!$A:$C,Q$2,FALSE)),"NOT PRESENT",VLOOKUP(DATA!$P663,'M2'!$A:$C,Q$2,FALSE)),IF($N663=0,IF(ISERROR(VLOOKUP($P663,'M1'!$A:$C,Q$2,FALSE)),IF(ISERROR(VLOOKUP(DATA!$P663,'M2'!$A:$C,Q$2,FALSE)),"NOT PRESENT",VLOOKUP(DATA!$P663,'M2'!$A:$C,Q$2,FALSE)),VLOOKUP($P663,'M1'!$A:$C,Q$2,FALSE)),"SPECIFY METHOD")))</f>
        <v>Debris - Zero</v>
      </c>
      <c r="R663" s="7" t="str">
        <f>IF($N663=1,IF(ISERROR(VLOOKUP($P663,'M1'!$A:$C,R$2,FALSE)),"NOT PRESENT",VLOOKUP($P663,'M1'!$A:$C,R$2,FALSE)),IF($N663=2,IF(ISERROR(VLOOKUP(DATA!$P663,'M2'!$A:$C,R$2,FALSE)),"NOT PRESENT",VLOOKUP(DATA!$P663,'M2'!$A:$C,R$2,FALSE)),IF($N663=0,IF(ISERROR(VLOOKUP($P663,'M1'!$A:$C,R$2,FALSE)),IF(ISERROR(VLOOKUP(DATA!$P663,'M2'!$A:$C,R$2,FALSE)),"NOT PRESENT",VLOOKUP(DATA!$P663,'M2'!$A:$C,R$2,FALSE)),VLOOKUP($P663,'M1'!$A:$C,R$2,FALSE)),"SPECIFY METHOD")))</f>
        <v>No Debris found</v>
      </c>
      <c r="S663" s="33">
        <f t="shared" si="1286"/>
        <v>0</v>
      </c>
      <c r="T663" s="2">
        <v>0</v>
      </c>
    </row>
    <row r="664" spans="2:20">
      <c r="B664" s="2" t="str">
        <f t="shared" ref="B664:D664" si="1295">IF(ISERROR(B663),IF(ISERROR(B662),IF(ISERROR(B661),"BLANK",B661),B662),B663)</f>
        <v>LH</v>
      </c>
      <c r="C664" s="2" t="str">
        <f t="shared" si="1295"/>
        <v>KK</v>
      </c>
      <c r="D664" s="2" t="str">
        <f t="shared" si="1295"/>
        <v>BC3</v>
      </c>
      <c r="E664" s="7" t="str">
        <f>IF(ISERROR(VLOOKUP($D664,SITES!$A:$E,2,FALSE)),"",VLOOKUP($D664,SITES!$A:$E,2,FALSE))</f>
        <v>Broward County 3</v>
      </c>
      <c r="F664" s="4">
        <f>IF(ISERROR(VLOOKUP($D664,SITES!$A:$E,3,FALSE)),"",VLOOKUP($D664,SITES!$A:$E,3,FALSE))</f>
        <v>26.158633333333334</v>
      </c>
      <c r="G664" s="31">
        <f>IF(ISERROR(VLOOKUP($D664,SITES!$A:$E,4,FALSE)),"",VLOOKUP($D664,SITES!$A:$E,4,FALSE))</f>
        <v>-80.077349999999996</v>
      </c>
      <c r="H664" s="50">
        <f t="shared" ref="H664:P664" si="1296">IF(ISERROR(H663),IF(ISERROR(H662),IF(ISERROR(H661),"BLANK",H661),H662),H663)</f>
        <v>45479</v>
      </c>
      <c r="I664" s="2">
        <f t="shared" si="1296"/>
        <v>15</v>
      </c>
      <c r="J664" s="2" t="str">
        <f t="shared" si="1296"/>
        <v>N</v>
      </c>
      <c r="K664" s="6">
        <f t="shared" si="1296"/>
        <v>0.41666666666666669</v>
      </c>
      <c r="L664" s="2" t="str">
        <f t="shared" si="1296"/>
        <v>Angela</v>
      </c>
      <c r="M664" s="2">
        <f t="shared" si="1296"/>
        <v>18.899999999999999</v>
      </c>
      <c r="N664" s="2">
        <f t="shared" si="1296"/>
        <v>2</v>
      </c>
      <c r="O664" s="2">
        <f t="shared" si="1296"/>
        <v>2</v>
      </c>
      <c r="P664" s="2" t="str">
        <f t="shared" si="1296"/>
        <v>dez</v>
      </c>
      <c r="Q664" s="7" t="str">
        <f>IF($N664=1,IF(ISERROR(VLOOKUP($P664,'M1'!$A:$C,Q$2,FALSE)),"NOT PRESENT",VLOOKUP($P664,'M1'!$A:$C,Q$2,FALSE)),IF($N664=2,IF(ISERROR(VLOOKUP(DATA!$P664,'M2'!$A:$C,Q$2,FALSE)),"NOT PRESENT",VLOOKUP(DATA!$P664,'M2'!$A:$C,Q$2,FALSE)),IF($N664=0,IF(ISERROR(VLOOKUP($P664,'M1'!$A:$C,Q$2,FALSE)),IF(ISERROR(VLOOKUP(DATA!$P664,'M2'!$A:$C,Q$2,FALSE)),"NOT PRESENT",VLOOKUP(DATA!$P664,'M2'!$A:$C,Q$2,FALSE)),VLOOKUP($P664,'M1'!$A:$C,Q$2,FALSE)),"SPECIFY METHOD")))</f>
        <v>Debris - Zero</v>
      </c>
      <c r="R664" s="7" t="str">
        <f>IF($N664=1,IF(ISERROR(VLOOKUP($P664,'M1'!$A:$C,R$2,FALSE)),"NOT PRESENT",VLOOKUP($P664,'M1'!$A:$C,R$2,FALSE)),IF($N664=2,IF(ISERROR(VLOOKUP(DATA!$P664,'M2'!$A:$C,R$2,FALSE)),"NOT PRESENT",VLOOKUP(DATA!$P664,'M2'!$A:$C,R$2,FALSE)),IF($N664=0,IF(ISERROR(VLOOKUP($P664,'M1'!$A:$C,R$2,FALSE)),IF(ISERROR(VLOOKUP(DATA!$P664,'M2'!$A:$C,R$2,FALSE)),"NOT PRESENT",VLOOKUP(DATA!$P664,'M2'!$A:$C,R$2,FALSE)),VLOOKUP($P664,'M1'!$A:$C,R$2,FALSE)),"SPECIFY METHOD")))</f>
        <v>No Debris found</v>
      </c>
      <c r="S664" s="33">
        <f t="shared" si="1286"/>
        <v>0</v>
      </c>
      <c r="T664" s="2">
        <v>0</v>
      </c>
    </row>
    <row r="665" spans="2:20">
      <c r="B665" s="2" t="str">
        <f t="shared" ref="B665:D665" si="1297">IF(ISERROR(B664),IF(ISERROR(B663),IF(ISERROR(B662),"BLANK",B662),B663),B664)</f>
        <v>LH</v>
      </c>
      <c r="C665" s="2" t="str">
        <f t="shared" si="1297"/>
        <v>KK</v>
      </c>
      <c r="D665" s="2" t="str">
        <f t="shared" si="1297"/>
        <v>BC3</v>
      </c>
      <c r="E665" s="7" t="str">
        <f>IF(ISERROR(VLOOKUP($D665,SITES!$A:$E,2,FALSE)),"",VLOOKUP($D665,SITES!$A:$E,2,FALSE))</f>
        <v>Broward County 3</v>
      </c>
      <c r="F665" s="4">
        <f>IF(ISERROR(VLOOKUP($D665,SITES!$A:$E,3,FALSE)),"",VLOOKUP($D665,SITES!$A:$E,3,FALSE))</f>
        <v>26.158633333333334</v>
      </c>
      <c r="G665" s="31">
        <f>IF(ISERROR(VLOOKUP($D665,SITES!$A:$E,4,FALSE)),"",VLOOKUP($D665,SITES!$A:$E,4,FALSE))</f>
        <v>-80.077349999999996</v>
      </c>
      <c r="H665" s="50">
        <f t="shared" ref="H665:P665" si="1298">IF(ISERROR(H664),IF(ISERROR(H663),IF(ISERROR(H662),"BLANK",H662),H663),H664)</f>
        <v>45479</v>
      </c>
      <c r="I665" s="2">
        <f t="shared" si="1298"/>
        <v>15</v>
      </c>
      <c r="J665" s="2" t="str">
        <f t="shared" si="1298"/>
        <v>N</v>
      </c>
      <c r="K665" s="6">
        <f t="shared" si="1298"/>
        <v>0.41666666666666669</v>
      </c>
      <c r="L665" s="2" t="str">
        <f t="shared" si="1298"/>
        <v>Angela</v>
      </c>
      <c r="M665" s="2">
        <f t="shared" si="1298"/>
        <v>18.899999999999999</v>
      </c>
      <c r="N665" s="2">
        <f t="shared" si="1298"/>
        <v>2</v>
      </c>
      <c r="O665" s="2">
        <f t="shared" si="1298"/>
        <v>2</v>
      </c>
      <c r="P665" s="2" t="str">
        <f t="shared" si="1298"/>
        <v>dez</v>
      </c>
      <c r="Q665" s="7" t="str">
        <f>IF($N665=1,IF(ISERROR(VLOOKUP($P665,'M1'!$A:$C,Q$2,FALSE)),"NOT PRESENT",VLOOKUP($P665,'M1'!$A:$C,Q$2,FALSE)),IF($N665=2,IF(ISERROR(VLOOKUP(DATA!$P665,'M2'!$A:$C,Q$2,FALSE)),"NOT PRESENT",VLOOKUP(DATA!$P665,'M2'!$A:$C,Q$2,FALSE)),IF($N665=0,IF(ISERROR(VLOOKUP($P665,'M1'!$A:$C,Q$2,FALSE)),IF(ISERROR(VLOOKUP(DATA!$P665,'M2'!$A:$C,Q$2,FALSE)),"NOT PRESENT",VLOOKUP(DATA!$P665,'M2'!$A:$C,Q$2,FALSE)),VLOOKUP($P665,'M1'!$A:$C,Q$2,FALSE)),"SPECIFY METHOD")))</f>
        <v>Debris - Zero</v>
      </c>
      <c r="R665" s="7" t="str">
        <f>IF($N665=1,IF(ISERROR(VLOOKUP($P665,'M1'!$A:$C,R$2,FALSE)),"NOT PRESENT",VLOOKUP($P665,'M1'!$A:$C,R$2,FALSE)),IF($N665=2,IF(ISERROR(VLOOKUP(DATA!$P665,'M2'!$A:$C,R$2,FALSE)),"NOT PRESENT",VLOOKUP(DATA!$P665,'M2'!$A:$C,R$2,FALSE)),IF($N665=0,IF(ISERROR(VLOOKUP($P665,'M1'!$A:$C,R$2,FALSE)),IF(ISERROR(VLOOKUP(DATA!$P665,'M2'!$A:$C,R$2,FALSE)),"NOT PRESENT",VLOOKUP(DATA!$P665,'M2'!$A:$C,R$2,FALSE)),VLOOKUP($P665,'M1'!$A:$C,R$2,FALSE)),"SPECIFY METHOD")))</f>
        <v>No Debris found</v>
      </c>
      <c r="S665" s="33">
        <f t="shared" si="1286"/>
        <v>0</v>
      </c>
      <c r="T665" s="2">
        <v>0</v>
      </c>
    </row>
    <row r="666" spans="2:20">
      <c r="B666" s="2" t="str">
        <f t="shared" ref="B666:D666" si="1299">IF(ISERROR(B665),IF(ISERROR(B664),IF(ISERROR(B663),"BLANK",B663),B664),B665)</f>
        <v>LH</v>
      </c>
      <c r="C666" s="2" t="str">
        <f t="shared" si="1299"/>
        <v>KK</v>
      </c>
      <c r="D666" s="2" t="str">
        <f t="shared" si="1299"/>
        <v>BC3</v>
      </c>
      <c r="E666" s="7" t="str">
        <f>IF(ISERROR(VLOOKUP($D666,SITES!$A:$E,2,FALSE)),"",VLOOKUP($D666,SITES!$A:$E,2,FALSE))</f>
        <v>Broward County 3</v>
      </c>
      <c r="F666" s="4">
        <f>IF(ISERROR(VLOOKUP($D666,SITES!$A:$E,3,FALSE)),"",VLOOKUP($D666,SITES!$A:$E,3,FALSE))</f>
        <v>26.158633333333334</v>
      </c>
      <c r="G666" s="31">
        <f>IF(ISERROR(VLOOKUP($D666,SITES!$A:$E,4,FALSE)),"",VLOOKUP($D666,SITES!$A:$E,4,FALSE))</f>
        <v>-80.077349999999996</v>
      </c>
      <c r="H666" s="50">
        <f t="shared" ref="H666:P666" si="1300">IF(ISERROR(H665),IF(ISERROR(H664),IF(ISERROR(H663),"BLANK",H663),H664),H665)</f>
        <v>45479</v>
      </c>
      <c r="I666" s="2">
        <f t="shared" si="1300"/>
        <v>15</v>
      </c>
      <c r="J666" s="2" t="str">
        <f t="shared" si="1300"/>
        <v>N</v>
      </c>
      <c r="K666" s="6">
        <f t="shared" si="1300"/>
        <v>0.41666666666666669</v>
      </c>
      <c r="L666" s="2" t="str">
        <f t="shared" si="1300"/>
        <v>Angela</v>
      </c>
      <c r="M666" s="2">
        <f t="shared" si="1300"/>
        <v>18.899999999999999</v>
      </c>
      <c r="N666" s="2">
        <f t="shared" si="1300"/>
        <v>2</v>
      </c>
      <c r="O666" s="2">
        <f t="shared" si="1300"/>
        <v>2</v>
      </c>
      <c r="P666" s="2" t="str">
        <f t="shared" si="1300"/>
        <v>dez</v>
      </c>
      <c r="Q666" s="7" t="str">
        <f>IF($N666=1,IF(ISERROR(VLOOKUP($P666,'M1'!$A:$C,Q$2,FALSE)),"NOT PRESENT",VLOOKUP($P666,'M1'!$A:$C,Q$2,FALSE)),IF($N666=2,IF(ISERROR(VLOOKUP(DATA!$P666,'M2'!$A:$C,Q$2,FALSE)),"NOT PRESENT",VLOOKUP(DATA!$P666,'M2'!$A:$C,Q$2,FALSE)),IF($N666=0,IF(ISERROR(VLOOKUP($P666,'M1'!$A:$C,Q$2,FALSE)),IF(ISERROR(VLOOKUP(DATA!$P666,'M2'!$A:$C,Q$2,FALSE)),"NOT PRESENT",VLOOKUP(DATA!$P666,'M2'!$A:$C,Q$2,FALSE)),VLOOKUP($P666,'M1'!$A:$C,Q$2,FALSE)),"SPECIFY METHOD")))</f>
        <v>Debris - Zero</v>
      </c>
      <c r="R666" s="7" t="str">
        <f>IF($N666=1,IF(ISERROR(VLOOKUP($P666,'M1'!$A:$C,R$2,FALSE)),"NOT PRESENT",VLOOKUP($P666,'M1'!$A:$C,R$2,FALSE)),IF($N666=2,IF(ISERROR(VLOOKUP(DATA!$P666,'M2'!$A:$C,R$2,FALSE)),"NOT PRESENT",VLOOKUP(DATA!$P666,'M2'!$A:$C,R$2,FALSE)),IF($N666=0,IF(ISERROR(VLOOKUP($P666,'M1'!$A:$C,R$2,FALSE)),IF(ISERROR(VLOOKUP(DATA!$P666,'M2'!$A:$C,R$2,FALSE)),"NOT PRESENT",VLOOKUP(DATA!$P666,'M2'!$A:$C,R$2,FALSE)),VLOOKUP($P666,'M1'!$A:$C,R$2,FALSE)),"SPECIFY METHOD")))</f>
        <v>No Debris found</v>
      </c>
      <c r="S666" s="33">
        <f t="shared" si="1286"/>
        <v>0</v>
      </c>
      <c r="T666" s="2">
        <v>0</v>
      </c>
    </row>
    <row r="667" spans="2:20">
      <c r="B667" s="2" t="str">
        <f t="shared" ref="B667:D667" si="1301">IF(ISERROR(B666),IF(ISERROR(B665),IF(ISERROR(B664),"BLANK",B664),B665),B666)</f>
        <v>LH</v>
      </c>
      <c r="C667" s="2" t="str">
        <f t="shared" si="1301"/>
        <v>KK</v>
      </c>
      <c r="D667" s="2" t="str">
        <f t="shared" si="1301"/>
        <v>BC3</v>
      </c>
      <c r="E667" s="7" t="str">
        <f>IF(ISERROR(VLOOKUP($D667,SITES!$A:$E,2,FALSE)),"",VLOOKUP($D667,SITES!$A:$E,2,FALSE))</f>
        <v>Broward County 3</v>
      </c>
      <c r="F667" s="4">
        <f>IF(ISERROR(VLOOKUP($D667,SITES!$A:$E,3,FALSE)),"",VLOOKUP($D667,SITES!$A:$E,3,FALSE))</f>
        <v>26.158633333333334</v>
      </c>
      <c r="G667" s="31">
        <f>IF(ISERROR(VLOOKUP($D667,SITES!$A:$E,4,FALSE)),"",VLOOKUP($D667,SITES!$A:$E,4,FALSE))</f>
        <v>-80.077349999999996</v>
      </c>
      <c r="H667" s="50">
        <f t="shared" ref="H667:P667" si="1302">IF(ISERROR(H666),IF(ISERROR(H665),IF(ISERROR(H664),"BLANK",H664),H665),H666)</f>
        <v>45479</v>
      </c>
      <c r="I667" s="2">
        <f t="shared" si="1302"/>
        <v>15</v>
      </c>
      <c r="J667" s="2" t="str">
        <f t="shared" si="1302"/>
        <v>N</v>
      </c>
      <c r="K667" s="6">
        <f t="shared" si="1302"/>
        <v>0.41666666666666669</v>
      </c>
      <c r="L667" s="2" t="str">
        <f t="shared" si="1302"/>
        <v>Angela</v>
      </c>
      <c r="M667" s="2">
        <f t="shared" si="1302"/>
        <v>18.899999999999999</v>
      </c>
      <c r="N667" s="2">
        <f t="shared" si="1302"/>
        <v>2</v>
      </c>
      <c r="O667" s="2">
        <f t="shared" si="1302"/>
        <v>2</v>
      </c>
      <c r="P667" s="2" t="str">
        <f t="shared" si="1302"/>
        <v>dez</v>
      </c>
      <c r="Q667" s="7" t="str">
        <f>IF($N667=1,IF(ISERROR(VLOOKUP($P667,'M1'!$A:$C,Q$2,FALSE)),"NOT PRESENT",VLOOKUP($P667,'M1'!$A:$C,Q$2,FALSE)),IF($N667=2,IF(ISERROR(VLOOKUP(DATA!$P667,'M2'!$A:$C,Q$2,FALSE)),"NOT PRESENT",VLOOKUP(DATA!$P667,'M2'!$A:$C,Q$2,FALSE)),IF($N667=0,IF(ISERROR(VLOOKUP($P667,'M1'!$A:$C,Q$2,FALSE)),IF(ISERROR(VLOOKUP(DATA!$P667,'M2'!$A:$C,Q$2,FALSE)),"NOT PRESENT",VLOOKUP(DATA!$P667,'M2'!$A:$C,Q$2,FALSE)),VLOOKUP($P667,'M1'!$A:$C,Q$2,FALSE)),"SPECIFY METHOD")))</f>
        <v>Debris - Zero</v>
      </c>
      <c r="R667" s="7" t="str">
        <f>IF($N667=1,IF(ISERROR(VLOOKUP($P667,'M1'!$A:$C,R$2,FALSE)),"NOT PRESENT",VLOOKUP($P667,'M1'!$A:$C,R$2,FALSE)),IF($N667=2,IF(ISERROR(VLOOKUP(DATA!$P667,'M2'!$A:$C,R$2,FALSE)),"NOT PRESENT",VLOOKUP(DATA!$P667,'M2'!$A:$C,R$2,FALSE)),IF($N667=0,IF(ISERROR(VLOOKUP($P667,'M1'!$A:$C,R$2,FALSE)),IF(ISERROR(VLOOKUP(DATA!$P667,'M2'!$A:$C,R$2,FALSE)),"NOT PRESENT",VLOOKUP(DATA!$P667,'M2'!$A:$C,R$2,FALSE)),VLOOKUP($P667,'M1'!$A:$C,R$2,FALSE)),"SPECIFY METHOD")))</f>
        <v>No Debris found</v>
      </c>
      <c r="S667" s="33">
        <f t="shared" si="1286"/>
        <v>0</v>
      </c>
      <c r="T667" s="2">
        <v>0</v>
      </c>
    </row>
    <row r="668" spans="2:20">
      <c r="B668" s="2" t="str">
        <f t="shared" ref="B668:D668" si="1303">IF(ISERROR(B667),IF(ISERROR(B666),IF(ISERROR(B665),"BLANK",B665),B666),B667)</f>
        <v>LH</v>
      </c>
      <c r="C668" s="2" t="str">
        <f t="shared" si="1303"/>
        <v>KK</v>
      </c>
      <c r="D668" s="2" t="str">
        <f t="shared" si="1303"/>
        <v>BC3</v>
      </c>
      <c r="E668" s="7" t="str">
        <f>IF(ISERROR(VLOOKUP($D668,SITES!$A:$E,2,FALSE)),"",VLOOKUP($D668,SITES!$A:$E,2,FALSE))</f>
        <v>Broward County 3</v>
      </c>
      <c r="F668" s="4">
        <f>IF(ISERROR(VLOOKUP($D668,SITES!$A:$E,3,FALSE)),"",VLOOKUP($D668,SITES!$A:$E,3,FALSE))</f>
        <v>26.158633333333334</v>
      </c>
      <c r="G668" s="31">
        <f>IF(ISERROR(VLOOKUP($D668,SITES!$A:$E,4,FALSE)),"",VLOOKUP($D668,SITES!$A:$E,4,FALSE))</f>
        <v>-80.077349999999996</v>
      </c>
      <c r="H668" s="50">
        <f t="shared" ref="H668:P668" si="1304">IF(ISERROR(H667),IF(ISERROR(H666),IF(ISERROR(H665),"BLANK",H665),H666),H667)</f>
        <v>45479</v>
      </c>
      <c r="I668" s="2">
        <f t="shared" si="1304"/>
        <v>15</v>
      </c>
      <c r="J668" s="2" t="str">
        <f t="shared" si="1304"/>
        <v>N</v>
      </c>
      <c r="K668" s="6">
        <f t="shared" si="1304"/>
        <v>0.41666666666666669</v>
      </c>
      <c r="L668" s="2" t="str">
        <f t="shared" si="1304"/>
        <v>Angela</v>
      </c>
      <c r="M668" s="2">
        <f t="shared" si="1304"/>
        <v>18.899999999999999</v>
      </c>
      <c r="N668" s="2">
        <f t="shared" si="1304"/>
        <v>2</v>
      </c>
      <c r="O668" s="2">
        <f t="shared" si="1304"/>
        <v>2</v>
      </c>
      <c r="P668" s="2" t="str">
        <f t="shared" si="1304"/>
        <v>dez</v>
      </c>
      <c r="Q668" s="7" t="str">
        <f>IF($N668=1,IF(ISERROR(VLOOKUP($P668,'M1'!$A:$C,Q$2,FALSE)),"NOT PRESENT",VLOOKUP($P668,'M1'!$A:$C,Q$2,FALSE)),IF($N668=2,IF(ISERROR(VLOOKUP(DATA!$P668,'M2'!$A:$C,Q$2,FALSE)),"NOT PRESENT",VLOOKUP(DATA!$P668,'M2'!$A:$C,Q$2,FALSE)),IF($N668=0,IF(ISERROR(VLOOKUP($P668,'M1'!$A:$C,Q$2,FALSE)),IF(ISERROR(VLOOKUP(DATA!$P668,'M2'!$A:$C,Q$2,FALSE)),"NOT PRESENT",VLOOKUP(DATA!$P668,'M2'!$A:$C,Q$2,FALSE)),VLOOKUP($P668,'M1'!$A:$C,Q$2,FALSE)),"SPECIFY METHOD")))</f>
        <v>Debris - Zero</v>
      </c>
      <c r="R668" s="7" t="str">
        <f>IF($N668=1,IF(ISERROR(VLOOKUP($P668,'M1'!$A:$C,R$2,FALSE)),"NOT PRESENT",VLOOKUP($P668,'M1'!$A:$C,R$2,FALSE)),IF($N668=2,IF(ISERROR(VLOOKUP(DATA!$P668,'M2'!$A:$C,R$2,FALSE)),"NOT PRESENT",VLOOKUP(DATA!$P668,'M2'!$A:$C,R$2,FALSE)),IF($N668=0,IF(ISERROR(VLOOKUP($P668,'M1'!$A:$C,R$2,FALSE)),IF(ISERROR(VLOOKUP(DATA!$P668,'M2'!$A:$C,R$2,FALSE)),"NOT PRESENT",VLOOKUP(DATA!$P668,'M2'!$A:$C,R$2,FALSE)),VLOOKUP($P668,'M1'!$A:$C,R$2,FALSE)),"SPECIFY METHOD")))</f>
        <v>No Debris found</v>
      </c>
      <c r="S668" s="33">
        <f t="shared" si="1286"/>
        <v>0</v>
      </c>
      <c r="T668" s="2">
        <v>0</v>
      </c>
    </row>
    <row r="669" spans="2:20">
      <c r="B669" s="2" t="str">
        <f t="shared" ref="B669:D669" si="1305">IF(ISERROR(B668),IF(ISERROR(B667),IF(ISERROR(B666),"BLANK",B666),B667),B668)</f>
        <v>LH</v>
      </c>
      <c r="C669" s="2" t="str">
        <f t="shared" si="1305"/>
        <v>KK</v>
      </c>
      <c r="D669" s="2" t="str">
        <f t="shared" si="1305"/>
        <v>BC3</v>
      </c>
      <c r="E669" s="7" t="str">
        <f>IF(ISERROR(VLOOKUP($D669,SITES!$A:$E,2,FALSE)),"",VLOOKUP($D669,SITES!$A:$E,2,FALSE))</f>
        <v>Broward County 3</v>
      </c>
      <c r="F669" s="4">
        <f>IF(ISERROR(VLOOKUP($D669,SITES!$A:$E,3,FALSE)),"",VLOOKUP($D669,SITES!$A:$E,3,FALSE))</f>
        <v>26.158633333333334</v>
      </c>
      <c r="G669" s="31">
        <f>IF(ISERROR(VLOOKUP($D669,SITES!$A:$E,4,FALSE)),"",VLOOKUP($D669,SITES!$A:$E,4,FALSE))</f>
        <v>-80.077349999999996</v>
      </c>
      <c r="H669" s="50">
        <f t="shared" ref="H669:P669" si="1306">IF(ISERROR(H668),IF(ISERROR(H667),IF(ISERROR(H666),"BLANK",H666),H667),H668)</f>
        <v>45479</v>
      </c>
      <c r="I669" s="2">
        <f t="shared" si="1306"/>
        <v>15</v>
      </c>
      <c r="J669" s="2" t="str">
        <f t="shared" si="1306"/>
        <v>N</v>
      </c>
      <c r="K669" s="6">
        <f t="shared" si="1306"/>
        <v>0.41666666666666669</v>
      </c>
      <c r="L669" s="2" t="str">
        <f t="shared" si="1306"/>
        <v>Angela</v>
      </c>
      <c r="M669" s="2">
        <f t="shared" si="1306"/>
        <v>18.899999999999999</v>
      </c>
      <c r="N669" s="2">
        <f t="shared" si="1306"/>
        <v>2</v>
      </c>
      <c r="O669" s="2">
        <f t="shared" si="1306"/>
        <v>2</v>
      </c>
      <c r="P669" s="2" t="str">
        <f t="shared" si="1306"/>
        <v>dez</v>
      </c>
      <c r="Q669" s="7" t="str">
        <f>IF($N669=1,IF(ISERROR(VLOOKUP($P669,'M1'!$A:$C,Q$2,FALSE)),"NOT PRESENT",VLOOKUP($P669,'M1'!$A:$C,Q$2,FALSE)),IF($N669=2,IF(ISERROR(VLOOKUP(DATA!$P669,'M2'!$A:$C,Q$2,FALSE)),"NOT PRESENT",VLOOKUP(DATA!$P669,'M2'!$A:$C,Q$2,FALSE)),IF($N669=0,IF(ISERROR(VLOOKUP($P669,'M1'!$A:$C,Q$2,FALSE)),IF(ISERROR(VLOOKUP(DATA!$P669,'M2'!$A:$C,Q$2,FALSE)),"NOT PRESENT",VLOOKUP(DATA!$P669,'M2'!$A:$C,Q$2,FALSE)),VLOOKUP($P669,'M1'!$A:$C,Q$2,FALSE)),"SPECIFY METHOD")))</f>
        <v>Debris - Zero</v>
      </c>
      <c r="R669" s="7" t="str">
        <f>IF($N669=1,IF(ISERROR(VLOOKUP($P669,'M1'!$A:$C,R$2,FALSE)),"NOT PRESENT",VLOOKUP($P669,'M1'!$A:$C,R$2,FALSE)),IF($N669=2,IF(ISERROR(VLOOKUP(DATA!$P669,'M2'!$A:$C,R$2,FALSE)),"NOT PRESENT",VLOOKUP(DATA!$P669,'M2'!$A:$C,R$2,FALSE)),IF($N669=0,IF(ISERROR(VLOOKUP($P669,'M1'!$A:$C,R$2,FALSE)),IF(ISERROR(VLOOKUP(DATA!$P669,'M2'!$A:$C,R$2,FALSE)),"NOT PRESENT",VLOOKUP(DATA!$P669,'M2'!$A:$C,R$2,FALSE)),VLOOKUP($P669,'M1'!$A:$C,R$2,FALSE)),"SPECIFY METHOD")))</f>
        <v>No Debris found</v>
      </c>
      <c r="S669" s="33">
        <f t="shared" si="1286"/>
        <v>0</v>
      </c>
      <c r="T669" s="2">
        <v>0</v>
      </c>
    </row>
    <row r="670" spans="2:20">
      <c r="B670" s="2" t="str">
        <f t="shared" ref="B670:D670" si="1307">IF(ISERROR(B669),IF(ISERROR(B668),IF(ISERROR(B667),"BLANK",B667),B668),B669)</f>
        <v>LH</v>
      </c>
      <c r="C670" s="2" t="str">
        <f t="shared" si="1307"/>
        <v>KK</v>
      </c>
      <c r="D670" s="2" t="str">
        <f t="shared" si="1307"/>
        <v>BC3</v>
      </c>
      <c r="E670" s="7" t="str">
        <f>IF(ISERROR(VLOOKUP($D670,SITES!$A:$E,2,FALSE)),"",VLOOKUP($D670,SITES!$A:$E,2,FALSE))</f>
        <v>Broward County 3</v>
      </c>
      <c r="F670" s="4">
        <f>IF(ISERROR(VLOOKUP($D670,SITES!$A:$E,3,FALSE)),"",VLOOKUP($D670,SITES!$A:$E,3,FALSE))</f>
        <v>26.158633333333334</v>
      </c>
      <c r="G670" s="31">
        <f>IF(ISERROR(VLOOKUP($D670,SITES!$A:$E,4,FALSE)),"",VLOOKUP($D670,SITES!$A:$E,4,FALSE))</f>
        <v>-80.077349999999996</v>
      </c>
      <c r="H670" s="50">
        <f t="shared" ref="H670:P670" si="1308">IF(ISERROR(H669),IF(ISERROR(H668),IF(ISERROR(H667),"BLANK",H667),H668),H669)</f>
        <v>45479</v>
      </c>
      <c r="I670" s="2">
        <f t="shared" si="1308"/>
        <v>15</v>
      </c>
      <c r="J670" s="2" t="str">
        <f t="shared" si="1308"/>
        <v>N</v>
      </c>
      <c r="K670" s="6">
        <f t="shared" si="1308"/>
        <v>0.41666666666666669</v>
      </c>
      <c r="L670" s="2" t="str">
        <f t="shared" si="1308"/>
        <v>Angela</v>
      </c>
      <c r="M670" s="2">
        <f t="shared" si="1308"/>
        <v>18.899999999999999</v>
      </c>
      <c r="N670" s="2">
        <f t="shared" si="1308"/>
        <v>2</v>
      </c>
      <c r="O670" s="2">
        <f t="shared" si="1308"/>
        <v>2</v>
      </c>
      <c r="P670" s="2" t="str">
        <f t="shared" si="1308"/>
        <v>dez</v>
      </c>
      <c r="Q670" s="7" t="str">
        <f>IF($N670=1,IF(ISERROR(VLOOKUP($P670,'M1'!$A:$C,Q$2,FALSE)),"NOT PRESENT",VLOOKUP($P670,'M1'!$A:$C,Q$2,FALSE)),IF($N670=2,IF(ISERROR(VLOOKUP(DATA!$P670,'M2'!$A:$C,Q$2,FALSE)),"NOT PRESENT",VLOOKUP(DATA!$P670,'M2'!$A:$C,Q$2,FALSE)),IF($N670=0,IF(ISERROR(VLOOKUP($P670,'M1'!$A:$C,Q$2,FALSE)),IF(ISERROR(VLOOKUP(DATA!$P670,'M2'!$A:$C,Q$2,FALSE)),"NOT PRESENT",VLOOKUP(DATA!$P670,'M2'!$A:$C,Q$2,FALSE)),VLOOKUP($P670,'M1'!$A:$C,Q$2,FALSE)),"SPECIFY METHOD")))</f>
        <v>Debris - Zero</v>
      </c>
      <c r="R670" s="7" t="str">
        <f>IF($N670=1,IF(ISERROR(VLOOKUP($P670,'M1'!$A:$C,R$2,FALSE)),"NOT PRESENT",VLOOKUP($P670,'M1'!$A:$C,R$2,FALSE)),IF($N670=2,IF(ISERROR(VLOOKUP(DATA!$P670,'M2'!$A:$C,R$2,FALSE)),"NOT PRESENT",VLOOKUP(DATA!$P670,'M2'!$A:$C,R$2,FALSE)),IF($N670=0,IF(ISERROR(VLOOKUP($P670,'M1'!$A:$C,R$2,FALSE)),IF(ISERROR(VLOOKUP(DATA!$P670,'M2'!$A:$C,R$2,FALSE)),"NOT PRESENT",VLOOKUP(DATA!$P670,'M2'!$A:$C,R$2,FALSE)),VLOOKUP($P670,'M1'!$A:$C,R$2,FALSE)),"SPECIFY METHOD")))</f>
        <v>No Debris found</v>
      </c>
      <c r="S670" s="33">
        <f t="shared" si="1286"/>
        <v>0</v>
      </c>
      <c r="T670" s="2">
        <v>0</v>
      </c>
    </row>
    <row r="671" spans="2:20">
      <c r="B671" s="2" t="str">
        <f t="shared" ref="B671:D671" si="1309">IF(ISERROR(B670),IF(ISERROR(B669),IF(ISERROR(B668),"BLANK",B668),B669),B670)</f>
        <v>LH</v>
      </c>
      <c r="C671" s="2" t="str">
        <f t="shared" si="1309"/>
        <v>KK</v>
      </c>
      <c r="D671" s="2" t="str">
        <f t="shared" si="1309"/>
        <v>BC3</v>
      </c>
      <c r="E671" s="7" t="str">
        <f>IF(ISERROR(VLOOKUP($D671,SITES!$A:$E,2,FALSE)),"",VLOOKUP($D671,SITES!$A:$E,2,FALSE))</f>
        <v>Broward County 3</v>
      </c>
      <c r="F671" s="4">
        <f>IF(ISERROR(VLOOKUP($D671,SITES!$A:$E,3,FALSE)),"",VLOOKUP($D671,SITES!$A:$E,3,FALSE))</f>
        <v>26.158633333333334</v>
      </c>
      <c r="G671" s="31">
        <f>IF(ISERROR(VLOOKUP($D671,SITES!$A:$E,4,FALSE)),"",VLOOKUP($D671,SITES!$A:$E,4,FALSE))</f>
        <v>-80.077349999999996</v>
      </c>
      <c r="H671" s="50">
        <f t="shared" ref="H671:P671" si="1310">IF(ISERROR(H670),IF(ISERROR(H669),IF(ISERROR(H668),"BLANK",H668),H669),H670)</f>
        <v>45479</v>
      </c>
      <c r="I671" s="2">
        <f t="shared" si="1310"/>
        <v>15</v>
      </c>
      <c r="J671" s="2" t="str">
        <f t="shared" si="1310"/>
        <v>N</v>
      </c>
      <c r="K671" s="6">
        <f t="shared" si="1310"/>
        <v>0.41666666666666669</v>
      </c>
      <c r="L671" s="2" t="str">
        <f t="shared" si="1310"/>
        <v>Angela</v>
      </c>
      <c r="M671" s="2">
        <f t="shared" si="1310"/>
        <v>18.899999999999999</v>
      </c>
      <c r="N671" s="2">
        <f t="shared" si="1310"/>
        <v>2</v>
      </c>
      <c r="O671" s="2">
        <f t="shared" si="1310"/>
        <v>2</v>
      </c>
      <c r="P671" s="2" t="str">
        <f t="shared" si="1310"/>
        <v>dez</v>
      </c>
      <c r="Q671" s="7" t="str">
        <f>IF($N671=1,IF(ISERROR(VLOOKUP($P671,'M1'!$A:$C,Q$2,FALSE)),"NOT PRESENT",VLOOKUP($P671,'M1'!$A:$C,Q$2,FALSE)),IF($N671=2,IF(ISERROR(VLOOKUP(DATA!$P671,'M2'!$A:$C,Q$2,FALSE)),"NOT PRESENT",VLOOKUP(DATA!$P671,'M2'!$A:$C,Q$2,FALSE)),IF($N671=0,IF(ISERROR(VLOOKUP($P671,'M1'!$A:$C,Q$2,FALSE)),IF(ISERROR(VLOOKUP(DATA!$P671,'M2'!$A:$C,Q$2,FALSE)),"NOT PRESENT",VLOOKUP(DATA!$P671,'M2'!$A:$C,Q$2,FALSE)),VLOOKUP($P671,'M1'!$A:$C,Q$2,FALSE)),"SPECIFY METHOD")))</f>
        <v>Debris - Zero</v>
      </c>
      <c r="R671" s="7" t="str">
        <f>IF($N671=1,IF(ISERROR(VLOOKUP($P671,'M1'!$A:$C,R$2,FALSE)),"NOT PRESENT",VLOOKUP($P671,'M1'!$A:$C,R$2,FALSE)),IF($N671=2,IF(ISERROR(VLOOKUP(DATA!$P671,'M2'!$A:$C,R$2,FALSE)),"NOT PRESENT",VLOOKUP(DATA!$P671,'M2'!$A:$C,R$2,FALSE)),IF($N671=0,IF(ISERROR(VLOOKUP($P671,'M1'!$A:$C,R$2,FALSE)),IF(ISERROR(VLOOKUP(DATA!$P671,'M2'!$A:$C,R$2,FALSE)),"NOT PRESENT",VLOOKUP(DATA!$P671,'M2'!$A:$C,R$2,FALSE)),VLOOKUP($P671,'M1'!$A:$C,R$2,FALSE)),"SPECIFY METHOD")))</f>
        <v>No Debris found</v>
      </c>
      <c r="S671" s="33">
        <f t="shared" si="1286"/>
        <v>0</v>
      </c>
      <c r="T671" s="2">
        <v>0</v>
      </c>
    </row>
    <row r="672" spans="2:20">
      <c r="B672" s="2" t="str">
        <f t="shared" ref="B672:D672" si="1311">IF(ISERROR(B671),IF(ISERROR(B670),IF(ISERROR(B669),"BLANK",B669),B670),B671)</f>
        <v>LH</v>
      </c>
      <c r="C672" s="2" t="str">
        <f t="shared" si="1311"/>
        <v>KK</v>
      </c>
      <c r="D672" s="2" t="str">
        <f t="shared" si="1311"/>
        <v>BC3</v>
      </c>
      <c r="E672" s="7" t="str">
        <f>IF(ISERROR(VLOOKUP($D672,SITES!$A:$E,2,FALSE)),"",VLOOKUP($D672,SITES!$A:$E,2,FALSE))</f>
        <v>Broward County 3</v>
      </c>
      <c r="F672" s="4">
        <f>IF(ISERROR(VLOOKUP($D672,SITES!$A:$E,3,FALSE)),"",VLOOKUP($D672,SITES!$A:$E,3,FALSE))</f>
        <v>26.158633333333334</v>
      </c>
      <c r="G672" s="31">
        <f>IF(ISERROR(VLOOKUP($D672,SITES!$A:$E,4,FALSE)),"",VLOOKUP($D672,SITES!$A:$E,4,FALSE))</f>
        <v>-80.077349999999996</v>
      </c>
      <c r="H672" s="50">
        <f t="shared" ref="H672:P672" si="1312">IF(ISERROR(H671),IF(ISERROR(H670),IF(ISERROR(H669),"BLANK",H669),H670),H671)</f>
        <v>45479</v>
      </c>
      <c r="I672" s="2">
        <f t="shared" si="1312"/>
        <v>15</v>
      </c>
      <c r="J672" s="2" t="str">
        <f t="shared" si="1312"/>
        <v>N</v>
      </c>
      <c r="K672" s="6">
        <f t="shared" si="1312"/>
        <v>0.41666666666666669</v>
      </c>
      <c r="L672" s="2" t="str">
        <f t="shared" si="1312"/>
        <v>Angela</v>
      </c>
      <c r="M672" s="2">
        <f t="shared" si="1312"/>
        <v>18.899999999999999</v>
      </c>
      <c r="N672" s="2">
        <f t="shared" si="1312"/>
        <v>2</v>
      </c>
      <c r="O672" s="2">
        <f t="shared" si="1312"/>
        <v>2</v>
      </c>
      <c r="P672" s="2" t="str">
        <f t="shared" si="1312"/>
        <v>dez</v>
      </c>
      <c r="Q672" s="7" t="str">
        <f>IF($N672=1,IF(ISERROR(VLOOKUP($P672,'M1'!$A:$C,Q$2,FALSE)),"NOT PRESENT",VLOOKUP($P672,'M1'!$A:$C,Q$2,FALSE)),IF($N672=2,IF(ISERROR(VLOOKUP(DATA!$P672,'M2'!$A:$C,Q$2,FALSE)),"NOT PRESENT",VLOOKUP(DATA!$P672,'M2'!$A:$C,Q$2,FALSE)),IF($N672=0,IF(ISERROR(VLOOKUP($P672,'M1'!$A:$C,Q$2,FALSE)),IF(ISERROR(VLOOKUP(DATA!$P672,'M2'!$A:$C,Q$2,FALSE)),"NOT PRESENT",VLOOKUP(DATA!$P672,'M2'!$A:$C,Q$2,FALSE)),VLOOKUP($P672,'M1'!$A:$C,Q$2,FALSE)),"SPECIFY METHOD")))</f>
        <v>Debris - Zero</v>
      </c>
      <c r="R672" s="7" t="str">
        <f>IF($N672=1,IF(ISERROR(VLOOKUP($P672,'M1'!$A:$C,R$2,FALSE)),"NOT PRESENT",VLOOKUP($P672,'M1'!$A:$C,R$2,FALSE)),IF($N672=2,IF(ISERROR(VLOOKUP(DATA!$P672,'M2'!$A:$C,R$2,FALSE)),"NOT PRESENT",VLOOKUP(DATA!$P672,'M2'!$A:$C,R$2,FALSE)),IF($N672=0,IF(ISERROR(VLOOKUP($P672,'M1'!$A:$C,R$2,FALSE)),IF(ISERROR(VLOOKUP(DATA!$P672,'M2'!$A:$C,R$2,FALSE)),"NOT PRESENT",VLOOKUP(DATA!$P672,'M2'!$A:$C,R$2,FALSE)),VLOOKUP($P672,'M1'!$A:$C,R$2,FALSE)),"SPECIFY METHOD")))</f>
        <v>No Debris found</v>
      </c>
      <c r="S672" s="33">
        <f t="shared" si="1286"/>
        <v>0</v>
      </c>
      <c r="T672" s="2">
        <v>0</v>
      </c>
    </row>
    <row r="673" spans="2:20">
      <c r="B673" s="2" t="str">
        <f t="shared" ref="B673:D673" si="1313">IF(ISERROR(B672),IF(ISERROR(B671),IF(ISERROR(B670),"BLANK",B670),B671),B672)</f>
        <v>LH</v>
      </c>
      <c r="C673" s="2" t="str">
        <f t="shared" si="1313"/>
        <v>KK</v>
      </c>
      <c r="D673" s="2" t="str">
        <f t="shared" si="1313"/>
        <v>BC3</v>
      </c>
      <c r="E673" s="7" t="str">
        <f>IF(ISERROR(VLOOKUP($D673,SITES!$A:$E,2,FALSE)),"",VLOOKUP($D673,SITES!$A:$E,2,FALSE))</f>
        <v>Broward County 3</v>
      </c>
      <c r="F673" s="4">
        <f>IF(ISERROR(VLOOKUP($D673,SITES!$A:$E,3,FALSE)),"",VLOOKUP($D673,SITES!$A:$E,3,FALSE))</f>
        <v>26.158633333333334</v>
      </c>
      <c r="G673" s="31">
        <f>IF(ISERROR(VLOOKUP($D673,SITES!$A:$E,4,FALSE)),"",VLOOKUP($D673,SITES!$A:$E,4,FALSE))</f>
        <v>-80.077349999999996</v>
      </c>
      <c r="H673" s="50">
        <f t="shared" ref="H673:P673" si="1314">IF(ISERROR(H672),IF(ISERROR(H671),IF(ISERROR(H670),"BLANK",H670),H671),H672)</f>
        <v>45479</v>
      </c>
      <c r="I673" s="2">
        <f t="shared" si="1314"/>
        <v>15</v>
      </c>
      <c r="J673" s="2" t="str">
        <f t="shared" si="1314"/>
        <v>N</v>
      </c>
      <c r="K673" s="6">
        <f t="shared" si="1314"/>
        <v>0.41666666666666669</v>
      </c>
      <c r="L673" s="2" t="str">
        <f t="shared" si="1314"/>
        <v>Angela</v>
      </c>
      <c r="M673" s="2">
        <f t="shared" si="1314"/>
        <v>18.899999999999999</v>
      </c>
      <c r="N673" s="2">
        <f t="shared" si="1314"/>
        <v>2</v>
      </c>
      <c r="O673" s="2">
        <f t="shared" si="1314"/>
        <v>2</v>
      </c>
      <c r="P673" s="2" t="str">
        <f t="shared" si="1314"/>
        <v>dez</v>
      </c>
      <c r="Q673" s="7" t="str">
        <f>IF($N673=1,IF(ISERROR(VLOOKUP($P673,'M1'!$A:$C,Q$2,FALSE)),"NOT PRESENT",VLOOKUP($P673,'M1'!$A:$C,Q$2,FALSE)),IF($N673=2,IF(ISERROR(VLOOKUP(DATA!$P673,'M2'!$A:$C,Q$2,FALSE)),"NOT PRESENT",VLOOKUP(DATA!$P673,'M2'!$A:$C,Q$2,FALSE)),IF($N673=0,IF(ISERROR(VLOOKUP($P673,'M1'!$A:$C,Q$2,FALSE)),IF(ISERROR(VLOOKUP(DATA!$P673,'M2'!$A:$C,Q$2,FALSE)),"NOT PRESENT",VLOOKUP(DATA!$P673,'M2'!$A:$C,Q$2,FALSE)),VLOOKUP($P673,'M1'!$A:$C,Q$2,FALSE)),"SPECIFY METHOD")))</f>
        <v>Debris - Zero</v>
      </c>
      <c r="R673" s="7" t="str">
        <f>IF($N673=1,IF(ISERROR(VLOOKUP($P673,'M1'!$A:$C,R$2,FALSE)),"NOT PRESENT",VLOOKUP($P673,'M1'!$A:$C,R$2,FALSE)),IF($N673=2,IF(ISERROR(VLOOKUP(DATA!$P673,'M2'!$A:$C,R$2,FALSE)),"NOT PRESENT",VLOOKUP(DATA!$P673,'M2'!$A:$C,R$2,FALSE)),IF($N673=0,IF(ISERROR(VLOOKUP($P673,'M1'!$A:$C,R$2,FALSE)),IF(ISERROR(VLOOKUP(DATA!$P673,'M2'!$A:$C,R$2,FALSE)),"NOT PRESENT",VLOOKUP(DATA!$P673,'M2'!$A:$C,R$2,FALSE)),VLOOKUP($P673,'M1'!$A:$C,R$2,FALSE)),"SPECIFY METHOD")))</f>
        <v>No Debris found</v>
      </c>
      <c r="S673" s="33">
        <f t="shared" si="1286"/>
        <v>0</v>
      </c>
      <c r="T673" s="2">
        <v>0</v>
      </c>
    </row>
    <row r="674" spans="2:20">
      <c r="B674" s="2" t="str">
        <f t="shared" ref="B674:D674" si="1315">IF(ISERROR(B673),IF(ISERROR(B672),IF(ISERROR(B671),"BLANK",B671),B672),B673)</f>
        <v>LH</v>
      </c>
      <c r="C674" s="2" t="str">
        <f t="shared" si="1315"/>
        <v>KK</v>
      </c>
      <c r="D674" s="2" t="str">
        <f t="shared" si="1315"/>
        <v>BC3</v>
      </c>
      <c r="E674" s="7" t="str">
        <f>IF(ISERROR(VLOOKUP($D674,SITES!$A:$E,2,FALSE)),"",VLOOKUP($D674,SITES!$A:$E,2,FALSE))</f>
        <v>Broward County 3</v>
      </c>
      <c r="F674" s="4">
        <f>IF(ISERROR(VLOOKUP($D674,SITES!$A:$E,3,FALSE)),"",VLOOKUP($D674,SITES!$A:$E,3,FALSE))</f>
        <v>26.158633333333334</v>
      </c>
      <c r="G674" s="31">
        <f>IF(ISERROR(VLOOKUP($D674,SITES!$A:$E,4,FALSE)),"",VLOOKUP($D674,SITES!$A:$E,4,FALSE))</f>
        <v>-80.077349999999996</v>
      </c>
      <c r="H674" s="50">
        <f t="shared" ref="H674:P674" si="1316">IF(ISERROR(H673),IF(ISERROR(H672),IF(ISERROR(H671),"BLANK",H671),H672),H673)</f>
        <v>45479</v>
      </c>
      <c r="I674" s="2">
        <f t="shared" si="1316"/>
        <v>15</v>
      </c>
      <c r="J674" s="2" t="str">
        <f t="shared" si="1316"/>
        <v>N</v>
      </c>
      <c r="K674" s="6">
        <f t="shared" si="1316"/>
        <v>0.41666666666666669</v>
      </c>
      <c r="L674" s="2" t="str">
        <f t="shared" si="1316"/>
        <v>Angela</v>
      </c>
      <c r="M674" s="2">
        <f t="shared" si="1316"/>
        <v>18.899999999999999</v>
      </c>
      <c r="N674" s="2">
        <f t="shared" si="1316"/>
        <v>2</v>
      </c>
      <c r="O674" s="2">
        <f t="shared" si="1316"/>
        <v>2</v>
      </c>
      <c r="P674" s="2" t="str">
        <f t="shared" si="1316"/>
        <v>dez</v>
      </c>
      <c r="Q674" s="7" t="str">
        <f>IF($N674=1,IF(ISERROR(VLOOKUP($P674,'M1'!$A:$C,Q$2,FALSE)),"NOT PRESENT",VLOOKUP($P674,'M1'!$A:$C,Q$2,FALSE)),IF($N674=2,IF(ISERROR(VLOOKUP(DATA!$P674,'M2'!$A:$C,Q$2,FALSE)),"NOT PRESENT",VLOOKUP(DATA!$P674,'M2'!$A:$C,Q$2,FALSE)),IF($N674=0,IF(ISERROR(VLOOKUP($P674,'M1'!$A:$C,Q$2,FALSE)),IF(ISERROR(VLOOKUP(DATA!$P674,'M2'!$A:$C,Q$2,FALSE)),"NOT PRESENT",VLOOKUP(DATA!$P674,'M2'!$A:$C,Q$2,FALSE)),VLOOKUP($P674,'M1'!$A:$C,Q$2,FALSE)),"SPECIFY METHOD")))</f>
        <v>Debris - Zero</v>
      </c>
      <c r="R674" s="7" t="str">
        <f>IF($N674=1,IF(ISERROR(VLOOKUP($P674,'M1'!$A:$C,R$2,FALSE)),"NOT PRESENT",VLOOKUP($P674,'M1'!$A:$C,R$2,FALSE)),IF($N674=2,IF(ISERROR(VLOOKUP(DATA!$P674,'M2'!$A:$C,R$2,FALSE)),"NOT PRESENT",VLOOKUP(DATA!$P674,'M2'!$A:$C,R$2,FALSE)),IF($N674=0,IF(ISERROR(VLOOKUP($P674,'M1'!$A:$C,R$2,FALSE)),IF(ISERROR(VLOOKUP(DATA!$P674,'M2'!$A:$C,R$2,FALSE)),"NOT PRESENT",VLOOKUP(DATA!$P674,'M2'!$A:$C,R$2,FALSE)),VLOOKUP($P674,'M1'!$A:$C,R$2,FALSE)),"SPECIFY METHOD")))</f>
        <v>No Debris found</v>
      </c>
      <c r="S674" s="33">
        <f t="shared" si="1286"/>
        <v>0</v>
      </c>
      <c r="T674" s="2">
        <v>0</v>
      </c>
    </row>
    <row r="675" spans="2:20">
      <c r="B675" s="2" t="str">
        <f t="shared" ref="B675:D675" si="1317">IF(ISERROR(B674),IF(ISERROR(B673),IF(ISERROR(B672),"BLANK",B672),B673),B674)</f>
        <v>LH</v>
      </c>
      <c r="C675" s="2" t="str">
        <f t="shared" si="1317"/>
        <v>KK</v>
      </c>
      <c r="D675" s="2" t="str">
        <f t="shared" si="1317"/>
        <v>BC3</v>
      </c>
      <c r="E675" s="7" t="str">
        <f>IF(ISERROR(VLOOKUP($D675,SITES!$A:$E,2,FALSE)),"",VLOOKUP($D675,SITES!$A:$E,2,FALSE))</f>
        <v>Broward County 3</v>
      </c>
      <c r="F675" s="4">
        <f>IF(ISERROR(VLOOKUP($D675,SITES!$A:$E,3,FALSE)),"",VLOOKUP($D675,SITES!$A:$E,3,FALSE))</f>
        <v>26.158633333333334</v>
      </c>
      <c r="G675" s="31">
        <f>IF(ISERROR(VLOOKUP($D675,SITES!$A:$E,4,FALSE)),"",VLOOKUP($D675,SITES!$A:$E,4,FALSE))</f>
        <v>-80.077349999999996</v>
      </c>
      <c r="H675" s="50">
        <f t="shared" ref="H675:P675" si="1318">IF(ISERROR(H674),IF(ISERROR(H673),IF(ISERROR(H672),"BLANK",H672),H673),H674)</f>
        <v>45479</v>
      </c>
      <c r="I675" s="2">
        <f t="shared" si="1318"/>
        <v>15</v>
      </c>
      <c r="J675" s="2" t="str">
        <f t="shared" si="1318"/>
        <v>N</v>
      </c>
      <c r="K675" s="6">
        <f t="shared" si="1318"/>
        <v>0.41666666666666669</v>
      </c>
      <c r="L675" s="2" t="str">
        <f t="shared" si="1318"/>
        <v>Angela</v>
      </c>
      <c r="M675" s="2">
        <f t="shared" si="1318"/>
        <v>18.899999999999999</v>
      </c>
      <c r="N675" s="2">
        <f t="shared" si="1318"/>
        <v>2</v>
      </c>
      <c r="O675" s="2">
        <f t="shared" si="1318"/>
        <v>2</v>
      </c>
      <c r="P675" s="2" t="str">
        <f t="shared" si="1318"/>
        <v>dez</v>
      </c>
      <c r="Q675" s="7" t="str">
        <f>IF($N675=1,IF(ISERROR(VLOOKUP($P675,'M1'!$A:$C,Q$2,FALSE)),"NOT PRESENT",VLOOKUP($P675,'M1'!$A:$C,Q$2,FALSE)),IF($N675=2,IF(ISERROR(VLOOKUP(DATA!$P675,'M2'!$A:$C,Q$2,FALSE)),"NOT PRESENT",VLOOKUP(DATA!$P675,'M2'!$A:$C,Q$2,FALSE)),IF($N675=0,IF(ISERROR(VLOOKUP($P675,'M1'!$A:$C,Q$2,FALSE)),IF(ISERROR(VLOOKUP(DATA!$P675,'M2'!$A:$C,Q$2,FALSE)),"NOT PRESENT",VLOOKUP(DATA!$P675,'M2'!$A:$C,Q$2,FALSE)),VLOOKUP($P675,'M1'!$A:$C,Q$2,FALSE)),"SPECIFY METHOD")))</f>
        <v>Debris - Zero</v>
      </c>
      <c r="R675" s="7" t="str">
        <f>IF($N675=1,IF(ISERROR(VLOOKUP($P675,'M1'!$A:$C,R$2,FALSE)),"NOT PRESENT",VLOOKUP($P675,'M1'!$A:$C,R$2,FALSE)),IF($N675=2,IF(ISERROR(VLOOKUP(DATA!$P675,'M2'!$A:$C,R$2,FALSE)),"NOT PRESENT",VLOOKUP(DATA!$P675,'M2'!$A:$C,R$2,FALSE)),IF($N675=0,IF(ISERROR(VLOOKUP($P675,'M1'!$A:$C,R$2,FALSE)),IF(ISERROR(VLOOKUP(DATA!$P675,'M2'!$A:$C,R$2,FALSE)),"NOT PRESENT",VLOOKUP(DATA!$P675,'M2'!$A:$C,R$2,FALSE)),VLOOKUP($P675,'M1'!$A:$C,R$2,FALSE)),"SPECIFY METHOD")))</f>
        <v>No Debris found</v>
      </c>
      <c r="S675" s="33">
        <f t="shared" si="1286"/>
        <v>0</v>
      </c>
      <c r="T675" s="2">
        <v>0</v>
      </c>
    </row>
    <row r="676" spans="2:20">
      <c r="B676" s="2" t="str">
        <f t="shared" ref="B676:D676" si="1319">IF(ISERROR(B675),IF(ISERROR(B674),IF(ISERROR(B673),"BLANK",B673),B674),B675)</f>
        <v>LH</v>
      </c>
      <c r="C676" s="2" t="str">
        <f t="shared" si="1319"/>
        <v>KK</v>
      </c>
      <c r="D676" s="2" t="str">
        <f t="shared" si="1319"/>
        <v>BC3</v>
      </c>
      <c r="E676" s="7" t="str">
        <f>IF(ISERROR(VLOOKUP($D676,SITES!$A:$E,2,FALSE)),"",VLOOKUP($D676,SITES!$A:$E,2,FALSE))</f>
        <v>Broward County 3</v>
      </c>
      <c r="F676" s="4">
        <f>IF(ISERROR(VLOOKUP($D676,SITES!$A:$E,3,FALSE)),"",VLOOKUP($D676,SITES!$A:$E,3,FALSE))</f>
        <v>26.158633333333334</v>
      </c>
      <c r="G676" s="31">
        <f>IF(ISERROR(VLOOKUP($D676,SITES!$A:$E,4,FALSE)),"",VLOOKUP($D676,SITES!$A:$E,4,FALSE))</f>
        <v>-80.077349999999996</v>
      </c>
      <c r="H676" s="50">
        <f t="shared" ref="H676:P676" si="1320">IF(ISERROR(H675),IF(ISERROR(H674),IF(ISERROR(H673),"BLANK",H673),H674),H675)</f>
        <v>45479</v>
      </c>
      <c r="I676" s="2">
        <f t="shared" si="1320"/>
        <v>15</v>
      </c>
      <c r="J676" s="2" t="str">
        <f t="shared" si="1320"/>
        <v>N</v>
      </c>
      <c r="K676" s="6">
        <f t="shared" si="1320"/>
        <v>0.41666666666666669</v>
      </c>
      <c r="L676" s="2" t="str">
        <f t="shared" si="1320"/>
        <v>Angela</v>
      </c>
      <c r="M676" s="2">
        <f t="shared" si="1320"/>
        <v>18.899999999999999</v>
      </c>
      <c r="N676" s="2">
        <f t="shared" si="1320"/>
        <v>2</v>
      </c>
      <c r="O676" s="2">
        <f t="shared" si="1320"/>
        <v>2</v>
      </c>
      <c r="P676" s="2" t="str">
        <f t="shared" si="1320"/>
        <v>dez</v>
      </c>
      <c r="Q676" s="7" t="str">
        <f>IF($N676=1,IF(ISERROR(VLOOKUP($P676,'M1'!$A:$C,Q$2,FALSE)),"NOT PRESENT",VLOOKUP($P676,'M1'!$A:$C,Q$2,FALSE)),IF($N676=2,IF(ISERROR(VLOOKUP(DATA!$P676,'M2'!$A:$C,Q$2,FALSE)),"NOT PRESENT",VLOOKUP(DATA!$P676,'M2'!$A:$C,Q$2,FALSE)),IF($N676=0,IF(ISERROR(VLOOKUP($P676,'M1'!$A:$C,Q$2,FALSE)),IF(ISERROR(VLOOKUP(DATA!$P676,'M2'!$A:$C,Q$2,FALSE)),"NOT PRESENT",VLOOKUP(DATA!$P676,'M2'!$A:$C,Q$2,FALSE)),VLOOKUP($P676,'M1'!$A:$C,Q$2,FALSE)),"SPECIFY METHOD")))</f>
        <v>Debris - Zero</v>
      </c>
      <c r="R676" s="7" t="str">
        <f>IF($N676=1,IF(ISERROR(VLOOKUP($P676,'M1'!$A:$C,R$2,FALSE)),"NOT PRESENT",VLOOKUP($P676,'M1'!$A:$C,R$2,FALSE)),IF($N676=2,IF(ISERROR(VLOOKUP(DATA!$P676,'M2'!$A:$C,R$2,FALSE)),"NOT PRESENT",VLOOKUP(DATA!$P676,'M2'!$A:$C,R$2,FALSE)),IF($N676=0,IF(ISERROR(VLOOKUP($P676,'M1'!$A:$C,R$2,FALSE)),IF(ISERROR(VLOOKUP(DATA!$P676,'M2'!$A:$C,R$2,FALSE)),"NOT PRESENT",VLOOKUP(DATA!$P676,'M2'!$A:$C,R$2,FALSE)),VLOOKUP($P676,'M1'!$A:$C,R$2,FALSE)),"SPECIFY METHOD")))</f>
        <v>No Debris found</v>
      </c>
      <c r="S676" s="33">
        <f t="shared" si="1286"/>
        <v>0</v>
      </c>
      <c r="T676" s="2">
        <v>0</v>
      </c>
    </row>
    <row r="677" spans="2:20">
      <c r="B677" s="2" t="str">
        <f t="shared" ref="B677:D677" si="1321">IF(ISERROR(B676),IF(ISERROR(B675),IF(ISERROR(B674),"BLANK",B674),B675),B676)</f>
        <v>LH</v>
      </c>
      <c r="C677" s="2" t="str">
        <f t="shared" si="1321"/>
        <v>KK</v>
      </c>
      <c r="D677" s="2" t="str">
        <f t="shared" si="1321"/>
        <v>BC3</v>
      </c>
      <c r="E677" s="7" t="str">
        <f>IF(ISERROR(VLOOKUP($D677,SITES!$A:$E,2,FALSE)),"",VLOOKUP($D677,SITES!$A:$E,2,FALSE))</f>
        <v>Broward County 3</v>
      </c>
      <c r="F677" s="4">
        <f>IF(ISERROR(VLOOKUP($D677,SITES!$A:$E,3,FALSE)),"",VLOOKUP($D677,SITES!$A:$E,3,FALSE))</f>
        <v>26.158633333333334</v>
      </c>
      <c r="G677" s="31">
        <f>IF(ISERROR(VLOOKUP($D677,SITES!$A:$E,4,FALSE)),"",VLOOKUP($D677,SITES!$A:$E,4,FALSE))</f>
        <v>-80.077349999999996</v>
      </c>
      <c r="H677" s="50">
        <f t="shared" ref="H677:P677" si="1322">IF(ISERROR(H676),IF(ISERROR(H675),IF(ISERROR(H674),"BLANK",H674),H675),H676)</f>
        <v>45479</v>
      </c>
      <c r="I677" s="2">
        <f t="shared" si="1322"/>
        <v>15</v>
      </c>
      <c r="J677" s="2" t="str">
        <f t="shared" si="1322"/>
        <v>N</v>
      </c>
      <c r="K677" s="6">
        <f t="shared" si="1322"/>
        <v>0.41666666666666669</v>
      </c>
      <c r="L677" s="2" t="str">
        <f t="shared" si="1322"/>
        <v>Angela</v>
      </c>
      <c r="M677" s="2">
        <f t="shared" si="1322"/>
        <v>18.899999999999999</v>
      </c>
      <c r="N677" s="2">
        <f t="shared" si="1322"/>
        <v>2</v>
      </c>
      <c r="O677" s="2">
        <f t="shared" si="1322"/>
        <v>2</v>
      </c>
      <c r="P677" s="2" t="str">
        <f t="shared" si="1322"/>
        <v>dez</v>
      </c>
      <c r="Q677" s="7" t="str">
        <f>IF($N677=1,IF(ISERROR(VLOOKUP($P677,'M1'!$A:$C,Q$2,FALSE)),"NOT PRESENT",VLOOKUP($P677,'M1'!$A:$C,Q$2,FALSE)),IF($N677=2,IF(ISERROR(VLOOKUP(DATA!$P677,'M2'!$A:$C,Q$2,FALSE)),"NOT PRESENT",VLOOKUP(DATA!$P677,'M2'!$A:$C,Q$2,FALSE)),IF($N677=0,IF(ISERROR(VLOOKUP($P677,'M1'!$A:$C,Q$2,FALSE)),IF(ISERROR(VLOOKUP(DATA!$P677,'M2'!$A:$C,Q$2,FALSE)),"NOT PRESENT",VLOOKUP(DATA!$P677,'M2'!$A:$C,Q$2,FALSE)),VLOOKUP($P677,'M1'!$A:$C,Q$2,FALSE)),"SPECIFY METHOD")))</f>
        <v>Debris - Zero</v>
      </c>
      <c r="R677" s="7" t="str">
        <f>IF($N677=1,IF(ISERROR(VLOOKUP($P677,'M1'!$A:$C,R$2,FALSE)),"NOT PRESENT",VLOOKUP($P677,'M1'!$A:$C,R$2,FALSE)),IF($N677=2,IF(ISERROR(VLOOKUP(DATA!$P677,'M2'!$A:$C,R$2,FALSE)),"NOT PRESENT",VLOOKUP(DATA!$P677,'M2'!$A:$C,R$2,FALSE)),IF($N677=0,IF(ISERROR(VLOOKUP($P677,'M1'!$A:$C,R$2,FALSE)),IF(ISERROR(VLOOKUP(DATA!$P677,'M2'!$A:$C,R$2,FALSE)),"NOT PRESENT",VLOOKUP(DATA!$P677,'M2'!$A:$C,R$2,FALSE)),VLOOKUP($P677,'M1'!$A:$C,R$2,FALSE)),"SPECIFY METHOD")))</f>
        <v>No Debris found</v>
      </c>
      <c r="S677" s="33">
        <f t="shared" si="1286"/>
        <v>0</v>
      </c>
      <c r="T677" s="2">
        <v>0</v>
      </c>
    </row>
    <row r="678" spans="2:20">
      <c r="B678" s="2" t="str">
        <f t="shared" ref="B678:D678" si="1323">IF(ISERROR(B677),IF(ISERROR(B676),IF(ISERROR(B675),"BLANK",B675),B676),B677)</f>
        <v>LH</v>
      </c>
      <c r="C678" s="2" t="str">
        <f t="shared" si="1323"/>
        <v>KK</v>
      </c>
      <c r="D678" s="2" t="str">
        <f t="shared" si="1323"/>
        <v>BC3</v>
      </c>
      <c r="E678" s="7" t="str">
        <f>IF(ISERROR(VLOOKUP($D678,SITES!$A:$E,2,FALSE)),"",VLOOKUP($D678,SITES!$A:$E,2,FALSE))</f>
        <v>Broward County 3</v>
      </c>
      <c r="F678" s="4">
        <f>IF(ISERROR(VLOOKUP($D678,SITES!$A:$E,3,FALSE)),"",VLOOKUP($D678,SITES!$A:$E,3,FALSE))</f>
        <v>26.158633333333334</v>
      </c>
      <c r="G678" s="31">
        <f>IF(ISERROR(VLOOKUP($D678,SITES!$A:$E,4,FALSE)),"",VLOOKUP($D678,SITES!$A:$E,4,FALSE))</f>
        <v>-80.077349999999996</v>
      </c>
      <c r="H678" s="50">
        <f t="shared" ref="H678:P678" si="1324">IF(ISERROR(H677),IF(ISERROR(H676),IF(ISERROR(H675),"BLANK",H675),H676),H677)</f>
        <v>45479</v>
      </c>
      <c r="I678" s="2">
        <f t="shared" si="1324"/>
        <v>15</v>
      </c>
      <c r="J678" s="2" t="str">
        <f t="shared" si="1324"/>
        <v>N</v>
      </c>
      <c r="K678" s="6">
        <f t="shared" si="1324"/>
        <v>0.41666666666666669</v>
      </c>
      <c r="L678" s="2" t="str">
        <f t="shared" si="1324"/>
        <v>Angela</v>
      </c>
      <c r="M678" s="2">
        <f t="shared" si="1324"/>
        <v>18.899999999999999</v>
      </c>
      <c r="N678" s="2">
        <f t="shared" si="1324"/>
        <v>2</v>
      </c>
      <c r="O678" s="2">
        <f t="shared" si="1324"/>
        <v>2</v>
      </c>
      <c r="P678" s="2" t="str">
        <f t="shared" si="1324"/>
        <v>dez</v>
      </c>
      <c r="Q678" s="7" t="str">
        <f>IF($N678=1,IF(ISERROR(VLOOKUP($P678,'M1'!$A:$C,Q$2,FALSE)),"NOT PRESENT",VLOOKUP($P678,'M1'!$A:$C,Q$2,FALSE)),IF($N678=2,IF(ISERROR(VLOOKUP(DATA!$P678,'M2'!$A:$C,Q$2,FALSE)),"NOT PRESENT",VLOOKUP(DATA!$P678,'M2'!$A:$C,Q$2,FALSE)),IF($N678=0,IF(ISERROR(VLOOKUP($P678,'M1'!$A:$C,Q$2,FALSE)),IF(ISERROR(VLOOKUP(DATA!$P678,'M2'!$A:$C,Q$2,FALSE)),"NOT PRESENT",VLOOKUP(DATA!$P678,'M2'!$A:$C,Q$2,FALSE)),VLOOKUP($P678,'M1'!$A:$C,Q$2,FALSE)),"SPECIFY METHOD")))</f>
        <v>Debris - Zero</v>
      </c>
      <c r="R678" s="7" t="str">
        <f>IF($N678=1,IF(ISERROR(VLOOKUP($P678,'M1'!$A:$C,R$2,FALSE)),"NOT PRESENT",VLOOKUP($P678,'M1'!$A:$C,R$2,FALSE)),IF($N678=2,IF(ISERROR(VLOOKUP(DATA!$P678,'M2'!$A:$C,R$2,FALSE)),"NOT PRESENT",VLOOKUP(DATA!$P678,'M2'!$A:$C,R$2,FALSE)),IF($N678=0,IF(ISERROR(VLOOKUP($P678,'M1'!$A:$C,R$2,FALSE)),IF(ISERROR(VLOOKUP(DATA!$P678,'M2'!$A:$C,R$2,FALSE)),"NOT PRESENT",VLOOKUP(DATA!$P678,'M2'!$A:$C,R$2,FALSE)),VLOOKUP($P678,'M1'!$A:$C,R$2,FALSE)),"SPECIFY METHOD")))</f>
        <v>No Debris found</v>
      </c>
      <c r="S678" s="33">
        <f t="shared" si="1286"/>
        <v>0</v>
      </c>
      <c r="T678" s="2">
        <v>0</v>
      </c>
    </row>
    <row r="679" spans="2:20">
      <c r="B679" s="2" t="str">
        <f t="shared" ref="B679:D679" si="1325">IF(ISERROR(B678),IF(ISERROR(B677),IF(ISERROR(B676),"BLANK",B676),B677),B678)</f>
        <v>LH</v>
      </c>
      <c r="C679" s="2" t="str">
        <f t="shared" si="1325"/>
        <v>KK</v>
      </c>
      <c r="D679" s="2" t="str">
        <f t="shared" si="1325"/>
        <v>BC3</v>
      </c>
      <c r="E679" s="7" t="str">
        <f>IF(ISERROR(VLOOKUP($D679,SITES!$A:$E,2,FALSE)),"",VLOOKUP($D679,SITES!$A:$E,2,FALSE))</f>
        <v>Broward County 3</v>
      </c>
      <c r="F679" s="4">
        <f>IF(ISERROR(VLOOKUP($D679,SITES!$A:$E,3,FALSE)),"",VLOOKUP($D679,SITES!$A:$E,3,FALSE))</f>
        <v>26.158633333333334</v>
      </c>
      <c r="G679" s="31">
        <f>IF(ISERROR(VLOOKUP($D679,SITES!$A:$E,4,FALSE)),"",VLOOKUP($D679,SITES!$A:$E,4,FALSE))</f>
        <v>-80.077349999999996</v>
      </c>
      <c r="H679" s="50">
        <f t="shared" ref="H679:P679" si="1326">IF(ISERROR(H678),IF(ISERROR(H677),IF(ISERROR(H676),"BLANK",H676),H677),H678)</f>
        <v>45479</v>
      </c>
      <c r="I679" s="2">
        <f t="shared" si="1326"/>
        <v>15</v>
      </c>
      <c r="J679" s="2" t="str">
        <f t="shared" si="1326"/>
        <v>N</v>
      </c>
      <c r="K679" s="6">
        <f t="shared" si="1326"/>
        <v>0.41666666666666669</v>
      </c>
      <c r="L679" s="2" t="str">
        <f t="shared" si="1326"/>
        <v>Angela</v>
      </c>
      <c r="M679" s="2">
        <f t="shared" si="1326"/>
        <v>18.899999999999999</v>
      </c>
      <c r="N679" s="2">
        <f t="shared" si="1326"/>
        <v>2</v>
      </c>
      <c r="O679" s="2">
        <f t="shared" si="1326"/>
        <v>2</v>
      </c>
      <c r="P679" s="2" t="str">
        <f t="shared" si="1326"/>
        <v>dez</v>
      </c>
      <c r="Q679" s="7" t="str">
        <f>IF($N679=1,IF(ISERROR(VLOOKUP($P679,'M1'!$A:$C,Q$2,FALSE)),"NOT PRESENT",VLOOKUP($P679,'M1'!$A:$C,Q$2,FALSE)),IF($N679=2,IF(ISERROR(VLOOKUP(DATA!$P679,'M2'!$A:$C,Q$2,FALSE)),"NOT PRESENT",VLOOKUP(DATA!$P679,'M2'!$A:$C,Q$2,FALSE)),IF($N679=0,IF(ISERROR(VLOOKUP($P679,'M1'!$A:$C,Q$2,FALSE)),IF(ISERROR(VLOOKUP(DATA!$P679,'M2'!$A:$C,Q$2,FALSE)),"NOT PRESENT",VLOOKUP(DATA!$P679,'M2'!$A:$C,Q$2,FALSE)),VLOOKUP($P679,'M1'!$A:$C,Q$2,FALSE)),"SPECIFY METHOD")))</f>
        <v>Debris - Zero</v>
      </c>
      <c r="R679" s="7" t="str">
        <f>IF($N679=1,IF(ISERROR(VLOOKUP($P679,'M1'!$A:$C,R$2,FALSE)),"NOT PRESENT",VLOOKUP($P679,'M1'!$A:$C,R$2,FALSE)),IF($N679=2,IF(ISERROR(VLOOKUP(DATA!$P679,'M2'!$A:$C,R$2,FALSE)),"NOT PRESENT",VLOOKUP(DATA!$P679,'M2'!$A:$C,R$2,FALSE)),IF($N679=0,IF(ISERROR(VLOOKUP($P679,'M1'!$A:$C,R$2,FALSE)),IF(ISERROR(VLOOKUP(DATA!$P679,'M2'!$A:$C,R$2,FALSE)),"NOT PRESENT",VLOOKUP(DATA!$P679,'M2'!$A:$C,R$2,FALSE)),VLOOKUP($P679,'M1'!$A:$C,R$2,FALSE)),"SPECIFY METHOD")))</f>
        <v>No Debris found</v>
      </c>
      <c r="S679" s="33">
        <f t="shared" si="1286"/>
        <v>0</v>
      </c>
      <c r="T679" s="2">
        <v>0</v>
      </c>
    </row>
    <row r="680" spans="2:20">
      <c r="B680" s="2" t="str">
        <f t="shared" ref="B680:D680" si="1327">IF(ISERROR(B679),IF(ISERROR(B678),IF(ISERROR(B677),"BLANK",B677),B678),B679)</f>
        <v>LH</v>
      </c>
      <c r="C680" s="2" t="str">
        <f t="shared" si="1327"/>
        <v>KK</v>
      </c>
      <c r="D680" s="2" t="str">
        <f t="shared" si="1327"/>
        <v>BC3</v>
      </c>
      <c r="E680" s="7" t="str">
        <f>IF(ISERROR(VLOOKUP($D680,SITES!$A:$E,2,FALSE)),"",VLOOKUP($D680,SITES!$A:$E,2,FALSE))</f>
        <v>Broward County 3</v>
      </c>
      <c r="F680" s="4">
        <f>IF(ISERROR(VLOOKUP($D680,SITES!$A:$E,3,FALSE)),"",VLOOKUP($D680,SITES!$A:$E,3,FALSE))</f>
        <v>26.158633333333334</v>
      </c>
      <c r="G680" s="31">
        <f>IF(ISERROR(VLOOKUP($D680,SITES!$A:$E,4,FALSE)),"",VLOOKUP($D680,SITES!$A:$E,4,FALSE))</f>
        <v>-80.077349999999996</v>
      </c>
      <c r="H680" s="50">
        <f t="shared" ref="H680:P680" si="1328">IF(ISERROR(H679),IF(ISERROR(H678),IF(ISERROR(H677),"BLANK",H677),H678),H679)</f>
        <v>45479</v>
      </c>
      <c r="I680" s="2">
        <f t="shared" si="1328"/>
        <v>15</v>
      </c>
      <c r="J680" s="2" t="str">
        <f t="shared" si="1328"/>
        <v>N</v>
      </c>
      <c r="K680" s="6">
        <f t="shared" si="1328"/>
        <v>0.41666666666666669</v>
      </c>
      <c r="L680" s="2" t="str">
        <f t="shared" si="1328"/>
        <v>Angela</v>
      </c>
      <c r="M680" s="2">
        <f t="shared" si="1328"/>
        <v>18.899999999999999</v>
      </c>
      <c r="N680" s="2">
        <f t="shared" si="1328"/>
        <v>2</v>
      </c>
      <c r="O680" s="2">
        <f t="shared" si="1328"/>
        <v>2</v>
      </c>
      <c r="P680" s="2" t="str">
        <f t="shared" si="1328"/>
        <v>dez</v>
      </c>
      <c r="Q680" s="7" t="str">
        <f>IF($N680=1,IF(ISERROR(VLOOKUP($P680,'M1'!$A:$C,Q$2,FALSE)),"NOT PRESENT",VLOOKUP($P680,'M1'!$A:$C,Q$2,FALSE)),IF($N680=2,IF(ISERROR(VLOOKUP(DATA!$P680,'M2'!$A:$C,Q$2,FALSE)),"NOT PRESENT",VLOOKUP(DATA!$P680,'M2'!$A:$C,Q$2,FALSE)),IF($N680=0,IF(ISERROR(VLOOKUP($P680,'M1'!$A:$C,Q$2,FALSE)),IF(ISERROR(VLOOKUP(DATA!$P680,'M2'!$A:$C,Q$2,FALSE)),"NOT PRESENT",VLOOKUP(DATA!$P680,'M2'!$A:$C,Q$2,FALSE)),VLOOKUP($P680,'M1'!$A:$C,Q$2,FALSE)),"SPECIFY METHOD")))</f>
        <v>Debris - Zero</v>
      </c>
      <c r="R680" s="7" t="str">
        <f>IF($N680=1,IF(ISERROR(VLOOKUP($P680,'M1'!$A:$C,R$2,FALSE)),"NOT PRESENT",VLOOKUP($P680,'M1'!$A:$C,R$2,FALSE)),IF($N680=2,IF(ISERROR(VLOOKUP(DATA!$P680,'M2'!$A:$C,R$2,FALSE)),"NOT PRESENT",VLOOKUP(DATA!$P680,'M2'!$A:$C,R$2,FALSE)),IF($N680=0,IF(ISERROR(VLOOKUP($P680,'M1'!$A:$C,R$2,FALSE)),IF(ISERROR(VLOOKUP(DATA!$P680,'M2'!$A:$C,R$2,FALSE)),"NOT PRESENT",VLOOKUP(DATA!$P680,'M2'!$A:$C,R$2,FALSE)),VLOOKUP($P680,'M1'!$A:$C,R$2,FALSE)),"SPECIFY METHOD")))</f>
        <v>No Debris found</v>
      </c>
      <c r="S680" s="33">
        <f t="shared" si="1286"/>
        <v>0</v>
      </c>
      <c r="T680" s="2">
        <v>0</v>
      </c>
    </row>
    <row r="681" spans="2:20">
      <c r="B681" s="2" t="str">
        <f t="shared" ref="B681:D681" si="1329">IF(ISERROR(B680),IF(ISERROR(B679),IF(ISERROR(B678),"BLANK",B678),B679),B680)</f>
        <v>LH</v>
      </c>
      <c r="C681" s="2" t="str">
        <f t="shared" si="1329"/>
        <v>KK</v>
      </c>
      <c r="D681" s="2" t="str">
        <f t="shared" si="1329"/>
        <v>BC3</v>
      </c>
      <c r="E681" s="7" t="str">
        <f>IF(ISERROR(VLOOKUP($D681,SITES!$A:$E,2,FALSE)),"",VLOOKUP($D681,SITES!$A:$E,2,FALSE))</f>
        <v>Broward County 3</v>
      </c>
      <c r="F681" s="4">
        <f>IF(ISERROR(VLOOKUP($D681,SITES!$A:$E,3,FALSE)),"",VLOOKUP($D681,SITES!$A:$E,3,FALSE))</f>
        <v>26.158633333333334</v>
      </c>
      <c r="G681" s="31">
        <f>IF(ISERROR(VLOOKUP($D681,SITES!$A:$E,4,FALSE)),"",VLOOKUP($D681,SITES!$A:$E,4,FALSE))</f>
        <v>-80.077349999999996</v>
      </c>
      <c r="H681" s="50">
        <f t="shared" ref="H681:P681" si="1330">IF(ISERROR(H680),IF(ISERROR(H679),IF(ISERROR(H678),"BLANK",H678),H679),H680)</f>
        <v>45479</v>
      </c>
      <c r="I681" s="2">
        <f t="shared" si="1330"/>
        <v>15</v>
      </c>
      <c r="J681" s="2" t="str">
        <f t="shared" si="1330"/>
        <v>N</v>
      </c>
      <c r="K681" s="6">
        <f t="shared" si="1330"/>
        <v>0.41666666666666669</v>
      </c>
      <c r="L681" s="2" t="str">
        <f t="shared" si="1330"/>
        <v>Angela</v>
      </c>
      <c r="M681" s="2">
        <f t="shared" si="1330"/>
        <v>18.899999999999999</v>
      </c>
      <c r="N681" s="2">
        <f t="shared" si="1330"/>
        <v>2</v>
      </c>
      <c r="O681" s="2">
        <f t="shared" si="1330"/>
        <v>2</v>
      </c>
      <c r="P681" s="2" t="str">
        <f t="shared" si="1330"/>
        <v>dez</v>
      </c>
      <c r="Q681" s="7" t="str">
        <f>IF($N681=1,IF(ISERROR(VLOOKUP($P681,'M1'!$A:$C,Q$2,FALSE)),"NOT PRESENT",VLOOKUP($P681,'M1'!$A:$C,Q$2,FALSE)),IF($N681=2,IF(ISERROR(VLOOKUP(DATA!$P681,'M2'!$A:$C,Q$2,FALSE)),"NOT PRESENT",VLOOKUP(DATA!$P681,'M2'!$A:$C,Q$2,FALSE)),IF($N681=0,IF(ISERROR(VLOOKUP($P681,'M1'!$A:$C,Q$2,FALSE)),IF(ISERROR(VLOOKUP(DATA!$P681,'M2'!$A:$C,Q$2,FALSE)),"NOT PRESENT",VLOOKUP(DATA!$P681,'M2'!$A:$C,Q$2,FALSE)),VLOOKUP($P681,'M1'!$A:$C,Q$2,FALSE)),"SPECIFY METHOD")))</f>
        <v>Debris - Zero</v>
      </c>
      <c r="R681" s="7" t="str">
        <f>IF($N681=1,IF(ISERROR(VLOOKUP($P681,'M1'!$A:$C,R$2,FALSE)),"NOT PRESENT",VLOOKUP($P681,'M1'!$A:$C,R$2,FALSE)),IF($N681=2,IF(ISERROR(VLOOKUP(DATA!$P681,'M2'!$A:$C,R$2,FALSE)),"NOT PRESENT",VLOOKUP(DATA!$P681,'M2'!$A:$C,R$2,FALSE)),IF($N681=0,IF(ISERROR(VLOOKUP($P681,'M1'!$A:$C,R$2,FALSE)),IF(ISERROR(VLOOKUP(DATA!$P681,'M2'!$A:$C,R$2,FALSE)),"NOT PRESENT",VLOOKUP(DATA!$P681,'M2'!$A:$C,R$2,FALSE)),VLOOKUP($P681,'M1'!$A:$C,R$2,FALSE)),"SPECIFY METHOD")))</f>
        <v>No Debris found</v>
      </c>
      <c r="S681" s="33">
        <f t="shared" si="1286"/>
        <v>0</v>
      </c>
      <c r="T681" s="2">
        <v>0</v>
      </c>
    </row>
    <row r="682" spans="2:20">
      <c r="B682" s="2" t="str">
        <f t="shared" ref="B682:D682" si="1331">IF(ISERROR(B681),IF(ISERROR(B680),IF(ISERROR(B679),"BLANK",B679),B680),B681)</f>
        <v>LH</v>
      </c>
      <c r="C682" s="2" t="str">
        <f t="shared" si="1331"/>
        <v>KK</v>
      </c>
      <c r="D682" s="2" t="str">
        <f t="shared" si="1331"/>
        <v>BC3</v>
      </c>
      <c r="E682" s="7" t="str">
        <f>IF(ISERROR(VLOOKUP($D682,SITES!$A:$E,2,FALSE)),"",VLOOKUP($D682,SITES!$A:$E,2,FALSE))</f>
        <v>Broward County 3</v>
      </c>
      <c r="F682" s="4">
        <f>IF(ISERROR(VLOOKUP($D682,SITES!$A:$E,3,FALSE)),"",VLOOKUP($D682,SITES!$A:$E,3,FALSE))</f>
        <v>26.158633333333334</v>
      </c>
      <c r="G682" s="31">
        <f>IF(ISERROR(VLOOKUP($D682,SITES!$A:$E,4,FALSE)),"",VLOOKUP($D682,SITES!$A:$E,4,FALSE))</f>
        <v>-80.077349999999996</v>
      </c>
      <c r="H682" s="50">
        <f t="shared" ref="H682:P682" si="1332">IF(ISERROR(H681),IF(ISERROR(H680),IF(ISERROR(H679),"BLANK",H679),H680),H681)</f>
        <v>45479</v>
      </c>
      <c r="I682" s="2">
        <f t="shared" si="1332"/>
        <v>15</v>
      </c>
      <c r="J682" s="2" t="str">
        <f t="shared" si="1332"/>
        <v>N</v>
      </c>
      <c r="K682" s="6">
        <f t="shared" si="1332"/>
        <v>0.41666666666666669</v>
      </c>
      <c r="L682" s="2" t="str">
        <f t="shared" si="1332"/>
        <v>Angela</v>
      </c>
      <c r="M682" s="2">
        <f t="shared" si="1332"/>
        <v>18.899999999999999</v>
      </c>
      <c r="N682" s="2">
        <f t="shared" si="1332"/>
        <v>2</v>
      </c>
      <c r="O682" s="2">
        <f t="shared" si="1332"/>
        <v>2</v>
      </c>
      <c r="P682" s="2" t="str">
        <f t="shared" si="1332"/>
        <v>dez</v>
      </c>
      <c r="Q682" s="7" t="str">
        <f>IF($N682=1,IF(ISERROR(VLOOKUP($P682,'M1'!$A:$C,Q$2,FALSE)),"NOT PRESENT",VLOOKUP($P682,'M1'!$A:$C,Q$2,FALSE)),IF($N682=2,IF(ISERROR(VLOOKUP(DATA!$P682,'M2'!$A:$C,Q$2,FALSE)),"NOT PRESENT",VLOOKUP(DATA!$P682,'M2'!$A:$C,Q$2,FALSE)),IF($N682=0,IF(ISERROR(VLOOKUP($P682,'M1'!$A:$C,Q$2,FALSE)),IF(ISERROR(VLOOKUP(DATA!$P682,'M2'!$A:$C,Q$2,FALSE)),"NOT PRESENT",VLOOKUP(DATA!$P682,'M2'!$A:$C,Q$2,FALSE)),VLOOKUP($P682,'M1'!$A:$C,Q$2,FALSE)),"SPECIFY METHOD")))</f>
        <v>Debris - Zero</v>
      </c>
      <c r="R682" s="7" t="str">
        <f>IF($N682=1,IF(ISERROR(VLOOKUP($P682,'M1'!$A:$C,R$2,FALSE)),"NOT PRESENT",VLOOKUP($P682,'M1'!$A:$C,R$2,FALSE)),IF($N682=2,IF(ISERROR(VLOOKUP(DATA!$P682,'M2'!$A:$C,R$2,FALSE)),"NOT PRESENT",VLOOKUP(DATA!$P682,'M2'!$A:$C,R$2,FALSE)),IF($N682=0,IF(ISERROR(VLOOKUP($P682,'M1'!$A:$C,R$2,FALSE)),IF(ISERROR(VLOOKUP(DATA!$P682,'M2'!$A:$C,R$2,FALSE)),"NOT PRESENT",VLOOKUP(DATA!$P682,'M2'!$A:$C,R$2,FALSE)),VLOOKUP($P682,'M1'!$A:$C,R$2,FALSE)),"SPECIFY METHOD")))</f>
        <v>No Debris found</v>
      </c>
      <c r="S682" s="33">
        <f t="shared" si="1286"/>
        <v>0</v>
      </c>
      <c r="T682" s="2">
        <v>0</v>
      </c>
    </row>
    <row r="683" spans="2:20">
      <c r="B683" s="2" t="str">
        <f t="shared" ref="B683:D683" si="1333">IF(ISERROR(B682),IF(ISERROR(B681),IF(ISERROR(B680),"BLANK",B680),B681),B682)</f>
        <v>LH</v>
      </c>
      <c r="C683" s="2" t="str">
        <f t="shared" si="1333"/>
        <v>KK</v>
      </c>
      <c r="D683" s="2" t="str">
        <f t="shared" si="1333"/>
        <v>BC3</v>
      </c>
      <c r="E683" s="7" t="str">
        <f>IF(ISERROR(VLOOKUP($D683,SITES!$A:$E,2,FALSE)),"",VLOOKUP($D683,SITES!$A:$E,2,FALSE))</f>
        <v>Broward County 3</v>
      </c>
      <c r="F683" s="4">
        <f>IF(ISERROR(VLOOKUP($D683,SITES!$A:$E,3,FALSE)),"",VLOOKUP($D683,SITES!$A:$E,3,FALSE))</f>
        <v>26.158633333333334</v>
      </c>
      <c r="G683" s="31">
        <f>IF(ISERROR(VLOOKUP($D683,SITES!$A:$E,4,FALSE)),"",VLOOKUP($D683,SITES!$A:$E,4,FALSE))</f>
        <v>-80.077349999999996</v>
      </c>
      <c r="H683" s="50">
        <f t="shared" ref="H683:P683" si="1334">IF(ISERROR(H682),IF(ISERROR(H681),IF(ISERROR(H680),"BLANK",H680),H681),H682)</f>
        <v>45479</v>
      </c>
      <c r="I683" s="2">
        <f t="shared" si="1334"/>
        <v>15</v>
      </c>
      <c r="J683" s="2" t="str">
        <f t="shared" si="1334"/>
        <v>N</v>
      </c>
      <c r="K683" s="6">
        <f t="shared" si="1334"/>
        <v>0.41666666666666669</v>
      </c>
      <c r="L683" s="2" t="str">
        <f t="shared" si="1334"/>
        <v>Angela</v>
      </c>
      <c r="M683" s="2">
        <f t="shared" si="1334"/>
        <v>18.899999999999999</v>
      </c>
      <c r="N683" s="2">
        <f t="shared" si="1334"/>
        <v>2</v>
      </c>
      <c r="O683" s="2">
        <f t="shared" si="1334"/>
        <v>2</v>
      </c>
      <c r="P683" s="2" t="str">
        <f t="shared" si="1334"/>
        <v>dez</v>
      </c>
      <c r="Q683" s="7" t="str">
        <f>IF($N683=1,IF(ISERROR(VLOOKUP($P683,'M1'!$A:$C,Q$2,FALSE)),"NOT PRESENT",VLOOKUP($P683,'M1'!$A:$C,Q$2,FALSE)),IF($N683=2,IF(ISERROR(VLOOKUP(DATA!$P683,'M2'!$A:$C,Q$2,FALSE)),"NOT PRESENT",VLOOKUP(DATA!$P683,'M2'!$A:$C,Q$2,FALSE)),IF($N683=0,IF(ISERROR(VLOOKUP($P683,'M1'!$A:$C,Q$2,FALSE)),IF(ISERROR(VLOOKUP(DATA!$P683,'M2'!$A:$C,Q$2,FALSE)),"NOT PRESENT",VLOOKUP(DATA!$P683,'M2'!$A:$C,Q$2,FALSE)),VLOOKUP($P683,'M1'!$A:$C,Q$2,FALSE)),"SPECIFY METHOD")))</f>
        <v>Debris - Zero</v>
      </c>
      <c r="R683" s="7" t="str">
        <f>IF($N683=1,IF(ISERROR(VLOOKUP($P683,'M1'!$A:$C,R$2,FALSE)),"NOT PRESENT",VLOOKUP($P683,'M1'!$A:$C,R$2,FALSE)),IF($N683=2,IF(ISERROR(VLOOKUP(DATA!$P683,'M2'!$A:$C,R$2,FALSE)),"NOT PRESENT",VLOOKUP(DATA!$P683,'M2'!$A:$C,R$2,FALSE)),IF($N683=0,IF(ISERROR(VLOOKUP($P683,'M1'!$A:$C,R$2,FALSE)),IF(ISERROR(VLOOKUP(DATA!$P683,'M2'!$A:$C,R$2,FALSE)),"NOT PRESENT",VLOOKUP(DATA!$P683,'M2'!$A:$C,R$2,FALSE)),VLOOKUP($P683,'M1'!$A:$C,R$2,FALSE)),"SPECIFY METHOD")))</f>
        <v>No Debris found</v>
      </c>
      <c r="S683" s="33">
        <f t="shared" si="1286"/>
        <v>0</v>
      </c>
      <c r="T683" s="2">
        <v>0</v>
      </c>
    </row>
    <row r="684" spans="2:20">
      <c r="B684" s="2" t="str">
        <f t="shared" ref="B684:D684" si="1335">IF(ISERROR(B683),IF(ISERROR(B682),IF(ISERROR(B681),"BLANK",B681),B682),B683)</f>
        <v>LH</v>
      </c>
      <c r="C684" s="2" t="str">
        <f t="shared" si="1335"/>
        <v>KK</v>
      </c>
      <c r="D684" s="2" t="str">
        <f t="shared" si="1335"/>
        <v>BC3</v>
      </c>
      <c r="E684" s="7" t="str">
        <f>IF(ISERROR(VLOOKUP($D684,SITES!$A:$E,2,FALSE)),"",VLOOKUP($D684,SITES!$A:$E,2,FALSE))</f>
        <v>Broward County 3</v>
      </c>
      <c r="F684" s="4">
        <f>IF(ISERROR(VLOOKUP($D684,SITES!$A:$E,3,FALSE)),"",VLOOKUP($D684,SITES!$A:$E,3,FALSE))</f>
        <v>26.158633333333334</v>
      </c>
      <c r="G684" s="31">
        <f>IF(ISERROR(VLOOKUP($D684,SITES!$A:$E,4,FALSE)),"",VLOOKUP($D684,SITES!$A:$E,4,FALSE))</f>
        <v>-80.077349999999996</v>
      </c>
      <c r="H684" s="50">
        <f t="shared" ref="H684:P684" si="1336">IF(ISERROR(H683),IF(ISERROR(H682),IF(ISERROR(H681),"BLANK",H681),H682),H683)</f>
        <v>45479</v>
      </c>
      <c r="I684" s="2">
        <f t="shared" si="1336"/>
        <v>15</v>
      </c>
      <c r="J684" s="2" t="str">
        <f t="shared" si="1336"/>
        <v>N</v>
      </c>
      <c r="K684" s="6">
        <f t="shared" si="1336"/>
        <v>0.41666666666666669</v>
      </c>
      <c r="L684" s="2" t="str">
        <f t="shared" si="1336"/>
        <v>Angela</v>
      </c>
      <c r="M684" s="2">
        <f t="shared" si="1336"/>
        <v>18.899999999999999</v>
      </c>
      <c r="N684" s="2">
        <f t="shared" si="1336"/>
        <v>2</v>
      </c>
      <c r="O684" s="2">
        <f t="shared" si="1336"/>
        <v>2</v>
      </c>
      <c r="P684" s="2" t="str">
        <f t="shared" si="1336"/>
        <v>dez</v>
      </c>
      <c r="Q684" s="7" t="str">
        <f>IF($N684=1,IF(ISERROR(VLOOKUP($P684,'M1'!$A:$C,Q$2,FALSE)),"NOT PRESENT",VLOOKUP($P684,'M1'!$A:$C,Q$2,FALSE)),IF($N684=2,IF(ISERROR(VLOOKUP(DATA!$P684,'M2'!$A:$C,Q$2,FALSE)),"NOT PRESENT",VLOOKUP(DATA!$P684,'M2'!$A:$C,Q$2,FALSE)),IF($N684=0,IF(ISERROR(VLOOKUP($P684,'M1'!$A:$C,Q$2,FALSE)),IF(ISERROR(VLOOKUP(DATA!$P684,'M2'!$A:$C,Q$2,FALSE)),"NOT PRESENT",VLOOKUP(DATA!$P684,'M2'!$A:$C,Q$2,FALSE)),VLOOKUP($P684,'M1'!$A:$C,Q$2,FALSE)),"SPECIFY METHOD")))</f>
        <v>Debris - Zero</v>
      </c>
      <c r="R684" s="7" t="str">
        <f>IF($N684=1,IF(ISERROR(VLOOKUP($P684,'M1'!$A:$C,R$2,FALSE)),"NOT PRESENT",VLOOKUP($P684,'M1'!$A:$C,R$2,FALSE)),IF($N684=2,IF(ISERROR(VLOOKUP(DATA!$P684,'M2'!$A:$C,R$2,FALSE)),"NOT PRESENT",VLOOKUP(DATA!$P684,'M2'!$A:$C,R$2,FALSE)),IF($N684=0,IF(ISERROR(VLOOKUP($P684,'M1'!$A:$C,R$2,FALSE)),IF(ISERROR(VLOOKUP(DATA!$P684,'M2'!$A:$C,R$2,FALSE)),"NOT PRESENT",VLOOKUP(DATA!$P684,'M2'!$A:$C,R$2,FALSE)),VLOOKUP($P684,'M1'!$A:$C,R$2,FALSE)),"SPECIFY METHOD")))</f>
        <v>No Debris found</v>
      </c>
      <c r="S684" s="33">
        <f t="shared" si="1286"/>
        <v>0</v>
      </c>
      <c r="T684" s="2">
        <v>0</v>
      </c>
    </row>
    <row r="685" spans="2:20">
      <c r="B685" s="2" t="str">
        <f t="shared" ref="B685:D685" si="1337">IF(ISERROR(B684),IF(ISERROR(B683),IF(ISERROR(B682),"BLANK",B682),B683),B684)</f>
        <v>LH</v>
      </c>
      <c r="C685" s="2" t="str">
        <f t="shared" si="1337"/>
        <v>KK</v>
      </c>
      <c r="D685" s="2" t="str">
        <f t="shared" si="1337"/>
        <v>BC3</v>
      </c>
      <c r="E685" s="7" t="str">
        <f>IF(ISERROR(VLOOKUP($D685,SITES!$A:$E,2,FALSE)),"",VLOOKUP($D685,SITES!$A:$E,2,FALSE))</f>
        <v>Broward County 3</v>
      </c>
      <c r="F685" s="4">
        <f>IF(ISERROR(VLOOKUP($D685,SITES!$A:$E,3,FALSE)),"",VLOOKUP($D685,SITES!$A:$E,3,FALSE))</f>
        <v>26.158633333333334</v>
      </c>
      <c r="G685" s="31">
        <f>IF(ISERROR(VLOOKUP($D685,SITES!$A:$E,4,FALSE)),"",VLOOKUP($D685,SITES!$A:$E,4,FALSE))</f>
        <v>-80.077349999999996</v>
      </c>
      <c r="H685" s="50">
        <f t="shared" ref="H685:P685" si="1338">IF(ISERROR(H684),IF(ISERROR(H683),IF(ISERROR(H682),"BLANK",H682),H683),H684)</f>
        <v>45479</v>
      </c>
      <c r="I685" s="2">
        <f t="shared" si="1338"/>
        <v>15</v>
      </c>
      <c r="J685" s="2" t="str">
        <f t="shared" si="1338"/>
        <v>N</v>
      </c>
      <c r="K685" s="6">
        <f t="shared" si="1338"/>
        <v>0.41666666666666669</v>
      </c>
      <c r="L685" s="2" t="str">
        <f t="shared" si="1338"/>
        <v>Angela</v>
      </c>
      <c r="M685" s="2">
        <f t="shared" si="1338"/>
        <v>18.899999999999999</v>
      </c>
      <c r="N685" s="2">
        <f t="shared" si="1338"/>
        <v>2</v>
      </c>
      <c r="O685" s="2">
        <f t="shared" si="1338"/>
        <v>2</v>
      </c>
      <c r="P685" s="2" t="str">
        <f t="shared" si="1338"/>
        <v>dez</v>
      </c>
      <c r="Q685" s="7" t="str">
        <f>IF($N685=1,IF(ISERROR(VLOOKUP($P685,'M1'!$A:$C,Q$2,FALSE)),"NOT PRESENT",VLOOKUP($P685,'M1'!$A:$C,Q$2,FALSE)),IF($N685=2,IF(ISERROR(VLOOKUP(DATA!$P685,'M2'!$A:$C,Q$2,FALSE)),"NOT PRESENT",VLOOKUP(DATA!$P685,'M2'!$A:$C,Q$2,FALSE)),IF($N685=0,IF(ISERROR(VLOOKUP($P685,'M1'!$A:$C,Q$2,FALSE)),IF(ISERROR(VLOOKUP(DATA!$P685,'M2'!$A:$C,Q$2,FALSE)),"NOT PRESENT",VLOOKUP(DATA!$P685,'M2'!$A:$C,Q$2,FALSE)),VLOOKUP($P685,'M1'!$A:$C,Q$2,FALSE)),"SPECIFY METHOD")))</f>
        <v>Debris - Zero</v>
      </c>
      <c r="R685" s="7" t="str">
        <f>IF($N685=1,IF(ISERROR(VLOOKUP($P685,'M1'!$A:$C,R$2,FALSE)),"NOT PRESENT",VLOOKUP($P685,'M1'!$A:$C,R$2,FALSE)),IF($N685=2,IF(ISERROR(VLOOKUP(DATA!$P685,'M2'!$A:$C,R$2,FALSE)),"NOT PRESENT",VLOOKUP(DATA!$P685,'M2'!$A:$C,R$2,FALSE)),IF($N685=0,IF(ISERROR(VLOOKUP($P685,'M1'!$A:$C,R$2,FALSE)),IF(ISERROR(VLOOKUP(DATA!$P685,'M2'!$A:$C,R$2,FALSE)),"NOT PRESENT",VLOOKUP(DATA!$P685,'M2'!$A:$C,R$2,FALSE)),VLOOKUP($P685,'M1'!$A:$C,R$2,FALSE)),"SPECIFY METHOD")))</f>
        <v>No Debris found</v>
      </c>
      <c r="S685" s="33">
        <f t="shared" si="1286"/>
        <v>0</v>
      </c>
      <c r="T685" s="2">
        <v>0</v>
      </c>
    </row>
    <row r="686" spans="2:20">
      <c r="B686" s="2" t="str">
        <f t="shared" ref="B686:D686" si="1339">IF(ISERROR(B685),IF(ISERROR(B684),IF(ISERROR(B683),"BLANK",B683),B684),B685)</f>
        <v>LH</v>
      </c>
      <c r="C686" s="2" t="str">
        <f t="shared" si="1339"/>
        <v>KK</v>
      </c>
      <c r="D686" s="2" t="str">
        <f t="shared" si="1339"/>
        <v>BC3</v>
      </c>
      <c r="E686" s="7" t="str">
        <f>IF(ISERROR(VLOOKUP($D686,SITES!$A:$E,2,FALSE)),"",VLOOKUP($D686,SITES!$A:$E,2,FALSE))</f>
        <v>Broward County 3</v>
      </c>
      <c r="F686" s="4">
        <f>IF(ISERROR(VLOOKUP($D686,SITES!$A:$E,3,FALSE)),"",VLOOKUP($D686,SITES!$A:$E,3,FALSE))</f>
        <v>26.158633333333334</v>
      </c>
      <c r="G686" s="31">
        <f>IF(ISERROR(VLOOKUP($D686,SITES!$A:$E,4,FALSE)),"",VLOOKUP($D686,SITES!$A:$E,4,FALSE))</f>
        <v>-80.077349999999996</v>
      </c>
      <c r="H686" s="50">
        <f t="shared" ref="H686:P686" si="1340">IF(ISERROR(H685),IF(ISERROR(H684),IF(ISERROR(H683),"BLANK",H683),H684),H685)</f>
        <v>45479</v>
      </c>
      <c r="I686" s="2">
        <f t="shared" si="1340"/>
        <v>15</v>
      </c>
      <c r="J686" s="2" t="str">
        <f t="shared" si="1340"/>
        <v>N</v>
      </c>
      <c r="K686" s="6">
        <f t="shared" si="1340"/>
        <v>0.41666666666666669</v>
      </c>
      <c r="L686" s="2" t="str">
        <f t="shared" si="1340"/>
        <v>Angela</v>
      </c>
      <c r="M686" s="2">
        <f t="shared" si="1340"/>
        <v>18.899999999999999</v>
      </c>
      <c r="N686" s="2">
        <f t="shared" si="1340"/>
        <v>2</v>
      </c>
      <c r="O686" s="2">
        <f t="shared" si="1340"/>
        <v>2</v>
      </c>
      <c r="P686" s="2" t="str">
        <f t="shared" si="1340"/>
        <v>dez</v>
      </c>
      <c r="Q686" s="7" t="str">
        <f>IF($N686=1,IF(ISERROR(VLOOKUP($P686,'M1'!$A:$C,Q$2,FALSE)),"NOT PRESENT",VLOOKUP($P686,'M1'!$A:$C,Q$2,FALSE)),IF($N686=2,IF(ISERROR(VLOOKUP(DATA!$P686,'M2'!$A:$C,Q$2,FALSE)),"NOT PRESENT",VLOOKUP(DATA!$P686,'M2'!$A:$C,Q$2,FALSE)),IF($N686=0,IF(ISERROR(VLOOKUP($P686,'M1'!$A:$C,Q$2,FALSE)),IF(ISERROR(VLOOKUP(DATA!$P686,'M2'!$A:$C,Q$2,FALSE)),"NOT PRESENT",VLOOKUP(DATA!$P686,'M2'!$A:$C,Q$2,FALSE)),VLOOKUP($P686,'M1'!$A:$C,Q$2,FALSE)),"SPECIFY METHOD")))</f>
        <v>Debris - Zero</v>
      </c>
      <c r="R686" s="7" t="str">
        <f>IF($N686=1,IF(ISERROR(VLOOKUP($P686,'M1'!$A:$C,R$2,FALSE)),"NOT PRESENT",VLOOKUP($P686,'M1'!$A:$C,R$2,FALSE)),IF($N686=2,IF(ISERROR(VLOOKUP(DATA!$P686,'M2'!$A:$C,R$2,FALSE)),"NOT PRESENT",VLOOKUP(DATA!$P686,'M2'!$A:$C,R$2,FALSE)),IF($N686=0,IF(ISERROR(VLOOKUP($P686,'M1'!$A:$C,R$2,FALSE)),IF(ISERROR(VLOOKUP(DATA!$P686,'M2'!$A:$C,R$2,FALSE)),"NOT PRESENT",VLOOKUP(DATA!$P686,'M2'!$A:$C,R$2,FALSE)),VLOOKUP($P686,'M1'!$A:$C,R$2,FALSE)),"SPECIFY METHOD")))</f>
        <v>No Debris found</v>
      </c>
      <c r="S686" s="33">
        <f t="shared" si="1286"/>
        <v>0</v>
      </c>
      <c r="T686" s="2">
        <v>0</v>
      </c>
    </row>
    <row r="687" spans="2:20">
      <c r="B687" s="2" t="str">
        <f t="shared" ref="B687:D687" si="1341">IF(ISERROR(B686),IF(ISERROR(B685),IF(ISERROR(B684),"BLANK",B684),B685),B686)</f>
        <v>LH</v>
      </c>
      <c r="C687" s="2" t="str">
        <f t="shared" si="1341"/>
        <v>KK</v>
      </c>
      <c r="D687" s="2" t="str">
        <f t="shared" si="1341"/>
        <v>BC3</v>
      </c>
      <c r="E687" s="7" t="str">
        <f>IF(ISERROR(VLOOKUP($D687,SITES!$A:$E,2,FALSE)),"",VLOOKUP($D687,SITES!$A:$E,2,FALSE))</f>
        <v>Broward County 3</v>
      </c>
      <c r="F687" s="4">
        <f>IF(ISERROR(VLOOKUP($D687,SITES!$A:$E,3,FALSE)),"",VLOOKUP($D687,SITES!$A:$E,3,FALSE))</f>
        <v>26.158633333333334</v>
      </c>
      <c r="G687" s="31">
        <f>IF(ISERROR(VLOOKUP($D687,SITES!$A:$E,4,FALSE)),"",VLOOKUP($D687,SITES!$A:$E,4,FALSE))</f>
        <v>-80.077349999999996</v>
      </c>
      <c r="H687" s="50">
        <f t="shared" ref="H687:P687" si="1342">IF(ISERROR(H686),IF(ISERROR(H685),IF(ISERROR(H684),"BLANK",H684),H685),H686)</f>
        <v>45479</v>
      </c>
      <c r="I687" s="2">
        <f t="shared" si="1342"/>
        <v>15</v>
      </c>
      <c r="J687" s="2" t="str">
        <f t="shared" si="1342"/>
        <v>N</v>
      </c>
      <c r="K687" s="6">
        <f t="shared" si="1342"/>
        <v>0.41666666666666669</v>
      </c>
      <c r="L687" s="2" t="str">
        <f t="shared" si="1342"/>
        <v>Angela</v>
      </c>
      <c r="M687" s="2">
        <f t="shared" si="1342"/>
        <v>18.899999999999999</v>
      </c>
      <c r="N687" s="2">
        <f t="shared" si="1342"/>
        <v>2</v>
      </c>
      <c r="O687" s="2">
        <f t="shared" si="1342"/>
        <v>2</v>
      </c>
      <c r="P687" s="2" t="str">
        <f t="shared" si="1342"/>
        <v>dez</v>
      </c>
      <c r="Q687" s="7" t="str">
        <f>IF($N687=1,IF(ISERROR(VLOOKUP($P687,'M1'!$A:$C,Q$2,FALSE)),"NOT PRESENT",VLOOKUP($P687,'M1'!$A:$C,Q$2,FALSE)),IF($N687=2,IF(ISERROR(VLOOKUP(DATA!$P687,'M2'!$A:$C,Q$2,FALSE)),"NOT PRESENT",VLOOKUP(DATA!$P687,'M2'!$A:$C,Q$2,FALSE)),IF($N687=0,IF(ISERROR(VLOOKUP($P687,'M1'!$A:$C,Q$2,FALSE)),IF(ISERROR(VLOOKUP(DATA!$P687,'M2'!$A:$C,Q$2,FALSE)),"NOT PRESENT",VLOOKUP(DATA!$P687,'M2'!$A:$C,Q$2,FALSE)),VLOOKUP($P687,'M1'!$A:$C,Q$2,FALSE)),"SPECIFY METHOD")))</f>
        <v>Debris - Zero</v>
      </c>
      <c r="R687" s="7" t="str">
        <f>IF($N687=1,IF(ISERROR(VLOOKUP($P687,'M1'!$A:$C,R$2,FALSE)),"NOT PRESENT",VLOOKUP($P687,'M1'!$A:$C,R$2,FALSE)),IF($N687=2,IF(ISERROR(VLOOKUP(DATA!$P687,'M2'!$A:$C,R$2,FALSE)),"NOT PRESENT",VLOOKUP(DATA!$P687,'M2'!$A:$C,R$2,FALSE)),IF($N687=0,IF(ISERROR(VLOOKUP($P687,'M1'!$A:$C,R$2,FALSE)),IF(ISERROR(VLOOKUP(DATA!$P687,'M2'!$A:$C,R$2,FALSE)),"NOT PRESENT",VLOOKUP(DATA!$P687,'M2'!$A:$C,R$2,FALSE)),VLOOKUP($P687,'M1'!$A:$C,R$2,FALSE)),"SPECIFY METHOD")))</f>
        <v>No Debris found</v>
      </c>
      <c r="S687" s="33">
        <f t="shared" si="1286"/>
        <v>0</v>
      </c>
      <c r="T687" s="2">
        <v>0</v>
      </c>
    </row>
    <row r="688" spans="2:20">
      <c r="B688" s="2" t="str">
        <f t="shared" ref="B688:D688" si="1343">IF(ISERROR(B687),IF(ISERROR(B686),IF(ISERROR(B685),"BLANK",B685),B686),B687)</f>
        <v>LH</v>
      </c>
      <c r="C688" s="2" t="str">
        <f t="shared" si="1343"/>
        <v>KK</v>
      </c>
      <c r="D688" s="2" t="str">
        <f t="shared" si="1343"/>
        <v>BC3</v>
      </c>
      <c r="E688" s="7" t="str">
        <f>IF(ISERROR(VLOOKUP($D688,SITES!$A:$E,2,FALSE)),"",VLOOKUP($D688,SITES!$A:$E,2,FALSE))</f>
        <v>Broward County 3</v>
      </c>
      <c r="F688" s="4">
        <f>IF(ISERROR(VLOOKUP($D688,SITES!$A:$E,3,FALSE)),"",VLOOKUP($D688,SITES!$A:$E,3,FALSE))</f>
        <v>26.158633333333334</v>
      </c>
      <c r="G688" s="31">
        <f>IF(ISERROR(VLOOKUP($D688,SITES!$A:$E,4,FALSE)),"",VLOOKUP($D688,SITES!$A:$E,4,FALSE))</f>
        <v>-80.077349999999996</v>
      </c>
      <c r="H688" s="50">
        <f t="shared" ref="H688:P688" si="1344">IF(ISERROR(H687),IF(ISERROR(H686),IF(ISERROR(H685),"BLANK",H685),H686),H687)</f>
        <v>45479</v>
      </c>
      <c r="I688" s="2">
        <f t="shared" si="1344"/>
        <v>15</v>
      </c>
      <c r="J688" s="2" t="str">
        <f t="shared" si="1344"/>
        <v>N</v>
      </c>
      <c r="K688" s="6">
        <f t="shared" si="1344"/>
        <v>0.41666666666666669</v>
      </c>
      <c r="L688" s="2" t="str">
        <f t="shared" si="1344"/>
        <v>Angela</v>
      </c>
      <c r="M688" s="2">
        <f t="shared" si="1344"/>
        <v>18.899999999999999</v>
      </c>
      <c r="N688" s="2">
        <f t="shared" si="1344"/>
        <v>2</v>
      </c>
      <c r="O688" s="2">
        <f t="shared" si="1344"/>
        <v>2</v>
      </c>
      <c r="P688" s="2" t="str">
        <f t="shared" si="1344"/>
        <v>dez</v>
      </c>
      <c r="Q688" s="7" t="str">
        <f>IF($N688=1,IF(ISERROR(VLOOKUP($P688,'M1'!$A:$C,Q$2,FALSE)),"NOT PRESENT",VLOOKUP($P688,'M1'!$A:$C,Q$2,FALSE)),IF($N688=2,IF(ISERROR(VLOOKUP(DATA!$P688,'M2'!$A:$C,Q$2,FALSE)),"NOT PRESENT",VLOOKUP(DATA!$P688,'M2'!$A:$C,Q$2,FALSE)),IF($N688=0,IF(ISERROR(VLOOKUP($P688,'M1'!$A:$C,Q$2,FALSE)),IF(ISERROR(VLOOKUP(DATA!$P688,'M2'!$A:$C,Q$2,FALSE)),"NOT PRESENT",VLOOKUP(DATA!$P688,'M2'!$A:$C,Q$2,FALSE)),VLOOKUP($P688,'M1'!$A:$C,Q$2,FALSE)),"SPECIFY METHOD")))</f>
        <v>Debris - Zero</v>
      </c>
      <c r="R688" s="7" t="str">
        <f>IF($N688=1,IF(ISERROR(VLOOKUP($P688,'M1'!$A:$C,R$2,FALSE)),"NOT PRESENT",VLOOKUP($P688,'M1'!$A:$C,R$2,FALSE)),IF($N688=2,IF(ISERROR(VLOOKUP(DATA!$P688,'M2'!$A:$C,R$2,FALSE)),"NOT PRESENT",VLOOKUP(DATA!$P688,'M2'!$A:$C,R$2,FALSE)),IF($N688=0,IF(ISERROR(VLOOKUP($P688,'M1'!$A:$C,R$2,FALSE)),IF(ISERROR(VLOOKUP(DATA!$P688,'M2'!$A:$C,R$2,FALSE)),"NOT PRESENT",VLOOKUP(DATA!$P688,'M2'!$A:$C,R$2,FALSE)),VLOOKUP($P688,'M1'!$A:$C,R$2,FALSE)),"SPECIFY METHOD")))</f>
        <v>No Debris found</v>
      </c>
      <c r="S688" s="33">
        <f t="shared" si="1286"/>
        <v>0</v>
      </c>
      <c r="T688" s="2">
        <v>0</v>
      </c>
    </row>
    <row r="689" spans="2:20">
      <c r="B689" s="2" t="str">
        <f t="shared" ref="B689:D689" si="1345">IF(ISERROR(B688),IF(ISERROR(B687),IF(ISERROR(B686),"BLANK",B686),B687),B688)</f>
        <v>LH</v>
      </c>
      <c r="C689" s="2" t="str">
        <f t="shared" si="1345"/>
        <v>KK</v>
      </c>
      <c r="D689" s="2" t="str">
        <f t="shared" si="1345"/>
        <v>BC3</v>
      </c>
      <c r="E689" s="7" t="str">
        <f>IF(ISERROR(VLOOKUP($D689,SITES!$A:$E,2,FALSE)),"",VLOOKUP($D689,SITES!$A:$E,2,FALSE))</f>
        <v>Broward County 3</v>
      </c>
      <c r="F689" s="4">
        <f>IF(ISERROR(VLOOKUP($D689,SITES!$A:$E,3,FALSE)),"",VLOOKUP($D689,SITES!$A:$E,3,FALSE))</f>
        <v>26.158633333333334</v>
      </c>
      <c r="G689" s="31">
        <f>IF(ISERROR(VLOOKUP($D689,SITES!$A:$E,4,FALSE)),"",VLOOKUP($D689,SITES!$A:$E,4,FALSE))</f>
        <v>-80.077349999999996</v>
      </c>
      <c r="H689" s="50">
        <f t="shared" ref="H689:P689" si="1346">IF(ISERROR(H688),IF(ISERROR(H687),IF(ISERROR(H686),"BLANK",H686),H687),H688)</f>
        <v>45479</v>
      </c>
      <c r="I689" s="2">
        <f t="shared" si="1346"/>
        <v>15</v>
      </c>
      <c r="J689" s="2" t="str">
        <f t="shared" si="1346"/>
        <v>N</v>
      </c>
      <c r="K689" s="6">
        <f t="shared" si="1346"/>
        <v>0.41666666666666669</v>
      </c>
      <c r="L689" s="2" t="str">
        <f t="shared" si="1346"/>
        <v>Angela</v>
      </c>
      <c r="M689" s="2">
        <f t="shared" si="1346"/>
        <v>18.899999999999999</v>
      </c>
      <c r="N689" s="2">
        <f t="shared" si="1346"/>
        <v>2</v>
      </c>
      <c r="O689" s="2">
        <f t="shared" si="1346"/>
        <v>2</v>
      </c>
      <c r="P689" s="2" t="str">
        <f t="shared" si="1346"/>
        <v>dez</v>
      </c>
      <c r="Q689" s="7" t="str">
        <f>IF($N689=1,IF(ISERROR(VLOOKUP($P689,'M1'!$A:$C,Q$2,FALSE)),"NOT PRESENT",VLOOKUP($P689,'M1'!$A:$C,Q$2,FALSE)),IF($N689=2,IF(ISERROR(VLOOKUP(DATA!$P689,'M2'!$A:$C,Q$2,FALSE)),"NOT PRESENT",VLOOKUP(DATA!$P689,'M2'!$A:$C,Q$2,FALSE)),IF($N689=0,IF(ISERROR(VLOOKUP($P689,'M1'!$A:$C,Q$2,FALSE)),IF(ISERROR(VLOOKUP(DATA!$P689,'M2'!$A:$C,Q$2,FALSE)),"NOT PRESENT",VLOOKUP(DATA!$P689,'M2'!$A:$C,Q$2,FALSE)),VLOOKUP($P689,'M1'!$A:$C,Q$2,FALSE)),"SPECIFY METHOD")))</f>
        <v>Debris - Zero</v>
      </c>
      <c r="R689" s="7" t="str">
        <f>IF($N689=1,IF(ISERROR(VLOOKUP($P689,'M1'!$A:$C,R$2,FALSE)),"NOT PRESENT",VLOOKUP($P689,'M1'!$A:$C,R$2,FALSE)),IF($N689=2,IF(ISERROR(VLOOKUP(DATA!$P689,'M2'!$A:$C,R$2,FALSE)),"NOT PRESENT",VLOOKUP(DATA!$P689,'M2'!$A:$C,R$2,FALSE)),IF($N689=0,IF(ISERROR(VLOOKUP($P689,'M1'!$A:$C,R$2,FALSE)),IF(ISERROR(VLOOKUP(DATA!$P689,'M2'!$A:$C,R$2,FALSE)),"NOT PRESENT",VLOOKUP(DATA!$P689,'M2'!$A:$C,R$2,FALSE)),VLOOKUP($P689,'M1'!$A:$C,R$2,FALSE)),"SPECIFY METHOD")))</f>
        <v>No Debris found</v>
      </c>
      <c r="S689" s="33">
        <f t="shared" si="1286"/>
        <v>0</v>
      </c>
      <c r="T689" s="2">
        <v>0</v>
      </c>
    </row>
    <row r="690" spans="2:20">
      <c r="B690" s="2" t="str">
        <f t="shared" ref="B690:D690" si="1347">IF(ISERROR(B689),IF(ISERROR(B688),IF(ISERROR(B687),"BLANK",B687),B688),B689)</f>
        <v>LH</v>
      </c>
      <c r="C690" s="2" t="str">
        <f t="shared" si="1347"/>
        <v>KK</v>
      </c>
      <c r="D690" s="2" t="str">
        <f t="shared" si="1347"/>
        <v>BC3</v>
      </c>
      <c r="E690" s="7" t="str">
        <f>IF(ISERROR(VLOOKUP($D690,SITES!$A:$E,2,FALSE)),"",VLOOKUP($D690,SITES!$A:$E,2,FALSE))</f>
        <v>Broward County 3</v>
      </c>
      <c r="F690" s="4">
        <f>IF(ISERROR(VLOOKUP($D690,SITES!$A:$E,3,FALSE)),"",VLOOKUP($D690,SITES!$A:$E,3,FALSE))</f>
        <v>26.158633333333334</v>
      </c>
      <c r="G690" s="31">
        <f>IF(ISERROR(VLOOKUP($D690,SITES!$A:$E,4,FALSE)),"",VLOOKUP($D690,SITES!$A:$E,4,FALSE))</f>
        <v>-80.077349999999996</v>
      </c>
      <c r="H690" s="50">
        <f t="shared" ref="H690:P690" si="1348">IF(ISERROR(H689),IF(ISERROR(H688),IF(ISERROR(H687),"BLANK",H687),H688),H689)</f>
        <v>45479</v>
      </c>
      <c r="I690" s="2">
        <f t="shared" si="1348"/>
        <v>15</v>
      </c>
      <c r="J690" s="2" t="str">
        <f t="shared" si="1348"/>
        <v>N</v>
      </c>
      <c r="K690" s="6">
        <f t="shared" si="1348"/>
        <v>0.41666666666666669</v>
      </c>
      <c r="L690" s="2" t="str">
        <f t="shared" si="1348"/>
        <v>Angela</v>
      </c>
      <c r="M690" s="2">
        <f t="shared" si="1348"/>
        <v>18.899999999999999</v>
      </c>
      <c r="N690" s="2">
        <f t="shared" si="1348"/>
        <v>2</v>
      </c>
      <c r="O690" s="2">
        <f t="shared" si="1348"/>
        <v>2</v>
      </c>
      <c r="P690" s="2" t="str">
        <f t="shared" si="1348"/>
        <v>dez</v>
      </c>
      <c r="Q690" s="7" t="str">
        <f>IF($N690=1,IF(ISERROR(VLOOKUP($P690,'M1'!$A:$C,Q$2,FALSE)),"NOT PRESENT",VLOOKUP($P690,'M1'!$A:$C,Q$2,FALSE)),IF($N690=2,IF(ISERROR(VLOOKUP(DATA!$P690,'M2'!$A:$C,Q$2,FALSE)),"NOT PRESENT",VLOOKUP(DATA!$P690,'M2'!$A:$C,Q$2,FALSE)),IF($N690=0,IF(ISERROR(VLOOKUP($P690,'M1'!$A:$C,Q$2,FALSE)),IF(ISERROR(VLOOKUP(DATA!$P690,'M2'!$A:$C,Q$2,FALSE)),"NOT PRESENT",VLOOKUP(DATA!$P690,'M2'!$A:$C,Q$2,FALSE)),VLOOKUP($P690,'M1'!$A:$C,Q$2,FALSE)),"SPECIFY METHOD")))</f>
        <v>Debris - Zero</v>
      </c>
      <c r="R690" s="7" t="str">
        <f>IF($N690=1,IF(ISERROR(VLOOKUP($P690,'M1'!$A:$C,R$2,FALSE)),"NOT PRESENT",VLOOKUP($P690,'M1'!$A:$C,R$2,FALSE)),IF($N690=2,IF(ISERROR(VLOOKUP(DATA!$P690,'M2'!$A:$C,R$2,FALSE)),"NOT PRESENT",VLOOKUP(DATA!$P690,'M2'!$A:$C,R$2,FALSE)),IF($N690=0,IF(ISERROR(VLOOKUP($P690,'M1'!$A:$C,R$2,FALSE)),IF(ISERROR(VLOOKUP(DATA!$P690,'M2'!$A:$C,R$2,FALSE)),"NOT PRESENT",VLOOKUP(DATA!$P690,'M2'!$A:$C,R$2,FALSE)),VLOOKUP($P690,'M1'!$A:$C,R$2,FALSE)),"SPECIFY METHOD")))</f>
        <v>No Debris found</v>
      </c>
      <c r="S690" s="33">
        <f t="shared" si="1286"/>
        <v>0</v>
      </c>
      <c r="T690" s="2">
        <v>0</v>
      </c>
    </row>
    <row r="691" spans="2:20">
      <c r="B691" s="2" t="str">
        <f t="shared" ref="B691:D691" si="1349">IF(ISERROR(B690),IF(ISERROR(B689),IF(ISERROR(B688),"BLANK",B688),B689),B690)</f>
        <v>LH</v>
      </c>
      <c r="C691" s="2" t="str">
        <f t="shared" si="1349"/>
        <v>KK</v>
      </c>
      <c r="D691" s="2" t="str">
        <f t="shared" si="1349"/>
        <v>BC3</v>
      </c>
      <c r="E691" s="7" t="str">
        <f>IF(ISERROR(VLOOKUP($D691,SITES!$A:$E,2,FALSE)),"",VLOOKUP($D691,SITES!$A:$E,2,FALSE))</f>
        <v>Broward County 3</v>
      </c>
      <c r="F691" s="4">
        <f>IF(ISERROR(VLOOKUP($D691,SITES!$A:$E,3,FALSE)),"",VLOOKUP($D691,SITES!$A:$E,3,FALSE))</f>
        <v>26.158633333333334</v>
      </c>
      <c r="G691" s="31">
        <f>IF(ISERROR(VLOOKUP($D691,SITES!$A:$E,4,FALSE)),"",VLOOKUP($D691,SITES!$A:$E,4,FALSE))</f>
        <v>-80.077349999999996</v>
      </c>
      <c r="H691" s="50">
        <f t="shared" ref="H691:P691" si="1350">IF(ISERROR(H690),IF(ISERROR(H689),IF(ISERROR(H688),"BLANK",H688),H689),H690)</f>
        <v>45479</v>
      </c>
      <c r="I691" s="2">
        <f t="shared" si="1350"/>
        <v>15</v>
      </c>
      <c r="J691" s="2" t="str">
        <f t="shared" si="1350"/>
        <v>N</v>
      </c>
      <c r="K691" s="6">
        <f t="shared" si="1350"/>
        <v>0.41666666666666669</v>
      </c>
      <c r="L691" s="2" t="str">
        <f t="shared" si="1350"/>
        <v>Angela</v>
      </c>
      <c r="M691" s="2">
        <f t="shared" si="1350"/>
        <v>18.899999999999999</v>
      </c>
      <c r="N691" s="2">
        <f t="shared" si="1350"/>
        <v>2</v>
      </c>
      <c r="O691" s="2">
        <f t="shared" si="1350"/>
        <v>2</v>
      </c>
      <c r="P691" s="2" t="str">
        <f t="shared" si="1350"/>
        <v>dez</v>
      </c>
      <c r="Q691" s="7" t="str">
        <f>IF($N691=1,IF(ISERROR(VLOOKUP($P691,'M1'!$A:$C,Q$2,FALSE)),"NOT PRESENT",VLOOKUP($P691,'M1'!$A:$C,Q$2,FALSE)),IF($N691=2,IF(ISERROR(VLOOKUP(DATA!$P691,'M2'!$A:$C,Q$2,FALSE)),"NOT PRESENT",VLOOKUP(DATA!$P691,'M2'!$A:$C,Q$2,FALSE)),IF($N691=0,IF(ISERROR(VLOOKUP($P691,'M1'!$A:$C,Q$2,FALSE)),IF(ISERROR(VLOOKUP(DATA!$P691,'M2'!$A:$C,Q$2,FALSE)),"NOT PRESENT",VLOOKUP(DATA!$P691,'M2'!$A:$C,Q$2,FALSE)),VLOOKUP($P691,'M1'!$A:$C,Q$2,FALSE)),"SPECIFY METHOD")))</f>
        <v>Debris - Zero</v>
      </c>
      <c r="R691" s="7" t="str">
        <f>IF($N691=1,IF(ISERROR(VLOOKUP($P691,'M1'!$A:$C,R$2,FALSE)),"NOT PRESENT",VLOOKUP($P691,'M1'!$A:$C,R$2,FALSE)),IF($N691=2,IF(ISERROR(VLOOKUP(DATA!$P691,'M2'!$A:$C,R$2,FALSE)),"NOT PRESENT",VLOOKUP(DATA!$P691,'M2'!$A:$C,R$2,FALSE)),IF($N691=0,IF(ISERROR(VLOOKUP($P691,'M1'!$A:$C,R$2,FALSE)),IF(ISERROR(VLOOKUP(DATA!$P691,'M2'!$A:$C,R$2,FALSE)),"NOT PRESENT",VLOOKUP(DATA!$P691,'M2'!$A:$C,R$2,FALSE)),VLOOKUP($P691,'M1'!$A:$C,R$2,FALSE)),"SPECIFY METHOD")))</f>
        <v>No Debris found</v>
      </c>
      <c r="S691" s="33">
        <f t="shared" si="1286"/>
        <v>0</v>
      </c>
      <c r="T691" s="2">
        <v>0</v>
      </c>
    </row>
    <row r="692" spans="2:20">
      <c r="B692" s="2" t="str">
        <f t="shared" ref="B692:D692" si="1351">IF(ISERROR(B691),IF(ISERROR(B690),IF(ISERROR(B689),"BLANK",B689),B690),B691)</f>
        <v>LH</v>
      </c>
      <c r="C692" s="2" t="str">
        <f t="shared" si="1351"/>
        <v>KK</v>
      </c>
      <c r="D692" s="2" t="str">
        <f t="shared" si="1351"/>
        <v>BC3</v>
      </c>
      <c r="E692" s="7" t="str">
        <f>IF(ISERROR(VLOOKUP($D692,SITES!$A:$E,2,FALSE)),"",VLOOKUP($D692,SITES!$A:$E,2,FALSE))</f>
        <v>Broward County 3</v>
      </c>
      <c r="F692" s="4">
        <f>IF(ISERROR(VLOOKUP($D692,SITES!$A:$E,3,FALSE)),"",VLOOKUP($D692,SITES!$A:$E,3,FALSE))</f>
        <v>26.158633333333334</v>
      </c>
      <c r="G692" s="31">
        <f>IF(ISERROR(VLOOKUP($D692,SITES!$A:$E,4,FALSE)),"",VLOOKUP($D692,SITES!$A:$E,4,FALSE))</f>
        <v>-80.077349999999996</v>
      </c>
      <c r="H692" s="50">
        <f t="shared" ref="H692:P692" si="1352">IF(ISERROR(H691),IF(ISERROR(H690),IF(ISERROR(H689),"BLANK",H689),H690),H691)</f>
        <v>45479</v>
      </c>
      <c r="I692" s="2">
        <f t="shared" si="1352"/>
        <v>15</v>
      </c>
      <c r="J692" s="2" t="str">
        <f t="shared" si="1352"/>
        <v>N</v>
      </c>
      <c r="K692" s="6">
        <f t="shared" si="1352"/>
        <v>0.41666666666666669</v>
      </c>
      <c r="L692" s="2" t="str">
        <f t="shared" si="1352"/>
        <v>Angela</v>
      </c>
      <c r="M692" s="2">
        <f t="shared" si="1352"/>
        <v>18.899999999999999</v>
      </c>
      <c r="N692" s="2">
        <f t="shared" si="1352"/>
        <v>2</v>
      </c>
      <c r="O692" s="2">
        <f t="shared" si="1352"/>
        <v>2</v>
      </c>
      <c r="P692" s="2" t="str">
        <f t="shared" si="1352"/>
        <v>dez</v>
      </c>
      <c r="Q692" s="7" t="str">
        <f>IF($N692=1,IF(ISERROR(VLOOKUP($P692,'M1'!$A:$C,Q$2,FALSE)),"NOT PRESENT",VLOOKUP($P692,'M1'!$A:$C,Q$2,FALSE)),IF($N692=2,IF(ISERROR(VLOOKUP(DATA!$P692,'M2'!$A:$C,Q$2,FALSE)),"NOT PRESENT",VLOOKUP(DATA!$P692,'M2'!$A:$C,Q$2,FALSE)),IF($N692=0,IF(ISERROR(VLOOKUP($P692,'M1'!$A:$C,Q$2,FALSE)),IF(ISERROR(VLOOKUP(DATA!$P692,'M2'!$A:$C,Q$2,FALSE)),"NOT PRESENT",VLOOKUP(DATA!$P692,'M2'!$A:$C,Q$2,FALSE)),VLOOKUP($P692,'M1'!$A:$C,Q$2,FALSE)),"SPECIFY METHOD")))</f>
        <v>Debris - Zero</v>
      </c>
      <c r="R692" s="7" t="str">
        <f>IF($N692=1,IF(ISERROR(VLOOKUP($P692,'M1'!$A:$C,R$2,FALSE)),"NOT PRESENT",VLOOKUP($P692,'M1'!$A:$C,R$2,FALSE)),IF($N692=2,IF(ISERROR(VLOOKUP(DATA!$P692,'M2'!$A:$C,R$2,FALSE)),"NOT PRESENT",VLOOKUP(DATA!$P692,'M2'!$A:$C,R$2,FALSE)),IF($N692=0,IF(ISERROR(VLOOKUP($P692,'M1'!$A:$C,R$2,FALSE)),IF(ISERROR(VLOOKUP(DATA!$P692,'M2'!$A:$C,R$2,FALSE)),"NOT PRESENT",VLOOKUP(DATA!$P692,'M2'!$A:$C,R$2,FALSE)),VLOOKUP($P692,'M1'!$A:$C,R$2,FALSE)),"SPECIFY METHOD")))</f>
        <v>No Debris found</v>
      </c>
      <c r="S692" s="33">
        <f t="shared" si="1286"/>
        <v>0</v>
      </c>
      <c r="T692" s="2">
        <v>0</v>
      </c>
    </row>
    <row r="693" spans="2:20">
      <c r="B693" s="2" t="str">
        <f t="shared" ref="B693:D693" si="1353">IF(ISERROR(B692),IF(ISERROR(B691),IF(ISERROR(B690),"BLANK",B690),B691),B692)</f>
        <v>LH</v>
      </c>
      <c r="C693" s="2" t="str">
        <f t="shared" si="1353"/>
        <v>KK</v>
      </c>
      <c r="D693" s="2" t="str">
        <f t="shared" si="1353"/>
        <v>BC3</v>
      </c>
      <c r="E693" s="7" t="str">
        <f>IF(ISERROR(VLOOKUP($D693,SITES!$A:$E,2,FALSE)),"",VLOOKUP($D693,SITES!$A:$E,2,FALSE))</f>
        <v>Broward County 3</v>
      </c>
      <c r="F693" s="4">
        <f>IF(ISERROR(VLOOKUP($D693,SITES!$A:$E,3,FALSE)),"",VLOOKUP($D693,SITES!$A:$E,3,FALSE))</f>
        <v>26.158633333333334</v>
      </c>
      <c r="G693" s="31">
        <f>IF(ISERROR(VLOOKUP($D693,SITES!$A:$E,4,FALSE)),"",VLOOKUP($D693,SITES!$A:$E,4,FALSE))</f>
        <v>-80.077349999999996</v>
      </c>
      <c r="H693" s="50">
        <f t="shared" ref="H693:P693" si="1354">IF(ISERROR(H692),IF(ISERROR(H691),IF(ISERROR(H690),"BLANK",H690),H691),H692)</f>
        <v>45479</v>
      </c>
      <c r="I693" s="2">
        <f t="shared" si="1354"/>
        <v>15</v>
      </c>
      <c r="J693" s="2" t="str">
        <f t="shared" si="1354"/>
        <v>N</v>
      </c>
      <c r="K693" s="6">
        <f t="shared" si="1354"/>
        <v>0.41666666666666669</v>
      </c>
      <c r="L693" s="2" t="str">
        <f t="shared" si="1354"/>
        <v>Angela</v>
      </c>
      <c r="M693" s="2">
        <f t="shared" si="1354"/>
        <v>18.899999999999999</v>
      </c>
      <c r="N693" s="2">
        <f t="shared" si="1354"/>
        <v>2</v>
      </c>
      <c r="O693" s="2">
        <f t="shared" si="1354"/>
        <v>2</v>
      </c>
      <c r="P693" s="2" t="str">
        <f t="shared" si="1354"/>
        <v>dez</v>
      </c>
      <c r="Q693" s="7" t="str">
        <f>IF($N693=1,IF(ISERROR(VLOOKUP($P693,'M1'!$A:$C,Q$2,FALSE)),"NOT PRESENT",VLOOKUP($P693,'M1'!$A:$C,Q$2,FALSE)),IF($N693=2,IF(ISERROR(VLOOKUP(DATA!$P693,'M2'!$A:$C,Q$2,FALSE)),"NOT PRESENT",VLOOKUP(DATA!$P693,'M2'!$A:$C,Q$2,FALSE)),IF($N693=0,IF(ISERROR(VLOOKUP($P693,'M1'!$A:$C,Q$2,FALSE)),IF(ISERROR(VLOOKUP(DATA!$P693,'M2'!$A:$C,Q$2,FALSE)),"NOT PRESENT",VLOOKUP(DATA!$P693,'M2'!$A:$C,Q$2,FALSE)),VLOOKUP($P693,'M1'!$A:$C,Q$2,FALSE)),"SPECIFY METHOD")))</f>
        <v>Debris - Zero</v>
      </c>
      <c r="R693" s="7" t="str">
        <f>IF($N693=1,IF(ISERROR(VLOOKUP($P693,'M1'!$A:$C,R$2,FALSE)),"NOT PRESENT",VLOOKUP($P693,'M1'!$A:$C,R$2,FALSE)),IF($N693=2,IF(ISERROR(VLOOKUP(DATA!$P693,'M2'!$A:$C,R$2,FALSE)),"NOT PRESENT",VLOOKUP(DATA!$P693,'M2'!$A:$C,R$2,FALSE)),IF($N693=0,IF(ISERROR(VLOOKUP($P693,'M1'!$A:$C,R$2,FALSE)),IF(ISERROR(VLOOKUP(DATA!$P693,'M2'!$A:$C,R$2,FALSE)),"NOT PRESENT",VLOOKUP(DATA!$P693,'M2'!$A:$C,R$2,FALSE)),VLOOKUP($P693,'M1'!$A:$C,R$2,FALSE)),"SPECIFY METHOD")))</f>
        <v>No Debris found</v>
      </c>
      <c r="S693" s="33">
        <f t="shared" si="1286"/>
        <v>0</v>
      </c>
      <c r="T693" s="2">
        <v>0</v>
      </c>
    </row>
    <row r="694" spans="2:20">
      <c r="B694" s="2" t="str">
        <f t="shared" ref="B694:D694" si="1355">IF(ISERROR(B693),IF(ISERROR(B692),IF(ISERROR(B691),"BLANK",B691),B692),B693)</f>
        <v>LH</v>
      </c>
      <c r="C694" s="2" t="str">
        <f t="shared" si="1355"/>
        <v>KK</v>
      </c>
      <c r="D694" s="2" t="str">
        <f t="shared" si="1355"/>
        <v>BC3</v>
      </c>
      <c r="E694" s="7" t="str">
        <f>IF(ISERROR(VLOOKUP($D694,SITES!$A:$E,2,FALSE)),"",VLOOKUP($D694,SITES!$A:$E,2,FALSE))</f>
        <v>Broward County 3</v>
      </c>
      <c r="F694" s="4">
        <f>IF(ISERROR(VLOOKUP($D694,SITES!$A:$E,3,FALSE)),"",VLOOKUP($D694,SITES!$A:$E,3,FALSE))</f>
        <v>26.158633333333334</v>
      </c>
      <c r="G694" s="31">
        <f>IF(ISERROR(VLOOKUP($D694,SITES!$A:$E,4,FALSE)),"",VLOOKUP($D694,SITES!$A:$E,4,FALSE))</f>
        <v>-80.077349999999996</v>
      </c>
      <c r="H694" s="50">
        <f t="shared" ref="H694:P694" si="1356">IF(ISERROR(H693),IF(ISERROR(H692),IF(ISERROR(H691),"BLANK",H691),H692),H693)</f>
        <v>45479</v>
      </c>
      <c r="I694" s="2">
        <f t="shared" si="1356"/>
        <v>15</v>
      </c>
      <c r="J694" s="2" t="str">
        <f t="shared" si="1356"/>
        <v>N</v>
      </c>
      <c r="K694" s="6">
        <f t="shared" si="1356"/>
        <v>0.41666666666666669</v>
      </c>
      <c r="L694" s="2" t="str">
        <f t="shared" si="1356"/>
        <v>Angela</v>
      </c>
      <c r="M694" s="2">
        <f t="shared" si="1356"/>
        <v>18.899999999999999</v>
      </c>
      <c r="N694" s="2">
        <f t="shared" si="1356"/>
        <v>2</v>
      </c>
      <c r="O694" s="2">
        <f t="shared" si="1356"/>
        <v>2</v>
      </c>
      <c r="P694" s="2" t="str">
        <f t="shared" si="1356"/>
        <v>dez</v>
      </c>
      <c r="Q694" s="7" t="str">
        <f>IF($N694=1,IF(ISERROR(VLOOKUP($P694,'M1'!$A:$C,Q$2,FALSE)),"NOT PRESENT",VLOOKUP($P694,'M1'!$A:$C,Q$2,FALSE)),IF($N694=2,IF(ISERROR(VLOOKUP(DATA!$P694,'M2'!$A:$C,Q$2,FALSE)),"NOT PRESENT",VLOOKUP(DATA!$P694,'M2'!$A:$C,Q$2,FALSE)),IF($N694=0,IF(ISERROR(VLOOKUP($P694,'M1'!$A:$C,Q$2,FALSE)),IF(ISERROR(VLOOKUP(DATA!$P694,'M2'!$A:$C,Q$2,FALSE)),"NOT PRESENT",VLOOKUP(DATA!$P694,'M2'!$A:$C,Q$2,FALSE)),VLOOKUP($P694,'M1'!$A:$C,Q$2,FALSE)),"SPECIFY METHOD")))</f>
        <v>Debris - Zero</v>
      </c>
      <c r="R694" s="7" t="str">
        <f>IF($N694=1,IF(ISERROR(VLOOKUP($P694,'M1'!$A:$C,R$2,FALSE)),"NOT PRESENT",VLOOKUP($P694,'M1'!$A:$C,R$2,FALSE)),IF($N694=2,IF(ISERROR(VLOOKUP(DATA!$P694,'M2'!$A:$C,R$2,FALSE)),"NOT PRESENT",VLOOKUP(DATA!$P694,'M2'!$A:$C,R$2,FALSE)),IF($N694=0,IF(ISERROR(VLOOKUP($P694,'M1'!$A:$C,R$2,FALSE)),IF(ISERROR(VLOOKUP(DATA!$P694,'M2'!$A:$C,R$2,FALSE)),"NOT PRESENT",VLOOKUP(DATA!$P694,'M2'!$A:$C,R$2,FALSE)),VLOOKUP($P694,'M1'!$A:$C,R$2,FALSE)),"SPECIFY METHOD")))</f>
        <v>No Debris found</v>
      </c>
      <c r="S694" s="33">
        <f t="shared" si="1286"/>
        <v>0</v>
      </c>
      <c r="T694" s="2">
        <v>0</v>
      </c>
    </row>
    <row r="695" spans="2:20">
      <c r="B695" s="2" t="str">
        <f t="shared" ref="B695:D695" si="1357">IF(ISERROR(B694),IF(ISERROR(B693),IF(ISERROR(B692),"BLANK",B692),B693),B694)</f>
        <v>LH</v>
      </c>
      <c r="C695" s="2" t="str">
        <f t="shared" si="1357"/>
        <v>KK</v>
      </c>
      <c r="D695" s="2" t="str">
        <f t="shared" si="1357"/>
        <v>BC3</v>
      </c>
      <c r="E695" s="7" t="str">
        <f>IF(ISERROR(VLOOKUP($D695,SITES!$A:$E,2,FALSE)),"",VLOOKUP($D695,SITES!$A:$E,2,FALSE))</f>
        <v>Broward County 3</v>
      </c>
      <c r="F695" s="4">
        <f>IF(ISERROR(VLOOKUP($D695,SITES!$A:$E,3,FALSE)),"",VLOOKUP($D695,SITES!$A:$E,3,FALSE))</f>
        <v>26.158633333333334</v>
      </c>
      <c r="G695" s="31">
        <f>IF(ISERROR(VLOOKUP($D695,SITES!$A:$E,4,FALSE)),"",VLOOKUP($D695,SITES!$A:$E,4,FALSE))</f>
        <v>-80.077349999999996</v>
      </c>
      <c r="H695" s="50">
        <f t="shared" ref="H695:P695" si="1358">IF(ISERROR(H694),IF(ISERROR(H693),IF(ISERROR(H692),"BLANK",H692),H693),H694)</f>
        <v>45479</v>
      </c>
      <c r="I695" s="2">
        <f t="shared" si="1358"/>
        <v>15</v>
      </c>
      <c r="J695" s="2" t="str">
        <f t="shared" si="1358"/>
        <v>N</v>
      </c>
      <c r="K695" s="6">
        <f t="shared" si="1358"/>
        <v>0.41666666666666669</v>
      </c>
      <c r="L695" s="2" t="str">
        <f t="shared" si="1358"/>
        <v>Angela</v>
      </c>
      <c r="M695" s="2">
        <f t="shared" si="1358"/>
        <v>18.899999999999999</v>
      </c>
      <c r="N695" s="2">
        <f t="shared" si="1358"/>
        <v>2</v>
      </c>
      <c r="O695" s="2">
        <f t="shared" si="1358"/>
        <v>2</v>
      </c>
      <c r="P695" s="2" t="str">
        <f t="shared" si="1358"/>
        <v>dez</v>
      </c>
      <c r="Q695" s="7" t="str">
        <f>IF($N695=1,IF(ISERROR(VLOOKUP($P695,'M1'!$A:$C,Q$2,FALSE)),"NOT PRESENT",VLOOKUP($P695,'M1'!$A:$C,Q$2,FALSE)),IF($N695=2,IF(ISERROR(VLOOKUP(DATA!$P695,'M2'!$A:$C,Q$2,FALSE)),"NOT PRESENT",VLOOKUP(DATA!$P695,'M2'!$A:$C,Q$2,FALSE)),IF($N695=0,IF(ISERROR(VLOOKUP($P695,'M1'!$A:$C,Q$2,FALSE)),IF(ISERROR(VLOOKUP(DATA!$P695,'M2'!$A:$C,Q$2,FALSE)),"NOT PRESENT",VLOOKUP(DATA!$P695,'M2'!$A:$C,Q$2,FALSE)),VLOOKUP($P695,'M1'!$A:$C,Q$2,FALSE)),"SPECIFY METHOD")))</f>
        <v>Debris - Zero</v>
      </c>
      <c r="R695" s="7" t="str">
        <f>IF($N695=1,IF(ISERROR(VLOOKUP($P695,'M1'!$A:$C,R$2,FALSE)),"NOT PRESENT",VLOOKUP($P695,'M1'!$A:$C,R$2,FALSE)),IF($N695=2,IF(ISERROR(VLOOKUP(DATA!$P695,'M2'!$A:$C,R$2,FALSE)),"NOT PRESENT",VLOOKUP(DATA!$P695,'M2'!$A:$C,R$2,FALSE)),IF($N695=0,IF(ISERROR(VLOOKUP($P695,'M1'!$A:$C,R$2,FALSE)),IF(ISERROR(VLOOKUP(DATA!$P695,'M2'!$A:$C,R$2,FALSE)),"NOT PRESENT",VLOOKUP(DATA!$P695,'M2'!$A:$C,R$2,FALSE)),VLOOKUP($P695,'M1'!$A:$C,R$2,FALSE)),"SPECIFY METHOD")))</f>
        <v>No Debris found</v>
      </c>
      <c r="S695" s="33">
        <f t="shared" si="1286"/>
        <v>0</v>
      </c>
      <c r="T695" s="2">
        <v>0</v>
      </c>
    </row>
    <row r="696" spans="2:20">
      <c r="B696" s="2" t="str">
        <f t="shared" ref="B696:D696" si="1359">IF(ISERROR(B695),IF(ISERROR(B694),IF(ISERROR(B693),"BLANK",B693),B694),B695)</f>
        <v>LH</v>
      </c>
      <c r="C696" s="2" t="str">
        <f t="shared" si="1359"/>
        <v>KK</v>
      </c>
      <c r="D696" s="2" t="str">
        <f t="shared" si="1359"/>
        <v>BC3</v>
      </c>
      <c r="E696" s="7" t="str">
        <f>IF(ISERROR(VLOOKUP($D696,SITES!$A:$E,2,FALSE)),"",VLOOKUP($D696,SITES!$A:$E,2,FALSE))</f>
        <v>Broward County 3</v>
      </c>
      <c r="F696" s="4">
        <f>IF(ISERROR(VLOOKUP($D696,SITES!$A:$E,3,FALSE)),"",VLOOKUP($D696,SITES!$A:$E,3,FALSE))</f>
        <v>26.158633333333334</v>
      </c>
      <c r="G696" s="31">
        <f>IF(ISERROR(VLOOKUP($D696,SITES!$A:$E,4,FALSE)),"",VLOOKUP($D696,SITES!$A:$E,4,FALSE))</f>
        <v>-80.077349999999996</v>
      </c>
      <c r="H696" s="50">
        <f t="shared" ref="H696:P696" si="1360">IF(ISERROR(H695),IF(ISERROR(H694),IF(ISERROR(H693),"BLANK",H693),H694),H695)</f>
        <v>45479</v>
      </c>
      <c r="I696" s="2">
        <f t="shared" si="1360"/>
        <v>15</v>
      </c>
      <c r="J696" s="2" t="str">
        <f t="shared" si="1360"/>
        <v>N</v>
      </c>
      <c r="K696" s="6">
        <f t="shared" si="1360"/>
        <v>0.41666666666666669</v>
      </c>
      <c r="L696" s="2" t="str">
        <f t="shared" si="1360"/>
        <v>Angela</v>
      </c>
      <c r="M696" s="2">
        <f t="shared" si="1360"/>
        <v>18.899999999999999</v>
      </c>
      <c r="N696" s="2">
        <f t="shared" si="1360"/>
        <v>2</v>
      </c>
      <c r="O696" s="2">
        <f t="shared" si="1360"/>
        <v>2</v>
      </c>
      <c r="P696" s="2" t="str">
        <f t="shared" si="1360"/>
        <v>dez</v>
      </c>
      <c r="Q696" s="7" t="str">
        <f>IF($N696=1,IF(ISERROR(VLOOKUP($P696,'M1'!$A:$C,Q$2,FALSE)),"NOT PRESENT",VLOOKUP($P696,'M1'!$A:$C,Q$2,FALSE)),IF($N696=2,IF(ISERROR(VLOOKUP(DATA!$P696,'M2'!$A:$C,Q$2,FALSE)),"NOT PRESENT",VLOOKUP(DATA!$P696,'M2'!$A:$C,Q$2,FALSE)),IF($N696=0,IF(ISERROR(VLOOKUP($P696,'M1'!$A:$C,Q$2,FALSE)),IF(ISERROR(VLOOKUP(DATA!$P696,'M2'!$A:$C,Q$2,FALSE)),"NOT PRESENT",VLOOKUP(DATA!$P696,'M2'!$A:$C,Q$2,FALSE)),VLOOKUP($P696,'M1'!$A:$C,Q$2,FALSE)),"SPECIFY METHOD")))</f>
        <v>Debris - Zero</v>
      </c>
      <c r="R696" s="7" t="str">
        <f>IF($N696=1,IF(ISERROR(VLOOKUP($P696,'M1'!$A:$C,R$2,FALSE)),"NOT PRESENT",VLOOKUP($P696,'M1'!$A:$C,R$2,FALSE)),IF($N696=2,IF(ISERROR(VLOOKUP(DATA!$P696,'M2'!$A:$C,R$2,FALSE)),"NOT PRESENT",VLOOKUP(DATA!$P696,'M2'!$A:$C,R$2,FALSE)),IF($N696=0,IF(ISERROR(VLOOKUP($P696,'M1'!$A:$C,R$2,FALSE)),IF(ISERROR(VLOOKUP(DATA!$P696,'M2'!$A:$C,R$2,FALSE)),"NOT PRESENT",VLOOKUP(DATA!$P696,'M2'!$A:$C,R$2,FALSE)),VLOOKUP($P696,'M1'!$A:$C,R$2,FALSE)),"SPECIFY METHOD")))</f>
        <v>No Debris found</v>
      </c>
      <c r="S696" s="33">
        <f t="shared" si="1286"/>
        <v>0</v>
      </c>
      <c r="T696" s="2">
        <v>0</v>
      </c>
    </row>
    <row r="697" spans="2:20">
      <c r="B697" s="2" t="str">
        <f t="shared" ref="B697:D697" si="1361">IF(ISERROR(B696),IF(ISERROR(B695),IF(ISERROR(B694),"BLANK",B694),B695),B696)</f>
        <v>LH</v>
      </c>
      <c r="C697" s="2" t="str">
        <f t="shared" si="1361"/>
        <v>KK</v>
      </c>
      <c r="D697" s="2" t="str">
        <f t="shared" si="1361"/>
        <v>BC3</v>
      </c>
      <c r="E697" s="7" t="str">
        <f>IF(ISERROR(VLOOKUP($D697,SITES!$A:$E,2,FALSE)),"",VLOOKUP($D697,SITES!$A:$E,2,FALSE))</f>
        <v>Broward County 3</v>
      </c>
      <c r="F697" s="4">
        <f>IF(ISERROR(VLOOKUP($D697,SITES!$A:$E,3,FALSE)),"",VLOOKUP($D697,SITES!$A:$E,3,FALSE))</f>
        <v>26.158633333333334</v>
      </c>
      <c r="G697" s="31">
        <f>IF(ISERROR(VLOOKUP($D697,SITES!$A:$E,4,FALSE)),"",VLOOKUP($D697,SITES!$A:$E,4,FALSE))</f>
        <v>-80.077349999999996</v>
      </c>
      <c r="H697" s="50">
        <f t="shared" ref="H697:P697" si="1362">IF(ISERROR(H696),IF(ISERROR(H695),IF(ISERROR(H694),"BLANK",H694),H695),H696)</f>
        <v>45479</v>
      </c>
      <c r="I697" s="2">
        <f t="shared" si="1362"/>
        <v>15</v>
      </c>
      <c r="J697" s="2" t="str">
        <f t="shared" si="1362"/>
        <v>N</v>
      </c>
      <c r="K697" s="6">
        <f t="shared" si="1362"/>
        <v>0.41666666666666669</v>
      </c>
      <c r="L697" s="2" t="str">
        <f t="shared" si="1362"/>
        <v>Angela</v>
      </c>
      <c r="M697" s="2">
        <f t="shared" si="1362"/>
        <v>18.899999999999999</v>
      </c>
      <c r="N697" s="2">
        <f t="shared" si="1362"/>
        <v>2</v>
      </c>
      <c r="O697" s="2">
        <f t="shared" si="1362"/>
        <v>2</v>
      </c>
      <c r="P697" s="2" t="str">
        <f t="shared" si="1362"/>
        <v>dez</v>
      </c>
      <c r="Q697" s="7" t="str">
        <f>IF($N697=1,IF(ISERROR(VLOOKUP($P697,'M1'!$A:$C,Q$2,FALSE)),"NOT PRESENT",VLOOKUP($P697,'M1'!$A:$C,Q$2,FALSE)),IF($N697=2,IF(ISERROR(VLOOKUP(DATA!$P697,'M2'!$A:$C,Q$2,FALSE)),"NOT PRESENT",VLOOKUP(DATA!$P697,'M2'!$A:$C,Q$2,FALSE)),IF($N697=0,IF(ISERROR(VLOOKUP($P697,'M1'!$A:$C,Q$2,FALSE)),IF(ISERROR(VLOOKUP(DATA!$P697,'M2'!$A:$C,Q$2,FALSE)),"NOT PRESENT",VLOOKUP(DATA!$P697,'M2'!$A:$C,Q$2,FALSE)),VLOOKUP($P697,'M1'!$A:$C,Q$2,FALSE)),"SPECIFY METHOD")))</f>
        <v>Debris - Zero</v>
      </c>
      <c r="R697" s="7" t="str">
        <f>IF($N697=1,IF(ISERROR(VLOOKUP($P697,'M1'!$A:$C,R$2,FALSE)),"NOT PRESENT",VLOOKUP($P697,'M1'!$A:$C,R$2,FALSE)),IF($N697=2,IF(ISERROR(VLOOKUP(DATA!$P697,'M2'!$A:$C,R$2,FALSE)),"NOT PRESENT",VLOOKUP(DATA!$P697,'M2'!$A:$C,R$2,FALSE)),IF($N697=0,IF(ISERROR(VLOOKUP($P697,'M1'!$A:$C,R$2,FALSE)),IF(ISERROR(VLOOKUP(DATA!$P697,'M2'!$A:$C,R$2,FALSE)),"NOT PRESENT",VLOOKUP(DATA!$P697,'M2'!$A:$C,R$2,FALSE)),VLOOKUP($P697,'M1'!$A:$C,R$2,FALSE)),"SPECIFY METHOD")))</f>
        <v>No Debris found</v>
      </c>
      <c r="S697" s="33">
        <f t="shared" si="1286"/>
        <v>0</v>
      </c>
      <c r="T697" s="2">
        <v>0</v>
      </c>
    </row>
    <row r="698" spans="2:20">
      <c r="B698" s="2" t="str">
        <f t="shared" ref="B698:D698" si="1363">IF(ISERROR(B697),IF(ISERROR(B696),IF(ISERROR(B695),"BLANK",B695),B696),B697)</f>
        <v>LH</v>
      </c>
      <c r="C698" s="2" t="str">
        <f t="shared" si="1363"/>
        <v>KK</v>
      </c>
      <c r="D698" s="2" t="str">
        <f t="shared" si="1363"/>
        <v>BC3</v>
      </c>
      <c r="E698" s="7" t="str">
        <f>IF(ISERROR(VLOOKUP($D698,SITES!$A:$E,2,FALSE)),"",VLOOKUP($D698,SITES!$A:$E,2,FALSE))</f>
        <v>Broward County 3</v>
      </c>
      <c r="F698" s="4">
        <f>IF(ISERROR(VLOOKUP($D698,SITES!$A:$E,3,FALSE)),"",VLOOKUP($D698,SITES!$A:$E,3,FALSE))</f>
        <v>26.158633333333334</v>
      </c>
      <c r="G698" s="31">
        <f>IF(ISERROR(VLOOKUP($D698,SITES!$A:$E,4,FALSE)),"",VLOOKUP($D698,SITES!$A:$E,4,FALSE))</f>
        <v>-80.077349999999996</v>
      </c>
      <c r="H698" s="50">
        <f t="shared" ref="H698:P698" si="1364">IF(ISERROR(H697),IF(ISERROR(H696),IF(ISERROR(H695),"BLANK",H695),H696),H697)</f>
        <v>45479</v>
      </c>
      <c r="I698" s="2">
        <f t="shared" si="1364"/>
        <v>15</v>
      </c>
      <c r="J698" s="2" t="str">
        <f t="shared" si="1364"/>
        <v>N</v>
      </c>
      <c r="K698" s="6">
        <f t="shared" si="1364"/>
        <v>0.41666666666666669</v>
      </c>
      <c r="L698" s="2" t="str">
        <f t="shared" si="1364"/>
        <v>Angela</v>
      </c>
      <c r="M698" s="2">
        <f t="shared" si="1364"/>
        <v>18.899999999999999</v>
      </c>
      <c r="N698" s="2">
        <f t="shared" si="1364"/>
        <v>2</v>
      </c>
      <c r="O698" s="2">
        <f t="shared" si="1364"/>
        <v>2</v>
      </c>
      <c r="P698" s="2" t="str">
        <f t="shared" si="1364"/>
        <v>dez</v>
      </c>
      <c r="Q698" s="7" t="str">
        <f>IF($N698=1,IF(ISERROR(VLOOKUP($P698,'M1'!$A:$C,Q$2,FALSE)),"NOT PRESENT",VLOOKUP($P698,'M1'!$A:$C,Q$2,FALSE)),IF($N698=2,IF(ISERROR(VLOOKUP(DATA!$P698,'M2'!$A:$C,Q$2,FALSE)),"NOT PRESENT",VLOOKUP(DATA!$P698,'M2'!$A:$C,Q$2,FALSE)),IF($N698=0,IF(ISERROR(VLOOKUP($P698,'M1'!$A:$C,Q$2,FALSE)),IF(ISERROR(VLOOKUP(DATA!$P698,'M2'!$A:$C,Q$2,FALSE)),"NOT PRESENT",VLOOKUP(DATA!$P698,'M2'!$A:$C,Q$2,FALSE)),VLOOKUP($P698,'M1'!$A:$C,Q$2,FALSE)),"SPECIFY METHOD")))</f>
        <v>Debris - Zero</v>
      </c>
      <c r="R698" s="7" t="str">
        <f>IF($N698=1,IF(ISERROR(VLOOKUP($P698,'M1'!$A:$C,R$2,FALSE)),"NOT PRESENT",VLOOKUP($P698,'M1'!$A:$C,R$2,FALSE)),IF($N698=2,IF(ISERROR(VLOOKUP(DATA!$P698,'M2'!$A:$C,R$2,FALSE)),"NOT PRESENT",VLOOKUP(DATA!$P698,'M2'!$A:$C,R$2,FALSE)),IF($N698=0,IF(ISERROR(VLOOKUP($P698,'M1'!$A:$C,R$2,FALSE)),IF(ISERROR(VLOOKUP(DATA!$P698,'M2'!$A:$C,R$2,FALSE)),"NOT PRESENT",VLOOKUP(DATA!$P698,'M2'!$A:$C,R$2,FALSE)),VLOOKUP($P698,'M1'!$A:$C,R$2,FALSE)),"SPECIFY METHOD")))</f>
        <v>No Debris found</v>
      </c>
      <c r="S698" s="33">
        <f t="shared" si="1286"/>
        <v>0</v>
      </c>
      <c r="T698" s="2">
        <v>0</v>
      </c>
    </row>
    <row r="699" spans="2:20">
      <c r="B699" s="2" t="str">
        <f t="shared" ref="B699:D699" si="1365">IF(ISERROR(B698),IF(ISERROR(B697),IF(ISERROR(B696),"BLANK",B696),B697),B698)</f>
        <v>LH</v>
      </c>
      <c r="C699" s="2" t="str">
        <f t="shared" si="1365"/>
        <v>KK</v>
      </c>
      <c r="D699" s="2" t="str">
        <f t="shared" si="1365"/>
        <v>BC3</v>
      </c>
      <c r="E699" s="7" t="str">
        <f>IF(ISERROR(VLOOKUP($D699,SITES!$A:$E,2,FALSE)),"",VLOOKUP($D699,SITES!$A:$E,2,FALSE))</f>
        <v>Broward County 3</v>
      </c>
      <c r="F699" s="4">
        <f>IF(ISERROR(VLOOKUP($D699,SITES!$A:$E,3,FALSE)),"",VLOOKUP($D699,SITES!$A:$E,3,FALSE))</f>
        <v>26.158633333333334</v>
      </c>
      <c r="G699" s="31">
        <f>IF(ISERROR(VLOOKUP($D699,SITES!$A:$E,4,FALSE)),"",VLOOKUP($D699,SITES!$A:$E,4,FALSE))</f>
        <v>-80.077349999999996</v>
      </c>
      <c r="H699" s="50">
        <f t="shared" ref="H699:P699" si="1366">IF(ISERROR(H698),IF(ISERROR(H697),IF(ISERROR(H696),"BLANK",H696),H697),H698)</f>
        <v>45479</v>
      </c>
      <c r="I699" s="2">
        <f t="shared" si="1366"/>
        <v>15</v>
      </c>
      <c r="J699" s="2" t="str">
        <f t="shared" si="1366"/>
        <v>N</v>
      </c>
      <c r="K699" s="6">
        <f t="shared" si="1366"/>
        <v>0.41666666666666669</v>
      </c>
      <c r="L699" s="2" t="str">
        <f t="shared" si="1366"/>
        <v>Angela</v>
      </c>
      <c r="M699" s="2">
        <f t="shared" si="1366"/>
        <v>18.899999999999999</v>
      </c>
      <c r="N699" s="2">
        <f t="shared" si="1366"/>
        <v>2</v>
      </c>
      <c r="O699" s="2">
        <f t="shared" si="1366"/>
        <v>2</v>
      </c>
      <c r="P699" s="2" t="str">
        <f t="shared" si="1366"/>
        <v>dez</v>
      </c>
      <c r="Q699" s="7" t="str">
        <f>IF($N699=1,IF(ISERROR(VLOOKUP($P699,'M1'!$A:$C,Q$2,FALSE)),"NOT PRESENT",VLOOKUP($P699,'M1'!$A:$C,Q$2,FALSE)),IF($N699=2,IF(ISERROR(VLOOKUP(DATA!$P699,'M2'!$A:$C,Q$2,FALSE)),"NOT PRESENT",VLOOKUP(DATA!$P699,'M2'!$A:$C,Q$2,FALSE)),IF($N699=0,IF(ISERROR(VLOOKUP($P699,'M1'!$A:$C,Q$2,FALSE)),IF(ISERROR(VLOOKUP(DATA!$P699,'M2'!$A:$C,Q$2,FALSE)),"NOT PRESENT",VLOOKUP(DATA!$P699,'M2'!$A:$C,Q$2,FALSE)),VLOOKUP($P699,'M1'!$A:$C,Q$2,FALSE)),"SPECIFY METHOD")))</f>
        <v>Debris - Zero</v>
      </c>
      <c r="R699" s="7" t="str">
        <f>IF($N699=1,IF(ISERROR(VLOOKUP($P699,'M1'!$A:$C,R$2,FALSE)),"NOT PRESENT",VLOOKUP($P699,'M1'!$A:$C,R$2,FALSE)),IF($N699=2,IF(ISERROR(VLOOKUP(DATA!$P699,'M2'!$A:$C,R$2,FALSE)),"NOT PRESENT",VLOOKUP(DATA!$P699,'M2'!$A:$C,R$2,FALSE)),IF($N699=0,IF(ISERROR(VLOOKUP($P699,'M1'!$A:$C,R$2,FALSE)),IF(ISERROR(VLOOKUP(DATA!$P699,'M2'!$A:$C,R$2,FALSE)),"NOT PRESENT",VLOOKUP(DATA!$P699,'M2'!$A:$C,R$2,FALSE)),VLOOKUP($P699,'M1'!$A:$C,R$2,FALSE)),"SPECIFY METHOD")))</f>
        <v>No Debris found</v>
      </c>
      <c r="S699" s="33">
        <f t="shared" si="1286"/>
        <v>0</v>
      </c>
      <c r="T699" s="2">
        <v>0</v>
      </c>
    </row>
    <row r="700" spans="2:20">
      <c r="B700" s="2" t="str">
        <f t="shared" ref="B700:D700" si="1367">IF(ISERROR(B699),IF(ISERROR(B698),IF(ISERROR(B697),"BLANK",B697),B698),B699)</f>
        <v>LH</v>
      </c>
      <c r="C700" s="2" t="str">
        <f t="shared" si="1367"/>
        <v>KK</v>
      </c>
      <c r="D700" s="2" t="str">
        <f t="shared" si="1367"/>
        <v>BC3</v>
      </c>
      <c r="E700" s="7" t="str">
        <f>IF(ISERROR(VLOOKUP($D700,SITES!$A:$E,2,FALSE)),"",VLOOKUP($D700,SITES!$A:$E,2,FALSE))</f>
        <v>Broward County 3</v>
      </c>
      <c r="F700" s="4">
        <f>IF(ISERROR(VLOOKUP($D700,SITES!$A:$E,3,FALSE)),"",VLOOKUP($D700,SITES!$A:$E,3,FALSE))</f>
        <v>26.158633333333334</v>
      </c>
      <c r="G700" s="31">
        <f>IF(ISERROR(VLOOKUP($D700,SITES!$A:$E,4,FALSE)),"",VLOOKUP($D700,SITES!$A:$E,4,FALSE))</f>
        <v>-80.077349999999996</v>
      </c>
      <c r="H700" s="50">
        <f t="shared" ref="H700:P700" si="1368">IF(ISERROR(H699),IF(ISERROR(H698),IF(ISERROR(H697),"BLANK",H697),H698),H699)</f>
        <v>45479</v>
      </c>
      <c r="I700" s="2">
        <f t="shared" si="1368"/>
        <v>15</v>
      </c>
      <c r="J700" s="2" t="str">
        <f t="shared" si="1368"/>
        <v>N</v>
      </c>
      <c r="K700" s="6">
        <f t="shared" si="1368"/>
        <v>0.41666666666666669</v>
      </c>
      <c r="L700" s="2" t="str">
        <f t="shared" si="1368"/>
        <v>Angela</v>
      </c>
      <c r="M700" s="2">
        <f t="shared" si="1368"/>
        <v>18.899999999999999</v>
      </c>
      <c r="N700" s="2">
        <f t="shared" si="1368"/>
        <v>2</v>
      </c>
      <c r="O700" s="2">
        <f t="shared" si="1368"/>
        <v>2</v>
      </c>
      <c r="P700" s="2" t="str">
        <f t="shared" si="1368"/>
        <v>dez</v>
      </c>
      <c r="Q700" s="7" t="str">
        <f>IF($N700=1,IF(ISERROR(VLOOKUP($P700,'M1'!$A:$C,Q$2,FALSE)),"NOT PRESENT",VLOOKUP($P700,'M1'!$A:$C,Q$2,FALSE)),IF($N700=2,IF(ISERROR(VLOOKUP(DATA!$P700,'M2'!$A:$C,Q$2,FALSE)),"NOT PRESENT",VLOOKUP(DATA!$P700,'M2'!$A:$C,Q$2,FALSE)),IF($N700=0,IF(ISERROR(VLOOKUP($P700,'M1'!$A:$C,Q$2,FALSE)),IF(ISERROR(VLOOKUP(DATA!$P700,'M2'!$A:$C,Q$2,FALSE)),"NOT PRESENT",VLOOKUP(DATA!$P700,'M2'!$A:$C,Q$2,FALSE)),VLOOKUP($P700,'M1'!$A:$C,Q$2,FALSE)),"SPECIFY METHOD")))</f>
        <v>Debris - Zero</v>
      </c>
      <c r="R700" s="7" t="str">
        <f>IF($N700=1,IF(ISERROR(VLOOKUP($P700,'M1'!$A:$C,R$2,FALSE)),"NOT PRESENT",VLOOKUP($P700,'M1'!$A:$C,R$2,FALSE)),IF($N700=2,IF(ISERROR(VLOOKUP(DATA!$P700,'M2'!$A:$C,R$2,FALSE)),"NOT PRESENT",VLOOKUP(DATA!$P700,'M2'!$A:$C,R$2,FALSE)),IF($N700=0,IF(ISERROR(VLOOKUP($P700,'M1'!$A:$C,R$2,FALSE)),IF(ISERROR(VLOOKUP(DATA!$P700,'M2'!$A:$C,R$2,FALSE)),"NOT PRESENT",VLOOKUP(DATA!$P700,'M2'!$A:$C,R$2,FALSE)),VLOOKUP($P700,'M1'!$A:$C,R$2,FALSE)),"SPECIFY METHOD")))</f>
        <v>No Debris found</v>
      </c>
      <c r="S700" s="33">
        <f t="shared" si="1286"/>
        <v>0</v>
      </c>
      <c r="T700" s="2">
        <v>0</v>
      </c>
    </row>
    <row r="701" spans="2:20">
      <c r="B701" s="2" t="str">
        <f t="shared" ref="B701:D701" si="1369">IF(ISERROR(B700),IF(ISERROR(B699),IF(ISERROR(B698),"BLANK",B698),B699),B700)</f>
        <v>LH</v>
      </c>
      <c r="C701" s="2" t="str">
        <f t="shared" si="1369"/>
        <v>KK</v>
      </c>
      <c r="D701" s="2" t="str">
        <f t="shared" si="1369"/>
        <v>BC3</v>
      </c>
      <c r="E701" s="7" t="str">
        <f>IF(ISERROR(VLOOKUP($D701,SITES!$A:$E,2,FALSE)),"",VLOOKUP($D701,SITES!$A:$E,2,FALSE))</f>
        <v>Broward County 3</v>
      </c>
      <c r="F701" s="4">
        <f>IF(ISERROR(VLOOKUP($D701,SITES!$A:$E,3,FALSE)),"",VLOOKUP($D701,SITES!$A:$E,3,FALSE))</f>
        <v>26.158633333333334</v>
      </c>
      <c r="G701" s="31">
        <f>IF(ISERROR(VLOOKUP($D701,SITES!$A:$E,4,FALSE)),"",VLOOKUP($D701,SITES!$A:$E,4,FALSE))</f>
        <v>-80.077349999999996</v>
      </c>
      <c r="H701" s="50">
        <f t="shared" ref="H701:P701" si="1370">IF(ISERROR(H700),IF(ISERROR(H699),IF(ISERROR(H698),"BLANK",H698),H699),H700)</f>
        <v>45479</v>
      </c>
      <c r="I701" s="2">
        <f t="shared" si="1370"/>
        <v>15</v>
      </c>
      <c r="J701" s="2" t="str">
        <f t="shared" si="1370"/>
        <v>N</v>
      </c>
      <c r="K701" s="6">
        <f t="shared" si="1370"/>
        <v>0.41666666666666669</v>
      </c>
      <c r="L701" s="2" t="str">
        <f t="shared" si="1370"/>
        <v>Angela</v>
      </c>
      <c r="M701" s="2">
        <f t="shared" si="1370"/>
        <v>18.899999999999999</v>
      </c>
      <c r="N701" s="2">
        <f t="shared" si="1370"/>
        <v>2</v>
      </c>
      <c r="O701" s="2">
        <f t="shared" si="1370"/>
        <v>2</v>
      </c>
      <c r="P701" s="2" t="str">
        <f t="shared" si="1370"/>
        <v>dez</v>
      </c>
      <c r="Q701" s="7" t="str">
        <f>IF($N701=1,IF(ISERROR(VLOOKUP($P701,'M1'!$A:$C,Q$2,FALSE)),"NOT PRESENT",VLOOKUP($P701,'M1'!$A:$C,Q$2,FALSE)),IF($N701=2,IF(ISERROR(VLOOKUP(DATA!$P701,'M2'!$A:$C,Q$2,FALSE)),"NOT PRESENT",VLOOKUP(DATA!$P701,'M2'!$A:$C,Q$2,FALSE)),IF($N701=0,IF(ISERROR(VLOOKUP($P701,'M1'!$A:$C,Q$2,FALSE)),IF(ISERROR(VLOOKUP(DATA!$P701,'M2'!$A:$C,Q$2,FALSE)),"NOT PRESENT",VLOOKUP(DATA!$P701,'M2'!$A:$C,Q$2,FALSE)),VLOOKUP($P701,'M1'!$A:$C,Q$2,FALSE)),"SPECIFY METHOD")))</f>
        <v>Debris - Zero</v>
      </c>
      <c r="R701" s="7" t="str">
        <f>IF($N701=1,IF(ISERROR(VLOOKUP($P701,'M1'!$A:$C,R$2,FALSE)),"NOT PRESENT",VLOOKUP($P701,'M1'!$A:$C,R$2,FALSE)),IF($N701=2,IF(ISERROR(VLOOKUP(DATA!$P701,'M2'!$A:$C,R$2,FALSE)),"NOT PRESENT",VLOOKUP(DATA!$P701,'M2'!$A:$C,R$2,FALSE)),IF($N701=0,IF(ISERROR(VLOOKUP($P701,'M1'!$A:$C,R$2,FALSE)),IF(ISERROR(VLOOKUP(DATA!$P701,'M2'!$A:$C,R$2,FALSE)),"NOT PRESENT",VLOOKUP(DATA!$P701,'M2'!$A:$C,R$2,FALSE)),VLOOKUP($P701,'M1'!$A:$C,R$2,FALSE)),"SPECIFY METHOD")))</f>
        <v>No Debris found</v>
      </c>
      <c r="S701" s="33">
        <f t="shared" si="1286"/>
        <v>0</v>
      </c>
      <c r="T701" s="2">
        <v>0</v>
      </c>
    </row>
    <row r="702" spans="2:20">
      <c r="B702" s="2" t="str">
        <f t="shared" ref="B702:D702" si="1371">IF(ISERROR(B701),IF(ISERROR(B700),IF(ISERROR(B699),"BLANK",B699),B700),B701)</f>
        <v>LH</v>
      </c>
      <c r="C702" s="2" t="str">
        <f t="shared" si="1371"/>
        <v>KK</v>
      </c>
      <c r="D702" s="2" t="str">
        <f t="shared" si="1371"/>
        <v>BC3</v>
      </c>
      <c r="E702" s="7" t="str">
        <f>IF(ISERROR(VLOOKUP($D702,SITES!$A:$E,2,FALSE)),"",VLOOKUP($D702,SITES!$A:$E,2,FALSE))</f>
        <v>Broward County 3</v>
      </c>
      <c r="F702" s="4">
        <f>IF(ISERROR(VLOOKUP($D702,SITES!$A:$E,3,FALSE)),"",VLOOKUP($D702,SITES!$A:$E,3,FALSE))</f>
        <v>26.158633333333334</v>
      </c>
      <c r="G702" s="31">
        <f>IF(ISERROR(VLOOKUP($D702,SITES!$A:$E,4,FALSE)),"",VLOOKUP($D702,SITES!$A:$E,4,FALSE))</f>
        <v>-80.077349999999996</v>
      </c>
      <c r="H702" s="50">
        <f t="shared" ref="H702:P702" si="1372">IF(ISERROR(H701),IF(ISERROR(H700),IF(ISERROR(H699),"BLANK",H699),H700),H701)</f>
        <v>45479</v>
      </c>
      <c r="I702" s="2">
        <f t="shared" si="1372"/>
        <v>15</v>
      </c>
      <c r="J702" s="2" t="str">
        <f t="shared" si="1372"/>
        <v>N</v>
      </c>
      <c r="K702" s="6">
        <f t="shared" si="1372"/>
        <v>0.41666666666666669</v>
      </c>
      <c r="L702" s="2" t="str">
        <f t="shared" si="1372"/>
        <v>Angela</v>
      </c>
      <c r="M702" s="2">
        <f t="shared" si="1372"/>
        <v>18.899999999999999</v>
      </c>
      <c r="N702" s="2">
        <f t="shared" si="1372"/>
        <v>2</v>
      </c>
      <c r="O702" s="2">
        <f t="shared" si="1372"/>
        <v>2</v>
      </c>
      <c r="P702" s="2" t="str">
        <f t="shared" si="1372"/>
        <v>dez</v>
      </c>
      <c r="Q702" s="7" t="str">
        <f>IF($N702=1,IF(ISERROR(VLOOKUP($P702,'M1'!$A:$C,Q$2,FALSE)),"NOT PRESENT",VLOOKUP($P702,'M1'!$A:$C,Q$2,FALSE)),IF($N702=2,IF(ISERROR(VLOOKUP(DATA!$P702,'M2'!$A:$C,Q$2,FALSE)),"NOT PRESENT",VLOOKUP(DATA!$P702,'M2'!$A:$C,Q$2,FALSE)),IF($N702=0,IF(ISERROR(VLOOKUP($P702,'M1'!$A:$C,Q$2,FALSE)),IF(ISERROR(VLOOKUP(DATA!$P702,'M2'!$A:$C,Q$2,FALSE)),"NOT PRESENT",VLOOKUP(DATA!$P702,'M2'!$A:$C,Q$2,FALSE)),VLOOKUP($P702,'M1'!$A:$C,Q$2,FALSE)),"SPECIFY METHOD")))</f>
        <v>Debris - Zero</v>
      </c>
      <c r="R702" s="7" t="str">
        <f>IF($N702=1,IF(ISERROR(VLOOKUP($P702,'M1'!$A:$C,R$2,FALSE)),"NOT PRESENT",VLOOKUP($P702,'M1'!$A:$C,R$2,FALSE)),IF($N702=2,IF(ISERROR(VLOOKUP(DATA!$P702,'M2'!$A:$C,R$2,FALSE)),"NOT PRESENT",VLOOKUP(DATA!$P702,'M2'!$A:$C,R$2,FALSE)),IF($N702=0,IF(ISERROR(VLOOKUP($P702,'M1'!$A:$C,R$2,FALSE)),IF(ISERROR(VLOOKUP(DATA!$P702,'M2'!$A:$C,R$2,FALSE)),"NOT PRESENT",VLOOKUP(DATA!$P702,'M2'!$A:$C,R$2,FALSE)),VLOOKUP($P702,'M1'!$A:$C,R$2,FALSE)),"SPECIFY METHOD")))</f>
        <v>No Debris found</v>
      </c>
      <c r="S702" s="33">
        <f t="shared" si="1286"/>
        <v>0</v>
      </c>
      <c r="T702" s="2">
        <v>0</v>
      </c>
    </row>
    <row r="703" spans="2:20">
      <c r="B703" s="2" t="str">
        <f t="shared" ref="B703:D703" si="1373">IF(ISERROR(B702),IF(ISERROR(B701),IF(ISERROR(B700),"BLANK",B700),B701),B702)</f>
        <v>LH</v>
      </c>
      <c r="C703" s="2" t="str">
        <f t="shared" si="1373"/>
        <v>KK</v>
      </c>
      <c r="D703" s="2" t="str">
        <f t="shared" si="1373"/>
        <v>BC3</v>
      </c>
      <c r="E703" s="7" t="str">
        <f>IF(ISERROR(VLOOKUP($D703,SITES!$A:$E,2,FALSE)),"",VLOOKUP($D703,SITES!$A:$E,2,FALSE))</f>
        <v>Broward County 3</v>
      </c>
      <c r="F703" s="4">
        <f>IF(ISERROR(VLOOKUP($D703,SITES!$A:$E,3,FALSE)),"",VLOOKUP($D703,SITES!$A:$E,3,FALSE))</f>
        <v>26.158633333333334</v>
      </c>
      <c r="G703" s="31">
        <f>IF(ISERROR(VLOOKUP($D703,SITES!$A:$E,4,FALSE)),"",VLOOKUP($D703,SITES!$A:$E,4,FALSE))</f>
        <v>-80.077349999999996</v>
      </c>
      <c r="H703" s="50">
        <f t="shared" ref="H703:P703" si="1374">IF(ISERROR(H702),IF(ISERROR(H701),IF(ISERROR(H700),"BLANK",H700),H701),H702)</f>
        <v>45479</v>
      </c>
      <c r="I703" s="2">
        <f t="shared" si="1374"/>
        <v>15</v>
      </c>
      <c r="J703" s="2" t="str">
        <f t="shared" si="1374"/>
        <v>N</v>
      </c>
      <c r="K703" s="6">
        <f t="shared" si="1374"/>
        <v>0.41666666666666669</v>
      </c>
      <c r="L703" s="2" t="str">
        <f t="shared" si="1374"/>
        <v>Angela</v>
      </c>
      <c r="M703" s="2">
        <f t="shared" si="1374"/>
        <v>18.899999999999999</v>
      </c>
      <c r="N703" s="2">
        <f t="shared" si="1374"/>
        <v>2</v>
      </c>
      <c r="O703" s="2">
        <f t="shared" si="1374"/>
        <v>2</v>
      </c>
      <c r="P703" s="2" t="str">
        <f t="shared" si="1374"/>
        <v>dez</v>
      </c>
      <c r="Q703" s="7" t="str">
        <f>IF($N703=1,IF(ISERROR(VLOOKUP($P703,'M1'!$A:$C,Q$2,FALSE)),"NOT PRESENT",VLOOKUP($P703,'M1'!$A:$C,Q$2,FALSE)),IF($N703=2,IF(ISERROR(VLOOKUP(DATA!$P703,'M2'!$A:$C,Q$2,FALSE)),"NOT PRESENT",VLOOKUP(DATA!$P703,'M2'!$A:$C,Q$2,FALSE)),IF($N703=0,IF(ISERROR(VLOOKUP($P703,'M1'!$A:$C,Q$2,FALSE)),IF(ISERROR(VLOOKUP(DATA!$P703,'M2'!$A:$C,Q$2,FALSE)),"NOT PRESENT",VLOOKUP(DATA!$P703,'M2'!$A:$C,Q$2,FALSE)),VLOOKUP($P703,'M1'!$A:$C,Q$2,FALSE)),"SPECIFY METHOD")))</f>
        <v>Debris - Zero</v>
      </c>
      <c r="R703" s="7" t="str">
        <f>IF($N703=1,IF(ISERROR(VLOOKUP($P703,'M1'!$A:$C,R$2,FALSE)),"NOT PRESENT",VLOOKUP($P703,'M1'!$A:$C,R$2,FALSE)),IF($N703=2,IF(ISERROR(VLOOKUP(DATA!$P703,'M2'!$A:$C,R$2,FALSE)),"NOT PRESENT",VLOOKUP(DATA!$P703,'M2'!$A:$C,R$2,FALSE)),IF($N703=0,IF(ISERROR(VLOOKUP($P703,'M1'!$A:$C,R$2,FALSE)),IF(ISERROR(VLOOKUP(DATA!$P703,'M2'!$A:$C,R$2,FALSE)),"NOT PRESENT",VLOOKUP(DATA!$P703,'M2'!$A:$C,R$2,FALSE)),VLOOKUP($P703,'M1'!$A:$C,R$2,FALSE)),"SPECIFY METHOD")))</f>
        <v>No Debris found</v>
      </c>
      <c r="S703" s="33">
        <f t="shared" si="1286"/>
        <v>0</v>
      </c>
      <c r="T703" s="2">
        <v>0</v>
      </c>
    </row>
    <row r="704" spans="2:20">
      <c r="B704" s="2" t="str">
        <f t="shared" ref="B704:D704" si="1375">IF(ISERROR(B703),IF(ISERROR(B702),IF(ISERROR(B701),"BLANK",B701),B702),B703)</f>
        <v>LH</v>
      </c>
      <c r="C704" s="2" t="str">
        <f t="shared" si="1375"/>
        <v>KK</v>
      </c>
      <c r="D704" s="2" t="str">
        <f t="shared" si="1375"/>
        <v>BC3</v>
      </c>
      <c r="E704" s="7" t="str">
        <f>IF(ISERROR(VLOOKUP($D704,SITES!$A:$E,2,FALSE)),"",VLOOKUP($D704,SITES!$A:$E,2,FALSE))</f>
        <v>Broward County 3</v>
      </c>
      <c r="F704" s="4">
        <f>IF(ISERROR(VLOOKUP($D704,SITES!$A:$E,3,FALSE)),"",VLOOKUP($D704,SITES!$A:$E,3,FALSE))</f>
        <v>26.158633333333334</v>
      </c>
      <c r="G704" s="31">
        <f>IF(ISERROR(VLOOKUP($D704,SITES!$A:$E,4,FALSE)),"",VLOOKUP($D704,SITES!$A:$E,4,FALSE))</f>
        <v>-80.077349999999996</v>
      </c>
      <c r="H704" s="50">
        <f t="shared" ref="H704:P704" si="1376">IF(ISERROR(H703),IF(ISERROR(H702),IF(ISERROR(H701),"BLANK",H701),H702),H703)</f>
        <v>45479</v>
      </c>
      <c r="I704" s="2">
        <f t="shared" si="1376"/>
        <v>15</v>
      </c>
      <c r="J704" s="2" t="str">
        <f t="shared" si="1376"/>
        <v>N</v>
      </c>
      <c r="K704" s="6">
        <f t="shared" si="1376"/>
        <v>0.41666666666666669</v>
      </c>
      <c r="L704" s="2" t="str">
        <f t="shared" si="1376"/>
        <v>Angela</v>
      </c>
      <c r="M704" s="2">
        <f t="shared" si="1376"/>
        <v>18.899999999999999</v>
      </c>
      <c r="N704" s="2">
        <f t="shared" si="1376"/>
        <v>2</v>
      </c>
      <c r="O704" s="2">
        <f t="shared" si="1376"/>
        <v>2</v>
      </c>
      <c r="P704" s="2" t="str">
        <f t="shared" si="1376"/>
        <v>dez</v>
      </c>
      <c r="Q704" s="7" t="str">
        <f>IF($N704=1,IF(ISERROR(VLOOKUP($P704,'M1'!$A:$C,Q$2,FALSE)),"NOT PRESENT",VLOOKUP($P704,'M1'!$A:$C,Q$2,FALSE)),IF($N704=2,IF(ISERROR(VLOOKUP(DATA!$P704,'M2'!$A:$C,Q$2,FALSE)),"NOT PRESENT",VLOOKUP(DATA!$P704,'M2'!$A:$C,Q$2,FALSE)),IF($N704=0,IF(ISERROR(VLOOKUP($P704,'M1'!$A:$C,Q$2,FALSE)),IF(ISERROR(VLOOKUP(DATA!$P704,'M2'!$A:$C,Q$2,FALSE)),"NOT PRESENT",VLOOKUP(DATA!$P704,'M2'!$A:$C,Q$2,FALSE)),VLOOKUP($P704,'M1'!$A:$C,Q$2,FALSE)),"SPECIFY METHOD")))</f>
        <v>Debris - Zero</v>
      </c>
      <c r="R704" s="7" t="str">
        <f>IF($N704=1,IF(ISERROR(VLOOKUP($P704,'M1'!$A:$C,R$2,FALSE)),"NOT PRESENT",VLOOKUP($P704,'M1'!$A:$C,R$2,FALSE)),IF($N704=2,IF(ISERROR(VLOOKUP(DATA!$P704,'M2'!$A:$C,R$2,FALSE)),"NOT PRESENT",VLOOKUP(DATA!$P704,'M2'!$A:$C,R$2,FALSE)),IF($N704=0,IF(ISERROR(VLOOKUP($P704,'M1'!$A:$C,R$2,FALSE)),IF(ISERROR(VLOOKUP(DATA!$P704,'M2'!$A:$C,R$2,FALSE)),"NOT PRESENT",VLOOKUP(DATA!$P704,'M2'!$A:$C,R$2,FALSE)),VLOOKUP($P704,'M1'!$A:$C,R$2,FALSE)),"SPECIFY METHOD")))</f>
        <v>No Debris found</v>
      </c>
      <c r="S704" s="33">
        <f t="shared" si="1286"/>
        <v>0</v>
      </c>
      <c r="T704" s="2">
        <v>0</v>
      </c>
    </row>
    <row r="705" spans="2:20">
      <c r="B705" s="2" t="str">
        <f t="shared" ref="B705:D705" si="1377">IF(ISERROR(B704),IF(ISERROR(B703),IF(ISERROR(B702),"BLANK",B702),B703),B704)</f>
        <v>LH</v>
      </c>
      <c r="C705" s="2" t="str">
        <f t="shared" si="1377"/>
        <v>KK</v>
      </c>
      <c r="D705" s="2" t="str">
        <f t="shared" si="1377"/>
        <v>BC3</v>
      </c>
      <c r="E705" s="7" t="str">
        <f>IF(ISERROR(VLOOKUP($D705,SITES!$A:$E,2,FALSE)),"",VLOOKUP($D705,SITES!$A:$E,2,FALSE))</f>
        <v>Broward County 3</v>
      </c>
      <c r="F705" s="4">
        <f>IF(ISERROR(VLOOKUP($D705,SITES!$A:$E,3,FALSE)),"",VLOOKUP($D705,SITES!$A:$E,3,FALSE))</f>
        <v>26.158633333333334</v>
      </c>
      <c r="G705" s="31">
        <f>IF(ISERROR(VLOOKUP($D705,SITES!$A:$E,4,FALSE)),"",VLOOKUP($D705,SITES!$A:$E,4,FALSE))</f>
        <v>-80.077349999999996</v>
      </c>
      <c r="H705" s="50">
        <f t="shared" ref="H705:P705" si="1378">IF(ISERROR(H704),IF(ISERROR(H703),IF(ISERROR(H702),"BLANK",H702),H703),H704)</f>
        <v>45479</v>
      </c>
      <c r="I705" s="2">
        <f t="shared" si="1378"/>
        <v>15</v>
      </c>
      <c r="J705" s="2" t="str">
        <f t="shared" si="1378"/>
        <v>N</v>
      </c>
      <c r="K705" s="6">
        <f t="shared" si="1378"/>
        <v>0.41666666666666669</v>
      </c>
      <c r="L705" s="2" t="str">
        <f t="shared" si="1378"/>
        <v>Angela</v>
      </c>
      <c r="M705" s="2">
        <f t="shared" si="1378"/>
        <v>18.899999999999999</v>
      </c>
      <c r="N705" s="2">
        <f t="shared" si="1378"/>
        <v>2</v>
      </c>
      <c r="O705" s="2">
        <f t="shared" si="1378"/>
        <v>2</v>
      </c>
      <c r="P705" s="2" t="str">
        <f t="shared" si="1378"/>
        <v>dez</v>
      </c>
      <c r="Q705" s="7" t="str">
        <f>IF($N705=1,IF(ISERROR(VLOOKUP($P705,'M1'!$A:$C,Q$2,FALSE)),"NOT PRESENT",VLOOKUP($P705,'M1'!$A:$C,Q$2,FALSE)),IF($N705=2,IF(ISERROR(VLOOKUP(DATA!$P705,'M2'!$A:$C,Q$2,FALSE)),"NOT PRESENT",VLOOKUP(DATA!$P705,'M2'!$A:$C,Q$2,FALSE)),IF($N705=0,IF(ISERROR(VLOOKUP($P705,'M1'!$A:$C,Q$2,FALSE)),IF(ISERROR(VLOOKUP(DATA!$P705,'M2'!$A:$C,Q$2,FALSE)),"NOT PRESENT",VLOOKUP(DATA!$P705,'M2'!$A:$C,Q$2,FALSE)),VLOOKUP($P705,'M1'!$A:$C,Q$2,FALSE)),"SPECIFY METHOD")))</f>
        <v>Debris - Zero</v>
      </c>
      <c r="R705" s="7" t="str">
        <f>IF($N705=1,IF(ISERROR(VLOOKUP($P705,'M1'!$A:$C,R$2,FALSE)),"NOT PRESENT",VLOOKUP($P705,'M1'!$A:$C,R$2,FALSE)),IF($N705=2,IF(ISERROR(VLOOKUP(DATA!$P705,'M2'!$A:$C,R$2,FALSE)),"NOT PRESENT",VLOOKUP(DATA!$P705,'M2'!$A:$C,R$2,FALSE)),IF($N705=0,IF(ISERROR(VLOOKUP($P705,'M1'!$A:$C,R$2,FALSE)),IF(ISERROR(VLOOKUP(DATA!$P705,'M2'!$A:$C,R$2,FALSE)),"NOT PRESENT",VLOOKUP(DATA!$P705,'M2'!$A:$C,R$2,FALSE)),VLOOKUP($P705,'M1'!$A:$C,R$2,FALSE)),"SPECIFY METHOD")))</f>
        <v>No Debris found</v>
      </c>
      <c r="S705" s="33">
        <f t="shared" si="1286"/>
        <v>0</v>
      </c>
      <c r="T705" s="2">
        <v>0</v>
      </c>
    </row>
    <row r="706" spans="2:20">
      <c r="B706" s="2" t="str">
        <f t="shared" ref="B706:D706" si="1379">IF(ISERROR(B705),IF(ISERROR(B704),IF(ISERROR(B703),"BLANK",B703),B704),B705)</f>
        <v>LH</v>
      </c>
      <c r="C706" s="2" t="str">
        <f t="shared" si="1379"/>
        <v>KK</v>
      </c>
      <c r="D706" s="2" t="str">
        <f t="shared" si="1379"/>
        <v>BC3</v>
      </c>
      <c r="E706" s="7" t="str">
        <f>IF(ISERROR(VLOOKUP($D706,SITES!$A:$E,2,FALSE)),"",VLOOKUP($D706,SITES!$A:$E,2,FALSE))</f>
        <v>Broward County 3</v>
      </c>
      <c r="F706" s="4">
        <f>IF(ISERROR(VLOOKUP($D706,SITES!$A:$E,3,FALSE)),"",VLOOKUP($D706,SITES!$A:$E,3,FALSE))</f>
        <v>26.158633333333334</v>
      </c>
      <c r="G706" s="31">
        <f>IF(ISERROR(VLOOKUP($D706,SITES!$A:$E,4,FALSE)),"",VLOOKUP($D706,SITES!$A:$E,4,FALSE))</f>
        <v>-80.077349999999996</v>
      </c>
      <c r="H706" s="50">
        <f t="shared" ref="H706:P706" si="1380">IF(ISERROR(H705),IF(ISERROR(H704),IF(ISERROR(H703),"BLANK",H703),H704),H705)</f>
        <v>45479</v>
      </c>
      <c r="I706" s="2">
        <f t="shared" si="1380"/>
        <v>15</v>
      </c>
      <c r="J706" s="2" t="str">
        <f t="shared" si="1380"/>
        <v>N</v>
      </c>
      <c r="K706" s="6">
        <f t="shared" si="1380"/>
        <v>0.41666666666666669</v>
      </c>
      <c r="L706" s="2" t="str">
        <f t="shared" si="1380"/>
        <v>Angela</v>
      </c>
      <c r="M706" s="2">
        <f t="shared" si="1380"/>
        <v>18.899999999999999</v>
      </c>
      <c r="N706" s="2">
        <f t="shared" si="1380"/>
        <v>2</v>
      </c>
      <c r="O706" s="2">
        <f t="shared" si="1380"/>
        <v>2</v>
      </c>
      <c r="P706" s="2" t="str">
        <f t="shared" si="1380"/>
        <v>dez</v>
      </c>
      <c r="Q706" s="7" t="str">
        <f>IF($N706=1,IF(ISERROR(VLOOKUP($P706,'M1'!$A:$C,Q$2,FALSE)),"NOT PRESENT",VLOOKUP($P706,'M1'!$A:$C,Q$2,FALSE)),IF($N706=2,IF(ISERROR(VLOOKUP(DATA!$P706,'M2'!$A:$C,Q$2,FALSE)),"NOT PRESENT",VLOOKUP(DATA!$P706,'M2'!$A:$C,Q$2,FALSE)),IF($N706=0,IF(ISERROR(VLOOKUP($P706,'M1'!$A:$C,Q$2,FALSE)),IF(ISERROR(VLOOKUP(DATA!$P706,'M2'!$A:$C,Q$2,FALSE)),"NOT PRESENT",VLOOKUP(DATA!$P706,'M2'!$A:$C,Q$2,FALSE)),VLOOKUP($P706,'M1'!$A:$C,Q$2,FALSE)),"SPECIFY METHOD")))</f>
        <v>Debris - Zero</v>
      </c>
      <c r="R706" s="7" t="str">
        <f>IF($N706=1,IF(ISERROR(VLOOKUP($P706,'M1'!$A:$C,R$2,FALSE)),"NOT PRESENT",VLOOKUP($P706,'M1'!$A:$C,R$2,FALSE)),IF($N706=2,IF(ISERROR(VLOOKUP(DATA!$P706,'M2'!$A:$C,R$2,FALSE)),"NOT PRESENT",VLOOKUP(DATA!$P706,'M2'!$A:$C,R$2,FALSE)),IF($N706=0,IF(ISERROR(VLOOKUP($P706,'M1'!$A:$C,R$2,FALSE)),IF(ISERROR(VLOOKUP(DATA!$P706,'M2'!$A:$C,R$2,FALSE)),"NOT PRESENT",VLOOKUP(DATA!$P706,'M2'!$A:$C,R$2,FALSE)),VLOOKUP($P706,'M1'!$A:$C,R$2,FALSE)),"SPECIFY METHOD")))</f>
        <v>No Debris found</v>
      </c>
      <c r="S706" s="33">
        <f t="shared" si="1286"/>
        <v>0</v>
      </c>
      <c r="T706" s="2">
        <v>0</v>
      </c>
    </row>
    <row r="707" spans="2:20">
      <c r="B707" s="2" t="str">
        <f t="shared" ref="B707:D707" si="1381">IF(ISERROR(B706),IF(ISERROR(B705),IF(ISERROR(B704),"BLANK",B704),B705),B706)</f>
        <v>LH</v>
      </c>
      <c r="C707" s="2" t="str">
        <f t="shared" si="1381"/>
        <v>KK</v>
      </c>
      <c r="D707" s="2" t="str">
        <f t="shared" si="1381"/>
        <v>BC3</v>
      </c>
      <c r="E707" s="7" t="str">
        <f>IF(ISERROR(VLOOKUP($D707,SITES!$A:$E,2,FALSE)),"",VLOOKUP($D707,SITES!$A:$E,2,FALSE))</f>
        <v>Broward County 3</v>
      </c>
      <c r="F707" s="4">
        <f>IF(ISERROR(VLOOKUP($D707,SITES!$A:$E,3,FALSE)),"",VLOOKUP($D707,SITES!$A:$E,3,FALSE))</f>
        <v>26.158633333333334</v>
      </c>
      <c r="G707" s="31">
        <f>IF(ISERROR(VLOOKUP($D707,SITES!$A:$E,4,FALSE)),"",VLOOKUP($D707,SITES!$A:$E,4,FALSE))</f>
        <v>-80.077349999999996</v>
      </c>
      <c r="H707" s="50">
        <f t="shared" ref="H707:P707" si="1382">IF(ISERROR(H706),IF(ISERROR(H705),IF(ISERROR(H704),"BLANK",H704),H705),H706)</f>
        <v>45479</v>
      </c>
      <c r="I707" s="2">
        <f t="shared" si="1382"/>
        <v>15</v>
      </c>
      <c r="J707" s="2" t="str">
        <f t="shared" si="1382"/>
        <v>N</v>
      </c>
      <c r="K707" s="6">
        <f t="shared" si="1382"/>
        <v>0.41666666666666669</v>
      </c>
      <c r="L707" s="2" t="str">
        <f t="shared" si="1382"/>
        <v>Angela</v>
      </c>
      <c r="M707" s="2">
        <f t="shared" si="1382"/>
        <v>18.899999999999999</v>
      </c>
      <c r="N707" s="2">
        <f t="shared" si="1382"/>
        <v>2</v>
      </c>
      <c r="O707" s="2">
        <f t="shared" si="1382"/>
        <v>2</v>
      </c>
      <c r="P707" s="2" t="str">
        <f t="shared" si="1382"/>
        <v>dez</v>
      </c>
      <c r="Q707" s="7" t="str">
        <f>IF($N707=1,IF(ISERROR(VLOOKUP($P707,'M1'!$A:$C,Q$2,FALSE)),"NOT PRESENT",VLOOKUP($P707,'M1'!$A:$C,Q$2,FALSE)),IF($N707=2,IF(ISERROR(VLOOKUP(DATA!$P707,'M2'!$A:$C,Q$2,FALSE)),"NOT PRESENT",VLOOKUP(DATA!$P707,'M2'!$A:$C,Q$2,FALSE)),IF($N707=0,IF(ISERROR(VLOOKUP($P707,'M1'!$A:$C,Q$2,FALSE)),IF(ISERROR(VLOOKUP(DATA!$P707,'M2'!$A:$C,Q$2,FALSE)),"NOT PRESENT",VLOOKUP(DATA!$P707,'M2'!$A:$C,Q$2,FALSE)),VLOOKUP($P707,'M1'!$A:$C,Q$2,FALSE)),"SPECIFY METHOD")))</f>
        <v>Debris - Zero</v>
      </c>
      <c r="R707" s="7" t="str">
        <f>IF($N707=1,IF(ISERROR(VLOOKUP($P707,'M1'!$A:$C,R$2,FALSE)),"NOT PRESENT",VLOOKUP($P707,'M1'!$A:$C,R$2,FALSE)),IF($N707=2,IF(ISERROR(VLOOKUP(DATA!$P707,'M2'!$A:$C,R$2,FALSE)),"NOT PRESENT",VLOOKUP(DATA!$P707,'M2'!$A:$C,R$2,FALSE)),IF($N707=0,IF(ISERROR(VLOOKUP($P707,'M1'!$A:$C,R$2,FALSE)),IF(ISERROR(VLOOKUP(DATA!$P707,'M2'!$A:$C,R$2,FALSE)),"NOT PRESENT",VLOOKUP(DATA!$P707,'M2'!$A:$C,R$2,FALSE)),VLOOKUP($P707,'M1'!$A:$C,R$2,FALSE)),"SPECIFY METHOD")))</f>
        <v>No Debris found</v>
      </c>
      <c r="S707" s="33">
        <f t="shared" si="1286"/>
        <v>0</v>
      </c>
      <c r="T707" s="2">
        <v>0</v>
      </c>
    </row>
    <row r="708" spans="2:20">
      <c r="B708" s="2" t="str">
        <f t="shared" ref="B708:D708" si="1383">IF(ISERROR(B707),IF(ISERROR(B706),IF(ISERROR(B705),"BLANK",B705),B706),B707)</f>
        <v>LH</v>
      </c>
      <c r="C708" s="2" t="str">
        <f t="shared" si="1383"/>
        <v>KK</v>
      </c>
      <c r="D708" s="2" t="str">
        <f t="shared" si="1383"/>
        <v>BC3</v>
      </c>
      <c r="E708" s="7" t="str">
        <f>IF(ISERROR(VLOOKUP($D708,SITES!$A:$E,2,FALSE)),"",VLOOKUP($D708,SITES!$A:$E,2,FALSE))</f>
        <v>Broward County 3</v>
      </c>
      <c r="F708" s="4">
        <f>IF(ISERROR(VLOOKUP($D708,SITES!$A:$E,3,FALSE)),"",VLOOKUP($D708,SITES!$A:$E,3,FALSE))</f>
        <v>26.158633333333334</v>
      </c>
      <c r="G708" s="31">
        <f>IF(ISERROR(VLOOKUP($D708,SITES!$A:$E,4,FALSE)),"",VLOOKUP($D708,SITES!$A:$E,4,FALSE))</f>
        <v>-80.077349999999996</v>
      </c>
      <c r="H708" s="50">
        <f t="shared" ref="H708:P708" si="1384">IF(ISERROR(H707),IF(ISERROR(H706),IF(ISERROR(H705),"BLANK",H705),H706),H707)</f>
        <v>45479</v>
      </c>
      <c r="I708" s="2">
        <f t="shared" si="1384"/>
        <v>15</v>
      </c>
      <c r="J708" s="2" t="str">
        <f t="shared" si="1384"/>
        <v>N</v>
      </c>
      <c r="K708" s="6">
        <f t="shared" si="1384"/>
        <v>0.41666666666666669</v>
      </c>
      <c r="L708" s="2" t="str">
        <f t="shared" si="1384"/>
        <v>Angela</v>
      </c>
      <c r="M708" s="2">
        <f t="shared" si="1384"/>
        <v>18.899999999999999</v>
      </c>
      <c r="N708" s="2">
        <f t="shared" si="1384"/>
        <v>2</v>
      </c>
      <c r="O708" s="2">
        <f t="shared" si="1384"/>
        <v>2</v>
      </c>
      <c r="P708" s="2" t="str">
        <f t="shared" si="1384"/>
        <v>dez</v>
      </c>
      <c r="Q708" s="7" t="str">
        <f>IF($N708=1,IF(ISERROR(VLOOKUP($P708,'M1'!$A:$C,Q$2,FALSE)),"NOT PRESENT",VLOOKUP($P708,'M1'!$A:$C,Q$2,FALSE)),IF($N708=2,IF(ISERROR(VLOOKUP(DATA!$P708,'M2'!$A:$C,Q$2,FALSE)),"NOT PRESENT",VLOOKUP(DATA!$P708,'M2'!$A:$C,Q$2,FALSE)),IF($N708=0,IF(ISERROR(VLOOKUP($P708,'M1'!$A:$C,Q$2,FALSE)),IF(ISERROR(VLOOKUP(DATA!$P708,'M2'!$A:$C,Q$2,FALSE)),"NOT PRESENT",VLOOKUP(DATA!$P708,'M2'!$A:$C,Q$2,FALSE)),VLOOKUP($P708,'M1'!$A:$C,Q$2,FALSE)),"SPECIFY METHOD")))</f>
        <v>Debris - Zero</v>
      </c>
      <c r="R708" s="7" t="str">
        <f>IF($N708=1,IF(ISERROR(VLOOKUP($P708,'M1'!$A:$C,R$2,FALSE)),"NOT PRESENT",VLOOKUP($P708,'M1'!$A:$C,R$2,FALSE)),IF($N708=2,IF(ISERROR(VLOOKUP(DATA!$P708,'M2'!$A:$C,R$2,FALSE)),"NOT PRESENT",VLOOKUP(DATA!$P708,'M2'!$A:$C,R$2,FALSE)),IF($N708=0,IF(ISERROR(VLOOKUP($P708,'M1'!$A:$C,R$2,FALSE)),IF(ISERROR(VLOOKUP(DATA!$P708,'M2'!$A:$C,R$2,FALSE)),"NOT PRESENT",VLOOKUP(DATA!$P708,'M2'!$A:$C,R$2,FALSE)),VLOOKUP($P708,'M1'!$A:$C,R$2,FALSE)),"SPECIFY METHOD")))</f>
        <v>No Debris found</v>
      </c>
      <c r="S708" s="33">
        <f t="shared" si="1286"/>
        <v>0</v>
      </c>
      <c r="T708" s="2">
        <v>0</v>
      </c>
    </row>
    <row r="709" spans="2:20">
      <c r="B709" s="2" t="str">
        <f t="shared" ref="B709:D709" si="1385">IF(ISERROR(B708),IF(ISERROR(B707),IF(ISERROR(B706),"BLANK",B706),B707),B708)</f>
        <v>LH</v>
      </c>
      <c r="C709" s="2" t="str">
        <f t="shared" si="1385"/>
        <v>KK</v>
      </c>
      <c r="D709" s="2" t="str">
        <f t="shared" si="1385"/>
        <v>BC3</v>
      </c>
      <c r="E709" s="7" t="str">
        <f>IF(ISERROR(VLOOKUP($D709,SITES!$A:$E,2,FALSE)),"",VLOOKUP($D709,SITES!$A:$E,2,FALSE))</f>
        <v>Broward County 3</v>
      </c>
      <c r="F709" s="4">
        <f>IF(ISERROR(VLOOKUP($D709,SITES!$A:$E,3,FALSE)),"",VLOOKUP($D709,SITES!$A:$E,3,FALSE))</f>
        <v>26.158633333333334</v>
      </c>
      <c r="G709" s="31">
        <f>IF(ISERROR(VLOOKUP($D709,SITES!$A:$E,4,FALSE)),"",VLOOKUP($D709,SITES!$A:$E,4,FALSE))</f>
        <v>-80.077349999999996</v>
      </c>
      <c r="H709" s="50">
        <f t="shared" ref="H709:P709" si="1386">IF(ISERROR(H708),IF(ISERROR(H707),IF(ISERROR(H706),"BLANK",H706),H707),H708)</f>
        <v>45479</v>
      </c>
      <c r="I709" s="2">
        <f t="shared" si="1386"/>
        <v>15</v>
      </c>
      <c r="J709" s="2" t="str">
        <f t="shared" si="1386"/>
        <v>N</v>
      </c>
      <c r="K709" s="6">
        <f t="shared" si="1386"/>
        <v>0.41666666666666669</v>
      </c>
      <c r="L709" s="2" t="str">
        <f t="shared" si="1386"/>
        <v>Angela</v>
      </c>
      <c r="M709" s="2">
        <f t="shared" si="1386"/>
        <v>18.899999999999999</v>
      </c>
      <c r="N709" s="2">
        <f t="shared" si="1386"/>
        <v>2</v>
      </c>
      <c r="O709" s="2">
        <f t="shared" si="1386"/>
        <v>2</v>
      </c>
      <c r="P709" s="2" t="str">
        <f t="shared" si="1386"/>
        <v>dez</v>
      </c>
      <c r="Q709" s="7" t="str">
        <f>IF($N709=1,IF(ISERROR(VLOOKUP($P709,'M1'!$A:$C,Q$2,FALSE)),"NOT PRESENT",VLOOKUP($P709,'M1'!$A:$C,Q$2,FALSE)),IF($N709=2,IF(ISERROR(VLOOKUP(DATA!$P709,'M2'!$A:$C,Q$2,FALSE)),"NOT PRESENT",VLOOKUP(DATA!$P709,'M2'!$A:$C,Q$2,FALSE)),IF($N709=0,IF(ISERROR(VLOOKUP($P709,'M1'!$A:$C,Q$2,FALSE)),IF(ISERROR(VLOOKUP(DATA!$P709,'M2'!$A:$C,Q$2,FALSE)),"NOT PRESENT",VLOOKUP(DATA!$P709,'M2'!$A:$C,Q$2,FALSE)),VLOOKUP($P709,'M1'!$A:$C,Q$2,FALSE)),"SPECIFY METHOD")))</f>
        <v>Debris - Zero</v>
      </c>
      <c r="R709" s="7" t="str">
        <f>IF($N709=1,IF(ISERROR(VLOOKUP($P709,'M1'!$A:$C,R$2,FALSE)),"NOT PRESENT",VLOOKUP($P709,'M1'!$A:$C,R$2,FALSE)),IF($N709=2,IF(ISERROR(VLOOKUP(DATA!$P709,'M2'!$A:$C,R$2,FALSE)),"NOT PRESENT",VLOOKUP(DATA!$P709,'M2'!$A:$C,R$2,FALSE)),IF($N709=0,IF(ISERROR(VLOOKUP($P709,'M1'!$A:$C,R$2,FALSE)),IF(ISERROR(VLOOKUP(DATA!$P709,'M2'!$A:$C,R$2,FALSE)),"NOT PRESENT",VLOOKUP(DATA!$P709,'M2'!$A:$C,R$2,FALSE)),VLOOKUP($P709,'M1'!$A:$C,R$2,FALSE)),"SPECIFY METHOD")))</f>
        <v>No Debris found</v>
      </c>
      <c r="S709" s="33">
        <f t="shared" si="1286"/>
        <v>0</v>
      </c>
      <c r="T709" s="2">
        <v>0</v>
      </c>
    </row>
    <row r="710" spans="2:20">
      <c r="B710" s="2" t="str">
        <f t="shared" ref="B710:D710" si="1387">IF(ISERROR(B709),IF(ISERROR(B708),IF(ISERROR(B707),"BLANK",B707),B708),B709)</f>
        <v>LH</v>
      </c>
      <c r="C710" s="2" t="str">
        <f t="shared" si="1387"/>
        <v>KK</v>
      </c>
      <c r="D710" s="2" t="str">
        <f t="shared" si="1387"/>
        <v>BC3</v>
      </c>
      <c r="E710" s="7" t="str">
        <f>IF(ISERROR(VLOOKUP($D710,SITES!$A:$E,2,FALSE)),"",VLOOKUP($D710,SITES!$A:$E,2,FALSE))</f>
        <v>Broward County 3</v>
      </c>
      <c r="F710" s="4">
        <f>IF(ISERROR(VLOOKUP($D710,SITES!$A:$E,3,FALSE)),"",VLOOKUP($D710,SITES!$A:$E,3,FALSE))</f>
        <v>26.158633333333334</v>
      </c>
      <c r="G710" s="31">
        <f>IF(ISERROR(VLOOKUP($D710,SITES!$A:$E,4,FALSE)),"",VLOOKUP($D710,SITES!$A:$E,4,FALSE))</f>
        <v>-80.077349999999996</v>
      </c>
      <c r="H710" s="50">
        <f t="shared" ref="H710:P710" si="1388">IF(ISERROR(H709),IF(ISERROR(H708),IF(ISERROR(H707),"BLANK",H707),H708),H709)</f>
        <v>45479</v>
      </c>
      <c r="I710" s="2">
        <f t="shared" si="1388"/>
        <v>15</v>
      </c>
      <c r="J710" s="2" t="str">
        <f t="shared" si="1388"/>
        <v>N</v>
      </c>
      <c r="K710" s="6">
        <f t="shared" si="1388"/>
        <v>0.41666666666666669</v>
      </c>
      <c r="L710" s="2" t="str">
        <f t="shared" si="1388"/>
        <v>Angela</v>
      </c>
      <c r="M710" s="2">
        <f t="shared" si="1388"/>
        <v>18.899999999999999</v>
      </c>
      <c r="N710" s="2">
        <f t="shared" si="1388"/>
        <v>2</v>
      </c>
      <c r="O710" s="2">
        <f t="shared" si="1388"/>
        <v>2</v>
      </c>
      <c r="P710" s="2" t="str">
        <f t="shared" si="1388"/>
        <v>dez</v>
      </c>
      <c r="Q710" s="7" t="str">
        <f>IF($N710=1,IF(ISERROR(VLOOKUP($P710,'M1'!$A:$C,Q$2,FALSE)),"NOT PRESENT",VLOOKUP($P710,'M1'!$A:$C,Q$2,FALSE)),IF($N710=2,IF(ISERROR(VLOOKUP(DATA!$P710,'M2'!$A:$C,Q$2,FALSE)),"NOT PRESENT",VLOOKUP(DATA!$P710,'M2'!$A:$C,Q$2,FALSE)),IF($N710=0,IF(ISERROR(VLOOKUP($P710,'M1'!$A:$C,Q$2,FALSE)),IF(ISERROR(VLOOKUP(DATA!$P710,'M2'!$A:$C,Q$2,FALSE)),"NOT PRESENT",VLOOKUP(DATA!$P710,'M2'!$A:$C,Q$2,FALSE)),VLOOKUP($P710,'M1'!$A:$C,Q$2,FALSE)),"SPECIFY METHOD")))</f>
        <v>Debris - Zero</v>
      </c>
      <c r="R710" s="7" t="str">
        <f>IF($N710=1,IF(ISERROR(VLOOKUP($P710,'M1'!$A:$C,R$2,FALSE)),"NOT PRESENT",VLOOKUP($P710,'M1'!$A:$C,R$2,FALSE)),IF($N710=2,IF(ISERROR(VLOOKUP(DATA!$P710,'M2'!$A:$C,R$2,FALSE)),"NOT PRESENT",VLOOKUP(DATA!$P710,'M2'!$A:$C,R$2,FALSE)),IF($N710=0,IF(ISERROR(VLOOKUP($P710,'M1'!$A:$C,R$2,FALSE)),IF(ISERROR(VLOOKUP(DATA!$P710,'M2'!$A:$C,R$2,FALSE)),"NOT PRESENT",VLOOKUP(DATA!$P710,'M2'!$A:$C,R$2,FALSE)),VLOOKUP($P710,'M1'!$A:$C,R$2,FALSE)),"SPECIFY METHOD")))</f>
        <v>No Debris found</v>
      </c>
      <c r="S710" s="33">
        <f t="shared" si="1286"/>
        <v>0</v>
      </c>
      <c r="T710" s="2">
        <v>0</v>
      </c>
    </row>
    <row r="711" spans="2:20">
      <c r="B711" s="2" t="str">
        <f t="shared" ref="B711:D711" si="1389">IF(ISERROR(B710),IF(ISERROR(B709),IF(ISERROR(B708),"BLANK",B708),B709),B710)</f>
        <v>LH</v>
      </c>
      <c r="C711" s="2" t="str">
        <f t="shared" si="1389"/>
        <v>KK</v>
      </c>
      <c r="D711" s="2" t="str">
        <f t="shared" si="1389"/>
        <v>BC3</v>
      </c>
      <c r="E711" s="7" t="str">
        <f>IF(ISERROR(VLOOKUP($D711,SITES!$A:$E,2,FALSE)),"",VLOOKUP($D711,SITES!$A:$E,2,FALSE))</f>
        <v>Broward County 3</v>
      </c>
      <c r="F711" s="4">
        <f>IF(ISERROR(VLOOKUP($D711,SITES!$A:$E,3,FALSE)),"",VLOOKUP($D711,SITES!$A:$E,3,FALSE))</f>
        <v>26.158633333333334</v>
      </c>
      <c r="G711" s="31">
        <f>IF(ISERROR(VLOOKUP($D711,SITES!$A:$E,4,FALSE)),"",VLOOKUP($D711,SITES!$A:$E,4,FALSE))</f>
        <v>-80.077349999999996</v>
      </c>
      <c r="H711" s="50">
        <f t="shared" ref="H711:P711" si="1390">IF(ISERROR(H710),IF(ISERROR(H709),IF(ISERROR(H708),"BLANK",H708),H709),H710)</f>
        <v>45479</v>
      </c>
      <c r="I711" s="2">
        <f t="shared" si="1390"/>
        <v>15</v>
      </c>
      <c r="J711" s="2" t="str">
        <f t="shared" si="1390"/>
        <v>N</v>
      </c>
      <c r="K711" s="6">
        <f t="shared" si="1390"/>
        <v>0.41666666666666669</v>
      </c>
      <c r="L711" s="2" t="str">
        <f t="shared" si="1390"/>
        <v>Angela</v>
      </c>
      <c r="M711" s="2">
        <f t="shared" si="1390"/>
        <v>18.899999999999999</v>
      </c>
      <c r="N711" s="2">
        <f t="shared" si="1390"/>
        <v>2</v>
      </c>
      <c r="O711" s="2">
        <f t="shared" si="1390"/>
        <v>2</v>
      </c>
      <c r="P711" s="2" t="str">
        <f t="shared" si="1390"/>
        <v>dez</v>
      </c>
      <c r="Q711" s="7" t="str">
        <f>IF($N711=1,IF(ISERROR(VLOOKUP($P711,'M1'!$A:$C,Q$2,FALSE)),"NOT PRESENT",VLOOKUP($P711,'M1'!$A:$C,Q$2,FALSE)),IF($N711=2,IF(ISERROR(VLOOKUP(DATA!$P711,'M2'!$A:$C,Q$2,FALSE)),"NOT PRESENT",VLOOKUP(DATA!$P711,'M2'!$A:$C,Q$2,FALSE)),IF($N711=0,IF(ISERROR(VLOOKUP($P711,'M1'!$A:$C,Q$2,FALSE)),IF(ISERROR(VLOOKUP(DATA!$P711,'M2'!$A:$C,Q$2,FALSE)),"NOT PRESENT",VLOOKUP(DATA!$P711,'M2'!$A:$C,Q$2,FALSE)),VLOOKUP($P711,'M1'!$A:$C,Q$2,FALSE)),"SPECIFY METHOD")))</f>
        <v>Debris - Zero</v>
      </c>
      <c r="R711" s="7" t="str">
        <f>IF($N711=1,IF(ISERROR(VLOOKUP($P711,'M1'!$A:$C,R$2,FALSE)),"NOT PRESENT",VLOOKUP($P711,'M1'!$A:$C,R$2,FALSE)),IF($N711=2,IF(ISERROR(VLOOKUP(DATA!$P711,'M2'!$A:$C,R$2,FALSE)),"NOT PRESENT",VLOOKUP(DATA!$P711,'M2'!$A:$C,R$2,FALSE)),IF($N711=0,IF(ISERROR(VLOOKUP($P711,'M1'!$A:$C,R$2,FALSE)),IF(ISERROR(VLOOKUP(DATA!$P711,'M2'!$A:$C,R$2,FALSE)),"NOT PRESENT",VLOOKUP(DATA!$P711,'M2'!$A:$C,R$2,FALSE)),VLOOKUP($P711,'M1'!$A:$C,R$2,FALSE)),"SPECIFY METHOD")))</f>
        <v>No Debris found</v>
      </c>
      <c r="S711" s="33">
        <f t="shared" si="1286"/>
        <v>0</v>
      </c>
      <c r="T711" s="2">
        <v>0</v>
      </c>
    </row>
    <row r="712" spans="2:20">
      <c r="B712" s="2" t="str">
        <f t="shared" ref="B712:D712" si="1391">IF(ISERROR(B711),IF(ISERROR(B710),IF(ISERROR(B709),"BLANK",B709),B710),B711)</f>
        <v>LH</v>
      </c>
      <c r="C712" s="2" t="str">
        <f t="shared" si="1391"/>
        <v>KK</v>
      </c>
      <c r="D712" s="2" t="str">
        <f t="shared" si="1391"/>
        <v>BC3</v>
      </c>
      <c r="E712" s="7" t="str">
        <f>IF(ISERROR(VLOOKUP($D712,SITES!$A:$E,2,FALSE)),"",VLOOKUP($D712,SITES!$A:$E,2,FALSE))</f>
        <v>Broward County 3</v>
      </c>
      <c r="F712" s="4">
        <f>IF(ISERROR(VLOOKUP($D712,SITES!$A:$E,3,FALSE)),"",VLOOKUP($D712,SITES!$A:$E,3,FALSE))</f>
        <v>26.158633333333334</v>
      </c>
      <c r="G712" s="31">
        <f>IF(ISERROR(VLOOKUP($D712,SITES!$A:$E,4,FALSE)),"",VLOOKUP($D712,SITES!$A:$E,4,FALSE))</f>
        <v>-80.077349999999996</v>
      </c>
      <c r="H712" s="50">
        <f t="shared" ref="H712:P712" si="1392">IF(ISERROR(H711),IF(ISERROR(H710),IF(ISERROR(H709),"BLANK",H709),H710),H711)</f>
        <v>45479</v>
      </c>
      <c r="I712" s="2">
        <f t="shared" si="1392"/>
        <v>15</v>
      </c>
      <c r="J712" s="2" t="str">
        <f t="shared" si="1392"/>
        <v>N</v>
      </c>
      <c r="K712" s="6">
        <f t="shared" si="1392"/>
        <v>0.41666666666666669</v>
      </c>
      <c r="L712" s="2" t="str">
        <f t="shared" si="1392"/>
        <v>Angela</v>
      </c>
      <c r="M712" s="2">
        <f t="shared" si="1392"/>
        <v>18.899999999999999</v>
      </c>
      <c r="N712" s="2">
        <f t="shared" si="1392"/>
        <v>2</v>
      </c>
      <c r="O712" s="2">
        <f t="shared" si="1392"/>
        <v>2</v>
      </c>
      <c r="P712" s="2" t="str">
        <f t="shared" si="1392"/>
        <v>dez</v>
      </c>
      <c r="Q712" s="7" t="str">
        <f>IF($N712=1,IF(ISERROR(VLOOKUP($P712,'M1'!$A:$C,Q$2,FALSE)),"NOT PRESENT",VLOOKUP($P712,'M1'!$A:$C,Q$2,FALSE)),IF($N712=2,IF(ISERROR(VLOOKUP(DATA!$P712,'M2'!$A:$C,Q$2,FALSE)),"NOT PRESENT",VLOOKUP(DATA!$P712,'M2'!$A:$C,Q$2,FALSE)),IF($N712=0,IF(ISERROR(VLOOKUP($P712,'M1'!$A:$C,Q$2,FALSE)),IF(ISERROR(VLOOKUP(DATA!$P712,'M2'!$A:$C,Q$2,FALSE)),"NOT PRESENT",VLOOKUP(DATA!$P712,'M2'!$A:$C,Q$2,FALSE)),VLOOKUP($P712,'M1'!$A:$C,Q$2,FALSE)),"SPECIFY METHOD")))</f>
        <v>Debris - Zero</v>
      </c>
      <c r="R712" s="7" t="str">
        <f>IF($N712=1,IF(ISERROR(VLOOKUP($P712,'M1'!$A:$C,R$2,FALSE)),"NOT PRESENT",VLOOKUP($P712,'M1'!$A:$C,R$2,FALSE)),IF($N712=2,IF(ISERROR(VLOOKUP(DATA!$P712,'M2'!$A:$C,R$2,FALSE)),"NOT PRESENT",VLOOKUP(DATA!$P712,'M2'!$A:$C,R$2,FALSE)),IF($N712=0,IF(ISERROR(VLOOKUP($P712,'M1'!$A:$C,R$2,FALSE)),IF(ISERROR(VLOOKUP(DATA!$P712,'M2'!$A:$C,R$2,FALSE)),"NOT PRESENT",VLOOKUP(DATA!$P712,'M2'!$A:$C,R$2,FALSE)),VLOOKUP($P712,'M1'!$A:$C,R$2,FALSE)),"SPECIFY METHOD")))</f>
        <v>No Debris found</v>
      </c>
      <c r="S712" s="33">
        <f t="shared" si="1286"/>
        <v>0</v>
      </c>
      <c r="T712" s="2">
        <v>0</v>
      </c>
    </row>
    <row r="713" spans="2:20">
      <c r="B713" s="2" t="str">
        <f t="shared" ref="B713:D713" si="1393">IF(ISERROR(B712),IF(ISERROR(B711),IF(ISERROR(B710),"BLANK",B710),B711),B712)</f>
        <v>LH</v>
      </c>
      <c r="C713" s="2" t="str">
        <f t="shared" si="1393"/>
        <v>KK</v>
      </c>
      <c r="D713" s="2" t="str">
        <f t="shared" si="1393"/>
        <v>BC3</v>
      </c>
      <c r="E713" s="7" t="str">
        <f>IF(ISERROR(VLOOKUP($D713,SITES!$A:$E,2,FALSE)),"",VLOOKUP($D713,SITES!$A:$E,2,FALSE))</f>
        <v>Broward County 3</v>
      </c>
      <c r="F713" s="4">
        <f>IF(ISERROR(VLOOKUP($D713,SITES!$A:$E,3,FALSE)),"",VLOOKUP($D713,SITES!$A:$E,3,FALSE))</f>
        <v>26.158633333333334</v>
      </c>
      <c r="G713" s="31">
        <f>IF(ISERROR(VLOOKUP($D713,SITES!$A:$E,4,FALSE)),"",VLOOKUP($D713,SITES!$A:$E,4,FALSE))</f>
        <v>-80.077349999999996</v>
      </c>
      <c r="H713" s="50">
        <f t="shared" ref="H713:P713" si="1394">IF(ISERROR(H712),IF(ISERROR(H711),IF(ISERROR(H710),"BLANK",H710),H711),H712)</f>
        <v>45479</v>
      </c>
      <c r="I713" s="2">
        <f t="shared" si="1394"/>
        <v>15</v>
      </c>
      <c r="J713" s="2" t="str">
        <f t="shared" si="1394"/>
        <v>N</v>
      </c>
      <c r="K713" s="6">
        <f t="shared" si="1394"/>
        <v>0.41666666666666669</v>
      </c>
      <c r="L713" s="2" t="str">
        <f t="shared" si="1394"/>
        <v>Angela</v>
      </c>
      <c r="M713" s="2">
        <f t="shared" si="1394"/>
        <v>18.899999999999999</v>
      </c>
      <c r="N713" s="2">
        <f t="shared" si="1394"/>
        <v>2</v>
      </c>
      <c r="O713" s="2">
        <f t="shared" si="1394"/>
        <v>2</v>
      </c>
      <c r="P713" s="2" t="str">
        <f t="shared" si="1394"/>
        <v>dez</v>
      </c>
      <c r="Q713" s="7" t="str">
        <f>IF($N713=1,IF(ISERROR(VLOOKUP($P713,'M1'!$A:$C,Q$2,FALSE)),"NOT PRESENT",VLOOKUP($P713,'M1'!$A:$C,Q$2,FALSE)),IF($N713=2,IF(ISERROR(VLOOKUP(DATA!$P713,'M2'!$A:$C,Q$2,FALSE)),"NOT PRESENT",VLOOKUP(DATA!$P713,'M2'!$A:$C,Q$2,FALSE)),IF($N713=0,IF(ISERROR(VLOOKUP($P713,'M1'!$A:$C,Q$2,FALSE)),IF(ISERROR(VLOOKUP(DATA!$P713,'M2'!$A:$C,Q$2,FALSE)),"NOT PRESENT",VLOOKUP(DATA!$P713,'M2'!$A:$C,Q$2,FALSE)),VLOOKUP($P713,'M1'!$A:$C,Q$2,FALSE)),"SPECIFY METHOD")))</f>
        <v>Debris - Zero</v>
      </c>
      <c r="R713" s="7" t="str">
        <f>IF($N713=1,IF(ISERROR(VLOOKUP($P713,'M1'!$A:$C,R$2,FALSE)),"NOT PRESENT",VLOOKUP($P713,'M1'!$A:$C,R$2,FALSE)),IF($N713=2,IF(ISERROR(VLOOKUP(DATA!$P713,'M2'!$A:$C,R$2,FALSE)),"NOT PRESENT",VLOOKUP(DATA!$P713,'M2'!$A:$C,R$2,FALSE)),IF($N713=0,IF(ISERROR(VLOOKUP($P713,'M1'!$A:$C,R$2,FALSE)),IF(ISERROR(VLOOKUP(DATA!$P713,'M2'!$A:$C,R$2,FALSE)),"NOT PRESENT",VLOOKUP(DATA!$P713,'M2'!$A:$C,R$2,FALSE)),VLOOKUP($P713,'M1'!$A:$C,R$2,FALSE)),"SPECIFY METHOD")))</f>
        <v>No Debris found</v>
      </c>
      <c r="S713" s="33">
        <f t="shared" si="1286"/>
        <v>0</v>
      </c>
      <c r="T713" s="2">
        <v>0</v>
      </c>
    </row>
    <row r="714" spans="2:20">
      <c r="B714" s="2" t="str">
        <f t="shared" ref="B714:D714" si="1395">IF(ISERROR(B713),IF(ISERROR(B712),IF(ISERROR(B711),"BLANK",B711),B712),B713)</f>
        <v>LH</v>
      </c>
      <c r="C714" s="2" t="str">
        <f t="shared" si="1395"/>
        <v>KK</v>
      </c>
      <c r="D714" s="2" t="str">
        <f t="shared" si="1395"/>
        <v>BC3</v>
      </c>
      <c r="E714" s="7" t="str">
        <f>IF(ISERROR(VLOOKUP($D714,SITES!$A:$E,2,FALSE)),"",VLOOKUP($D714,SITES!$A:$E,2,FALSE))</f>
        <v>Broward County 3</v>
      </c>
      <c r="F714" s="4">
        <f>IF(ISERROR(VLOOKUP($D714,SITES!$A:$E,3,FALSE)),"",VLOOKUP($D714,SITES!$A:$E,3,FALSE))</f>
        <v>26.158633333333334</v>
      </c>
      <c r="G714" s="31">
        <f>IF(ISERROR(VLOOKUP($D714,SITES!$A:$E,4,FALSE)),"",VLOOKUP($D714,SITES!$A:$E,4,FALSE))</f>
        <v>-80.077349999999996</v>
      </c>
      <c r="H714" s="50">
        <f t="shared" ref="H714:P714" si="1396">IF(ISERROR(H713),IF(ISERROR(H712),IF(ISERROR(H711),"BLANK",H711),H712),H713)</f>
        <v>45479</v>
      </c>
      <c r="I714" s="2">
        <f t="shared" si="1396"/>
        <v>15</v>
      </c>
      <c r="J714" s="2" t="str">
        <f t="shared" si="1396"/>
        <v>N</v>
      </c>
      <c r="K714" s="6">
        <f t="shared" si="1396"/>
        <v>0.41666666666666669</v>
      </c>
      <c r="L714" s="2" t="str">
        <f t="shared" si="1396"/>
        <v>Angela</v>
      </c>
      <c r="M714" s="2">
        <f t="shared" si="1396"/>
        <v>18.899999999999999</v>
      </c>
      <c r="N714" s="2">
        <f t="shared" si="1396"/>
        <v>2</v>
      </c>
      <c r="O714" s="2">
        <f t="shared" si="1396"/>
        <v>2</v>
      </c>
      <c r="P714" s="2" t="str">
        <f t="shared" si="1396"/>
        <v>dez</v>
      </c>
      <c r="Q714" s="7" t="str">
        <f>IF($N714=1,IF(ISERROR(VLOOKUP($P714,'M1'!$A:$C,Q$2,FALSE)),"NOT PRESENT",VLOOKUP($P714,'M1'!$A:$C,Q$2,FALSE)),IF($N714=2,IF(ISERROR(VLOOKUP(DATA!$P714,'M2'!$A:$C,Q$2,FALSE)),"NOT PRESENT",VLOOKUP(DATA!$P714,'M2'!$A:$C,Q$2,FALSE)),IF($N714=0,IF(ISERROR(VLOOKUP($P714,'M1'!$A:$C,Q$2,FALSE)),IF(ISERROR(VLOOKUP(DATA!$P714,'M2'!$A:$C,Q$2,FALSE)),"NOT PRESENT",VLOOKUP(DATA!$P714,'M2'!$A:$C,Q$2,FALSE)),VLOOKUP($P714,'M1'!$A:$C,Q$2,FALSE)),"SPECIFY METHOD")))</f>
        <v>Debris - Zero</v>
      </c>
      <c r="R714" s="7" t="str">
        <f>IF($N714=1,IF(ISERROR(VLOOKUP($P714,'M1'!$A:$C,R$2,FALSE)),"NOT PRESENT",VLOOKUP($P714,'M1'!$A:$C,R$2,FALSE)),IF($N714=2,IF(ISERROR(VLOOKUP(DATA!$P714,'M2'!$A:$C,R$2,FALSE)),"NOT PRESENT",VLOOKUP(DATA!$P714,'M2'!$A:$C,R$2,FALSE)),IF($N714=0,IF(ISERROR(VLOOKUP($P714,'M1'!$A:$C,R$2,FALSE)),IF(ISERROR(VLOOKUP(DATA!$P714,'M2'!$A:$C,R$2,FALSE)),"NOT PRESENT",VLOOKUP(DATA!$P714,'M2'!$A:$C,R$2,FALSE)),VLOOKUP($P714,'M1'!$A:$C,R$2,FALSE)),"SPECIFY METHOD")))</f>
        <v>No Debris found</v>
      </c>
      <c r="S714" s="33">
        <f t="shared" si="1286"/>
        <v>0</v>
      </c>
      <c r="T714" s="2">
        <v>0</v>
      </c>
    </row>
    <row r="715" spans="2:20">
      <c r="B715" s="2" t="str">
        <f t="shared" ref="B715:D715" si="1397">IF(ISERROR(B714),IF(ISERROR(B713),IF(ISERROR(B712),"BLANK",B712),B713),B714)</f>
        <v>LH</v>
      </c>
      <c r="C715" s="2" t="str">
        <f t="shared" si="1397"/>
        <v>KK</v>
      </c>
      <c r="D715" s="2" t="str">
        <f t="shared" si="1397"/>
        <v>BC3</v>
      </c>
      <c r="E715" s="7" t="str">
        <f>IF(ISERROR(VLOOKUP($D715,SITES!$A:$E,2,FALSE)),"",VLOOKUP($D715,SITES!$A:$E,2,FALSE))</f>
        <v>Broward County 3</v>
      </c>
      <c r="F715" s="4">
        <f>IF(ISERROR(VLOOKUP($D715,SITES!$A:$E,3,FALSE)),"",VLOOKUP($D715,SITES!$A:$E,3,FALSE))</f>
        <v>26.158633333333334</v>
      </c>
      <c r="G715" s="31">
        <f>IF(ISERROR(VLOOKUP($D715,SITES!$A:$E,4,FALSE)),"",VLOOKUP($D715,SITES!$A:$E,4,FALSE))</f>
        <v>-80.077349999999996</v>
      </c>
      <c r="H715" s="50">
        <f t="shared" ref="H715:P715" si="1398">IF(ISERROR(H714),IF(ISERROR(H713),IF(ISERROR(H712),"BLANK",H712),H713),H714)</f>
        <v>45479</v>
      </c>
      <c r="I715" s="2">
        <f t="shared" si="1398"/>
        <v>15</v>
      </c>
      <c r="J715" s="2" t="str">
        <f t="shared" si="1398"/>
        <v>N</v>
      </c>
      <c r="K715" s="6">
        <f t="shared" si="1398"/>
        <v>0.41666666666666669</v>
      </c>
      <c r="L715" s="2" t="str">
        <f t="shared" si="1398"/>
        <v>Angela</v>
      </c>
      <c r="M715" s="2">
        <f t="shared" si="1398"/>
        <v>18.899999999999999</v>
      </c>
      <c r="N715" s="2">
        <f t="shared" si="1398"/>
        <v>2</v>
      </c>
      <c r="O715" s="2">
        <f t="shared" si="1398"/>
        <v>2</v>
      </c>
      <c r="P715" s="2" t="str">
        <f t="shared" si="1398"/>
        <v>dez</v>
      </c>
      <c r="Q715" s="7" t="str">
        <f>IF($N715=1,IF(ISERROR(VLOOKUP($P715,'M1'!$A:$C,Q$2,FALSE)),"NOT PRESENT",VLOOKUP($P715,'M1'!$A:$C,Q$2,FALSE)),IF($N715=2,IF(ISERROR(VLOOKUP(DATA!$P715,'M2'!$A:$C,Q$2,FALSE)),"NOT PRESENT",VLOOKUP(DATA!$P715,'M2'!$A:$C,Q$2,FALSE)),IF($N715=0,IF(ISERROR(VLOOKUP($P715,'M1'!$A:$C,Q$2,FALSE)),IF(ISERROR(VLOOKUP(DATA!$P715,'M2'!$A:$C,Q$2,FALSE)),"NOT PRESENT",VLOOKUP(DATA!$P715,'M2'!$A:$C,Q$2,FALSE)),VLOOKUP($P715,'M1'!$A:$C,Q$2,FALSE)),"SPECIFY METHOD")))</f>
        <v>Debris - Zero</v>
      </c>
      <c r="R715" s="7" t="str">
        <f>IF($N715=1,IF(ISERROR(VLOOKUP($P715,'M1'!$A:$C,R$2,FALSE)),"NOT PRESENT",VLOOKUP($P715,'M1'!$A:$C,R$2,FALSE)),IF($N715=2,IF(ISERROR(VLOOKUP(DATA!$P715,'M2'!$A:$C,R$2,FALSE)),"NOT PRESENT",VLOOKUP(DATA!$P715,'M2'!$A:$C,R$2,FALSE)),IF($N715=0,IF(ISERROR(VLOOKUP($P715,'M1'!$A:$C,R$2,FALSE)),IF(ISERROR(VLOOKUP(DATA!$P715,'M2'!$A:$C,R$2,FALSE)),"NOT PRESENT",VLOOKUP(DATA!$P715,'M2'!$A:$C,R$2,FALSE)),VLOOKUP($P715,'M1'!$A:$C,R$2,FALSE)),"SPECIFY METHOD")))</f>
        <v>No Debris found</v>
      </c>
      <c r="S715" s="33">
        <f t="shared" si="1286"/>
        <v>0</v>
      </c>
      <c r="T715" s="2">
        <v>0</v>
      </c>
    </row>
    <row r="716" spans="2:20">
      <c r="B716" s="2" t="str">
        <f t="shared" ref="B716:D716" si="1399">IF(ISERROR(B715),IF(ISERROR(B714),IF(ISERROR(B713),"BLANK",B713),B714),B715)</f>
        <v>LH</v>
      </c>
      <c r="C716" s="2" t="str">
        <f t="shared" si="1399"/>
        <v>KK</v>
      </c>
      <c r="D716" s="2" t="str">
        <f t="shared" si="1399"/>
        <v>BC3</v>
      </c>
      <c r="E716" s="7" t="str">
        <f>IF(ISERROR(VLOOKUP($D716,SITES!$A:$E,2,FALSE)),"",VLOOKUP($D716,SITES!$A:$E,2,FALSE))</f>
        <v>Broward County 3</v>
      </c>
      <c r="F716" s="4">
        <f>IF(ISERROR(VLOOKUP($D716,SITES!$A:$E,3,FALSE)),"",VLOOKUP($D716,SITES!$A:$E,3,FALSE))</f>
        <v>26.158633333333334</v>
      </c>
      <c r="G716" s="31">
        <f>IF(ISERROR(VLOOKUP($D716,SITES!$A:$E,4,FALSE)),"",VLOOKUP($D716,SITES!$A:$E,4,FALSE))</f>
        <v>-80.077349999999996</v>
      </c>
      <c r="H716" s="50">
        <f t="shared" ref="H716:P716" si="1400">IF(ISERROR(H715),IF(ISERROR(H714),IF(ISERROR(H713),"BLANK",H713),H714),H715)</f>
        <v>45479</v>
      </c>
      <c r="I716" s="2">
        <f t="shared" si="1400"/>
        <v>15</v>
      </c>
      <c r="J716" s="2" t="str">
        <f t="shared" si="1400"/>
        <v>N</v>
      </c>
      <c r="K716" s="6">
        <f t="shared" si="1400"/>
        <v>0.41666666666666669</v>
      </c>
      <c r="L716" s="2" t="str">
        <f t="shared" si="1400"/>
        <v>Angela</v>
      </c>
      <c r="M716" s="2">
        <f t="shared" si="1400"/>
        <v>18.899999999999999</v>
      </c>
      <c r="N716" s="2">
        <f t="shared" si="1400"/>
        <v>2</v>
      </c>
      <c r="O716" s="2">
        <f t="shared" si="1400"/>
        <v>2</v>
      </c>
      <c r="P716" s="2" t="str">
        <f t="shared" si="1400"/>
        <v>dez</v>
      </c>
      <c r="Q716" s="7" t="str">
        <f>IF($N716=1,IF(ISERROR(VLOOKUP($P716,'M1'!$A:$C,Q$2,FALSE)),"NOT PRESENT",VLOOKUP($P716,'M1'!$A:$C,Q$2,FALSE)),IF($N716=2,IF(ISERROR(VLOOKUP(DATA!$P716,'M2'!$A:$C,Q$2,FALSE)),"NOT PRESENT",VLOOKUP(DATA!$P716,'M2'!$A:$C,Q$2,FALSE)),IF($N716=0,IF(ISERROR(VLOOKUP($P716,'M1'!$A:$C,Q$2,FALSE)),IF(ISERROR(VLOOKUP(DATA!$P716,'M2'!$A:$C,Q$2,FALSE)),"NOT PRESENT",VLOOKUP(DATA!$P716,'M2'!$A:$C,Q$2,FALSE)),VLOOKUP($P716,'M1'!$A:$C,Q$2,FALSE)),"SPECIFY METHOD")))</f>
        <v>Debris - Zero</v>
      </c>
      <c r="R716" s="7" t="str">
        <f>IF($N716=1,IF(ISERROR(VLOOKUP($P716,'M1'!$A:$C,R$2,FALSE)),"NOT PRESENT",VLOOKUP($P716,'M1'!$A:$C,R$2,FALSE)),IF($N716=2,IF(ISERROR(VLOOKUP(DATA!$P716,'M2'!$A:$C,R$2,FALSE)),"NOT PRESENT",VLOOKUP(DATA!$P716,'M2'!$A:$C,R$2,FALSE)),IF($N716=0,IF(ISERROR(VLOOKUP($P716,'M1'!$A:$C,R$2,FALSE)),IF(ISERROR(VLOOKUP(DATA!$P716,'M2'!$A:$C,R$2,FALSE)),"NOT PRESENT",VLOOKUP(DATA!$P716,'M2'!$A:$C,R$2,FALSE)),VLOOKUP($P716,'M1'!$A:$C,R$2,FALSE)),"SPECIFY METHOD")))</f>
        <v>No Debris found</v>
      </c>
      <c r="S716" s="33">
        <f t="shared" si="1286"/>
        <v>0</v>
      </c>
      <c r="T716" s="2">
        <v>0</v>
      </c>
    </row>
    <row r="717" spans="2:20">
      <c r="B717" s="2" t="str">
        <f t="shared" ref="B717:D717" si="1401">IF(ISERROR(B716),IF(ISERROR(B715),IF(ISERROR(B714),"BLANK",B714),B715),B716)</f>
        <v>LH</v>
      </c>
      <c r="C717" s="2" t="str">
        <f t="shared" si="1401"/>
        <v>KK</v>
      </c>
      <c r="D717" s="2" t="str">
        <f t="shared" si="1401"/>
        <v>BC3</v>
      </c>
      <c r="E717" s="7" t="str">
        <f>IF(ISERROR(VLOOKUP($D717,SITES!$A:$E,2,FALSE)),"",VLOOKUP($D717,SITES!$A:$E,2,FALSE))</f>
        <v>Broward County 3</v>
      </c>
      <c r="F717" s="4">
        <f>IF(ISERROR(VLOOKUP($D717,SITES!$A:$E,3,FALSE)),"",VLOOKUP($D717,SITES!$A:$E,3,FALSE))</f>
        <v>26.158633333333334</v>
      </c>
      <c r="G717" s="31">
        <f>IF(ISERROR(VLOOKUP($D717,SITES!$A:$E,4,FALSE)),"",VLOOKUP($D717,SITES!$A:$E,4,FALSE))</f>
        <v>-80.077349999999996</v>
      </c>
      <c r="H717" s="50">
        <f t="shared" ref="H717:P717" si="1402">IF(ISERROR(H716),IF(ISERROR(H715),IF(ISERROR(H714),"BLANK",H714),H715),H716)</f>
        <v>45479</v>
      </c>
      <c r="I717" s="2">
        <f t="shared" si="1402"/>
        <v>15</v>
      </c>
      <c r="J717" s="2" t="str">
        <f t="shared" si="1402"/>
        <v>N</v>
      </c>
      <c r="K717" s="6">
        <f t="shared" si="1402"/>
        <v>0.41666666666666669</v>
      </c>
      <c r="L717" s="2" t="str">
        <f t="shared" si="1402"/>
        <v>Angela</v>
      </c>
      <c r="M717" s="2">
        <f t="shared" si="1402"/>
        <v>18.899999999999999</v>
      </c>
      <c r="N717" s="2">
        <f t="shared" si="1402"/>
        <v>2</v>
      </c>
      <c r="O717" s="2">
        <f t="shared" si="1402"/>
        <v>2</v>
      </c>
      <c r="P717" s="2" t="str">
        <f t="shared" si="1402"/>
        <v>dez</v>
      </c>
      <c r="Q717" s="7" t="str">
        <f>IF($N717=1,IF(ISERROR(VLOOKUP($P717,'M1'!$A:$C,Q$2,FALSE)),"NOT PRESENT",VLOOKUP($P717,'M1'!$A:$C,Q$2,FALSE)),IF($N717=2,IF(ISERROR(VLOOKUP(DATA!$P717,'M2'!$A:$C,Q$2,FALSE)),"NOT PRESENT",VLOOKUP(DATA!$P717,'M2'!$A:$C,Q$2,FALSE)),IF($N717=0,IF(ISERROR(VLOOKUP($P717,'M1'!$A:$C,Q$2,FALSE)),IF(ISERROR(VLOOKUP(DATA!$P717,'M2'!$A:$C,Q$2,FALSE)),"NOT PRESENT",VLOOKUP(DATA!$P717,'M2'!$A:$C,Q$2,FALSE)),VLOOKUP($P717,'M1'!$A:$C,Q$2,FALSE)),"SPECIFY METHOD")))</f>
        <v>Debris - Zero</v>
      </c>
      <c r="R717" s="7" t="str">
        <f>IF($N717=1,IF(ISERROR(VLOOKUP($P717,'M1'!$A:$C,R$2,FALSE)),"NOT PRESENT",VLOOKUP($P717,'M1'!$A:$C,R$2,FALSE)),IF($N717=2,IF(ISERROR(VLOOKUP(DATA!$P717,'M2'!$A:$C,R$2,FALSE)),"NOT PRESENT",VLOOKUP(DATA!$P717,'M2'!$A:$C,R$2,FALSE)),IF($N717=0,IF(ISERROR(VLOOKUP($P717,'M1'!$A:$C,R$2,FALSE)),IF(ISERROR(VLOOKUP(DATA!$P717,'M2'!$A:$C,R$2,FALSE)),"NOT PRESENT",VLOOKUP(DATA!$P717,'M2'!$A:$C,R$2,FALSE)),VLOOKUP($P717,'M1'!$A:$C,R$2,FALSE)),"SPECIFY METHOD")))</f>
        <v>No Debris found</v>
      </c>
      <c r="S717" s="33">
        <f t="shared" si="1286"/>
        <v>0</v>
      </c>
      <c r="T717" s="2">
        <v>0</v>
      </c>
    </row>
    <row r="718" spans="2:20">
      <c r="B718" s="2" t="str">
        <f t="shared" ref="B718:D718" si="1403">IF(ISERROR(B717),IF(ISERROR(B716),IF(ISERROR(B715),"BLANK",B715),B716),B717)</f>
        <v>LH</v>
      </c>
      <c r="C718" s="2" t="str">
        <f t="shared" si="1403"/>
        <v>KK</v>
      </c>
      <c r="D718" s="2" t="str">
        <f t="shared" si="1403"/>
        <v>BC3</v>
      </c>
      <c r="E718" s="7" t="str">
        <f>IF(ISERROR(VLOOKUP($D718,SITES!$A:$E,2,FALSE)),"",VLOOKUP($D718,SITES!$A:$E,2,FALSE))</f>
        <v>Broward County 3</v>
      </c>
      <c r="F718" s="4">
        <f>IF(ISERROR(VLOOKUP($D718,SITES!$A:$E,3,FALSE)),"",VLOOKUP($D718,SITES!$A:$E,3,FALSE))</f>
        <v>26.158633333333334</v>
      </c>
      <c r="G718" s="31">
        <f>IF(ISERROR(VLOOKUP($D718,SITES!$A:$E,4,FALSE)),"",VLOOKUP($D718,SITES!$A:$E,4,FALSE))</f>
        <v>-80.077349999999996</v>
      </c>
      <c r="H718" s="50">
        <f t="shared" ref="H718:P718" si="1404">IF(ISERROR(H717),IF(ISERROR(H716),IF(ISERROR(H715),"BLANK",H715),H716),H717)</f>
        <v>45479</v>
      </c>
      <c r="I718" s="2">
        <f t="shared" si="1404"/>
        <v>15</v>
      </c>
      <c r="J718" s="2" t="str">
        <f t="shared" si="1404"/>
        <v>N</v>
      </c>
      <c r="K718" s="6">
        <f t="shared" si="1404"/>
        <v>0.41666666666666669</v>
      </c>
      <c r="L718" s="2" t="str">
        <f t="shared" si="1404"/>
        <v>Angela</v>
      </c>
      <c r="M718" s="2">
        <f t="shared" si="1404"/>
        <v>18.899999999999999</v>
      </c>
      <c r="N718" s="2">
        <f t="shared" si="1404"/>
        <v>2</v>
      </c>
      <c r="O718" s="2">
        <f t="shared" si="1404"/>
        <v>2</v>
      </c>
      <c r="P718" s="2" t="str">
        <f t="shared" si="1404"/>
        <v>dez</v>
      </c>
      <c r="Q718" s="7" t="str">
        <f>IF($N718=1,IF(ISERROR(VLOOKUP($P718,'M1'!$A:$C,Q$2,FALSE)),"NOT PRESENT",VLOOKUP($P718,'M1'!$A:$C,Q$2,FALSE)),IF($N718=2,IF(ISERROR(VLOOKUP(DATA!$P718,'M2'!$A:$C,Q$2,FALSE)),"NOT PRESENT",VLOOKUP(DATA!$P718,'M2'!$A:$C,Q$2,FALSE)),IF($N718=0,IF(ISERROR(VLOOKUP($P718,'M1'!$A:$C,Q$2,FALSE)),IF(ISERROR(VLOOKUP(DATA!$P718,'M2'!$A:$C,Q$2,FALSE)),"NOT PRESENT",VLOOKUP(DATA!$P718,'M2'!$A:$C,Q$2,FALSE)),VLOOKUP($P718,'M1'!$A:$C,Q$2,FALSE)),"SPECIFY METHOD")))</f>
        <v>Debris - Zero</v>
      </c>
      <c r="R718" s="7" t="str">
        <f>IF($N718=1,IF(ISERROR(VLOOKUP($P718,'M1'!$A:$C,R$2,FALSE)),"NOT PRESENT",VLOOKUP($P718,'M1'!$A:$C,R$2,FALSE)),IF($N718=2,IF(ISERROR(VLOOKUP(DATA!$P718,'M2'!$A:$C,R$2,FALSE)),"NOT PRESENT",VLOOKUP(DATA!$P718,'M2'!$A:$C,R$2,FALSE)),IF($N718=0,IF(ISERROR(VLOOKUP($P718,'M1'!$A:$C,R$2,FALSE)),IF(ISERROR(VLOOKUP(DATA!$P718,'M2'!$A:$C,R$2,FALSE)),"NOT PRESENT",VLOOKUP(DATA!$P718,'M2'!$A:$C,R$2,FALSE)),VLOOKUP($P718,'M1'!$A:$C,R$2,FALSE)),"SPECIFY METHOD")))</f>
        <v>No Debris found</v>
      </c>
      <c r="S718" s="33">
        <f t="shared" si="1286"/>
        <v>0</v>
      </c>
      <c r="T718" s="2">
        <v>0</v>
      </c>
    </row>
    <row r="719" spans="2:20">
      <c r="B719" s="2" t="str">
        <f t="shared" ref="B719:D719" si="1405">IF(ISERROR(B718),IF(ISERROR(B717),IF(ISERROR(B716),"BLANK",B716),B717),B718)</f>
        <v>LH</v>
      </c>
      <c r="C719" s="2" t="str">
        <f t="shared" si="1405"/>
        <v>KK</v>
      </c>
      <c r="D719" s="2" t="str">
        <f t="shared" si="1405"/>
        <v>BC3</v>
      </c>
      <c r="E719" s="7" t="str">
        <f>IF(ISERROR(VLOOKUP($D719,SITES!$A:$E,2,FALSE)),"",VLOOKUP($D719,SITES!$A:$E,2,FALSE))</f>
        <v>Broward County 3</v>
      </c>
      <c r="F719" s="4">
        <f>IF(ISERROR(VLOOKUP($D719,SITES!$A:$E,3,FALSE)),"",VLOOKUP($D719,SITES!$A:$E,3,FALSE))</f>
        <v>26.158633333333334</v>
      </c>
      <c r="G719" s="31">
        <f>IF(ISERROR(VLOOKUP($D719,SITES!$A:$E,4,FALSE)),"",VLOOKUP($D719,SITES!$A:$E,4,FALSE))</f>
        <v>-80.077349999999996</v>
      </c>
      <c r="H719" s="50">
        <f t="shared" ref="H719:P719" si="1406">IF(ISERROR(H718),IF(ISERROR(H717),IF(ISERROR(H716),"BLANK",H716),H717),H718)</f>
        <v>45479</v>
      </c>
      <c r="I719" s="2">
        <f t="shared" si="1406"/>
        <v>15</v>
      </c>
      <c r="J719" s="2" t="str">
        <f t="shared" si="1406"/>
        <v>N</v>
      </c>
      <c r="K719" s="6">
        <f t="shared" si="1406"/>
        <v>0.41666666666666669</v>
      </c>
      <c r="L719" s="2" t="str">
        <f t="shared" si="1406"/>
        <v>Angela</v>
      </c>
      <c r="M719" s="2">
        <f t="shared" si="1406"/>
        <v>18.899999999999999</v>
      </c>
      <c r="N719" s="2">
        <f t="shared" si="1406"/>
        <v>2</v>
      </c>
      <c r="O719" s="2">
        <f t="shared" si="1406"/>
        <v>2</v>
      </c>
      <c r="P719" s="2" t="str">
        <f t="shared" si="1406"/>
        <v>dez</v>
      </c>
      <c r="Q719" s="7" t="str">
        <f>IF($N719=1,IF(ISERROR(VLOOKUP($P719,'M1'!$A:$C,Q$2,FALSE)),"NOT PRESENT",VLOOKUP($P719,'M1'!$A:$C,Q$2,FALSE)),IF($N719=2,IF(ISERROR(VLOOKUP(DATA!$P719,'M2'!$A:$C,Q$2,FALSE)),"NOT PRESENT",VLOOKUP(DATA!$P719,'M2'!$A:$C,Q$2,FALSE)),IF($N719=0,IF(ISERROR(VLOOKUP($P719,'M1'!$A:$C,Q$2,FALSE)),IF(ISERROR(VLOOKUP(DATA!$P719,'M2'!$A:$C,Q$2,FALSE)),"NOT PRESENT",VLOOKUP(DATA!$P719,'M2'!$A:$C,Q$2,FALSE)),VLOOKUP($P719,'M1'!$A:$C,Q$2,FALSE)),"SPECIFY METHOD")))</f>
        <v>Debris - Zero</v>
      </c>
      <c r="R719" s="7" t="str">
        <f>IF($N719=1,IF(ISERROR(VLOOKUP($P719,'M1'!$A:$C,R$2,FALSE)),"NOT PRESENT",VLOOKUP($P719,'M1'!$A:$C,R$2,FALSE)),IF($N719=2,IF(ISERROR(VLOOKUP(DATA!$P719,'M2'!$A:$C,R$2,FALSE)),"NOT PRESENT",VLOOKUP(DATA!$P719,'M2'!$A:$C,R$2,FALSE)),IF($N719=0,IF(ISERROR(VLOOKUP($P719,'M1'!$A:$C,R$2,FALSE)),IF(ISERROR(VLOOKUP(DATA!$P719,'M2'!$A:$C,R$2,FALSE)),"NOT PRESENT",VLOOKUP(DATA!$P719,'M2'!$A:$C,R$2,FALSE)),VLOOKUP($P719,'M1'!$A:$C,R$2,FALSE)),"SPECIFY METHOD")))</f>
        <v>No Debris found</v>
      </c>
      <c r="S719" s="33">
        <f t="shared" si="1286"/>
        <v>0</v>
      </c>
      <c r="T719" s="2">
        <v>0</v>
      </c>
    </row>
    <row r="720" spans="2:20">
      <c r="B720" s="2" t="str">
        <f t="shared" ref="B720:D720" si="1407">IF(ISERROR(B719),IF(ISERROR(B718),IF(ISERROR(B717),"BLANK",B717),B718),B719)</f>
        <v>LH</v>
      </c>
      <c r="C720" s="2" t="str">
        <f t="shared" si="1407"/>
        <v>KK</v>
      </c>
      <c r="D720" s="2" t="str">
        <f t="shared" si="1407"/>
        <v>BC3</v>
      </c>
      <c r="E720" s="7" t="str">
        <f>IF(ISERROR(VLOOKUP($D720,SITES!$A:$E,2,FALSE)),"",VLOOKUP($D720,SITES!$A:$E,2,FALSE))</f>
        <v>Broward County 3</v>
      </c>
      <c r="F720" s="4">
        <f>IF(ISERROR(VLOOKUP($D720,SITES!$A:$E,3,FALSE)),"",VLOOKUP($D720,SITES!$A:$E,3,FALSE))</f>
        <v>26.158633333333334</v>
      </c>
      <c r="G720" s="31">
        <f>IF(ISERROR(VLOOKUP($D720,SITES!$A:$E,4,FALSE)),"",VLOOKUP($D720,SITES!$A:$E,4,FALSE))</f>
        <v>-80.077349999999996</v>
      </c>
      <c r="H720" s="50">
        <f t="shared" ref="H720:P720" si="1408">IF(ISERROR(H719),IF(ISERROR(H718),IF(ISERROR(H717),"BLANK",H717),H718),H719)</f>
        <v>45479</v>
      </c>
      <c r="I720" s="2">
        <f t="shared" si="1408"/>
        <v>15</v>
      </c>
      <c r="J720" s="2" t="str">
        <f t="shared" si="1408"/>
        <v>N</v>
      </c>
      <c r="K720" s="6">
        <f t="shared" si="1408"/>
        <v>0.41666666666666669</v>
      </c>
      <c r="L720" s="2" t="str">
        <f t="shared" si="1408"/>
        <v>Angela</v>
      </c>
      <c r="M720" s="2">
        <f t="shared" si="1408"/>
        <v>18.899999999999999</v>
      </c>
      <c r="N720" s="2">
        <f t="shared" si="1408"/>
        <v>2</v>
      </c>
      <c r="O720" s="2">
        <f t="shared" si="1408"/>
        <v>2</v>
      </c>
      <c r="P720" s="2" t="str">
        <f t="shared" si="1408"/>
        <v>dez</v>
      </c>
      <c r="Q720" s="7" t="str">
        <f>IF($N720=1,IF(ISERROR(VLOOKUP($P720,'M1'!$A:$C,Q$2,FALSE)),"NOT PRESENT",VLOOKUP($P720,'M1'!$A:$C,Q$2,FALSE)),IF($N720=2,IF(ISERROR(VLOOKUP(DATA!$P720,'M2'!$A:$C,Q$2,FALSE)),"NOT PRESENT",VLOOKUP(DATA!$P720,'M2'!$A:$C,Q$2,FALSE)),IF($N720=0,IF(ISERROR(VLOOKUP($P720,'M1'!$A:$C,Q$2,FALSE)),IF(ISERROR(VLOOKUP(DATA!$P720,'M2'!$A:$C,Q$2,FALSE)),"NOT PRESENT",VLOOKUP(DATA!$P720,'M2'!$A:$C,Q$2,FALSE)),VLOOKUP($P720,'M1'!$A:$C,Q$2,FALSE)),"SPECIFY METHOD")))</f>
        <v>Debris - Zero</v>
      </c>
      <c r="R720" s="7" t="str">
        <f>IF($N720=1,IF(ISERROR(VLOOKUP($P720,'M1'!$A:$C,R$2,FALSE)),"NOT PRESENT",VLOOKUP($P720,'M1'!$A:$C,R$2,FALSE)),IF($N720=2,IF(ISERROR(VLOOKUP(DATA!$P720,'M2'!$A:$C,R$2,FALSE)),"NOT PRESENT",VLOOKUP(DATA!$P720,'M2'!$A:$C,R$2,FALSE)),IF($N720=0,IF(ISERROR(VLOOKUP($P720,'M1'!$A:$C,R$2,FALSE)),IF(ISERROR(VLOOKUP(DATA!$P720,'M2'!$A:$C,R$2,FALSE)),"NOT PRESENT",VLOOKUP(DATA!$P720,'M2'!$A:$C,R$2,FALSE)),VLOOKUP($P720,'M1'!$A:$C,R$2,FALSE)),"SPECIFY METHOD")))</f>
        <v>No Debris found</v>
      </c>
      <c r="S720" s="33">
        <f t="shared" si="1286"/>
        <v>0</v>
      </c>
      <c r="T720" s="2">
        <v>0</v>
      </c>
    </row>
    <row r="721" spans="2:20">
      <c r="B721" s="2" t="str">
        <f t="shared" ref="B721:D721" si="1409">IF(ISERROR(B720),IF(ISERROR(B719),IF(ISERROR(B718),"BLANK",B718),B719),B720)</f>
        <v>LH</v>
      </c>
      <c r="C721" s="2" t="str">
        <f t="shared" si="1409"/>
        <v>KK</v>
      </c>
      <c r="D721" s="2" t="str">
        <f t="shared" si="1409"/>
        <v>BC3</v>
      </c>
      <c r="E721" s="7" t="str">
        <f>IF(ISERROR(VLOOKUP($D721,SITES!$A:$E,2,FALSE)),"",VLOOKUP($D721,SITES!$A:$E,2,FALSE))</f>
        <v>Broward County 3</v>
      </c>
      <c r="F721" s="4">
        <f>IF(ISERROR(VLOOKUP($D721,SITES!$A:$E,3,FALSE)),"",VLOOKUP($D721,SITES!$A:$E,3,FALSE))</f>
        <v>26.158633333333334</v>
      </c>
      <c r="G721" s="31">
        <f>IF(ISERROR(VLOOKUP($D721,SITES!$A:$E,4,FALSE)),"",VLOOKUP($D721,SITES!$A:$E,4,FALSE))</f>
        <v>-80.077349999999996</v>
      </c>
      <c r="H721" s="50">
        <f t="shared" ref="H721:P721" si="1410">IF(ISERROR(H720),IF(ISERROR(H719),IF(ISERROR(H718),"BLANK",H718),H719),H720)</f>
        <v>45479</v>
      </c>
      <c r="I721" s="2">
        <f t="shared" si="1410"/>
        <v>15</v>
      </c>
      <c r="J721" s="2" t="str">
        <f t="shared" si="1410"/>
        <v>N</v>
      </c>
      <c r="K721" s="6">
        <f t="shared" si="1410"/>
        <v>0.41666666666666669</v>
      </c>
      <c r="L721" s="2" t="str">
        <f t="shared" si="1410"/>
        <v>Angela</v>
      </c>
      <c r="M721" s="2">
        <f t="shared" si="1410"/>
        <v>18.899999999999999</v>
      </c>
      <c r="N721" s="2">
        <f t="shared" si="1410"/>
        <v>2</v>
      </c>
      <c r="O721" s="2">
        <f t="shared" si="1410"/>
        <v>2</v>
      </c>
      <c r="P721" s="2" t="str">
        <f t="shared" si="1410"/>
        <v>dez</v>
      </c>
      <c r="Q721" s="7" t="str">
        <f>IF($N721=1,IF(ISERROR(VLOOKUP($P721,'M1'!$A:$C,Q$2,FALSE)),"NOT PRESENT",VLOOKUP($P721,'M1'!$A:$C,Q$2,FALSE)),IF($N721=2,IF(ISERROR(VLOOKUP(DATA!$P721,'M2'!$A:$C,Q$2,FALSE)),"NOT PRESENT",VLOOKUP(DATA!$P721,'M2'!$A:$C,Q$2,FALSE)),IF($N721=0,IF(ISERROR(VLOOKUP($P721,'M1'!$A:$C,Q$2,FALSE)),IF(ISERROR(VLOOKUP(DATA!$P721,'M2'!$A:$C,Q$2,FALSE)),"NOT PRESENT",VLOOKUP(DATA!$P721,'M2'!$A:$C,Q$2,FALSE)),VLOOKUP($P721,'M1'!$A:$C,Q$2,FALSE)),"SPECIFY METHOD")))</f>
        <v>Debris - Zero</v>
      </c>
      <c r="R721" s="7" t="str">
        <f>IF($N721=1,IF(ISERROR(VLOOKUP($P721,'M1'!$A:$C,R$2,FALSE)),"NOT PRESENT",VLOOKUP($P721,'M1'!$A:$C,R$2,FALSE)),IF($N721=2,IF(ISERROR(VLOOKUP(DATA!$P721,'M2'!$A:$C,R$2,FALSE)),"NOT PRESENT",VLOOKUP(DATA!$P721,'M2'!$A:$C,R$2,FALSE)),IF($N721=0,IF(ISERROR(VLOOKUP($P721,'M1'!$A:$C,R$2,FALSE)),IF(ISERROR(VLOOKUP(DATA!$P721,'M2'!$A:$C,R$2,FALSE)),"NOT PRESENT",VLOOKUP(DATA!$P721,'M2'!$A:$C,R$2,FALSE)),VLOOKUP($P721,'M1'!$A:$C,R$2,FALSE)),"SPECIFY METHOD")))</f>
        <v>No Debris found</v>
      </c>
      <c r="S721" s="33">
        <f t="shared" si="1286"/>
        <v>0</v>
      </c>
      <c r="T721" s="2">
        <v>0</v>
      </c>
    </row>
    <row r="722" spans="2:20">
      <c r="B722" s="2" t="str">
        <f t="shared" ref="B722:D722" si="1411">IF(ISERROR(B721),IF(ISERROR(B720),IF(ISERROR(B719),"BLANK",B719),B720),B721)</f>
        <v>LH</v>
      </c>
      <c r="C722" s="2" t="str">
        <f t="shared" si="1411"/>
        <v>KK</v>
      </c>
      <c r="D722" s="2" t="str">
        <f t="shared" si="1411"/>
        <v>BC3</v>
      </c>
      <c r="E722" s="7" t="str">
        <f>IF(ISERROR(VLOOKUP($D722,SITES!$A:$E,2,FALSE)),"",VLOOKUP($D722,SITES!$A:$E,2,FALSE))</f>
        <v>Broward County 3</v>
      </c>
      <c r="F722" s="4">
        <f>IF(ISERROR(VLOOKUP($D722,SITES!$A:$E,3,FALSE)),"",VLOOKUP($D722,SITES!$A:$E,3,FALSE))</f>
        <v>26.158633333333334</v>
      </c>
      <c r="G722" s="31">
        <f>IF(ISERROR(VLOOKUP($D722,SITES!$A:$E,4,FALSE)),"",VLOOKUP($D722,SITES!$A:$E,4,FALSE))</f>
        <v>-80.077349999999996</v>
      </c>
      <c r="H722" s="50">
        <f t="shared" ref="H722:P722" si="1412">IF(ISERROR(H721),IF(ISERROR(H720),IF(ISERROR(H719),"BLANK",H719),H720),H721)</f>
        <v>45479</v>
      </c>
      <c r="I722" s="2">
        <f t="shared" si="1412"/>
        <v>15</v>
      </c>
      <c r="J722" s="2" t="str">
        <f t="shared" si="1412"/>
        <v>N</v>
      </c>
      <c r="K722" s="6">
        <f t="shared" si="1412"/>
        <v>0.41666666666666669</v>
      </c>
      <c r="L722" s="2" t="str">
        <f t="shared" si="1412"/>
        <v>Angela</v>
      </c>
      <c r="M722" s="2">
        <f t="shared" si="1412"/>
        <v>18.899999999999999</v>
      </c>
      <c r="N722" s="2">
        <f t="shared" si="1412"/>
        <v>2</v>
      </c>
      <c r="O722" s="2">
        <f t="shared" si="1412"/>
        <v>2</v>
      </c>
      <c r="P722" s="2" t="str">
        <f t="shared" si="1412"/>
        <v>dez</v>
      </c>
      <c r="Q722" s="7" t="str">
        <f>IF($N722=1,IF(ISERROR(VLOOKUP($P722,'M1'!$A:$C,Q$2,FALSE)),"NOT PRESENT",VLOOKUP($P722,'M1'!$A:$C,Q$2,FALSE)),IF($N722=2,IF(ISERROR(VLOOKUP(DATA!$P722,'M2'!$A:$C,Q$2,FALSE)),"NOT PRESENT",VLOOKUP(DATA!$P722,'M2'!$A:$C,Q$2,FALSE)),IF($N722=0,IF(ISERROR(VLOOKUP($P722,'M1'!$A:$C,Q$2,FALSE)),IF(ISERROR(VLOOKUP(DATA!$P722,'M2'!$A:$C,Q$2,FALSE)),"NOT PRESENT",VLOOKUP(DATA!$P722,'M2'!$A:$C,Q$2,FALSE)),VLOOKUP($P722,'M1'!$A:$C,Q$2,FALSE)),"SPECIFY METHOD")))</f>
        <v>Debris - Zero</v>
      </c>
      <c r="R722" s="7" t="str">
        <f>IF($N722=1,IF(ISERROR(VLOOKUP($P722,'M1'!$A:$C,R$2,FALSE)),"NOT PRESENT",VLOOKUP($P722,'M1'!$A:$C,R$2,FALSE)),IF($N722=2,IF(ISERROR(VLOOKUP(DATA!$P722,'M2'!$A:$C,R$2,FALSE)),"NOT PRESENT",VLOOKUP(DATA!$P722,'M2'!$A:$C,R$2,FALSE)),IF($N722=0,IF(ISERROR(VLOOKUP($P722,'M1'!$A:$C,R$2,FALSE)),IF(ISERROR(VLOOKUP(DATA!$P722,'M2'!$A:$C,R$2,FALSE)),"NOT PRESENT",VLOOKUP(DATA!$P722,'M2'!$A:$C,R$2,FALSE)),VLOOKUP($P722,'M1'!$A:$C,R$2,FALSE)),"SPECIFY METHOD")))</f>
        <v>No Debris found</v>
      </c>
      <c r="S722" s="33">
        <f t="shared" si="1286"/>
        <v>0</v>
      </c>
      <c r="T722" s="2">
        <v>0</v>
      </c>
    </row>
    <row r="723" spans="2:20">
      <c r="B723" s="2" t="str">
        <f t="shared" ref="B723:D723" si="1413">IF(ISERROR(B722),IF(ISERROR(B721),IF(ISERROR(B720),"BLANK",B720),B721),B722)</f>
        <v>LH</v>
      </c>
      <c r="C723" s="2" t="str">
        <f t="shared" si="1413"/>
        <v>KK</v>
      </c>
      <c r="D723" s="2" t="str">
        <f t="shared" si="1413"/>
        <v>BC3</v>
      </c>
      <c r="E723" s="7" t="str">
        <f>IF(ISERROR(VLOOKUP($D723,SITES!$A:$E,2,FALSE)),"",VLOOKUP($D723,SITES!$A:$E,2,FALSE))</f>
        <v>Broward County 3</v>
      </c>
      <c r="F723" s="4">
        <f>IF(ISERROR(VLOOKUP($D723,SITES!$A:$E,3,FALSE)),"",VLOOKUP($D723,SITES!$A:$E,3,FALSE))</f>
        <v>26.158633333333334</v>
      </c>
      <c r="G723" s="31">
        <f>IF(ISERROR(VLOOKUP($D723,SITES!$A:$E,4,FALSE)),"",VLOOKUP($D723,SITES!$A:$E,4,FALSE))</f>
        <v>-80.077349999999996</v>
      </c>
      <c r="H723" s="50">
        <f t="shared" ref="H723:P723" si="1414">IF(ISERROR(H722),IF(ISERROR(H721),IF(ISERROR(H720),"BLANK",H720),H721),H722)</f>
        <v>45479</v>
      </c>
      <c r="I723" s="2">
        <f t="shared" si="1414"/>
        <v>15</v>
      </c>
      <c r="J723" s="2" t="str">
        <f t="shared" si="1414"/>
        <v>N</v>
      </c>
      <c r="K723" s="6">
        <f t="shared" si="1414"/>
        <v>0.41666666666666669</v>
      </c>
      <c r="L723" s="2" t="str">
        <f t="shared" si="1414"/>
        <v>Angela</v>
      </c>
      <c r="M723" s="2">
        <f t="shared" si="1414"/>
        <v>18.899999999999999</v>
      </c>
      <c r="N723" s="2">
        <f t="shared" si="1414"/>
        <v>2</v>
      </c>
      <c r="O723" s="2">
        <f t="shared" si="1414"/>
        <v>2</v>
      </c>
      <c r="P723" s="2" t="str">
        <f t="shared" si="1414"/>
        <v>dez</v>
      </c>
      <c r="Q723" s="7" t="str">
        <f>IF($N723=1,IF(ISERROR(VLOOKUP($P723,'M1'!$A:$C,Q$2,FALSE)),"NOT PRESENT",VLOOKUP($P723,'M1'!$A:$C,Q$2,FALSE)),IF($N723=2,IF(ISERROR(VLOOKUP(DATA!$P723,'M2'!$A:$C,Q$2,FALSE)),"NOT PRESENT",VLOOKUP(DATA!$P723,'M2'!$A:$C,Q$2,FALSE)),IF($N723=0,IF(ISERROR(VLOOKUP($P723,'M1'!$A:$C,Q$2,FALSE)),IF(ISERROR(VLOOKUP(DATA!$P723,'M2'!$A:$C,Q$2,FALSE)),"NOT PRESENT",VLOOKUP(DATA!$P723,'M2'!$A:$C,Q$2,FALSE)),VLOOKUP($P723,'M1'!$A:$C,Q$2,FALSE)),"SPECIFY METHOD")))</f>
        <v>Debris - Zero</v>
      </c>
      <c r="R723" s="7" t="str">
        <f>IF($N723=1,IF(ISERROR(VLOOKUP($P723,'M1'!$A:$C,R$2,FALSE)),"NOT PRESENT",VLOOKUP($P723,'M1'!$A:$C,R$2,FALSE)),IF($N723=2,IF(ISERROR(VLOOKUP(DATA!$P723,'M2'!$A:$C,R$2,FALSE)),"NOT PRESENT",VLOOKUP(DATA!$P723,'M2'!$A:$C,R$2,FALSE)),IF($N723=0,IF(ISERROR(VLOOKUP($P723,'M1'!$A:$C,R$2,FALSE)),IF(ISERROR(VLOOKUP(DATA!$P723,'M2'!$A:$C,R$2,FALSE)),"NOT PRESENT",VLOOKUP(DATA!$P723,'M2'!$A:$C,R$2,FALSE)),VLOOKUP($P723,'M1'!$A:$C,R$2,FALSE)),"SPECIFY METHOD")))</f>
        <v>No Debris found</v>
      </c>
      <c r="S723" s="33">
        <f t="shared" ref="S723:S786" si="1415">SUM(T723:AV723)</f>
        <v>0</v>
      </c>
      <c r="T723" s="2">
        <v>0</v>
      </c>
    </row>
    <row r="724" spans="2:20">
      <c r="B724" s="2" t="str">
        <f t="shared" ref="B724:D724" si="1416">IF(ISERROR(B723),IF(ISERROR(B722),IF(ISERROR(B721),"BLANK",B721),B722),B723)</f>
        <v>LH</v>
      </c>
      <c r="C724" s="2" t="str">
        <f t="shared" si="1416"/>
        <v>KK</v>
      </c>
      <c r="D724" s="2" t="str">
        <f t="shared" si="1416"/>
        <v>BC3</v>
      </c>
      <c r="E724" s="7" t="str">
        <f>IF(ISERROR(VLOOKUP($D724,SITES!$A:$E,2,FALSE)),"",VLOOKUP($D724,SITES!$A:$E,2,FALSE))</f>
        <v>Broward County 3</v>
      </c>
      <c r="F724" s="4">
        <f>IF(ISERROR(VLOOKUP($D724,SITES!$A:$E,3,FALSE)),"",VLOOKUP($D724,SITES!$A:$E,3,FALSE))</f>
        <v>26.158633333333334</v>
      </c>
      <c r="G724" s="31">
        <f>IF(ISERROR(VLOOKUP($D724,SITES!$A:$E,4,FALSE)),"",VLOOKUP($D724,SITES!$A:$E,4,FALSE))</f>
        <v>-80.077349999999996</v>
      </c>
      <c r="H724" s="50">
        <f t="shared" ref="H724:P724" si="1417">IF(ISERROR(H723),IF(ISERROR(H722),IF(ISERROR(H721),"BLANK",H721),H722),H723)</f>
        <v>45479</v>
      </c>
      <c r="I724" s="2">
        <f t="shared" si="1417"/>
        <v>15</v>
      </c>
      <c r="J724" s="2" t="str">
        <f t="shared" si="1417"/>
        <v>N</v>
      </c>
      <c r="K724" s="6">
        <f t="shared" si="1417"/>
        <v>0.41666666666666669</v>
      </c>
      <c r="L724" s="2" t="str">
        <f t="shared" si="1417"/>
        <v>Angela</v>
      </c>
      <c r="M724" s="2">
        <f t="shared" si="1417"/>
        <v>18.899999999999999</v>
      </c>
      <c r="N724" s="2">
        <f t="shared" si="1417"/>
        <v>2</v>
      </c>
      <c r="O724" s="2">
        <f t="shared" si="1417"/>
        <v>2</v>
      </c>
      <c r="P724" s="2" t="str">
        <f t="shared" si="1417"/>
        <v>dez</v>
      </c>
      <c r="Q724" s="7" t="str">
        <f>IF($N724=1,IF(ISERROR(VLOOKUP($P724,'M1'!$A:$C,Q$2,FALSE)),"NOT PRESENT",VLOOKUP($P724,'M1'!$A:$C,Q$2,FALSE)),IF($N724=2,IF(ISERROR(VLOOKUP(DATA!$P724,'M2'!$A:$C,Q$2,FALSE)),"NOT PRESENT",VLOOKUP(DATA!$P724,'M2'!$A:$C,Q$2,FALSE)),IF($N724=0,IF(ISERROR(VLOOKUP($P724,'M1'!$A:$C,Q$2,FALSE)),IF(ISERROR(VLOOKUP(DATA!$P724,'M2'!$A:$C,Q$2,FALSE)),"NOT PRESENT",VLOOKUP(DATA!$P724,'M2'!$A:$C,Q$2,FALSE)),VLOOKUP($P724,'M1'!$A:$C,Q$2,FALSE)),"SPECIFY METHOD")))</f>
        <v>Debris - Zero</v>
      </c>
      <c r="R724" s="7" t="str">
        <f>IF($N724=1,IF(ISERROR(VLOOKUP($P724,'M1'!$A:$C,R$2,FALSE)),"NOT PRESENT",VLOOKUP($P724,'M1'!$A:$C,R$2,FALSE)),IF($N724=2,IF(ISERROR(VLOOKUP(DATA!$P724,'M2'!$A:$C,R$2,FALSE)),"NOT PRESENT",VLOOKUP(DATA!$P724,'M2'!$A:$C,R$2,FALSE)),IF($N724=0,IF(ISERROR(VLOOKUP($P724,'M1'!$A:$C,R$2,FALSE)),IF(ISERROR(VLOOKUP(DATA!$P724,'M2'!$A:$C,R$2,FALSE)),"NOT PRESENT",VLOOKUP(DATA!$P724,'M2'!$A:$C,R$2,FALSE)),VLOOKUP($P724,'M1'!$A:$C,R$2,FALSE)),"SPECIFY METHOD")))</f>
        <v>No Debris found</v>
      </c>
      <c r="S724" s="33">
        <f t="shared" si="1415"/>
        <v>0</v>
      </c>
      <c r="T724" s="2">
        <v>0</v>
      </c>
    </row>
    <row r="725" spans="2:20">
      <c r="B725" s="2" t="str">
        <f t="shared" ref="B725:D725" si="1418">IF(ISERROR(B724),IF(ISERROR(B723),IF(ISERROR(B722),"BLANK",B722),B723),B724)</f>
        <v>LH</v>
      </c>
      <c r="C725" s="2" t="str">
        <f t="shared" si="1418"/>
        <v>KK</v>
      </c>
      <c r="D725" s="2" t="str">
        <f t="shared" si="1418"/>
        <v>BC3</v>
      </c>
      <c r="E725" s="7" t="str">
        <f>IF(ISERROR(VLOOKUP($D725,SITES!$A:$E,2,FALSE)),"",VLOOKUP($D725,SITES!$A:$E,2,FALSE))</f>
        <v>Broward County 3</v>
      </c>
      <c r="F725" s="4">
        <f>IF(ISERROR(VLOOKUP($D725,SITES!$A:$E,3,FALSE)),"",VLOOKUP($D725,SITES!$A:$E,3,FALSE))</f>
        <v>26.158633333333334</v>
      </c>
      <c r="G725" s="31">
        <f>IF(ISERROR(VLOOKUP($D725,SITES!$A:$E,4,FALSE)),"",VLOOKUP($D725,SITES!$A:$E,4,FALSE))</f>
        <v>-80.077349999999996</v>
      </c>
      <c r="H725" s="50">
        <f t="shared" ref="H725:P725" si="1419">IF(ISERROR(H724),IF(ISERROR(H723),IF(ISERROR(H722),"BLANK",H722),H723),H724)</f>
        <v>45479</v>
      </c>
      <c r="I725" s="2">
        <f t="shared" si="1419"/>
        <v>15</v>
      </c>
      <c r="J725" s="2" t="str">
        <f t="shared" si="1419"/>
        <v>N</v>
      </c>
      <c r="K725" s="6">
        <f t="shared" si="1419"/>
        <v>0.41666666666666669</v>
      </c>
      <c r="L725" s="2" t="str">
        <f t="shared" si="1419"/>
        <v>Angela</v>
      </c>
      <c r="M725" s="2">
        <f t="shared" si="1419"/>
        <v>18.899999999999999</v>
      </c>
      <c r="N725" s="2">
        <f t="shared" si="1419"/>
        <v>2</v>
      </c>
      <c r="O725" s="2">
        <f t="shared" si="1419"/>
        <v>2</v>
      </c>
      <c r="P725" s="2" t="str">
        <f t="shared" si="1419"/>
        <v>dez</v>
      </c>
      <c r="Q725" s="7" t="str">
        <f>IF($N725=1,IF(ISERROR(VLOOKUP($P725,'M1'!$A:$C,Q$2,FALSE)),"NOT PRESENT",VLOOKUP($P725,'M1'!$A:$C,Q$2,FALSE)),IF($N725=2,IF(ISERROR(VLOOKUP(DATA!$P725,'M2'!$A:$C,Q$2,FALSE)),"NOT PRESENT",VLOOKUP(DATA!$P725,'M2'!$A:$C,Q$2,FALSE)),IF($N725=0,IF(ISERROR(VLOOKUP($P725,'M1'!$A:$C,Q$2,FALSE)),IF(ISERROR(VLOOKUP(DATA!$P725,'M2'!$A:$C,Q$2,FALSE)),"NOT PRESENT",VLOOKUP(DATA!$P725,'M2'!$A:$C,Q$2,FALSE)),VLOOKUP($P725,'M1'!$A:$C,Q$2,FALSE)),"SPECIFY METHOD")))</f>
        <v>Debris - Zero</v>
      </c>
      <c r="R725" s="7" t="str">
        <f>IF($N725=1,IF(ISERROR(VLOOKUP($P725,'M1'!$A:$C,R$2,FALSE)),"NOT PRESENT",VLOOKUP($P725,'M1'!$A:$C,R$2,FALSE)),IF($N725=2,IF(ISERROR(VLOOKUP(DATA!$P725,'M2'!$A:$C,R$2,FALSE)),"NOT PRESENT",VLOOKUP(DATA!$P725,'M2'!$A:$C,R$2,FALSE)),IF($N725=0,IF(ISERROR(VLOOKUP($P725,'M1'!$A:$C,R$2,FALSE)),IF(ISERROR(VLOOKUP(DATA!$P725,'M2'!$A:$C,R$2,FALSE)),"NOT PRESENT",VLOOKUP(DATA!$P725,'M2'!$A:$C,R$2,FALSE)),VLOOKUP($P725,'M1'!$A:$C,R$2,FALSE)),"SPECIFY METHOD")))</f>
        <v>No Debris found</v>
      </c>
      <c r="S725" s="33">
        <f t="shared" si="1415"/>
        <v>0</v>
      </c>
      <c r="T725" s="2">
        <v>0</v>
      </c>
    </row>
    <row r="726" spans="2:20">
      <c r="B726" s="2" t="str">
        <f t="shared" ref="B726:D726" si="1420">IF(ISERROR(B725),IF(ISERROR(B724),IF(ISERROR(B723),"BLANK",B723),B724),B725)</f>
        <v>LH</v>
      </c>
      <c r="C726" s="2" t="str">
        <f t="shared" si="1420"/>
        <v>KK</v>
      </c>
      <c r="D726" s="2" t="str">
        <f t="shared" si="1420"/>
        <v>BC3</v>
      </c>
      <c r="E726" s="7" t="str">
        <f>IF(ISERROR(VLOOKUP($D726,SITES!$A:$E,2,FALSE)),"",VLOOKUP($D726,SITES!$A:$E,2,FALSE))</f>
        <v>Broward County 3</v>
      </c>
      <c r="F726" s="4">
        <f>IF(ISERROR(VLOOKUP($D726,SITES!$A:$E,3,FALSE)),"",VLOOKUP($D726,SITES!$A:$E,3,FALSE))</f>
        <v>26.158633333333334</v>
      </c>
      <c r="G726" s="31">
        <f>IF(ISERROR(VLOOKUP($D726,SITES!$A:$E,4,FALSE)),"",VLOOKUP($D726,SITES!$A:$E,4,FALSE))</f>
        <v>-80.077349999999996</v>
      </c>
      <c r="H726" s="50">
        <f t="shared" ref="H726:P726" si="1421">IF(ISERROR(H725),IF(ISERROR(H724),IF(ISERROR(H723),"BLANK",H723),H724),H725)</f>
        <v>45479</v>
      </c>
      <c r="I726" s="2">
        <f t="shared" si="1421"/>
        <v>15</v>
      </c>
      <c r="J726" s="2" t="str">
        <f t="shared" si="1421"/>
        <v>N</v>
      </c>
      <c r="K726" s="6">
        <f t="shared" si="1421"/>
        <v>0.41666666666666669</v>
      </c>
      <c r="L726" s="2" t="str">
        <f t="shared" si="1421"/>
        <v>Angela</v>
      </c>
      <c r="M726" s="2">
        <f t="shared" si="1421"/>
        <v>18.899999999999999</v>
      </c>
      <c r="N726" s="2">
        <f t="shared" si="1421"/>
        <v>2</v>
      </c>
      <c r="O726" s="2">
        <f t="shared" si="1421"/>
        <v>2</v>
      </c>
      <c r="P726" s="2" t="str">
        <f t="shared" si="1421"/>
        <v>dez</v>
      </c>
      <c r="Q726" s="7" t="str">
        <f>IF($N726=1,IF(ISERROR(VLOOKUP($P726,'M1'!$A:$C,Q$2,FALSE)),"NOT PRESENT",VLOOKUP($P726,'M1'!$A:$C,Q$2,FALSE)),IF($N726=2,IF(ISERROR(VLOOKUP(DATA!$P726,'M2'!$A:$C,Q$2,FALSE)),"NOT PRESENT",VLOOKUP(DATA!$P726,'M2'!$A:$C,Q$2,FALSE)),IF($N726=0,IF(ISERROR(VLOOKUP($P726,'M1'!$A:$C,Q$2,FALSE)),IF(ISERROR(VLOOKUP(DATA!$P726,'M2'!$A:$C,Q$2,FALSE)),"NOT PRESENT",VLOOKUP(DATA!$P726,'M2'!$A:$C,Q$2,FALSE)),VLOOKUP($P726,'M1'!$A:$C,Q$2,FALSE)),"SPECIFY METHOD")))</f>
        <v>Debris - Zero</v>
      </c>
      <c r="R726" s="7" t="str">
        <f>IF($N726=1,IF(ISERROR(VLOOKUP($P726,'M1'!$A:$C,R$2,FALSE)),"NOT PRESENT",VLOOKUP($P726,'M1'!$A:$C,R$2,FALSE)),IF($N726=2,IF(ISERROR(VLOOKUP(DATA!$P726,'M2'!$A:$C,R$2,FALSE)),"NOT PRESENT",VLOOKUP(DATA!$P726,'M2'!$A:$C,R$2,FALSE)),IF($N726=0,IF(ISERROR(VLOOKUP($P726,'M1'!$A:$C,R$2,FALSE)),IF(ISERROR(VLOOKUP(DATA!$P726,'M2'!$A:$C,R$2,FALSE)),"NOT PRESENT",VLOOKUP(DATA!$P726,'M2'!$A:$C,R$2,FALSE)),VLOOKUP($P726,'M1'!$A:$C,R$2,FALSE)),"SPECIFY METHOD")))</f>
        <v>No Debris found</v>
      </c>
      <c r="S726" s="33">
        <f t="shared" si="1415"/>
        <v>0</v>
      </c>
      <c r="T726" s="2">
        <v>0</v>
      </c>
    </row>
    <row r="727" spans="2:20">
      <c r="B727" s="2" t="str">
        <f t="shared" ref="B727:D727" si="1422">IF(ISERROR(B726),IF(ISERROR(B725),IF(ISERROR(B724),"BLANK",B724),B725),B726)</f>
        <v>LH</v>
      </c>
      <c r="C727" s="2" t="str">
        <f t="shared" si="1422"/>
        <v>KK</v>
      </c>
      <c r="D727" s="2" t="str">
        <f t="shared" si="1422"/>
        <v>BC3</v>
      </c>
      <c r="E727" s="7" t="str">
        <f>IF(ISERROR(VLOOKUP($D727,SITES!$A:$E,2,FALSE)),"",VLOOKUP($D727,SITES!$A:$E,2,FALSE))</f>
        <v>Broward County 3</v>
      </c>
      <c r="F727" s="4">
        <f>IF(ISERROR(VLOOKUP($D727,SITES!$A:$E,3,FALSE)),"",VLOOKUP($D727,SITES!$A:$E,3,FALSE))</f>
        <v>26.158633333333334</v>
      </c>
      <c r="G727" s="31">
        <f>IF(ISERROR(VLOOKUP($D727,SITES!$A:$E,4,FALSE)),"",VLOOKUP($D727,SITES!$A:$E,4,FALSE))</f>
        <v>-80.077349999999996</v>
      </c>
      <c r="H727" s="50">
        <f t="shared" ref="H727:P727" si="1423">IF(ISERROR(H726),IF(ISERROR(H725),IF(ISERROR(H724),"BLANK",H724),H725),H726)</f>
        <v>45479</v>
      </c>
      <c r="I727" s="2">
        <f t="shared" si="1423"/>
        <v>15</v>
      </c>
      <c r="J727" s="2" t="str">
        <f t="shared" si="1423"/>
        <v>N</v>
      </c>
      <c r="K727" s="6">
        <f t="shared" si="1423"/>
        <v>0.41666666666666669</v>
      </c>
      <c r="L727" s="2" t="str">
        <f t="shared" si="1423"/>
        <v>Angela</v>
      </c>
      <c r="M727" s="2">
        <f t="shared" si="1423"/>
        <v>18.899999999999999</v>
      </c>
      <c r="N727" s="2">
        <f t="shared" si="1423"/>
        <v>2</v>
      </c>
      <c r="O727" s="2">
        <f t="shared" si="1423"/>
        <v>2</v>
      </c>
      <c r="P727" s="2" t="str">
        <f t="shared" si="1423"/>
        <v>dez</v>
      </c>
      <c r="Q727" s="7" t="str">
        <f>IF($N727=1,IF(ISERROR(VLOOKUP($P727,'M1'!$A:$C,Q$2,FALSE)),"NOT PRESENT",VLOOKUP($P727,'M1'!$A:$C,Q$2,FALSE)),IF($N727=2,IF(ISERROR(VLOOKUP(DATA!$P727,'M2'!$A:$C,Q$2,FALSE)),"NOT PRESENT",VLOOKUP(DATA!$P727,'M2'!$A:$C,Q$2,FALSE)),IF($N727=0,IF(ISERROR(VLOOKUP($P727,'M1'!$A:$C,Q$2,FALSE)),IF(ISERROR(VLOOKUP(DATA!$P727,'M2'!$A:$C,Q$2,FALSE)),"NOT PRESENT",VLOOKUP(DATA!$P727,'M2'!$A:$C,Q$2,FALSE)),VLOOKUP($P727,'M1'!$A:$C,Q$2,FALSE)),"SPECIFY METHOD")))</f>
        <v>Debris - Zero</v>
      </c>
      <c r="R727" s="7" t="str">
        <f>IF($N727=1,IF(ISERROR(VLOOKUP($P727,'M1'!$A:$C,R$2,FALSE)),"NOT PRESENT",VLOOKUP($P727,'M1'!$A:$C,R$2,FALSE)),IF($N727=2,IF(ISERROR(VLOOKUP(DATA!$P727,'M2'!$A:$C,R$2,FALSE)),"NOT PRESENT",VLOOKUP(DATA!$P727,'M2'!$A:$C,R$2,FALSE)),IF($N727=0,IF(ISERROR(VLOOKUP($P727,'M1'!$A:$C,R$2,FALSE)),IF(ISERROR(VLOOKUP(DATA!$P727,'M2'!$A:$C,R$2,FALSE)),"NOT PRESENT",VLOOKUP(DATA!$P727,'M2'!$A:$C,R$2,FALSE)),VLOOKUP($P727,'M1'!$A:$C,R$2,FALSE)),"SPECIFY METHOD")))</f>
        <v>No Debris found</v>
      </c>
      <c r="S727" s="33">
        <f t="shared" si="1415"/>
        <v>0</v>
      </c>
      <c r="T727" s="2">
        <v>0</v>
      </c>
    </row>
    <row r="728" spans="2:20">
      <c r="B728" s="2" t="str">
        <f t="shared" ref="B728:D728" si="1424">IF(ISERROR(B727),IF(ISERROR(B726),IF(ISERROR(B725),"BLANK",B725),B726),B727)</f>
        <v>LH</v>
      </c>
      <c r="C728" s="2" t="str">
        <f t="shared" si="1424"/>
        <v>KK</v>
      </c>
      <c r="D728" s="2" t="str">
        <f t="shared" si="1424"/>
        <v>BC3</v>
      </c>
      <c r="E728" s="7" t="str">
        <f>IF(ISERROR(VLOOKUP($D728,SITES!$A:$E,2,FALSE)),"",VLOOKUP($D728,SITES!$A:$E,2,FALSE))</f>
        <v>Broward County 3</v>
      </c>
      <c r="F728" s="4">
        <f>IF(ISERROR(VLOOKUP($D728,SITES!$A:$E,3,FALSE)),"",VLOOKUP($D728,SITES!$A:$E,3,FALSE))</f>
        <v>26.158633333333334</v>
      </c>
      <c r="G728" s="31">
        <f>IF(ISERROR(VLOOKUP($D728,SITES!$A:$E,4,FALSE)),"",VLOOKUP($D728,SITES!$A:$E,4,FALSE))</f>
        <v>-80.077349999999996</v>
      </c>
      <c r="H728" s="50">
        <f t="shared" ref="H728:P728" si="1425">IF(ISERROR(H727),IF(ISERROR(H726),IF(ISERROR(H725),"BLANK",H725),H726),H727)</f>
        <v>45479</v>
      </c>
      <c r="I728" s="2">
        <f t="shared" si="1425"/>
        <v>15</v>
      </c>
      <c r="J728" s="2" t="str">
        <f t="shared" si="1425"/>
        <v>N</v>
      </c>
      <c r="K728" s="6">
        <f t="shared" si="1425"/>
        <v>0.41666666666666669</v>
      </c>
      <c r="L728" s="2" t="str">
        <f t="shared" si="1425"/>
        <v>Angela</v>
      </c>
      <c r="M728" s="2">
        <f t="shared" si="1425"/>
        <v>18.899999999999999</v>
      </c>
      <c r="N728" s="2">
        <f t="shared" si="1425"/>
        <v>2</v>
      </c>
      <c r="O728" s="2">
        <f t="shared" si="1425"/>
        <v>2</v>
      </c>
      <c r="P728" s="2" t="str">
        <f t="shared" si="1425"/>
        <v>dez</v>
      </c>
      <c r="Q728" s="7" t="str">
        <f>IF($N728=1,IF(ISERROR(VLOOKUP($P728,'M1'!$A:$C,Q$2,FALSE)),"NOT PRESENT",VLOOKUP($P728,'M1'!$A:$C,Q$2,FALSE)),IF($N728=2,IF(ISERROR(VLOOKUP(DATA!$P728,'M2'!$A:$C,Q$2,FALSE)),"NOT PRESENT",VLOOKUP(DATA!$P728,'M2'!$A:$C,Q$2,FALSE)),IF($N728=0,IF(ISERROR(VLOOKUP($P728,'M1'!$A:$C,Q$2,FALSE)),IF(ISERROR(VLOOKUP(DATA!$P728,'M2'!$A:$C,Q$2,FALSE)),"NOT PRESENT",VLOOKUP(DATA!$P728,'M2'!$A:$C,Q$2,FALSE)),VLOOKUP($P728,'M1'!$A:$C,Q$2,FALSE)),"SPECIFY METHOD")))</f>
        <v>Debris - Zero</v>
      </c>
      <c r="R728" s="7" t="str">
        <f>IF($N728=1,IF(ISERROR(VLOOKUP($P728,'M1'!$A:$C,R$2,FALSE)),"NOT PRESENT",VLOOKUP($P728,'M1'!$A:$C,R$2,FALSE)),IF($N728=2,IF(ISERROR(VLOOKUP(DATA!$P728,'M2'!$A:$C,R$2,FALSE)),"NOT PRESENT",VLOOKUP(DATA!$P728,'M2'!$A:$C,R$2,FALSE)),IF($N728=0,IF(ISERROR(VLOOKUP($P728,'M1'!$A:$C,R$2,FALSE)),IF(ISERROR(VLOOKUP(DATA!$P728,'M2'!$A:$C,R$2,FALSE)),"NOT PRESENT",VLOOKUP(DATA!$P728,'M2'!$A:$C,R$2,FALSE)),VLOOKUP($P728,'M1'!$A:$C,R$2,FALSE)),"SPECIFY METHOD")))</f>
        <v>No Debris found</v>
      </c>
      <c r="S728" s="33">
        <f t="shared" si="1415"/>
        <v>0</v>
      </c>
      <c r="T728" s="2">
        <v>0</v>
      </c>
    </row>
    <row r="729" spans="2:20">
      <c r="B729" s="2" t="str">
        <f t="shared" ref="B729:D729" si="1426">IF(ISERROR(B728),IF(ISERROR(B727),IF(ISERROR(B726),"BLANK",B726),B727),B728)</f>
        <v>LH</v>
      </c>
      <c r="C729" s="2" t="str">
        <f t="shared" si="1426"/>
        <v>KK</v>
      </c>
      <c r="D729" s="2" t="str">
        <f t="shared" si="1426"/>
        <v>BC3</v>
      </c>
      <c r="E729" s="7" t="str">
        <f>IF(ISERROR(VLOOKUP($D729,SITES!$A:$E,2,FALSE)),"",VLOOKUP($D729,SITES!$A:$E,2,FALSE))</f>
        <v>Broward County 3</v>
      </c>
      <c r="F729" s="4">
        <f>IF(ISERROR(VLOOKUP($D729,SITES!$A:$E,3,FALSE)),"",VLOOKUP($D729,SITES!$A:$E,3,FALSE))</f>
        <v>26.158633333333334</v>
      </c>
      <c r="G729" s="31">
        <f>IF(ISERROR(VLOOKUP($D729,SITES!$A:$E,4,FALSE)),"",VLOOKUP($D729,SITES!$A:$E,4,FALSE))</f>
        <v>-80.077349999999996</v>
      </c>
      <c r="H729" s="50">
        <f t="shared" ref="H729:P729" si="1427">IF(ISERROR(H728),IF(ISERROR(H727),IF(ISERROR(H726),"BLANK",H726),H727),H728)</f>
        <v>45479</v>
      </c>
      <c r="I729" s="2">
        <f t="shared" si="1427"/>
        <v>15</v>
      </c>
      <c r="J729" s="2" t="str">
        <f t="shared" si="1427"/>
        <v>N</v>
      </c>
      <c r="K729" s="6">
        <f t="shared" si="1427"/>
        <v>0.41666666666666669</v>
      </c>
      <c r="L729" s="2" t="str">
        <f t="shared" si="1427"/>
        <v>Angela</v>
      </c>
      <c r="M729" s="2">
        <f t="shared" si="1427"/>
        <v>18.899999999999999</v>
      </c>
      <c r="N729" s="2">
        <f t="shared" si="1427"/>
        <v>2</v>
      </c>
      <c r="O729" s="2">
        <f t="shared" si="1427"/>
        <v>2</v>
      </c>
      <c r="P729" s="2" t="str">
        <f t="shared" si="1427"/>
        <v>dez</v>
      </c>
      <c r="Q729" s="7" t="str">
        <f>IF($N729=1,IF(ISERROR(VLOOKUP($P729,'M1'!$A:$C,Q$2,FALSE)),"NOT PRESENT",VLOOKUP($P729,'M1'!$A:$C,Q$2,FALSE)),IF($N729=2,IF(ISERROR(VLOOKUP(DATA!$P729,'M2'!$A:$C,Q$2,FALSE)),"NOT PRESENT",VLOOKUP(DATA!$P729,'M2'!$A:$C,Q$2,FALSE)),IF($N729=0,IF(ISERROR(VLOOKUP($P729,'M1'!$A:$C,Q$2,FALSE)),IF(ISERROR(VLOOKUP(DATA!$P729,'M2'!$A:$C,Q$2,FALSE)),"NOT PRESENT",VLOOKUP(DATA!$P729,'M2'!$A:$C,Q$2,FALSE)),VLOOKUP($P729,'M1'!$A:$C,Q$2,FALSE)),"SPECIFY METHOD")))</f>
        <v>Debris - Zero</v>
      </c>
      <c r="R729" s="7" t="str">
        <f>IF($N729=1,IF(ISERROR(VLOOKUP($P729,'M1'!$A:$C,R$2,FALSE)),"NOT PRESENT",VLOOKUP($P729,'M1'!$A:$C,R$2,FALSE)),IF($N729=2,IF(ISERROR(VLOOKUP(DATA!$P729,'M2'!$A:$C,R$2,FALSE)),"NOT PRESENT",VLOOKUP(DATA!$P729,'M2'!$A:$C,R$2,FALSE)),IF($N729=0,IF(ISERROR(VLOOKUP($P729,'M1'!$A:$C,R$2,FALSE)),IF(ISERROR(VLOOKUP(DATA!$P729,'M2'!$A:$C,R$2,FALSE)),"NOT PRESENT",VLOOKUP(DATA!$P729,'M2'!$A:$C,R$2,FALSE)),VLOOKUP($P729,'M1'!$A:$C,R$2,FALSE)),"SPECIFY METHOD")))</f>
        <v>No Debris found</v>
      </c>
      <c r="S729" s="33">
        <f t="shared" si="1415"/>
        <v>0</v>
      </c>
      <c r="T729" s="2">
        <v>0</v>
      </c>
    </row>
    <row r="730" spans="2:20">
      <c r="B730" s="2" t="str">
        <f t="shared" ref="B730:D730" si="1428">IF(ISERROR(B729),IF(ISERROR(B728),IF(ISERROR(B727),"BLANK",B727),B728),B729)</f>
        <v>LH</v>
      </c>
      <c r="C730" s="2" t="str">
        <f t="shared" si="1428"/>
        <v>KK</v>
      </c>
      <c r="D730" s="2" t="str">
        <f t="shared" si="1428"/>
        <v>BC3</v>
      </c>
      <c r="E730" s="7" t="str">
        <f>IF(ISERROR(VLOOKUP($D730,SITES!$A:$E,2,FALSE)),"",VLOOKUP($D730,SITES!$A:$E,2,FALSE))</f>
        <v>Broward County 3</v>
      </c>
      <c r="F730" s="4">
        <f>IF(ISERROR(VLOOKUP($D730,SITES!$A:$E,3,FALSE)),"",VLOOKUP($D730,SITES!$A:$E,3,FALSE))</f>
        <v>26.158633333333334</v>
      </c>
      <c r="G730" s="31">
        <f>IF(ISERROR(VLOOKUP($D730,SITES!$A:$E,4,FALSE)),"",VLOOKUP($D730,SITES!$A:$E,4,FALSE))</f>
        <v>-80.077349999999996</v>
      </c>
      <c r="H730" s="50">
        <f t="shared" ref="H730:P730" si="1429">IF(ISERROR(H729),IF(ISERROR(H728),IF(ISERROR(H727),"BLANK",H727),H728),H729)</f>
        <v>45479</v>
      </c>
      <c r="I730" s="2">
        <f t="shared" si="1429"/>
        <v>15</v>
      </c>
      <c r="J730" s="2" t="str">
        <f t="shared" si="1429"/>
        <v>N</v>
      </c>
      <c r="K730" s="6">
        <f t="shared" si="1429"/>
        <v>0.41666666666666669</v>
      </c>
      <c r="L730" s="2" t="str">
        <f t="shared" si="1429"/>
        <v>Angela</v>
      </c>
      <c r="M730" s="2">
        <f t="shared" si="1429"/>
        <v>18.899999999999999</v>
      </c>
      <c r="N730" s="2">
        <f t="shared" si="1429"/>
        <v>2</v>
      </c>
      <c r="O730" s="2">
        <f t="shared" si="1429"/>
        <v>2</v>
      </c>
      <c r="P730" s="2" t="str">
        <f t="shared" si="1429"/>
        <v>dez</v>
      </c>
      <c r="Q730" s="7" t="str">
        <f>IF($N730=1,IF(ISERROR(VLOOKUP($P730,'M1'!$A:$C,Q$2,FALSE)),"NOT PRESENT",VLOOKUP($P730,'M1'!$A:$C,Q$2,FALSE)),IF($N730=2,IF(ISERROR(VLOOKUP(DATA!$P730,'M2'!$A:$C,Q$2,FALSE)),"NOT PRESENT",VLOOKUP(DATA!$P730,'M2'!$A:$C,Q$2,FALSE)),IF($N730=0,IF(ISERROR(VLOOKUP($P730,'M1'!$A:$C,Q$2,FALSE)),IF(ISERROR(VLOOKUP(DATA!$P730,'M2'!$A:$C,Q$2,FALSE)),"NOT PRESENT",VLOOKUP(DATA!$P730,'M2'!$A:$C,Q$2,FALSE)),VLOOKUP($P730,'M1'!$A:$C,Q$2,FALSE)),"SPECIFY METHOD")))</f>
        <v>Debris - Zero</v>
      </c>
      <c r="R730" s="7" t="str">
        <f>IF($N730=1,IF(ISERROR(VLOOKUP($P730,'M1'!$A:$C,R$2,FALSE)),"NOT PRESENT",VLOOKUP($P730,'M1'!$A:$C,R$2,FALSE)),IF($N730=2,IF(ISERROR(VLOOKUP(DATA!$P730,'M2'!$A:$C,R$2,FALSE)),"NOT PRESENT",VLOOKUP(DATA!$P730,'M2'!$A:$C,R$2,FALSE)),IF($N730=0,IF(ISERROR(VLOOKUP($P730,'M1'!$A:$C,R$2,FALSE)),IF(ISERROR(VLOOKUP(DATA!$P730,'M2'!$A:$C,R$2,FALSE)),"NOT PRESENT",VLOOKUP(DATA!$P730,'M2'!$A:$C,R$2,FALSE)),VLOOKUP($P730,'M1'!$A:$C,R$2,FALSE)),"SPECIFY METHOD")))</f>
        <v>No Debris found</v>
      </c>
      <c r="S730" s="33">
        <f t="shared" si="1415"/>
        <v>0</v>
      </c>
      <c r="T730" s="2">
        <v>0</v>
      </c>
    </row>
    <row r="731" spans="2:20">
      <c r="B731" s="2" t="str">
        <f t="shared" ref="B731:D731" si="1430">IF(ISERROR(B730),IF(ISERROR(B729),IF(ISERROR(B728),"BLANK",B728),B729),B730)</f>
        <v>LH</v>
      </c>
      <c r="C731" s="2" t="str">
        <f t="shared" si="1430"/>
        <v>KK</v>
      </c>
      <c r="D731" s="2" t="str">
        <f t="shared" si="1430"/>
        <v>BC3</v>
      </c>
      <c r="E731" s="7" t="str">
        <f>IF(ISERROR(VLOOKUP($D731,SITES!$A:$E,2,FALSE)),"",VLOOKUP($D731,SITES!$A:$E,2,FALSE))</f>
        <v>Broward County 3</v>
      </c>
      <c r="F731" s="4">
        <f>IF(ISERROR(VLOOKUP($D731,SITES!$A:$E,3,FALSE)),"",VLOOKUP($D731,SITES!$A:$E,3,FALSE))</f>
        <v>26.158633333333334</v>
      </c>
      <c r="G731" s="31">
        <f>IF(ISERROR(VLOOKUP($D731,SITES!$A:$E,4,FALSE)),"",VLOOKUP($D731,SITES!$A:$E,4,FALSE))</f>
        <v>-80.077349999999996</v>
      </c>
      <c r="H731" s="50">
        <f t="shared" ref="H731:P731" si="1431">IF(ISERROR(H730),IF(ISERROR(H729),IF(ISERROR(H728),"BLANK",H728),H729),H730)</f>
        <v>45479</v>
      </c>
      <c r="I731" s="2">
        <f t="shared" si="1431"/>
        <v>15</v>
      </c>
      <c r="J731" s="2" t="str">
        <f t="shared" si="1431"/>
        <v>N</v>
      </c>
      <c r="K731" s="6">
        <f t="shared" si="1431"/>
        <v>0.41666666666666669</v>
      </c>
      <c r="L731" s="2" t="str">
        <f t="shared" si="1431"/>
        <v>Angela</v>
      </c>
      <c r="M731" s="2">
        <f t="shared" si="1431"/>
        <v>18.899999999999999</v>
      </c>
      <c r="N731" s="2">
        <f t="shared" si="1431"/>
        <v>2</v>
      </c>
      <c r="O731" s="2">
        <f t="shared" si="1431"/>
        <v>2</v>
      </c>
      <c r="P731" s="2" t="str">
        <f t="shared" si="1431"/>
        <v>dez</v>
      </c>
      <c r="Q731" s="7" t="str">
        <f>IF($N731=1,IF(ISERROR(VLOOKUP($P731,'M1'!$A:$C,Q$2,FALSE)),"NOT PRESENT",VLOOKUP($P731,'M1'!$A:$C,Q$2,FALSE)),IF($N731=2,IF(ISERROR(VLOOKUP(DATA!$P731,'M2'!$A:$C,Q$2,FALSE)),"NOT PRESENT",VLOOKUP(DATA!$P731,'M2'!$A:$C,Q$2,FALSE)),IF($N731=0,IF(ISERROR(VLOOKUP($P731,'M1'!$A:$C,Q$2,FALSE)),IF(ISERROR(VLOOKUP(DATA!$P731,'M2'!$A:$C,Q$2,FALSE)),"NOT PRESENT",VLOOKUP(DATA!$P731,'M2'!$A:$C,Q$2,FALSE)),VLOOKUP($P731,'M1'!$A:$C,Q$2,FALSE)),"SPECIFY METHOD")))</f>
        <v>Debris - Zero</v>
      </c>
      <c r="R731" s="7" t="str">
        <f>IF($N731=1,IF(ISERROR(VLOOKUP($P731,'M1'!$A:$C,R$2,FALSE)),"NOT PRESENT",VLOOKUP($P731,'M1'!$A:$C,R$2,FALSE)),IF($N731=2,IF(ISERROR(VLOOKUP(DATA!$P731,'M2'!$A:$C,R$2,FALSE)),"NOT PRESENT",VLOOKUP(DATA!$P731,'M2'!$A:$C,R$2,FALSE)),IF($N731=0,IF(ISERROR(VLOOKUP($P731,'M1'!$A:$C,R$2,FALSE)),IF(ISERROR(VLOOKUP(DATA!$P731,'M2'!$A:$C,R$2,FALSE)),"NOT PRESENT",VLOOKUP(DATA!$P731,'M2'!$A:$C,R$2,FALSE)),VLOOKUP($P731,'M1'!$A:$C,R$2,FALSE)),"SPECIFY METHOD")))</f>
        <v>No Debris found</v>
      </c>
      <c r="S731" s="33">
        <f t="shared" si="1415"/>
        <v>0</v>
      </c>
      <c r="T731" s="2">
        <v>0</v>
      </c>
    </row>
    <row r="732" spans="2:20">
      <c r="B732" s="2" t="str">
        <f t="shared" ref="B732:D732" si="1432">IF(ISERROR(B731),IF(ISERROR(B730),IF(ISERROR(B729),"BLANK",B729),B730),B731)</f>
        <v>LH</v>
      </c>
      <c r="C732" s="2" t="str">
        <f t="shared" si="1432"/>
        <v>KK</v>
      </c>
      <c r="D732" s="2" t="str">
        <f t="shared" si="1432"/>
        <v>BC3</v>
      </c>
      <c r="E732" s="7" t="str">
        <f>IF(ISERROR(VLOOKUP($D732,SITES!$A:$E,2,FALSE)),"",VLOOKUP($D732,SITES!$A:$E,2,FALSE))</f>
        <v>Broward County 3</v>
      </c>
      <c r="F732" s="4">
        <f>IF(ISERROR(VLOOKUP($D732,SITES!$A:$E,3,FALSE)),"",VLOOKUP($D732,SITES!$A:$E,3,FALSE))</f>
        <v>26.158633333333334</v>
      </c>
      <c r="G732" s="31">
        <f>IF(ISERROR(VLOOKUP($D732,SITES!$A:$E,4,FALSE)),"",VLOOKUP($D732,SITES!$A:$E,4,FALSE))</f>
        <v>-80.077349999999996</v>
      </c>
      <c r="H732" s="50">
        <f t="shared" ref="H732:P732" si="1433">IF(ISERROR(H731),IF(ISERROR(H730),IF(ISERROR(H729),"BLANK",H729),H730),H731)</f>
        <v>45479</v>
      </c>
      <c r="I732" s="2">
        <f t="shared" si="1433"/>
        <v>15</v>
      </c>
      <c r="J732" s="2" t="str">
        <f t="shared" si="1433"/>
        <v>N</v>
      </c>
      <c r="K732" s="6">
        <f t="shared" si="1433"/>
        <v>0.41666666666666669</v>
      </c>
      <c r="L732" s="2" t="str">
        <f t="shared" si="1433"/>
        <v>Angela</v>
      </c>
      <c r="M732" s="2">
        <f t="shared" si="1433"/>
        <v>18.899999999999999</v>
      </c>
      <c r="N732" s="2">
        <f t="shared" si="1433"/>
        <v>2</v>
      </c>
      <c r="O732" s="2">
        <f t="shared" si="1433"/>
        <v>2</v>
      </c>
      <c r="P732" s="2" t="str">
        <f t="shared" si="1433"/>
        <v>dez</v>
      </c>
      <c r="Q732" s="7" t="str">
        <f>IF($N732=1,IF(ISERROR(VLOOKUP($P732,'M1'!$A:$C,Q$2,FALSE)),"NOT PRESENT",VLOOKUP($P732,'M1'!$A:$C,Q$2,FALSE)),IF($N732=2,IF(ISERROR(VLOOKUP(DATA!$P732,'M2'!$A:$C,Q$2,FALSE)),"NOT PRESENT",VLOOKUP(DATA!$P732,'M2'!$A:$C,Q$2,FALSE)),IF($N732=0,IF(ISERROR(VLOOKUP($P732,'M1'!$A:$C,Q$2,FALSE)),IF(ISERROR(VLOOKUP(DATA!$P732,'M2'!$A:$C,Q$2,FALSE)),"NOT PRESENT",VLOOKUP(DATA!$P732,'M2'!$A:$C,Q$2,FALSE)),VLOOKUP($P732,'M1'!$A:$C,Q$2,FALSE)),"SPECIFY METHOD")))</f>
        <v>Debris - Zero</v>
      </c>
      <c r="R732" s="7" t="str">
        <f>IF($N732=1,IF(ISERROR(VLOOKUP($P732,'M1'!$A:$C,R$2,FALSE)),"NOT PRESENT",VLOOKUP($P732,'M1'!$A:$C,R$2,FALSE)),IF($N732=2,IF(ISERROR(VLOOKUP(DATA!$P732,'M2'!$A:$C,R$2,FALSE)),"NOT PRESENT",VLOOKUP(DATA!$P732,'M2'!$A:$C,R$2,FALSE)),IF($N732=0,IF(ISERROR(VLOOKUP($P732,'M1'!$A:$C,R$2,FALSE)),IF(ISERROR(VLOOKUP(DATA!$P732,'M2'!$A:$C,R$2,FALSE)),"NOT PRESENT",VLOOKUP(DATA!$P732,'M2'!$A:$C,R$2,FALSE)),VLOOKUP($P732,'M1'!$A:$C,R$2,FALSE)),"SPECIFY METHOD")))</f>
        <v>No Debris found</v>
      </c>
      <c r="S732" s="33">
        <f t="shared" si="1415"/>
        <v>0</v>
      </c>
      <c r="T732" s="2">
        <v>0</v>
      </c>
    </row>
    <row r="733" spans="2:20">
      <c r="B733" s="2" t="str">
        <f t="shared" ref="B733:D733" si="1434">IF(ISERROR(B732),IF(ISERROR(B731),IF(ISERROR(B730),"BLANK",B730),B731),B732)</f>
        <v>LH</v>
      </c>
      <c r="C733" s="2" t="str">
        <f t="shared" si="1434"/>
        <v>KK</v>
      </c>
      <c r="D733" s="2" t="str">
        <f t="shared" si="1434"/>
        <v>BC3</v>
      </c>
      <c r="E733" s="7" t="str">
        <f>IF(ISERROR(VLOOKUP($D733,SITES!$A:$E,2,FALSE)),"",VLOOKUP($D733,SITES!$A:$E,2,FALSE))</f>
        <v>Broward County 3</v>
      </c>
      <c r="F733" s="4">
        <f>IF(ISERROR(VLOOKUP($D733,SITES!$A:$E,3,FALSE)),"",VLOOKUP($D733,SITES!$A:$E,3,FALSE))</f>
        <v>26.158633333333334</v>
      </c>
      <c r="G733" s="31">
        <f>IF(ISERROR(VLOOKUP($D733,SITES!$A:$E,4,FALSE)),"",VLOOKUP($D733,SITES!$A:$E,4,FALSE))</f>
        <v>-80.077349999999996</v>
      </c>
      <c r="H733" s="50">
        <f t="shared" ref="H733:P733" si="1435">IF(ISERROR(H732),IF(ISERROR(H731),IF(ISERROR(H730),"BLANK",H730),H731),H732)</f>
        <v>45479</v>
      </c>
      <c r="I733" s="2">
        <f t="shared" si="1435"/>
        <v>15</v>
      </c>
      <c r="J733" s="2" t="str">
        <f t="shared" si="1435"/>
        <v>N</v>
      </c>
      <c r="K733" s="6">
        <f t="shared" si="1435"/>
        <v>0.41666666666666669</v>
      </c>
      <c r="L733" s="2" t="str">
        <f t="shared" si="1435"/>
        <v>Angela</v>
      </c>
      <c r="M733" s="2">
        <f t="shared" si="1435"/>
        <v>18.899999999999999</v>
      </c>
      <c r="N733" s="2">
        <f t="shared" si="1435"/>
        <v>2</v>
      </c>
      <c r="O733" s="2">
        <f t="shared" si="1435"/>
        <v>2</v>
      </c>
      <c r="P733" s="2" t="str">
        <f t="shared" si="1435"/>
        <v>dez</v>
      </c>
      <c r="Q733" s="7" t="str">
        <f>IF($N733=1,IF(ISERROR(VLOOKUP($P733,'M1'!$A:$C,Q$2,FALSE)),"NOT PRESENT",VLOOKUP($P733,'M1'!$A:$C,Q$2,FALSE)),IF($N733=2,IF(ISERROR(VLOOKUP(DATA!$P733,'M2'!$A:$C,Q$2,FALSE)),"NOT PRESENT",VLOOKUP(DATA!$P733,'M2'!$A:$C,Q$2,FALSE)),IF($N733=0,IF(ISERROR(VLOOKUP($P733,'M1'!$A:$C,Q$2,FALSE)),IF(ISERROR(VLOOKUP(DATA!$P733,'M2'!$A:$C,Q$2,FALSE)),"NOT PRESENT",VLOOKUP(DATA!$P733,'M2'!$A:$C,Q$2,FALSE)),VLOOKUP($P733,'M1'!$A:$C,Q$2,FALSE)),"SPECIFY METHOD")))</f>
        <v>Debris - Zero</v>
      </c>
      <c r="R733" s="7" t="str">
        <f>IF($N733=1,IF(ISERROR(VLOOKUP($P733,'M1'!$A:$C,R$2,FALSE)),"NOT PRESENT",VLOOKUP($P733,'M1'!$A:$C,R$2,FALSE)),IF($N733=2,IF(ISERROR(VLOOKUP(DATA!$P733,'M2'!$A:$C,R$2,FALSE)),"NOT PRESENT",VLOOKUP(DATA!$P733,'M2'!$A:$C,R$2,FALSE)),IF($N733=0,IF(ISERROR(VLOOKUP($P733,'M1'!$A:$C,R$2,FALSE)),IF(ISERROR(VLOOKUP(DATA!$P733,'M2'!$A:$C,R$2,FALSE)),"NOT PRESENT",VLOOKUP(DATA!$P733,'M2'!$A:$C,R$2,FALSE)),VLOOKUP($P733,'M1'!$A:$C,R$2,FALSE)),"SPECIFY METHOD")))</f>
        <v>No Debris found</v>
      </c>
      <c r="S733" s="33">
        <f t="shared" si="1415"/>
        <v>0</v>
      </c>
      <c r="T733" s="2">
        <v>0</v>
      </c>
    </row>
    <row r="734" spans="2:20">
      <c r="B734" s="2" t="str">
        <f t="shared" ref="B734:D734" si="1436">IF(ISERROR(B733),IF(ISERROR(B732),IF(ISERROR(B731),"BLANK",B731),B732),B733)</f>
        <v>LH</v>
      </c>
      <c r="C734" s="2" t="str">
        <f t="shared" si="1436"/>
        <v>KK</v>
      </c>
      <c r="D734" s="2" t="str">
        <f t="shared" si="1436"/>
        <v>BC3</v>
      </c>
      <c r="E734" s="7" t="str">
        <f>IF(ISERROR(VLOOKUP($D734,SITES!$A:$E,2,FALSE)),"",VLOOKUP($D734,SITES!$A:$E,2,FALSE))</f>
        <v>Broward County 3</v>
      </c>
      <c r="F734" s="4">
        <f>IF(ISERROR(VLOOKUP($D734,SITES!$A:$E,3,FALSE)),"",VLOOKUP($D734,SITES!$A:$E,3,FALSE))</f>
        <v>26.158633333333334</v>
      </c>
      <c r="G734" s="31">
        <f>IF(ISERROR(VLOOKUP($D734,SITES!$A:$E,4,FALSE)),"",VLOOKUP($D734,SITES!$A:$E,4,FALSE))</f>
        <v>-80.077349999999996</v>
      </c>
      <c r="H734" s="50">
        <f t="shared" ref="H734:P734" si="1437">IF(ISERROR(H733),IF(ISERROR(H732),IF(ISERROR(H731),"BLANK",H731),H732),H733)</f>
        <v>45479</v>
      </c>
      <c r="I734" s="2">
        <f t="shared" si="1437"/>
        <v>15</v>
      </c>
      <c r="J734" s="2" t="str">
        <f t="shared" si="1437"/>
        <v>N</v>
      </c>
      <c r="K734" s="6">
        <f t="shared" si="1437"/>
        <v>0.41666666666666669</v>
      </c>
      <c r="L734" s="2" t="str">
        <f t="shared" si="1437"/>
        <v>Angela</v>
      </c>
      <c r="M734" s="2">
        <f t="shared" si="1437"/>
        <v>18.899999999999999</v>
      </c>
      <c r="N734" s="2">
        <f t="shared" si="1437"/>
        <v>2</v>
      </c>
      <c r="O734" s="2">
        <f t="shared" si="1437"/>
        <v>2</v>
      </c>
      <c r="P734" s="2" t="str">
        <f t="shared" si="1437"/>
        <v>dez</v>
      </c>
      <c r="Q734" s="7" t="str">
        <f>IF($N734=1,IF(ISERROR(VLOOKUP($P734,'M1'!$A:$C,Q$2,FALSE)),"NOT PRESENT",VLOOKUP($P734,'M1'!$A:$C,Q$2,FALSE)),IF($N734=2,IF(ISERROR(VLOOKUP(DATA!$P734,'M2'!$A:$C,Q$2,FALSE)),"NOT PRESENT",VLOOKUP(DATA!$P734,'M2'!$A:$C,Q$2,FALSE)),IF($N734=0,IF(ISERROR(VLOOKUP($P734,'M1'!$A:$C,Q$2,FALSE)),IF(ISERROR(VLOOKUP(DATA!$P734,'M2'!$A:$C,Q$2,FALSE)),"NOT PRESENT",VLOOKUP(DATA!$P734,'M2'!$A:$C,Q$2,FALSE)),VLOOKUP($P734,'M1'!$A:$C,Q$2,FALSE)),"SPECIFY METHOD")))</f>
        <v>Debris - Zero</v>
      </c>
      <c r="R734" s="7" t="str">
        <f>IF($N734=1,IF(ISERROR(VLOOKUP($P734,'M1'!$A:$C,R$2,FALSE)),"NOT PRESENT",VLOOKUP($P734,'M1'!$A:$C,R$2,FALSE)),IF($N734=2,IF(ISERROR(VLOOKUP(DATA!$P734,'M2'!$A:$C,R$2,FALSE)),"NOT PRESENT",VLOOKUP(DATA!$P734,'M2'!$A:$C,R$2,FALSE)),IF($N734=0,IF(ISERROR(VLOOKUP($P734,'M1'!$A:$C,R$2,FALSE)),IF(ISERROR(VLOOKUP(DATA!$P734,'M2'!$A:$C,R$2,FALSE)),"NOT PRESENT",VLOOKUP(DATA!$P734,'M2'!$A:$C,R$2,FALSE)),VLOOKUP($P734,'M1'!$A:$C,R$2,FALSE)),"SPECIFY METHOD")))</f>
        <v>No Debris found</v>
      </c>
      <c r="S734" s="33">
        <f t="shared" si="1415"/>
        <v>0</v>
      </c>
      <c r="T734" s="2">
        <v>0</v>
      </c>
    </row>
    <row r="735" spans="2:20">
      <c r="B735" s="2" t="str">
        <f t="shared" ref="B735:D735" si="1438">IF(ISERROR(B734),IF(ISERROR(B733),IF(ISERROR(B732),"BLANK",B732),B733),B734)</f>
        <v>LH</v>
      </c>
      <c r="C735" s="2" t="str">
        <f t="shared" si="1438"/>
        <v>KK</v>
      </c>
      <c r="D735" s="2" t="str">
        <f t="shared" si="1438"/>
        <v>BC3</v>
      </c>
      <c r="E735" s="7" t="str">
        <f>IF(ISERROR(VLOOKUP($D735,SITES!$A:$E,2,FALSE)),"",VLOOKUP($D735,SITES!$A:$E,2,FALSE))</f>
        <v>Broward County 3</v>
      </c>
      <c r="F735" s="4">
        <f>IF(ISERROR(VLOOKUP($D735,SITES!$A:$E,3,FALSE)),"",VLOOKUP($D735,SITES!$A:$E,3,FALSE))</f>
        <v>26.158633333333334</v>
      </c>
      <c r="G735" s="31">
        <f>IF(ISERROR(VLOOKUP($D735,SITES!$A:$E,4,FALSE)),"",VLOOKUP($D735,SITES!$A:$E,4,FALSE))</f>
        <v>-80.077349999999996</v>
      </c>
      <c r="H735" s="50">
        <f t="shared" ref="H735:P735" si="1439">IF(ISERROR(H734),IF(ISERROR(H733),IF(ISERROR(H732),"BLANK",H732),H733),H734)</f>
        <v>45479</v>
      </c>
      <c r="I735" s="2">
        <f t="shared" si="1439"/>
        <v>15</v>
      </c>
      <c r="J735" s="2" t="str">
        <f t="shared" si="1439"/>
        <v>N</v>
      </c>
      <c r="K735" s="6">
        <f t="shared" si="1439"/>
        <v>0.41666666666666669</v>
      </c>
      <c r="L735" s="2" t="str">
        <f t="shared" si="1439"/>
        <v>Angela</v>
      </c>
      <c r="M735" s="2">
        <f t="shared" si="1439"/>
        <v>18.899999999999999</v>
      </c>
      <c r="N735" s="2">
        <f t="shared" si="1439"/>
        <v>2</v>
      </c>
      <c r="O735" s="2">
        <f t="shared" si="1439"/>
        <v>2</v>
      </c>
      <c r="P735" s="2" t="str">
        <f t="shared" si="1439"/>
        <v>dez</v>
      </c>
      <c r="Q735" s="7" t="str">
        <f>IF($N735=1,IF(ISERROR(VLOOKUP($P735,'M1'!$A:$C,Q$2,FALSE)),"NOT PRESENT",VLOOKUP($P735,'M1'!$A:$C,Q$2,FALSE)),IF($N735=2,IF(ISERROR(VLOOKUP(DATA!$P735,'M2'!$A:$C,Q$2,FALSE)),"NOT PRESENT",VLOOKUP(DATA!$P735,'M2'!$A:$C,Q$2,FALSE)),IF($N735=0,IF(ISERROR(VLOOKUP($P735,'M1'!$A:$C,Q$2,FALSE)),IF(ISERROR(VLOOKUP(DATA!$P735,'M2'!$A:$C,Q$2,FALSE)),"NOT PRESENT",VLOOKUP(DATA!$P735,'M2'!$A:$C,Q$2,FALSE)),VLOOKUP($P735,'M1'!$A:$C,Q$2,FALSE)),"SPECIFY METHOD")))</f>
        <v>Debris - Zero</v>
      </c>
      <c r="R735" s="7" t="str">
        <f>IF($N735=1,IF(ISERROR(VLOOKUP($P735,'M1'!$A:$C,R$2,FALSE)),"NOT PRESENT",VLOOKUP($P735,'M1'!$A:$C,R$2,FALSE)),IF($N735=2,IF(ISERROR(VLOOKUP(DATA!$P735,'M2'!$A:$C,R$2,FALSE)),"NOT PRESENT",VLOOKUP(DATA!$P735,'M2'!$A:$C,R$2,FALSE)),IF($N735=0,IF(ISERROR(VLOOKUP($P735,'M1'!$A:$C,R$2,FALSE)),IF(ISERROR(VLOOKUP(DATA!$P735,'M2'!$A:$C,R$2,FALSE)),"NOT PRESENT",VLOOKUP(DATA!$P735,'M2'!$A:$C,R$2,FALSE)),VLOOKUP($P735,'M1'!$A:$C,R$2,FALSE)),"SPECIFY METHOD")))</f>
        <v>No Debris found</v>
      </c>
      <c r="S735" s="33">
        <f t="shared" si="1415"/>
        <v>0</v>
      </c>
      <c r="T735" s="2">
        <v>0</v>
      </c>
    </row>
    <row r="736" spans="2:20">
      <c r="B736" s="2" t="str">
        <f t="shared" ref="B736:D736" si="1440">IF(ISERROR(B735),IF(ISERROR(B734),IF(ISERROR(B733),"BLANK",B733),B734),B735)</f>
        <v>LH</v>
      </c>
      <c r="C736" s="2" t="str">
        <f t="shared" si="1440"/>
        <v>KK</v>
      </c>
      <c r="D736" s="2" t="str">
        <f t="shared" si="1440"/>
        <v>BC3</v>
      </c>
      <c r="E736" s="7" t="str">
        <f>IF(ISERROR(VLOOKUP($D736,SITES!$A:$E,2,FALSE)),"",VLOOKUP($D736,SITES!$A:$E,2,FALSE))</f>
        <v>Broward County 3</v>
      </c>
      <c r="F736" s="4">
        <f>IF(ISERROR(VLOOKUP($D736,SITES!$A:$E,3,FALSE)),"",VLOOKUP($D736,SITES!$A:$E,3,FALSE))</f>
        <v>26.158633333333334</v>
      </c>
      <c r="G736" s="31">
        <f>IF(ISERROR(VLOOKUP($D736,SITES!$A:$E,4,FALSE)),"",VLOOKUP($D736,SITES!$A:$E,4,FALSE))</f>
        <v>-80.077349999999996</v>
      </c>
      <c r="H736" s="50">
        <f t="shared" ref="H736:P736" si="1441">IF(ISERROR(H735),IF(ISERROR(H734),IF(ISERROR(H733),"BLANK",H733),H734),H735)</f>
        <v>45479</v>
      </c>
      <c r="I736" s="2">
        <f t="shared" si="1441"/>
        <v>15</v>
      </c>
      <c r="J736" s="2" t="str">
        <f t="shared" si="1441"/>
        <v>N</v>
      </c>
      <c r="K736" s="6">
        <f t="shared" si="1441"/>
        <v>0.41666666666666669</v>
      </c>
      <c r="L736" s="2" t="str">
        <f t="shared" si="1441"/>
        <v>Angela</v>
      </c>
      <c r="M736" s="2">
        <f t="shared" si="1441"/>
        <v>18.899999999999999</v>
      </c>
      <c r="N736" s="2">
        <f t="shared" si="1441"/>
        <v>2</v>
      </c>
      <c r="O736" s="2">
        <f t="shared" si="1441"/>
        <v>2</v>
      </c>
      <c r="P736" s="2" t="str">
        <f t="shared" si="1441"/>
        <v>dez</v>
      </c>
      <c r="Q736" s="7" t="str">
        <f>IF($N736=1,IF(ISERROR(VLOOKUP($P736,'M1'!$A:$C,Q$2,FALSE)),"NOT PRESENT",VLOOKUP($P736,'M1'!$A:$C,Q$2,FALSE)),IF($N736=2,IF(ISERROR(VLOOKUP(DATA!$P736,'M2'!$A:$C,Q$2,FALSE)),"NOT PRESENT",VLOOKUP(DATA!$P736,'M2'!$A:$C,Q$2,FALSE)),IF($N736=0,IF(ISERROR(VLOOKUP($P736,'M1'!$A:$C,Q$2,FALSE)),IF(ISERROR(VLOOKUP(DATA!$P736,'M2'!$A:$C,Q$2,FALSE)),"NOT PRESENT",VLOOKUP(DATA!$P736,'M2'!$A:$C,Q$2,FALSE)),VLOOKUP($P736,'M1'!$A:$C,Q$2,FALSE)),"SPECIFY METHOD")))</f>
        <v>Debris - Zero</v>
      </c>
      <c r="R736" s="7" t="str">
        <f>IF($N736=1,IF(ISERROR(VLOOKUP($P736,'M1'!$A:$C,R$2,FALSE)),"NOT PRESENT",VLOOKUP($P736,'M1'!$A:$C,R$2,FALSE)),IF($N736=2,IF(ISERROR(VLOOKUP(DATA!$P736,'M2'!$A:$C,R$2,FALSE)),"NOT PRESENT",VLOOKUP(DATA!$P736,'M2'!$A:$C,R$2,FALSE)),IF($N736=0,IF(ISERROR(VLOOKUP($P736,'M1'!$A:$C,R$2,FALSE)),IF(ISERROR(VLOOKUP(DATA!$P736,'M2'!$A:$C,R$2,FALSE)),"NOT PRESENT",VLOOKUP(DATA!$P736,'M2'!$A:$C,R$2,FALSE)),VLOOKUP($P736,'M1'!$A:$C,R$2,FALSE)),"SPECIFY METHOD")))</f>
        <v>No Debris found</v>
      </c>
      <c r="S736" s="33">
        <f t="shared" si="1415"/>
        <v>0</v>
      </c>
      <c r="T736" s="2">
        <v>0</v>
      </c>
    </row>
    <row r="737" spans="2:20">
      <c r="B737" s="2" t="str">
        <f t="shared" ref="B737:D737" si="1442">IF(ISERROR(B736),IF(ISERROR(B735),IF(ISERROR(B734),"BLANK",B734),B735),B736)</f>
        <v>LH</v>
      </c>
      <c r="C737" s="2" t="str">
        <f t="shared" si="1442"/>
        <v>KK</v>
      </c>
      <c r="D737" s="2" t="str">
        <f t="shared" si="1442"/>
        <v>BC3</v>
      </c>
      <c r="E737" s="7" t="str">
        <f>IF(ISERROR(VLOOKUP($D737,SITES!$A:$E,2,FALSE)),"",VLOOKUP($D737,SITES!$A:$E,2,FALSE))</f>
        <v>Broward County 3</v>
      </c>
      <c r="F737" s="4">
        <f>IF(ISERROR(VLOOKUP($D737,SITES!$A:$E,3,FALSE)),"",VLOOKUP($D737,SITES!$A:$E,3,FALSE))</f>
        <v>26.158633333333334</v>
      </c>
      <c r="G737" s="31">
        <f>IF(ISERROR(VLOOKUP($D737,SITES!$A:$E,4,FALSE)),"",VLOOKUP($D737,SITES!$A:$E,4,FALSE))</f>
        <v>-80.077349999999996</v>
      </c>
      <c r="H737" s="50">
        <f t="shared" ref="H737:P737" si="1443">IF(ISERROR(H736),IF(ISERROR(H735),IF(ISERROR(H734),"BLANK",H734),H735),H736)</f>
        <v>45479</v>
      </c>
      <c r="I737" s="2">
        <f t="shared" si="1443"/>
        <v>15</v>
      </c>
      <c r="J737" s="2" t="str">
        <f t="shared" si="1443"/>
        <v>N</v>
      </c>
      <c r="K737" s="6">
        <f t="shared" si="1443"/>
        <v>0.41666666666666669</v>
      </c>
      <c r="L737" s="2" t="str">
        <f t="shared" si="1443"/>
        <v>Angela</v>
      </c>
      <c r="M737" s="2">
        <f t="shared" si="1443"/>
        <v>18.899999999999999</v>
      </c>
      <c r="N737" s="2">
        <f t="shared" si="1443"/>
        <v>2</v>
      </c>
      <c r="O737" s="2">
        <f t="shared" si="1443"/>
        <v>2</v>
      </c>
      <c r="P737" s="2" t="str">
        <f t="shared" si="1443"/>
        <v>dez</v>
      </c>
      <c r="Q737" s="7" t="str">
        <f>IF($N737=1,IF(ISERROR(VLOOKUP($P737,'M1'!$A:$C,Q$2,FALSE)),"NOT PRESENT",VLOOKUP($P737,'M1'!$A:$C,Q$2,FALSE)),IF($N737=2,IF(ISERROR(VLOOKUP(DATA!$P737,'M2'!$A:$C,Q$2,FALSE)),"NOT PRESENT",VLOOKUP(DATA!$P737,'M2'!$A:$C,Q$2,FALSE)),IF($N737=0,IF(ISERROR(VLOOKUP($P737,'M1'!$A:$C,Q$2,FALSE)),IF(ISERROR(VLOOKUP(DATA!$P737,'M2'!$A:$C,Q$2,FALSE)),"NOT PRESENT",VLOOKUP(DATA!$P737,'M2'!$A:$C,Q$2,FALSE)),VLOOKUP($P737,'M1'!$A:$C,Q$2,FALSE)),"SPECIFY METHOD")))</f>
        <v>Debris - Zero</v>
      </c>
      <c r="R737" s="7" t="str">
        <f>IF($N737=1,IF(ISERROR(VLOOKUP($P737,'M1'!$A:$C,R$2,FALSE)),"NOT PRESENT",VLOOKUP($P737,'M1'!$A:$C,R$2,FALSE)),IF($N737=2,IF(ISERROR(VLOOKUP(DATA!$P737,'M2'!$A:$C,R$2,FALSE)),"NOT PRESENT",VLOOKUP(DATA!$P737,'M2'!$A:$C,R$2,FALSE)),IF($N737=0,IF(ISERROR(VLOOKUP($P737,'M1'!$A:$C,R$2,FALSE)),IF(ISERROR(VLOOKUP(DATA!$P737,'M2'!$A:$C,R$2,FALSE)),"NOT PRESENT",VLOOKUP(DATA!$P737,'M2'!$A:$C,R$2,FALSE)),VLOOKUP($P737,'M1'!$A:$C,R$2,FALSE)),"SPECIFY METHOD")))</f>
        <v>No Debris found</v>
      </c>
      <c r="S737" s="33">
        <f t="shared" si="1415"/>
        <v>0</v>
      </c>
      <c r="T737" s="2">
        <v>0</v>
      </c>
    </row>
    <row r="738" spans="2:20">
      <c r="B738" s="2" t="str">
        <f t="shared" ref="B738:D738" si="1444">IF(ISERROR(B737),IF(ISERROR(B736),IF(ISERROR(B735),"BLANK",B735),B736),B737)</f>
        <v>LH</v>
      </c>
      <c r="C738" s="2" t="str">
        <f t="shared" si="1444"/>
        <v>KK</v>
      </c>
      <c r="D738" s="2" t="str">
        <f t="shared" si="1444"/>
        <v>BC3</v>
      </c>
      <c r="E738" s="7" t="str">
        <f>IF(ISERROR(VLOOKUP($D738,SITES!$A:$E,2,FALSE)),"",VLOOKUP($D738,SITES!$A:$E,2,FALSE))</f>
        <v>Broward County 3</v>
      </c>
      <c r="F738" s="4">
        <f>IF(ISERROR(VLOOKUP($D738,SITES!$A:$E,3,FALSE)),"",VLOOKUP($D738,SITES!$A:$E,3,FALSE))</f>
        <v>26.158633333333334</v>
      </c>
      <c r="G738" s="31">
        <f>IF(ISERROR(VLOOKUP($D738,SITES!$A:$E,4,FALSE)),"",VLOOKUP($D738,SITES!$A:$E,4,FALSE))</f>
        <v>-80.077349999999996</v>
      </c>
      <c r="H738" s="50">
        <f t="shared" ref="H738:P738" si="1445">IF(ISERROR(H737),IF(ISERROR(H736),IF(ISERROR(H735),"BLANK",H735),H736),H737)</f>
        <v>45479</v>
      </c>
      <c r="I738" s="2">
        <f t="shared" si="1445"/>
        <v>15</v>
      </c>
      <c r="J738" s="2" t="str">
        <f t="shared" si="1445"/>
        <v>N</v>
      </c>
      <c r="K738" s="6">
        <f t="shared" si="1445"/>
        <v>0.41666666666666669</v>
      </c>
      <c r="L738" s="2" t="str">
        <f t="shared" si="1445"/>
        <v>Angela</v>
      </c>
      <c r="M738" s="2">
        <f t="shared" si="1445"/>
        <v>18.899999999999999</v>
      </c>
      <c r="N738" s="2">
        <f t="shared" si="1445"/>
        <v>2</v>
      </c>
      <c r="O738" s="2">
        <f t="shared" si="1445"/>
        <v>2</v>
      </c>
      <c r="P738" s="2" t="str">
        <f t="shared" si="1445"/>
        <v>dez</v>
      </c>
      <c r="Q738" s="7" t="str">
        <f>IF($N738=1,IF(ISERROR(VLOOKUP($P738,'M1'!$A:$C,Q$2,FALSE)),"NOT PRESENT",VLOOKUP($P738,'M1'!$A:$C,Q$2,FALSE)),IF($N738=2,IF(ISERROR(VLOOKUP(DATA!$P738,'M2'!$A:$C,Q$2,FALSE)),"NOT PRESENT",VLOOKUP(DATA!$P738,'M2'!$A:$C,Q$2,FALSE)),IF($N738=0,IF(ISERROR(VLOOKUP($P738,'M1'!$A:$C,Q$2,FALSE)),IF(ISERROR(VLOOKUP(DATA!$P738,'M2'!$A:$C,Q$2,FALSE)),"NOT PRESENT",VLOOKUP(DATA!$P738,'M2'!$A:$C,Q$2,FALSE)),VLOOKUP($P738,'M1'!$A:$C,Q$2,FALSE)),"SPECIFY METHOD")))</f>
        <v>Debris - Zero</v>
      </c>
      <c r="R738" s="7" t="str">
        <f>IF($N738=1,IF(ISERROR(VLOOKUP($P738,'M1'!$A:$C,R$2,FALSE)),"NOT PRESENT",VLOOKUP($P738,'M1'!$A:$C,R$2,FALSE)),IF($N738=2,IF(ISERROR(VLOOKUP(DATA!$P738,'M2'!$A:$C,R$2,FALSE)),"NOT PRESENT",VLOOKUP(DATA!$P738,'M2'!$A:$C,R$2,FALSE)),IF($N738=0,IF(ISERROR(VLOOKUP($P738,'M1'!$A:$C,R$2,FALSE)),IF(ISERROR(VLOOKUP(DATA!$P738,'M2'!$A:$C,R$2,FALSE)),"NOT PRESENT",VLOOKUP(DATA!$P738,'M2'!$A:$C,R$2,FALSE)),VLOOKUP($P738,'M1'!$A:$C,R$2,FALSE)),"SPECIFY METHOD")))</f>
        <v>No Debris found</v>
      </c>
      <c r="S738" s="33">
        <f t="shared" si="1415"/>
        <v>0</v>
      </c>
      <c r="T738" s="2">
        <v>0</v>
      </c>
    </row>
    <row r="739" spans="2:20">
      <c r="B739" s="2" t="str">
        <f t="shared" ref="B739:D739" si="1446">IF(ISERROR(B738),IF(ISERROR(B737),IF(ISERROR(B736),"BLANK",B736),B737),B738)</f>
        <v>LH</v>
      </c>
      <c r="C739" s="2" t="str">
        <f t="shared" si="1446"/>
        <v>KK</v>
      </c>
      <c r="D739" s="2" t="str">
        <f t="shared" si="1446"/>
        <v>BC3</v>
      </c>
      <c r="E739" s="7" t="str">
        <f>IF(ISERROR(VLOOKUP($D739,SITES!$A:$E,2,FALSE)),"",VLOOKUP($D739,SITES!$A:$E,2,FALSE))</f>
        <v>Broward County 3</v>
      </c>
      <c r="F739" s="4">
        <f>IF(ISERROR(VLOOKUP($D739,SITES!$A:$E,3,FALSE)),"",VLOOKUP($D739,SITES!$A:$E,3,FALSE))</f>
        <v>26.158633333333334</v>
      </c>
      <c r="G739" s="31">
        <f>IF(ISERROR(VLOOKUP($D739,SITES!$A:$E,4,FALSE)),"",VLOOKUP($D739,SITES!$A:$E,4,FALSE))</f>
        <v>-80.077349999999996</v>
      </c>
      <c r="H739" s="50">
        <f t="shared" ref="H739:P739" si="1447">IF(ISERROR(H738),IF(ISERROR(H737),IF(ISERROR(H736),"BLANK",H736),H737),H738)</f>
        <v>45479</v>
      </c>
      <c r="I739" s="2">
        <f t="shared" si="1447"/>
        <v>15</v>
      </c>
      <c r="J739" s="2" t="str">
        <f t="shared" si="1447"/>
        <v>N</v>
      </c>
      <c r="K739" s="6">
        <f t="shared" si="1447"/>
        <v>0.41666666666666669</v>
      </c>
      <c r="L739" s="2" t="str">
        <f t="shared" si="1447"/>
        <v>Angela</v>
      </c>
      <c r="M739" s="2">
        <f t="shared" si="1447"/>
        <v>18.899999999999999</v>
      </c>
      <c r="N739" s="2">
        <f t="shared" si="1447"/>
        <v>2</v>
      </c>
      <c r="O739" s="2">
        <f t="shared" si="1447"/>
        <v>2</v>
      </c>
      <c r="P739" s="2" t="str">
        <f t="shared" si="1447"/>
        <v>dez</v>
      </c>
      <c r="Q739" s="7" t="str">
        <f>IF($N739=1,IF(ISERROR(VLOOKUP($P739,'M1'!$A:$C,Q$2,FALSE)),"NOT PRESENT",VLOOKUP($P739,'M1'!$A:$C,Q$2,FALSE)),IF($N739=2,IF(ISERROR(VLOOKUP(DATA!$P739,'M2'!$A:$C,Q$2,FALSE)),"NOT PRESENT",VLOOKUP(DATA!$P739,'M2'!$A:$C,Q$2,FALSE)),IF($N739=0,IF(ISERROR(VLOOKUP($P739,'M1'!$A:$C,Q$2,FALSE)),IF(ISERROR(VLOOKUP(DATA!$P739,'M2'!$A:$C,Q$2,FALSE)),"NOT PRESENT",VLOOKUP(DATA!$P739,'M2'!$A:$C,Q$2,FALSE)),VLOOKUP($P739,'M1'!$A:$C,Q$2,FALSE)),"SPECIFY METHOD")))</f>
        <v>Debris - Zero</v>
      </c>
      <c r="R739" s="7" t="str">
        <f>IF($N739=1,IF(ISERROR(VLOOKUP($P739,'M1'!$A:$C,R$2,FALSE)),"NOT PRESENT",VLOOKUP($P739,'M1'!$A:$C,R$2,FALSE)),IF($N739=2,IF(ISERROR(VLOOKUP(DATA!$P739,'M2'!$A:$C,R$2,FALSE)),"NOT PRESENT",VLOOKUP(DATA!$P739,'M2'!$A:$C,R$2,FALSE)),IF($N739=0,IF(ISERROR(VLOOKUP($P739,'M1'!$A:$C,R$2,FALSE)),IF(ISERROR(VLOOKUP(DATA!$P739,'M2'!$A:$C,R$2,FALSE)),"NOT PRESENT",VLOOKUP(DATA!$P739,'M2'!$A:$C,R$2,FALSE)),VLOOKUP($P739,'M1'!$A:$C,R$2,FALSE)),"SPECIFY METHOD")))</f>
        <v>No Debris found</v>
      </c>
      <c r="S739" s="33">
        <f t="shared" si="1415"/>
        <v>0</v>
      </c>
      <c r="T739" s="2">
        <v>0</v>
      </c>
    </row>
    <row r="740" spans="2:20">
      <c r="B740" s="2" t="str">
        <f t="shared" ref="B740:D740" si="1448">IF(ISERROR(B739),IF(ISERROR(B738),IF(ISERROR(B737),"BLANK",B737),B738),B739)</f>
        <v>LH</v>
      </c>
      <c r="C740" s="2" t="str">
        <f t="shared" si="1448"/>
        <v>KK</v>
      </c>
      <c r="D740" s="2" t="str">
        <f t="shared" si="1448"/>
        <v>BC3</v>
      </c>
      <c r="E740" s="7" t="str">
        <f>IF(ISERROR(VLOOKUP($D740,SITES!$A:$E,2,FALSE)),"",VLOOKUP($D740,SITES!$A:$E,2,FALSE))</f>
        <v>Broward County 3</v>
      </c>
      <c r="F740" s="4">
        <f>IF(ISERROR(VLOOKUP($D740,SITES!$A:$E,3,FALSE)),"",VLOOKUP($D740,SITES!$A:$E,3,FALSE))</f>
        <v>26.158633333333334</v>
      </c>
      <c r="G740" s="31">
        <f>IF(ISERROR(VLOOKUP($D740,SITES!$A:$E,4,FALSE)),"",VLOOKUP($D740,SITES!$A:$E,4,FALSE))</f>
        <v>-80.077349999999996</v>
      </c>
      <c r="H740" s="50">
        <f t="shared" ref="H740:P740" si="1449">IF(ISERROR(H739),IF(ISERROR(H738),IF(ISERROR(H737),"BLANK",H737),H738),H739)</f>
        <v>45479</v>
      </c>
      <c r="I740" s="2">
        <f t="shared" si="1449"/>
        <v>15</v>
      </c>
      <c r="J740" s="2" t="str">
        <f t="shared" si="1449"/>
        <v>N</v>
      </c>
      <c r="K740" s="6">
        <f t="shared" si="1449"/>
        <v>0.41666666666666669</v>
      </c>
      <c r="L740" s="2" t="str">
        <f t="shared" si="1449"/>
        <v>Angela</v>
      </c>
      <c r="M740" s="2">
        <f t="shared" si="1449"/>
        <v>18.899999999999999</v>
      </c>
      <c r="N740" s="2">
        <f t="shared" si="1449"/>
        <v>2</v>
      </c>
      <c r="O740" s="2">
        <f t="shared" si="1449"/>
        <v>2</v>
      </c>
      <c r="P740" s="2" t="str">
        <f t="shared" si="1449"/>
        <v>dez</v>
      </c>
      <c r="Q740" s="7" t="str">
        <f>IF($N740=1,IF(ISERROR(VLOOKUP($P740,'M1'!$A:$C,Q$2,FALSE)),"NOT PRESENT",VLOOKUP($P740,'M1'!$A:$C,Q$2,FALSE)),IF($N740=2,IF(ISERROR(VLOOKUP(DATA!$P740,'M2'!$A:$C,Q$2,FALSE)),"NOT PRESENT",VLOOKUP(DATA!$P740,'M2'!$A:$C,Q$2,FALSE)),IF($N740=0,IF(ISERROR(VLOOKUP($P740,'M1'!$A:$C,Q$2,FALSE)),IF(ISERROR(VLOOKUP(DATA!$P740,'M2'!$A:$C,Q$2,FALSE)),"NOT PRESENT",VLOOKUP(DATA!$P740,'M2'!$A:$C,Q$2,FALSE)),VLOOKUP($P740,'M1'!$A:$C,Q$2,FALSE)),"SPECIFY METHOD")))</f>
        <v>Debris - Zero</v>
      </c>
      <c r="R740" s="7" t="str">
        <f>IF($N740=1,IF(ISERROR(VLOOKUP($P740,'M1'!$A:$C,R$2,FALSE)),"NOT PRESENT",VLOOKUP($P740,'M1'!$A:$C,R$2,FALSE)),IF($N740=2,IF(ISERROR(VLOOKUP(DATA!$P740,'M2'!$A:$C,R$2,FALSE)),"NOT PRESENT",VLOOKUP(DATA!$P740,'M2'!$A:$C,R$2,FALSE)),IF($N740=0,IF(ISERROR(VLOOKUP($P740,'M1'!$A:$C,R$2,FALSE)),IF(ISERROR(VLOOKUP(DATA!$P740,'M2'!$A:$C,R$2,FALSE)),"NOT PRESENT",VLOOKUP(DATA!$P740,'M2'!$A:$C,R$2,FALSE)),VLOOKUP($P740,'M1'!$A:$C,R$2,FALSE)),"SPECIFY METHOD")))</f>
        <v>No Debris found</v>
      </c>
      <c r="S740" s="33">
        <f t="shared" si="1415"/>
        <v>0</v>
      </c>
      <c r="T740" s="2">
        <v>0</v>
      </c>
    </row>
    <row r="741" spans="2:20">
      <c r="B741" s="2" t="str">
        <f t="shared" ref="B741:D741" si="1450">IF(ISERROR(B740),IF(ISERROR(B739),IF(ISERROR(B738),"BLANK",B738),B739),B740)</f>
        <v>LH</v>
      </c>
      <c r="C741" s="2" t="str">
        <f t="shared" si="1450"/>
        <v>KK</v>
      </c>
      <c r="D741" s="2" t="str">
        <f t="shared" si="1450"/>
        <v>BC3</v>
      </c>
      <c r="E741" s="7" t="str">
        <f>IF(ISERROR(VLOOKUP($D741,SITES!$A:$E,2,FALSE)),"",VLOOKUP($D741,SITES!$A:$E,2,FALSE))</f>
        <v>Broward County 3</v>
      </c>
      <c r="F741" s="4">
        <f>IF(ISERROR(VLOOKUP($D741,SITES!$A:$E,3,FALSE)),"",VLOOKUP($D741,SITES!$A:$E,3,FALSE))</f>
        <v>26.158633333333334</v>
      </c>
      <c r="G741" s="31">
        <f>IF(ISERROR(VLOOKUP($D741,SITES!$A:$E,4,FALSE)),"",VLOOKUP($D741,SITES!$A:$E,4,FALSE))</f>
        <v>-80.077349999999996</v>
      </c>
      <c r="H741" s="50">
        <f t="shared" ref="H741:P741" si="1451">IF(ISERROR(H740),IF(ISERROR(H739),IF(ISERROR(H738),"BLANK",H738),H739),H740)</f>
        <v>45479</v>
      </c>
      <c r="I741" s="2">
        <f t="shared" si="1451"/>
        <v>15</v>
      </c>
      <c r="J741" s="2" t="str">
        <f t="shared" si="1451"/>
        <v>N</v>
      </c>
      <c r="K741" s="6">
        <f t="shared" si="1451"/>
        <v>0.41666666666666669</v>
      </c>
      <c r="L741" s="2" t="str">
        <f t="shared" si="1451"/>
        <v>Angela</v>
      </c>
      <c r="M741" s="2">
        <f t="shared" si="1451"/>
        <v>18.899999999999999</v>
      </c>
      <c r="N741" s="2">
        <f t="shared" si="1451"/>
        <v>2</v>
      </c>
      <c r="O741" s="2">
        <f t="shared" si="1451"/>
        <v>2</v>
      </c>
      <c r="P741" s="2" t="str">
        <f t="shared" si="1451"/>
        <v>dez</v>
      </c>
      <c r="Q741" s="7" t="str">
        <f>IF($N741=1,IF(ISERROR(VLOOKUP($P741,'M1'!$A:$C,Q$2,FALSE)),"NOT PRESENT",VLOOKUP($P741,'M1'!$A:$C,Q$2,FALSE)),IF($N741=2,IF(ISERROR(VLOOKUP(DATA!$P741,'M2'!$A:$C,Q$2,FALSE)),"NOT PRESENT",VLOOKUP(DATA!$P741,'M2'!$A:$C,Q$2,FALSE)),IF($N741=0,IF(ISERROR(VLOOKUP($P741,'M1'!$A:$C,Q$2,FALSE)),IF(ISERROR(VLOOKUP(DATA!$P741,'M2'!$A:$C,Q$2,FALSE)),"NOT PRESENT",VLOOKUP(DATA!$P741,'M2'!$A:$C,Q$2,FALSE)),VLOOKUP($P741,'M1'!$A:$C,Q$2,FALSE)),"SPECIFY METHOD")))</f>
        <v>Debris - Zero</v>
      </c>
      <c r="R741" s="7" t="str">
        <f>IF($N741=1,IF(ISERROR(VLOOKUP($P741,'M1'!$A:$C,R$2,FALSE)),"NOT PRESENT",VLOOKUP($P741,'M1'!$A:$C,R$2,FALSE)),IF($N741=2,IF(ISERROR(VLOOKUP(DATA!$P741,'M2'!$A:$C,R$2,FALSE)),"NOT PRESENT",VLOOKUP(DATA!$P741,'M2'!$A:$C,R$2,FALSE)),IF($N741=0,IF(ISERROR(VLOOKUP($P741,'M1'!$A:$C,R$2,FALSE)),IF(ISERROR(VLOOKUP(DATA!$P741,'M2'!$A:$C,R$2,FALSE)),"NOT PRESENT",VLOOKUP(DATA!$P741,'M2'!$A:$C,R$2,FALSE)),VLOOKUP($P741,'M1'!$A:$C,R$2,FALSE)),"SPECIFY METHOD")))</f>
        <v>No Debris found</v>
      </c>
      <c r="S741" s="33">
        <f t="shared" si="1415"/>
        <v>0</v>
      </c>
      <c r="T741" s="2">
        <v>0</v>
      </c>
    </row>
    <row r="742" spans="2:20">
      <c r="B742" s="2" t="str">
        <f t="shared" ref="B742:D742" si="1452">IF(ISERROR(B741),IF(ISERROR(B740),IF(ISERROR(B739),"BLANK",B739),B740),B741)</f>
        <v>LH</v>
      </c>
      <c r="C742" s="2" t="str">
        <f t="shared" si="1452"/>
        <v>KK</v>
      </c>
      <c r="D742" s="2" t="str">
        <f t="shared" si="1452"/>
        <v>BC3</v>
      </c>
      <c r="E742" s="7" t="str">
        <f>IF(ISERROR(VLOOKUP($D742,SITES!$A:$E,2,FALSE)),"",VLOOKUP($D742,SITES!$A:$E,2,FALSE))</f>
        <v>Broward County 3</v>
      </c>
      <c r="F742" s="4">
        <f>IF(ISERROR(VLOOKUP($D742,SITES!$A:$E,3,FALSE)),"",VLOOKUP($D742,SITES!$A:$E,3,FALSE))</f>
        <v>26.158633333333334</v>
      </c>
      <c r="G742" s="31">
        <f>IF(ISERROR(VLOOKUP($D742,SITES!$A:$E,4,FALSE)),"",VLOOKUP($D742,SITES!$A:$E,4,FALSE))</f>
        <v>-80.077349999999996</v>
      </c>
      <c r="H742" s="50">
        <f t="shared" ref="H742:P742" si="1453">IF(ISERROR(H741),IF(ISERROR(H740),IF(ISERROR(H739),"BLANK",H739),H740),H741)</f>
        <v>45479</v>
      </c>
      <c r="I742" s="2">
        <f t="shared" si="1453"/>
        <v>15</v>
      </c>
      <c r="J742" s="2" t="str">
        <f t="shared" si="1453"/>
        <v>N</v>
      </c>
      <c r="K742" s="6">
        <f t="shared" si="1453"/>
        <v>0.41666666666666669</v>
      </c>
      <c r="L742" s="2" t="str">
        <f t="shared" si="1453"/>
        <v>Angela</v>
      </c>
      <c r="M742" s="2">
        <f t="shared" si="1453"/>
        <v>18.899999999999999</v>
      </c>
      <c r="N742" s="2">
        <f t="shared" si="1453"/>
        <v>2</v>
      </c>
      <c r="O742" s="2">
        <f t="shared" si="1453"/>
        <v>2</v>
      </c>
      <c r="P742" s="2" t="str">
        <f t="shared" si="1453"/>
        <v>dez</v>
      </c>
      <c r="Q742" s="7" t="str">
        <f>IF($N742=1,IF(ISERROR(VLOOKUP($P742,'M1'!$A:$C,Q$2,FALSE)),"NOT PRESENT",VLOOKUP($P742,'M1'!$A:$C,Q$2,FALSE)),IF($N742=2,IF(ISERROR(VLOOKUP(DATA!$P742,'M2'!$A:$C,Q$2,FALSE)),"NOT PRESENT",VLOOKUP(DATA!$P742,'M2'!$A:$C,Q$2,FALSE)),IF($N742=0,IF(ISERROR(VLOOKUP($P742,'M1'!$A:$C,Q$2,FALSE)),IF(ISERROR(VLOOKUP(DATA!$P742,'M2'!$A:$C,Q$2,FALSE)),"NOT PRESENT",VLOOKUP(DATA!$P742,'M2'!$A:$C,Q$2,FALSE)),VLOOKUP($P742,'M1'!$A:$C,Q$2,FALSE)),"SPECIFY METHOD")))</f>
        <v>Debris - Zero</v>
      </c>
      <c r="R742" s="7" t="str">
        <f>IF($N742=1,IF(ISERROR(VLOOKUP($P742,'M1'!$A:$C,R$2,FALSE)),"NOT PRESENT",VLOOKUP($P742,'M1'!$A:$C,R$2,FALSE)),IF($N742=2,IF(ISERROR(VLOOKUP(DATA!$P742,'M2'!$A:$C,R$2,FALSE)),"NOT PRESENT",VLOOKUP(DATA!$P742,'M2'!$A:$C,R$2,FALSE)),IF($N742=0,IF(ISERROR(VLOOKUP($P742,'M1'!$A:$C,R$2,FALSE)),IF(ISERROR(VLOOKUP(DATA!$P742,'M2'!$A:$C,R$2,FALSE)),"NOT PRESENT",VLOOKUP(DATA!$P742,'M2'!$A:$C,R$2,FALSE)),VLOOKUP($P742,'M1'!$A:$C,R$2,FALSE)),"SPECIFY METHOD")))</f>
        <v>No Debris found</v>
      </c>
      <c r="S742" s="33">
        <f t="shared" si="1415"/>
        <v>0</v>
      </c>
      <c r="T742" s="2">
        <v>0</v>
      </c>
    </row>
    <row r="743" spans="2:20">
      <c r="B743" s="2" t="str">
        <f t="shared" ref="B743:D743" si="1454">IF(ISERROR(B742),IF(ISERROR(B741),IF(ISERROR(B740),"BLANK",B740),B741),B742)</f>
        <v>LH</v>
      </c>
      <c r="C743" s="2" t="str">
        <f t="shared" si="1454"/>
        <v>KK</v>
      </c>
      <c r="D743" s="2" t="str">
        <f t="shared" si="1454"/>
        <v>BC3</v>
      </c>
      <c r="E743" s="7" t="str">
        <f>IF(ISERROR(VLOOKUP($D743,SITES!$A:$E,2,FALSE)),"",VLOOKUP($D743,SITES!$A:$E,2,FALSE))</f>
        <v>Broward County 3</v>
      </c>
      <c r="F743" s="4">
        <f>IF(ISERROR(VLOOKUP($D743,SITES!$A:$E,3,FALSE)),"",VLOOKUP($D743,SITES!$A:$E,3,FALSE))</f>
        <v>26.158633333333334</v>
      </c>
      <c r="G743" s="31">
        <f>IF(ISERROR(VLOOKUP($D743,SITES!$A:$E,4,FALSE)),"",VLOOKUP($D743,SITES!$A:$E,4,FALSE))</f>
        <v>-80.077349999999996</v>
      </c>
      <c r="H743" s="50">
        <f t="shared" ref="H743:P743" si="1455">IF(ISERROR(H742),IF(ISERROR(H741),IF(ISERROR(H740),"BLANK",H740),H741),H742)</f>
        <v>45479</v>
      </c>
      <c r="I743" s="2">
        <f t="shared" si="1455"/>
        <v>15</v>
      </c>
      <c r="J743" s="2" t="str">
        <f t="shared" si="1455"/>
        <v>N</v>
      </c>
      <c r="K743" s="6">
        <f t="shared" si="1455"/>
        <v>0.41666666666666669</v>
      </c>
      <c r="L743" s="2" t="str">
        <f t="shared" si="1455"/>
        <v>Angela</v>
      </c>
      <c r="M743" s="2">
        <f t="shared" si="1455"/>
        <v>18.899999999999999</v>
      </c>
      <c r="N743" s="2">
        <f t="shared" si="1455"/>
        <v>2</v>
      </c>
      <c r="O743" s="2">
        <f t="shared" si="1455"/>
        <v>2</v>
      </c>
      <c r="P743" s="2" t="str">
        <f t="shared" si="1455"/>
        <v>dez</v>
      </c>
      <c r="Q743" s="7" t="str">
        <f>IF($N743=1,IF(ISERROR(VLOOKUP($P743,'M1'!$A:$C,Q$2,FALSE)),"NOT PRESENT",VLOOKUP($P743,'M1'!$A:$C,Q$2,FALSE)),IF($N743=2,IF(ISERROR(VLOOKUP(DATA!$P743,'M2'!$A:$C,Q$2,FALSE)),"NOT PRESENT",VLOOKUP(DATA!$P743,'M2'!$A:$C,Q$2,FALSE)),IF($N743=0,IF(ISERROR(VLOOKUP($P743,'M1'!$A:$C,Q$2,FALSE)),IF(ISERROR(VLOOKUP(DATA!$P743,'M2'!$A:$C,Q$2,FALSE)),"NOT PRESENT",VLOOKUP(DATA!$P743,'M2'!$A:$C,Q$2,FALSE)),VLOOKUP($P743,'M1'!$A:$C,Q$2,FALSE)),"SPECIFY METHOD")))</f>
        <v>Debris - Zero</v>
      </c>
      <c r="R743" s="7" t="str">
        <f>IF($N743=1,IF(ISERROR(VLOOKUP($P743,'M1'!$A:$C,R$2,FALSE)),"NOT PRESENT",VLOOKUP($P743,'M1'!$A:$C,R$2,FALSE)),IF($N743=2,IF(ISERROR(VLOOKUP(DATA!$P743,'M2'!$A:$C,R$2,FALSE)),"NOT PRESENT",VLOOKUP(DATA!$P743,'M2'!$A:$C,R$2,FALSE)),IF($N743=0,IF(ISERROR(VLOOKUP($P743,'M1'!$A:$C,R$2,FALSE)),IF(ISERROR(VLOOKUP(DATA!$P743,'M2'!$A:$C,R$2,FALSE)),"NOT PRESENT",VLOOKUP(DATA!$P743,'M2'!$A:$C,R$2,FALSE)),VLOOKUP($P743,'M1'!$A:$C,R$2,FALSE)),"SPECIFY METHOD")))</f>
        <v>No Debris found</v>
      </c>
      <c r="S743" s="33">
        <f t="shared" si="1415"/>
        <v>0</v>
      </c>
      <c r="T743" s="2">
        <v>0</v>
      </c>
    </row>
    <row r="744" spans="2:20">
      <c r="B744" s="2" t="str">
        <f t="shared" ref="B744:D744" si="1456">IF(ISERROR(B743),IF(ISERROR(B742),IF(ISERROR(B741),"BLANK",B741),B742),B743)</f>
        <v>LH</v>
      </c>
      <c r="C744" s="2" t="str">
        <f t="shared" si="1456"/>
        <v>KK</v>
      </c>
      <c r="D744" s="2" t="str">
        <f t="shared" si="1456"/>
        <v>BC3</v>
      </c>
      <c r="E744" s="7" t="str">
        <f>IF(ISERROR(VLOOKUP($D744,SITES!$A:$E,2,FALSE)),"",VLOOKUP($D744,SITES!$A:$E,2,FALSE))</f>
        <v>Broward County 3</v>
      </c>
      <c r="F744" s="4">
        <f>IF(ISERROR(VLOOKUP($D744,SITES!$A:$E,3,FALSE)),"",VLOOKUP($D744,SITES!$A:$E,3,FALSE))</f>
        <v>26.158633333333334</v>
      </c>
      <c r="G744" s="31">
        <f>IF(ISERROR(VLOOKUP($D744,SITES!$A:$E,4,FALSE)),"",VLOOKUP($D744,SITES!$A:$E,4,FALSE))</f>
        <v>-80.077349999999996</v>
      </c>
      <c r="H744" s="50">
        <f t="shared" ref="H744:P744" si="1457">IF(ISERROR(H743),IF(ISERROR(H742),IF(ISERROR(H741),"BLANK",H741),H742),H743)</f>
        <v>45479</v>
      </c>
      <c r="I744" s="2">
        <f t="shared" si="1457"/>
        <v>15</v>
      </c>
      <c r="J744" s="2" t="str">
        <f t="shared" si="1457"/>
        <v>N</v>
      </c>
      <c r="K744" s="6">
        <f t="shared" si="1457"/>
        <v>0.41666666666666669</v>
      </c>
      <c r="L744" s="2" t="str">
        <f t="shared" si="1457"/>
        <v>Angela</v>
      </c>
      <c r="M744" s="2">
        <f t="shared" si="1457"/>
        <v>18.899999999999999</v>
      </c>
      <c r="N744" s="2">
        <f t="shared" si="1457"/>
        <v>2</v>
      </c>
      <c r="O744" s="2">
        <f t="shared" si="1457"/>
        <v>2</v>
      </c>
      <c r="P744" s="2" t="str">
        <f t="shared" si="1457"/>
        <v>dez</v>
      </c>
      <c r="Q744" s="7" t="str">
        <f>IF($N744=1,IF(ISERROR(VLOOKUP($P744,'M1'!$A:$C,Q$2,FALSE)),"NOT PRESENT",VLOOKUP($P744,'M1'!$A:$C,Q$2,FALSE)),IF($N744=2,IF(ISERROR(VLOOKUP(DATA!$P744,'M2'!$A:$C,Q$2,FALSE)),"NOT PRESENT",VLOOKUP(DATA!$P744,'M2'!$A:$C,Q$2,FALSE)),IF($N744=0,IF(ISERROR(VLOOKUP($P744,'M1'!$A:$C,Q$2,FALSE)),IF(ISERROR(VLOOKUP(DATA!$P744,'M2'!$A:$C,Q$2,FALSE)),"NOT PRESENT",VLOOKUP(DATA!$P744,'M2'!$A:$C,Q$2,FALSE)),VLOOKUP($P744,'M1'!$A:$C,Q$2,FALSE)),"SPECIFY METHOD")))</f>
        <v>Debris - Zero</v>
      </c>
      <c r="R744" s="7" t="str">
        <f>IF($N744=1,IF(ISERROR(VLOOKUP($P744,'M1'!$A:$C,R$2,FALSE)),"NOT PRESENT",VLOOKUP($P744,'M1'!$A:$C,R$2,FALSE)),IF($N744=2,IF(ISERROR(VLOOKUP(DATA!$P744,'M2'!$A:$C,R$2,FALSE)),"NOT PRESENT",VLOOKUP(DATA!$P744,'M2'!$A:$C,R$2,FALSE)),IF($N744=0,IF(ISERROR(VLOOKUP($P744,'M1'!$A:$C,R$2,FALSE)),IF(ISERROR(VLOOKUP(DATA!$P744,'M2'!$A:$C,R$2,FALSE)),"NOT PRESENT",VLOOKUP(DATA!$P744,'M2'!$A:$C,R$2,FALSE)),VLOOKUP($P744,'M1'!$A:$C,R$2,FALSE)),"SPECIFY METHOD")))</f>
        <v>No Debris found</v>
      </c>
      <c r="S744" s="33">
        <f t="shared" si="1415"/>
        <v>0</v>
      </c>
      <c r="T744" s="2">
        <v>0</v>
      </c>
    </row>
    <row r="745" spans="2:20">
      <c r="B745" s="2" t="str">
        <f t="shared" ref="B745:D745" si="1458">IF(ISERROR(B744),IF(ISERROR(B743),IF(ISERROR(B742),"BLANK",B742),B743),B744)</f>
        <v>LH</v>
      </c>
      <c r="C745" s="2" t="str">
        <f t="shared" si="1458"/>
        <v>KK</v>
      </c>
      <c r="D745" s="2" t="str">
        <f t="shared" si="1458"/>
        <v>BC3</v>
      </c>
      <c r="E745" s="7" t="str">
        <f>IF(ISERROR(VLOOKUP($D745,SITES!$A:$E,2,FALSE)),"",VLOOKUP($D745,SITES!$A:$E,2,FALSE))</f>
        <v>Broward County 3</v>
      </c>
      <c r="F745" s="4">
        <f>IF(ISERROR(VLOOKUP($D745,SITES!$A:$E,3,FALSE)),"",VLOOKUP($D745,SITES!$A:$E,3,FALSE))</f>
        <v>26.158633333333334</v>
      </c>
      <c r="G745" s="31">
        <f>IF(ISERROR(VLOOKUP($D745,SITES!$A:$E,4,FALSE)),"",VLOOKUP($D745,SITES!$A:$E,4,FALSE))</f>
        <v>-80.077349999999996</v>
      </c>
      <c r="H745" s="50">
        <f t="shared" ref="H745:P745" si="1459">IF(ISERROR(H744),IF(ISERROR(H743),IF(ISERROR(H742),"BLANK",H742),H743),H744)</f>
        <v>45479</v>
      </c>
      <c r="I745" s="2">
        <f t="shared" si="1459"/>
        <v>15</v>
      </c>
      <c r="J745" s="2" t="str">
        <f t="shared" si="1459"/>
        <v>N</v>
      </c>
      <c r="K745" s="6">
        <f t="shared" si="1459"/>
        <v>0.41666666666666669</v>
      </c>
      <c r="L745" s="2" t="str">
        <f t="shared" si="1459"/>
        <v>Angela</v>
      </c>
      <c r="M745" s="2">
        <f t="shared" si="1459"/>
        <v>18.899999999999999</v>
      </c>
      <c r="N745" s="2">
        <f t="shared" si="1459"/>
        <v>2</v>
      </c>
      <c r="O745" s="2">
        <f t="shared" si="1459"/>
        <v>2</v>
      </c>
      <c r="P745" s="2" t="str">
        <f t="shared" si="1459"/>
        <v>dez</v>
      </c>
      <c r="Q745" s="7" t="str">
        <f>IF($N745=1,IF(ISERROR(VLOOKUP($P745,'M1'!$A:$C,Q$2,FALSE)),"NOT PRESENT",VLOOKUP($P745,'M1'!$A:$C,Q$2,FALSE)),IF($N745=2,IF(ISERROR(VLOOKUP(DATA!$P745,'M2'!$A:$C,Q$2,FALSE)),"NOT PRESENT",VLOOKUP(DATA!$P745,'M2'!$A:$C,Q$2,FALSE)),IF($N745=0,IF(ISERROR(VLOOKUP($P745,'M1'!$A:$C,Q$2,FALSE)),IF(ISERROR(VLOOKUP(DATA!$P745,'M2'!$A:$C,Q$2,FALSE)),"NOT PRESENT",VLOOKUP(DATA!$P745,'M2'!$A:$C,Q$2,FALSE)),VLOOKUP($P745,'M1'!$A:$C,Q$2,FALSE)),"SPECIFY METHOD")))</f>
        <v>Debris - Zero</v>
      </c>
      <c r="R745" s="7" t="str">
        <f>IF($N745=1,IF(ISERROR(VLOOKUP($P745,'M1'!$A:$C,R$2,FALSE)),"NOT PRESENT",VLOOKUP($P745,'M1'!$A:$C,R$2,FALSE)),IF($N745=2,IF(ISERROR(VLOOKUP(DATA!$P745,'M2'!$A:$C,R$2,FALSE)),"NOT PRESENT",VLOOKUP(DATA!$P745,'M2'!$A:$C,R$2,FALSE)),IF($N745=0,IF(ISERROR(VLOOKUP($P745,'M1'!$A:$C,R$2,FALSE)),IF(ISERROR(VLOOKUP(DATA!$P745,'M2'!$A:$C,R$2,FALSE)),"NOT PRESENT",VLOOKUP(DATA!$P745,'M2'!$A:$C,R$2,FALSE)),VLOOKUP($P745,'M1'!$A:$C,R$2,FALSE)),"SPECIFY METHOD")))</f>
        <v>No Debris found</v>
      </c>
      <c r="S745" s="33">
        <f t="shared" si="1415"/>
        <v>0</v>
      </c>
      <c r="T745" s="2">
        <v>0</v>
      </c>
    </row>
    <row r="746" spans="2:20">
      <c r="B746" s="2" t="str">
        <f t="shared" ref="B746:D746" si="1460">IF(ISERROR(B745),IF(ISERROR(B744),IF(ISERROR(B743),"BLANK",B743),B744),B745)</f>
        <v>LH</v>
      </c>
      <c r="C746" s="2" t="str">
        <f t="shared" si="1460"/>
        <v>KK</v>
      </c>
      <c r="D746" s="2" t="str">
        <f t="shared" si="1460"/>
        <v>BC3</v>
      </c>
      <c r="E746" s="7" t="str">
        <f>IF(ISERROR(VLOOKUP($D746,SITES!$A:$E,2,FALSE)),"",VLOOKUP($D746,SITES!$A:$E,2,FALSE))</f>
        <v>Broward County 3</v>
      </c>
      <c r="F746" s="4">
        <f>IF(ISERROR(VLOOKUP($D746,SITES!$A:$E,3,FALSE)),"",VLOOKUP($D746,SITES!$A:$E,3,FALSE))</f>
        <v>26.158633333333334</v>
      </c>
      <c r="G746" s="31">
        <f>IF(ISERROR(VLOOKUP($D746,SITES!$A:$E,4,FALSE)),"",VLOOKUP($D746,SITES!$A:$E,4,FALSE))</f>
        <v>-80.077349999999996</v>
      </c>
      <c r="H746" s="50">
        <f t="shared" ref="H746:P746" si="1461">IF(ISERROR(H745),IF(ISERROR(H744),IF(ISERROR(H743),"BLANK",H743),H744),H745)</f>
        <v>45479</v>
      </c>
      <c r="I746" s="2">
        <f t="shared" si="1461"/>
        <v>15</v>
      </c>
      <c r="J746" s="2" t="str">
        <f t="shared" si="1461"/>
        <v>N</v>
      </c>
      <c r="K746" s="6">
        <f t="shared" si="1461"/>
        <v>0.41666666666666669</v>
      </c>
      <c r="L746" s="2" t="str">
        <f t="shared" si="1461"/>
        <v>Angela</v>
      </c>
      <c r="M746" s="2">
        <f t="shared" si="1461"/>
        <v>18.899999999999999</v>
      </c>
      <c r="N746" s="2">
        <f t="shared" si="1461"/>
        <v>2</v>
      </c>
      <c r="O746" s="2">
        <f t="shared" si="1461"/>
        <v>2</v>
      </c>
      <c r="P746" s="2" t="str">
        <f t="shared" si="1461"/>
        <v>dez</v>
      </c>
      <c r="Q746" s="7" t="str">
        <f>IF($N746=1,IF(ISERROR(VLOOKUP($P746,'M1'!$A:$C,Q$2,FALSE)),"NOT PRESENT",VLOOKUP($P746,'M1'!$A:$C,Q$2,FALSE)),IF($N746=2,IF(ISERROR(VLOOKUP(DATA!$P746,'M2'!$A:$C,Q$2,FALSE)),"NOT PRESENT",VLOOKUP(DATA!$P746,'M2'!$A:$C,Q$2,FALSE)),IF($N746=0,IF(ISERROR(VLOOKUP($P746,'M1'!$A:$C,Q$2,FALSE)),IF(ISERROR(VLOOKUP(DATA!$P746,'M2'!$A:$C,Q$2,FALSE)),"NOT PRESENT",VLOOKUP(DATA!$P746,'M2'!$A:$C,Q$2,FALSE)),VLOOKUP($P746,'M1'!$A:$C,Q$2,FALSE)),"SPECIFY METHOD")))</f>
        <v>Debris - Zero</v>
      </c>
      <c r="R746" s="7" t="str">
        <f>IF($N746=1,IF(ISERROR(VLOOKUP($P746,'M1'!$A:$C,R$2,FALSE)),"NOT PRESENT",VLOOKUP($P746,'M1'!$A:$C,R$2,FALSE)),IF($N746=2,IF(ISERROR(VLOOKUP(DATA!$P746,'M2'!$A:$C,R$2,FALSE)),"NOT PRESENT",VLOOKUP(DATA!$P746,'M2'!$A:$C,R$2,FALSE)),IF($N746=0,IF(ISERROR(VLOOKUP($P746,'M1'!$A:$C,R$2,FALSE)),IF(ISERROR(VLOOKUP(DATA!$P746,'M2'!$A:$C,R$2,FALSE)),"NOT PRESENT",VLOOKUP(DATA!$P746,'M2'!$A:$C,R$2,FALSE)),VLOOKUP($P746,'M1'!$A:$C,R$2,FALSE)),"SPECIFY METHOD")))</f>
        <v>No Debris found</v>
      </c>
      <c r="S746" s="33">
        <f t="shared" si="1415"/>
        <v>0</v>
      </c>
      <c r="T746" s="2">
        <v>0</v>
      </c>
    </row>
    <row r="747" spans="2:20">
      <c r="B747" s="2" t="str">
        <f t="shared" ref="B747:D747" si="1462">IF(ISERROR(B746),IF(ISERROR(B745),IF(ISERROR(B744),"BLANK",B744),B745),B746)</f>
        <v>LH</v>
      </c>
      <c r="C747" s="2" t="str">
        <f t="shared" si="1462"/>
        <v>KK</v>
      </c>
      <c r="D747" s="2" t="str">
        <f t="shared" si="1462"/>
        <v>BC3</v>
      </c>
      <c r="E747" s="7" t="str">
        <f>IF(ISERROR(VLOOKUP($D747,SITES!$A:$E,2,FALSE)),"",VLOOKUP($D747,SITES!$A:$E,2,FALSE))</f>
        <v>Broward County 3</v>
      </c>
      <c r="F747" s="4">
        <f>IF(ISERROR(VLOOKUP($D747,SITES!$A:$E,3,FALSE)),"",VLOOKUP($D747,SITES!$A:$E,3,FALSE))</f>
        <v>26.158633333333334</v>
      </c>
      <c r="G747" s="31">
        <f>IF(ISERROR(VLOOKUP($D747,SITES!$A:$E,4,FALSE)),"",VLOOKUP($D747,SITES!$A:$E,4,FALSE))</f>
        <v>-80.077349999999996</v>
      </c>
      <c r="H747" s="50">
        <f t="shared" ref="H747:P747" si="1463">IF(ISERROR(H746),IF(ISERROR(H745),IF(ISERROR(H744),"BLANK",H744),H745),H746)</f>
        <v>45479</v>
      </c>
      <c r="I747" s="2">
        <f t="shared" si="1463"/>
        <v>15</v>
      </c>
      <c r="J747" s="2" t="str">
        <f t="shared" si="1463"/>
        <v>N</v>
      </c>
      <c r="K747" s="6">
        <f t="shared" si="1463"/>
        <v>0.41666666666666669</v>
      </c>
      <c r="L747" s="2" t="str">
        <f t="shared" si="1463"/>
        <v>Angela</v>
      </c>
      <c r="M747" s="2">
        <f t="shared" si="1463"/>
        <v>18.899999999999999</v>
      </c>
      <c r="N747" s="2">
        <f t="shared" si="1463"/>
        <v>2</v>
      </c>
      <c r="O747" s="2">
        <f t="shared" si="1463"/>
        <v>2</v>
      </c>
      <c r="P747" s="2" t="str">
        <f t="shared" si="1463"/>
        <v>dez</v>
      </c>
      <c r="Q747" s="7" t="str">
        <f>IF($N747=1,IF(ISERROR(VLOOKUP($P747,'M1'!$A:$C,Q$2,FALSE)),"NOT PRESENT",VLOOKUP($P747,'M1'!$A:$C,Q$2,FALSE)),IF($N747=2,IF(ISERROR(VLOOKUP(DATA!$P747,'M2'!$A:$C,Q$2,FALSE)),"NOT PRESENT",VLOOKUP(DATA!$P747,'M2'!$A:$C,Q$2,FALSE)),IF($N747=0,IF(ISERROR(VLOOKUP($P747,'M1'!$A:$C,Q$2,FALSE)),IF(ISERROR(VLOOKUP(DATA!$P747,'M2'!$A:$C,Q$2,FALSE)),"NOT PRESENT",VLOOKUP(DATA!$P747,'M2'!$A:$C,Q$2,FALSE)),VLOOKUP($P747,'M1'!$A:$C,Q$2,FALSE)),"SPECIFY METHOD")))</f>
        <v>Debris - Zero</v>
      </c>
      <c r="R747" s="7" t="str">
        <f>IF($N747=1,IF(ISERROR(VLOOKUP($P747,'M1'!$A:$C,R$2,FALSE)),"NOT PRESENT",VLOOKUP($P747,'M1'!$A:$C,R$2,FALSE)),IF($N747=2,IF(ISERROR(VLOOKUP(DATA!$P747,'M2'!$A:$C,R$2,FALSE)),"NOT PRESENT",VLOOKUP(DATA!$P747,'M2'!$A:$C,R$2,FALSE)),IF($N747=0,IF(ISERROR(VLOOKUP($P747,'M1'!$A:$C,R$2,FALSE)),IF(ISERROR(VLOOKUP(DATA!$P747,'M2'!$A:$C,R$2,FALSE)),"NOT PRESENT",VLOOKUP(DATA!$P747,'M2'!$A:$C,R$2,FALSE)),VLOOKUP($P747,'M1'!$A:$C,R$2,FALSE)),"SPECIFY METHOD")))</f>
        <v>No Debris found</v>
      </c>
      <c r="S747" s="33">
        <f t="shared" si="1415"/>
        <v>0</v>
      </c>
      <c r="T747" s="2">
        <v>0</v>
      </c>
    </row>
    <row r="748" spans="2:20">
      <c r="B748" s="2" t="str">
        <f t="shared" ref="B748:D748" si="1464">IF(ISERROR(B747),IF(ISERROR(B746),IF(ISERROR(B745),"BLANK",B745),B746),B747)</f>
        <v>LH</v>
      </c>
      <c r="C748" s="2" t="str">
        <f t="shared" si="1464"/>
        <v>KK</v>
      </c>
      <c r="D748" s="2" t="str">
        <f t="shared" si="1464"/>
        <v>BC3</v>
      </c>
      <c r="E748" s="7" t="str">
        <f>IF(ISERROR(VLOOKUP($D748,SITES!$A:$E,2,FALSE)),"",VLOOKUP($D748,SITES!$A:$E,2,FALSE))</f>
        <v>Broward County 3</v>
      </c>
      <c r="F748" s="4">
        <f>IF(ISERROR(VLOOKUP($D748,SITES!$A:$E,3,FALSE)),"",VLOOKUP($D748,SITES!$A:$E,3,FALSE))</f>
        <v>26.158633333333334</v>
      </c>
      <c r="G748" s="31">
        <f>IF(ISERROR(VLOOKUP($D748,SITES!$A:$E,4,FALSE)),"",VLOOKUP($D748,SITES!$A:$E,4,FALSE))</f>
        <v>-80.077349999999996</v>
      </c>
      <c r="H748" s="50">
        <f t="shared" ref="H748:P748" si="1465">IF(ISERROR(H747),IF(ISERROR(H746),IF(ISERROR(H745),"BLANK",H745),H746),H747)</f>
        <v>45479</v>
      </c>
      <c r="I748" s="2">
        <f t="shared" si="1465"/>
        <v>15</v>
      </c>
      <c r="J748" s="2" t="str">
        <f t="shared" si="1465"/>
        <v>N</v>
      </c>
      <c r="K748" s="6">
        <f t="shared" si="1465"/>
        <v>0.41666666666666669</v>
      </c>
      <c r="L748" s="2" t="str">
        <f t="shared" si="1465"/>
        <v>Angela</v>
      </c>
      <c r="M748" s="2">
        <f t="shared" si="1465"/>
        <v>18.899999999999999</v>
      </c>
      <c r="N748" s="2">
        <f t="shared" si="1465"/>
        <v>2</v>
      </c>
      <c r="O748" s="2">
        <f t="shared" si="1465"/>
        <v>2</v>
      </c>
      <c r="P748" s="2" t="str">
        <f t="shared" si="1465"/>
        <v>dez</v>
      </c>
      <c r="Q748" s="7" t="str">
        <f>IF($N748=1,IF(ISERROR(VLOOKUP($P748,'M1'!$A:$C,Q$2,FALSE)),"NOT PRESENT",VLOOKUP($P748,'M1'!$A:$C,Q$2,FALSE)),IF($N748=2,IF(ISERROR(VLOOKUP(DATA!$P748,'M2'!$A:$C,Q$2,FALSE)),"NOT PRESENT",VLOOKUP(DATA!$P748,'M2'!$A:$C,Q$2,FALSE)),IF($N748=0,IF(ISERROR(VLOOKUP($P748,'M1'!$A:$C,Q$2,FALSE)),IF(ISERROR(VLOOKUP(DATA!$P748,'M2'!$A:$C,Q$2,FALSE)),"NOT PRESENT",VLOOKUP(DATA!$P748,'M2'!$A:$C,Q$2,FALSE)),VLOOKUP($P748,'M1'!$A:$C,Q$2,FALSE)),"SPECIFY METHOD")))</f>
        <v>Debris - Zero</v>
      </c>
      <c r="R748" s="7" t="str">
        <f>IF($N748=1,IF(ISERROR(VLOOKUP($P748,'M1'!$A:$C,R$2,FALSE)),"NOT PRESENT",VLOOKUP($P748,'M1'!$A:$C,R$2,FALSE)),IF($N748=2,IF(ISERROR(VLOOKUP(DATA!$P748,'M2'!$A:$C,R$2,FALSE)),"NOT PRESENT",VLOOKUP(DATA!$P748,'M2'!$A:$C,R$2,FALSE)),IF($N748=0,IF(ISERROR(VLOOKUP($P748,'M1'!$A:$C,R$2,FALSE)),IF(ISERROR(VLOOKUP(DATA!$P748,'M2'!$A:$C,R$2,FALSE)),"NOT PRESENT",VLOOKUP(DATA!$P748,'M2'!$A:$C,R$2,FALSE)),VLOOKUP($P748,'M1'!$A:$C,R$2,FALSE)),"SPECIFY METHOD")))</f>
        <v>No Debris found</v>
      </c>
      <c r="S748" s="33">
        <f t="shared" si="1415"/>
        <v>0</v>
      </c>
      <c r="T748" s="2">
        <v>0</v>
      </c>
    </row>
    <row r="749" spans="2:20">
      <c r="B749" s="2" t="str">
        <f t="shared" ref="B749:D749" si="1466">IF(ISERROR(B748),IF(ISERROR(B747),IF(ISERROR(B746),"BLANK",B746),B747),B748)</f>
        <v>LH</v>
      </c>
      <c r="C749" s="2" t="str">
        <f t="shared" si="1466"/>
        <v>KK</v>
      </c>
      <c r="D749" s="2" t="str">
        <f t="shared" si="1466"/>
        <v>BC3</v>
      </c>
      <c r="E749" s="7" t="str">
        <f>IF(ISERROR(VLOOKUP($D749,SITES!$A:$E,2,FALSE)),"",VLOOKUP($D749,SITES!$A:$E,2,FALSE))</f>
        <v>Broward County 3</v>
      </c>
      <c r="F749" s="4">
        <f>IF(ISERROR(VLOOKUP($D749,SITES!$A:$E,3,FALSE)),"",VLOOKUP($D749,SITES!$A:$E,3,FALSE))</f>
        <v>26.158633333333334</v>
      </c>
      <c r="G749" s="31">
        <f>IF(ISERROR(VLOOKUP($D749,SITES!$A:$E,4,FALSE)),"",VLOOKUP($D749,SITES!$A:$E,4,FALSE))</f>
        <v>-80.077349999999996</v>
      </c>
      <c r="H749" s="50">
        <f t="shared" ref="H749:P749" si="1467">IF(ISERROR(H748),IF(ISERROR(H747),IF(ISERROR(H746),"BLANK",H746),H747),H748)</f>
        <v>45479</v>
      </c>
      <c r="I749" s="2">
        <f t="shared" si="1467"/>
        <v>15</v>
      </c>
      <c r="J749" s="2" t="str">
        <f t="shared" si="1467"/>
        <v>N</v>
      </c>
      <c r="K749" s="6">
        <f t="shared" si="1467"/>
        <v>0.41666666666666669</v>
      </c>
      <c r="L749" s="2" t="str">
        <f t="shared" si="1467"/>
        <v>Angela</v>
      </c>
      <c r="M749" s="2">
        <f t="shared" si="1467"/>
        <v>18.899999999999999</v>
      </c>
      <c r="N749" s="2">
        <f t="shared" si="1467"/>
        <v>2</v>
      </c>
      <c r="O749" s="2">
        <f t="shared" si="1467"/>
        <v>2</v>
      </c>
      <c r="P749" s="2" t="str">
        <f t="shared" si="1467"/>
        <v>dez</v>
      </c>
      <c r="Q749" s="7" t="str">
        <f>IF($N749=1,IF(ISERROR(VLOOKUP($P749,'M1'!$A:$C,Q$2,FALSE)),"NOT PRESENT",VLOOKUP($P749,'M1'!$A:$C,Q$2,FALSE)),IF($N749=2,IF(ISERROR(VLOOKUP(DATA!$P749,'M2'!$A:$C,Q$2,FALSE)),"NOT PRESENT",VLOOKUP(DATA!$P749,'M2'!$A:$C,Q$2,FALSE)),IF($N749=0,IF(ISERROR(VLOOKUP($P749,'M1'!$A:$C,Q$2,FALSE)),IF(ISERROR(VLOOKUP(DATA!$P749,'M2'!$A:$C,Q$2,FALSE)),"NOT PRESENT",VLOOKUP(DATA!$P749,'M2'!$A:$C,Q$2,FALSE)),VLOOKUP($P749,'M1'!$A:$C,Q$2,FALSE)),"SPECIFY METHOD")))</f>
        <v>Debris - Zero</v>
      </c>
      <c r="R749" s="7" t="str">
        <f>IF($N749=1,IF(ISERROR(VLOOKUP($P749,'M1'!$A:$C,R$2,FALSE)),"NOT PRESENT",VLOOKUP($P749,'M1'!$A:$C,R$2,FALSE)),IF($N749=2,IF(ISERROR(VLOOKUP(DATA!$P749,'M2'!$A:$C,R$2,FALSE)),"NOT PRESENT",VLOOKUP(DATA!$P749,'M2'!$A:$C,R$2,FALSE)),IF($N749=0,IF(ISERROR(VLOOKUP($P749,'M1'!$A:$C,R$2,FALSE)),IF(ISERROR(VLOOKUP(DATA!$P749,'M2'!$A:$C,R$2,FALSE)),"NOT PRESENT",VLOOKUP(DATA!$P749,'M2'!$A:$C,R$2,FALSE)),VLOOKUP($P749,'M1'!$A:$C,R$2,FALSE)),"SPECIFY METHOD")))</f>
        <v>No Debris found</v>
      </c>
      <c r="S749" s="33">
        <f t="shared" si="1415"/>
        <v>0</v>
      </c>
      <c r="T749" s="2">
        <v>0</v>
      </c>
    </row>
    <row r="750" spans="2:20">
      <c r="B750" s="2" t="str">
        <f t="shared" ref="B750:D750" si="1468">IF(ISERROR(B749),IF(ISERROR(B748),IF(ISERROR(B747),"BLANK",B747),B748),B749)</f>
        <v>LH</v>
      </c>
      <c r="C750" s="2" t="str">
        <f t="shared" si="1468"/>
        <v>KK</v>
      </c>
      <c r="D750" s="2" t="str">
        <f t="shared" si="1468"/>
        <v>BC3</v>
      </c>
      <c r="E750" s="7" t="str">
        <f>IF(ISERROR(VLOOKUP($D750,SITES!$A:$E,2,FALSE)),"",VLOOKUP($D750,SITES!$A:$E,2,FALSE))</f>
        <v>Broward County 3</v>
      </c>
      <c r="F750" s="4">
        <f>IF(ISERROR(VLOOKUP($D750,SITES!$A:$E,3,FALSE)),"",VLOOKUP($D750,SITES!$A:$E,3,FALSE))</f>
        <v>26.158633333333334</v>
      </c>
      <c r="G750" s="31">
        <f>IF(ISERROR(VLOOKUP($D750,SITES!$A:$E,4,FALSE)),"",VLOOKUP($D750,SITES!$A:$E,4,FALSE))</f>
        <v>-80.077349999999996</v>
      </c>
      <c r="H750" s="50">
        <f t="shared" ref="H750:P750" si="1469">IF(ISERROR(H749),IF(ISERROR(H748),IF(ISERROR(H747),"BLANK",H747),H748),H749)</f>
        <v>45479</v>
      </c>
      <c r="I750" s="2">
        <f t="shared" si="1469"/>
        <v>15</v>
      </c>
      <c r="J750" s="2" t="str">
        <f t="shared" si="1469"/>
        <v>N</v>
      </c>
      <c r="K750" s="6">
        <f t="shared" si="1469"/>
        <v>0.41666666666666669</v>
      </c>
      <c r="L750" s="2" t="str">
        <f t="shared" si="1469"/>
        <v>Angela</v>
      </c>
      <c r="M750" s="2">
        <f t="shared" si="1469"/>
        <v>18.899999999999999</v>
      </c>
      <c r="N750" s="2">
        <f t="shared" si="1469"/>
        <v>2</v>
      </c>
      <c r="O750" s="2">
        <f t="shared" si="1469"/>
        <v>2</v>
      </c>
      <c r="P750" s="2" t="str">
        <f t="shared" si="1469"/>
        <v>dez</v>
      </c>
      <c r="Q750" s="7" t="str">
        <f>IF($N750=1,IF(ISERROR(VLOOKUP($P750,'M1'!$A:$C,Q$2,FALSE)),"NOT PRESENT",VLOOKUP($P750,'M1'!$A:$C,Q$2,FALSE)),IF($N750=2,IF(ISERROR(VLOOKUP(DATA!$P750,'M2'!$A:$C,Q$2,FALSE)),"NOT PRESENT",VLOOKUP(DATA!$P750,'M2'!$A:$C,Q$2,FALSE)),IF($N750=0,IF(ISERROR(VLOOKUP($P750,'M1'!$A:$C,Q$2,FALSE)),IF(ISERROR(VLOOKUP(DATA!$P750,'M2'!$A:$C,Q$2,FALSE)),"NOT PRESENT",VLOOKUP(DATA!$P750,'M2'!$A:$C,Q$2,FALSE)),VLOOKUP($P750,'M1'!$A:$C,Q$2,FALSE)),"SPECIFY METHOD")))</f>
        <v>Debris - Zero</v>
      </c>
      <c r="R750" s="7" t="str">
        <f>IF($N750=1,IF(ISERROR(VLOOKUP($P750,'M1'!$A:$C,R$2,FALSE)),"NOT PRESENT",VLOOKUP($P750,'M1'!$A:$C,R$2,FALSE)),IF($N750=2,IF(ISERROR(VLOOKUP(DATA!$P750,'M2'!$A:$C,R$2,FALSE)),"NOT PRESENT",VLOOKUP(DATA!$P750,'M2'!$A:$C,R$2,FALSE)),IF($N750=0,IF(ISERROR(VLOOKUP($P750,'M1'!$A:$C,R$2,FALSE)),IF(ISERROR(VLOOKUP(DATA!$P750,'M2'!$A:$C,R$2,FALSE)),"NOT PRESENT",VLOOKUP(DATA!$P750,'M2'!$A:$C,R$2,FALSE)),VLOOKUP($P750,'M1'!$A:$C,R$2,FALSE)),"SPECIFY METHOD")))</f>
        <v>No Debris found</v>
      </c>
      <c r="S750" s="33">
        <f t="shared" si="1415"/>
        <v>0</v>
      </c>
      <c r="T750" s="2">
        <v>0</v>
      </c>
    </row>
    <row r="751" spans="2:20">
      <c r="B751" s="2" t="str">
        <f t="shared" ref="B751:D751" si="1470">IF(ISERROR(B750),IF(ISERROR(B749),IF(ISERROR(B748),"BLANK",B748),B749),B750)</f>
        <v>LH</v>
      </c>
      <c r="C751" s="2" t="str">
        <f t="shared" si="1470"/>
        <v>KK</v>
      </c>
      <c r="D751" s="2" t="str">
        <f t="shared" si="1470"/>
        <v>BC3</v>
      </c>
      <c r="E751" s="7" t="str">
        <f>IF(ISERROR(VLOOKUP($D751,SITES!$A:$E,2,FALSE)),"",VLOOKUP($D751,SITES!$A:$E,2,FALSE))</f>
        <v>Broward County 3</v>
      </c>
      <c r="F751" s="4">
        <f>IF(ISERROR(VLOOKUP($D751,SITES!$A:$E,3,FALSE)),"",VLOOKUP($D751,SITES!$A:$E,3,FALSE))</f>
        <v>26.158633333333334</v>
      </c>
      <c r="G751" s="31">
        <f>IF(ISERROR(VLOOKUP($D751,SITES!$A:$E,4,FALSE)),"",VLOOKUP($D751,SITES!$A:$E,4,FALSE))</f>
        <v>-80.077349999999996</v>
      </c>
      <c r="H751" s="50">
        <f t="shared" ref="H751:P751" si="1471">IF(ISERROR(H750),IF(ISERROR(H749),IF(ISERROR(H748),"BLANK",H748),H749),H750)</f>
        <v>45479</v>
      </c>
      <c r="I751" s="2">
        <f t="shared" si="1471"/>
        <v>15</v>
      </c>
      <c r="J751" s="2" t="str">
        <f t="shared" si="1471"/>
        <v>N</v>
      </c>
      <c r="K751" s="6">
        <f t="shared" si="1471"/>
        <v>0.41666666666666669</v>
      </c>
      <c r="L751" s="2" t="str">
        <f t="shared" si="1471"/>
        <v>Angela</v>
      </c>
      <c r="M751" s="2">
        <f t="shared" si="1471"/>
        <v>18.899999999999999</v>
      </c>
      <c r="N751" s="2">
        <f t="shared" si="1471"/>
        <v>2</v>
      </c>
      <c r="O751" s="2">
        <f t="shared" si="1471"/>
        <v>2</v>
      </c>
      <c r="P751" s="2" t="str">
        <f t="shared" si="1471"/>
        <v>dez</v>
      </c>
      <c r="Q751" s="7" t="str">
        <f>IF($N751=1,IF(ISERROR(VLOOKUP($P751,'M1'!$A:$C,Q$2,FALSE)),"NOT PRESENT",VLOOKUP($P751,'M1'!$A:$C,Q$2,FALSE)),IF($N751=2,IF(ISERROR(VLOOKUP(DATA!$P751,'M2'!$A:$C,Q$2,FALSE)),"NOT PRESENT",VLOOKUP(DATA!$P751,'M2'!$A:$C,Q$2,FALSE)),IF($N751=0,IF(ISERROR(VLOOKUP($P751,'M1'!$A:$C,Q$2,FALSE)),IF(ISERROR(VLOOKUP(DATA!$P751,'M2'!$A:$C,Q$2,FALSE)),"NOT PRESENT",VLOOKUP(DATA!$P751,'M2'!$A:$C,Q$2,FALSE)),VLOOKUP($P751,'M1'!$A:$C,Q$2,FALSE)),"SPECIFY METHOD")))</f>
        <v>Debris - Zero</v>
      </c>
      <c r="R751" s="7" t="str">
        <f>IF($N751=1,IF(ISERROR(VLOOKUP($P751,'M1'!$A:$C,R$2,FALSE)),"NOT PRESENT",VLOOKUP($P751,'M1'!$A:$C,R$2,FALSE)),IF($N751=2,IF(ISERROR(VLOOKUP(DATA!$P751,'M2'!$A:$C,R$2,FALSE)),"NOT PRESENT",VLOOKUP(DATA!$P751,'M2'!$A:$C,R$2,FALSE)),IF($N751=0,IF(ISERROR(VLOOKUP($P751,'M1'!$A:$C,R$2,FALSE)),IF(ISERROR(VLOOKUP(DATA!$P751,'M2'!$A:$C,R$2,FALSE)),"NOT PRESENT",VLOOKUP(DATA!$P751,'M2'!$A:$C,R$2,FALSE)),VLOOKUP($P751,'M1'!$A:$C,R$2,FALSE)),"SPECIFY METHOD")))</f>
        <v>No Debris found</v>
      </c>
      <c r="S751" s="33">
        <f t="shared" si="1415"/>
        <v>0</v>
      </c>
      <c r="T751" s="2">
        <v>0</v>
      </c>
    </row>
    <row r="752" spans="2:20">
      <c r="B752" s="2" t="str">
        <f t="shared" ref="B752:D752" si="1472">IF(ISERROR(B751),IF(ISERROR(B750),IF(ISERROR(B749),"BLANK",B749),B750),B751)</f>
        <v>LH</v>
      </c>
      <c r="C752" s="2" t="str">
        <f t="shared" si="1472"/>
        <v>KK</v>
      </c>
      <c r="D752" s="2" t="str">
        <f t="shared" si="1472"/>
        <v>BC3</v>
      </c>
      <c r="E752" s="7" t="str">
        <f>IF(ISERROR(VLOOKUP($D752,SITES!$A:$E,2,FALSE)),"",VLOOKUP($D752,SITES!$A:$E,2,FALSE))</f>
        <v>Broward County 3</v>
      </c>
      <c r="F752" s="4">
        <f>IF(ISERROR(VLOOKUP($D752,SITES!$A:$E,3,FALSE)),"",VLOOKUP($D752,SITES!$A:$E,3,FALSE))</f>
        <v>26.158633333333334</v>
      </c>
      <c r="G752" s="31">
        <f>IF(ISERROR(VLOOKUP($D752,SITES!$A:$E,4,FALSE)),"",VLOOKUP($D752,SITES!$A:$E,4,FALSE))</f>
        <v>-80.077349999999996</v>
      </c>
      <c r="H752" s="50">
        <f t="shared" ref="H752:P752" si="1473">IF(ISERROR(H751),IF(ISERROR(H750),IF(ISERROR(H749),"BLANK",H749),H750),H751)</f>
        <v>45479</v>
      </c>
      <c r="I752" s="2">
        <f t="shared" si="1473"/>
        <v>15</v>
      </c>
      <c r="J752" s="2" t="str">
        <f t="shared" si="1473"/>
        <v>N</v>
      </c>
      <c r="K752" s="6">
        <f t="shared" si="1473"/>
        <v>0.41666666666666669</v>
      </c>
      <c r="L752" s="2" t="str">
        <f t="shared" si="1473"/>
        <v>Angela</v>
      </c>
      <c r="M752" s="2">
        <f t="shared" si="1473"/>
        <v>18.899999999999999</v>
      </c>
      <c r="N752" s="2">
        <f t="shared" si="1473"/>
        <v>2</v>
      </c>
      <c r="O752" s="2">
        <f t="shared" si="1473"/>
        <v>2</v>
      </c>
      <c r="P752" s="2" t="str">
        <f t="shared" si="1473"/>
        <v>dez</v>
      </c>
      <c r="Q752" s="7" t="str">
        <f>IF($N752=1,IF(ISERROR(VLOOKUP($P752,'M1'!$A:$C,Q$2,FALSE)),"NOT PRESENT",VLOOKUP($P752,'M1'!$A:$C,Q$2,FALSE)),IF($N752=2,IF(ISERROR(VLOOKUP(DATA!$P752,'M2'!$A:$C,Q$2,FALSE)),"NOT PRESENT",VLOOKUP(DATA!$P752,'M2'!$A:$C,Q$2,FALSE)),IF($N752=0,IF(ISERROR(VLOOKUP($P752,'M1'!$A:$C,Q$2,FALSE)),IF(ISERROR(VLOOKUP(DATA!$P752,'M2'!$A:$C,Q$2,FALSE)),"NOT PRESENT",VLOOKUP(DATA!$P752,'M2'!$A:$C,Q$2,FALSE)),VLOOKUP($P752,'M1'!$A:$C,Q$2,FALSE)),"SPECIFY METHOD")))</f>
        <v>Debris - Zero</v>
      </c>
      <c r="R752" s="7" t="str">
        <f>IF($N752=1,IF(ISERROR(VLOOKUP($P752,'M1'!$A:$C,R$2,FALSE)),"NOT PRESENT",VLOOKUP($P752,'M1'!$A:$C,R$2,FALSE)),IF($N752=2,IF(ISERROR(VLOOKUP(DATA!$P752,'M2'!$A:$C,R$2,FALSE)),"NOT PRESENT",VLOOKUP(DATA!$P752,'M2'!$A:$C,R$2,FALSE)),IF($N752=0,IF(ISERROR(VLOOKUP($P752,'M1'!$A:$C,R$2,FALSE)),IF(ISERROR(VLOOKUP(DATA!$P752,'M2'!$A:$C,R$2,FALSE)),"NOT PRESENT",VLOOKUP(DATA!$P752,'M2'!$A:$C,R$2,FALSE)),VLOOKUP($P752,'M1'!$A:$C,R$2,FALSE)),"SPECIFY METHOD")))</f>
        <v>No Debris found</v>
      </c>
      <c r="S752" s="33">
        <f t="shared" si="1415"/>
        <v>0</v>
      </c>
      <c r="T752" s="2">
        <v>0</v>
      </c>
    </row>
    <row r="753" spans="2:20">
      <c r="B753" s="2" t="str">
        <f t="shared" ref="B753:D753" si="1474">IF(ISERROR(B752),IF(ISERROR(B751),IF(ISERROR(B750),"BLANK",B750),B751),B752)</f>
        <v>LH</v>
      </c>
      <c r="C753" s="2" t="str">
        <f t="shared" si="1474"/>
        <v>KK</v>
      </c>
      <c r="D753" s="2" t="str">
        <f t="shared" si="1474"/>
        <v>BC3</v>
      </c>
      <c r="E753" s="7" t="str">
        <f>IF(ISERROR(VLOOKUP($D753,SITES!$A:$E,2,FALSE)),"",VLOOKUP($D753,SITES!$A:$E,2,FALSE))</f>
        <v>Broward County 3</v>
      </c>
      <c r="F753" s="4">
        <f>IF(ISERROR(VLOOKUP($D753,SITES!$A:$E,3,FALSE)),"",VLOOKUP($D753,SITES!$A:$E,3,FALSE))</f>
        <v>26.158633333333334</v>
      </c>
      <c r="G753" s="31">
        <f>IF(ISERROR(VLOOKUP($D753,SITES!$A:$E,4,FALSE)),"",VLOOKUP($D753,SITES!$A:$E,4,FALSE))</f>
        <v>-80.077349999999996</v>
      </c>
      <c r="H753" s="50">
        <f t="shared" ref="H753:P753" si="1475">IF(ISERROR(H752),IF(ISERROR(H751),IF(ISERROR(H750),"BLANK",H750),H751),H752)</f>
        <v>45479</v>
      </c>
      <c r="I753" s="2">
        <f t="shared" si="1475"/>
        <v>15</v>
      </c>
      <c r="J753" s="2" t="str">
        <f t="shared" si="1475"/>
        <v>N</v>
      </c>
      <c r="K753" s="6">
        <f t="shared" si="1475"/>
        <v>0.41666666666666669</v>
      </c>
      <c r="L753" s="2" t="str">
        <f t="shared" si="1475"/>
        <v>Angela</v>
      </c>
      <c r="M753" s="2">
        <f t="shared" si="1475"/>
        <v>18.899999999999999</v>
      </c>
      <c r="N753" s="2">
        <f t="shared" si="1475"/>
        <v>2</v>
      </c>
      <c r="O753" s="2">
        <f t="shared" si="1475"/>
        <v>2</v>
      </c>
      <c r="P753" s="2" t="str">
        <f t="shared" si="1475"/>
        <v>dez</v>
      </c>
      <c r="Q753" s="7" t="str">
        <f>IF($N753=1,IF(ISERROR(VLOOKUP($P753,'M1'!$A:$C,Q$2,FALSE)),"NOT PRESENT",VLOOKUP($P753,'M1'!$A:$C,Q$2,FALSE)),IF($N753=2,IF(ISERROR(VLOOKUP(DATA!$P753,'M2'!$A:$C,Q$2,FALSE)),"NOT PRESENT",VLOOKUP(DATA!$P753,'M2'!$A:$C,Q$2,FALSE)),IF($N753=0,IF(ISERROR(VLOOKUP($P753,'M1'!$A:$C,Q$2,FALSE)),IF(ISERROR(VLOOKUP(DATA!$P753,'M2'!$A:$C,Q$2,FALSE)),"NOT PRESENT",VLOOKUP(DATA!$P753,'M2'!$A:$C,Q$2,FALSE)),VLOOKUP($P753,'M1'!$A:$C,Q$2,FALSE)),"SPECIFY METHOD")))</f>
        <v>Debris - Zero</v>
      </c>
      <c r="R753" s="7" t="str">
        <f>IF($N753=1,IF(ISERROR(VLOOKUP($P753,'M1'!$A:$C,R$2,FALSE)),"NOT PRESENT",VLOOKUP($P753,'M1'!$A:$C,R$2,FALSE)),IF($N753=2,IF(ISERROR(VLOOKUP(DATA!$P753,'M2'!$A:$C,R$2,FALSE)),"NOT PRESENT",VLOOKUP(DATA!$P753,'M2'!$A:$C,R$2,FALSE)),IF($N753=0,IF(ISERROR(VLOOKUP($P753,'M1'!$A:$C,R$2,FALSE)),IF(ISERROR(VLOOKUP(DATA!$P753,'M2'!$A:$C,R$2,FALSE)),"NOT PRESENT",VLOOKUP(DATA!$P753,'M2'!$A:$C,R$2,FALSE)),VLOOKUP($P753,'M1'!$A:$C,R$2,FALSE)),"SPECIFY METHOD")))</f>
        <v>No Debris found</v>
      </c>
      <c r="S753" s="33">
        <f t="shared" si="1415"/>
        <v>0</v>
      </c>
      <c r="T753" s="2">
        <v>0</v>
      </c>
    </row>
    <row r="754" spans="2:20">
      <c r="B754" s="2" t="str">
        <f t="shared" ref="B754:D754" si="1476">IF(ISERROR(B753),IF(ISERROR(B752),IF(ISERROR(B751),"BLANK",B751),B752),B753)</f>
        <v>LH</v>
      </c>
      <c r="C754" s="2" t="str">
        <f t="shared" si="1476"/>
        <v>KK</v>
      </c>
      <c r="D754" s="2" t="str">
        <f t="shared" si="1476"/>
        <v>BC3</v>
      </c>
      <c r="E754" s="7" t="str">
        <f>IF(ISERROR(VLOOKUP($D754,SITES!$A:$E,2,FALSE)),"",VLOOKUP($D754,SITES!$A:$E,2,FALSE))</f>
        <v>Broward County 3</v>
      </c>
      <c r="F754" s="4">
        <f>IF(ISERROR(VLOOKUP($D754,SITES!$A:$E,3,FALSE)),"",VLOOKUP($D754,SITES!$A:$E,3,FALSE))</f>
        <v>26.158633333333334</v>
      </c>
      <c r="G754" s="31">
        <f>IF(ISERROR(VLOOKUP($D754,SITES!$A:$E,4,FALSE)),"",VLOOKUP($D754,SITES!$A:$E,4,FALSE))</f>
        <v>-80.077349999999996</v>
      </c>
      <c r="H754" s="50">
        <f t="shared" ref="H754:P754" si="1477">IF(ISERROR(H753),IF(ISERROR(H752),IF(ISERROR(H751),"BLANK",H751),H752),H753)</f>
        <v>45479</v>
      </c>
      <c r="I754" s="2">
        <f t="shared" si="1477"/>
        <v>15</v>
      </c>
      <c r="J754" s="2" t="str">
        <f t="shared" si="1477"/>
        <v>N</v>
      </c>
      <c r="K754" s="6">
        <f t="shared" si="1477"/>
        <v>0.41666666666666669</v>
      </c>
      <c r="L754" s="2" t="str">
        <f t="shared" si="1477"/>
        <v>Angela</v>
      </c>
      <c r="M754" s="2">
        <f t="shared" si="1477"/>
        <v>18.899999999999999</v>
      </c>
      <c r="N754" s="2">
        <f t="shared" si="1477"/>
        <v>2</v>
      </c>
      <c r="O754" s="2">
        <f t="shared" si="1477"/>
        <v>2</v>
      </c>
      <c r="P754" s="2" t="str">
        <f t="shared" si="1477"/>
        <v>dez</v>
      </c>
      <c r="Q754" s="7" t="str">
        <f>IF($N754=1,IF(ISERROR(VLOOKUP($P754,'M1'!$A:$C,Q$2,FALSE)),"NOT PRESENT",VLOOKUP($P754,'M1'!$A:$C,Q$2,FALSE)),IF($N754=2,IF(ISERROR(VLOOKUP(DATA!$P754,'M2'!$A:$C,Q$2,FALSE)),"NOT PRESENT",VLOOKUP(DATA!$P754,'M2'!$A:$C,Q$2,FALSE)),IF($N754=0,IF(ISERROR(VLOOKUP($P754,'M1'!$A:$C,Q$2,FALSE)),IF(ISERROR(VLOOKUP(DATA!$P754,'M2'!$A:$C,Q$2,FALSE)),"NOT PRESENT",VLOOKUP(DATA!$P754,'M2'!$A:$C,Q$2,FALSE)),VLOOKUP($P754,'M1'!$A:$C,Q$2,FALSE)),"SPECIFY METHOD")))</f>
        <v>Debris - Zero</v>
      </c>
      <c r="R754" s="7" t="str">
        <f>IF($N754=1,IF(ISERROR(VLOOKUP($P754,'M1'!$A:$C,R$2,FALSE)),"NOT PRESENT",VLOOKUP($P754,'M1'!$A:$C,R$2,FALSE)),IF($N754=2,IF(ISERROR(VLOOKUP(DATA!$P754,'M2'!$A:$C,R$2,FALSE)),"NOT PRESENT",VLOOKUP(DATA!$P754,'M2'!$A:$C,R$2,FALSE)),IF($N754=0,IF(ISERROR(VLOOKUP($P754,'M1'!$A:$C,R$2,FALSE)),IF(ISERROR(VLOOKUP(DATA!$P754,'M2'!$A:$C,R$2,FALSE)),"NOT PRESENT",VLOOKUP(DATA!$P754,'M2'!$A:$C,R$2,FALSE)),VLOOKUP($P754,'M1'!$A:$C,R$2,FALSE)),"SPECIFY METHOD")))</f>
        <v>No Debris found</v>
      </c>
      <c r="S754" s="33">
        <f t="shared" si="1415"/>
        <v>0</v>
      </c>
      <c r="T754" s="2">
        <v>0</v>
      </c>
    </row>
    <row r="755" spans="2:20">
      <c r="B755" s="2" t="str">
        <f t="shared" ref="B755:D755" si="1478">IF(ISERROR(B754),IF(ISERROR(B753),IF(ISERROR(B752),"BLANK",B752),B753),B754)</f>
        <v>LH</v>
      </c>
      <c r="C755" s="2" t="str">
        <f t="shared" si="1478"/>
        <v>KK</v>
      </c>
      <c r="D755" s="2" t="str">
        <f t="shared" si="1478"/>
        <v>BC3</v>
      </c>
      <c r="E755" s="7" t="str">
        <f>IF(ISERROR(VLOOKUP($D755,SITES!$A:$E,2,FALSE)),"",VLOOKUP($D755,SITES!$A:$E,2,FALSE))</f>
        <v>Broward County 3</v>
      </c>
      <c r="F755" s="4">
        <f>IF(ISERROR(VLOOKUP($D755,SITES!$A:$E,3,FALSE)),"",VLOOKUP($D755,SITES!$A:$E,3,FALSE))</f>
        <v>26.158633333333334</v>
      </c>
      <c r="G755" s="31">
        <f>IF(ISERROR(VLOOKUP($D755,SITES!$A:$E,4,FALSE)),"",VLOOKUP($D755,SITES!$A:$E,4,FALSE))</f>
        <v>-80.077349999999996</v>
      </c>
      <c r="H755" s="50">
        <f t="shared" ref="H755:P755" si="1479">IF(ISERROR(H754),IF(ISERROR(H753),IF(ISERROR(H752),"BLANK",H752),H753),H754)</f>
        <v>45479</v>
      </c>
      <c r="I755" s="2">
        <f t="shared" si="1479"/>
        <v>15</v>
      </c>
      <c r="J755" s="2" t="str">
        <f t="shared" si="1479"/>
        <v>N</v>
      </c>
      <c r="K755" s="6">
        <f t="shared" si="1479"/>
        <v>0.41666666666666669</v>
      </c>
      <c r="L755" s="2" t="str">
        <f t="shared" si="1479"/>
        <v>Angela</v>
      </c>
      <c r="M755" s="2">
        <f t="shared" si="1479"/>
        <v>18.899999999999999</v>
      </c>
      <c r="N755" s="2">
        <f t="shared" si="1479"/>
        <v>2</v>
      </c>
      <c r="O755" s="2">
        <f t="shared" si="1479"/>
        <v>2</v>
      </c>
      <c r="P755" s="2" t="str">
        <f t="shared" si="1479"/>
        <v>dez</v>
      </c>
      <c r="Q755" s="7" t="str">
        <f>IF($N755=1,IF(ISERROR(VLOOKUP($P755,'M1'!$A:$C,Q$2,FALSE)),"NOT PRESENT",VLOOKUP($P755,'M1'!$A:$C,Q$2,FALSE)),IF($N755=2,IF(ISERROR(VLOOKUP(DATA!$P755,'M2'!$A:$C,Q$2,FALSE)),"NOT PRESENT",VLOOKUP(DATA!$P755,'M2'!$A:$C,Q$2,FALSE)),IF($N755=0,IF(ISERROR(VLOOKUP($P755,'M1'!$A:$C,Q$2,FALSE)),IF(ISERROR(VLOOKUP(DATA!$P755,'M2'!$A:$C,Q$2,FALSE)),"NOT PRESENT",VLOOKUP(DATA!$P755,'M2'!$A:$C,Q$2,FALSE)),VLOOKUP($P755,'M1'!$A:$C,Q$2,FALSE)),"SPECIFY METHOD")))</f>
        <v>Debris - Zero</v>
      </c>
      <c r="R755" s="7" t="str">
        <f>IF($N755=1,IF(ISERROR(VLOOKUP($P755,'M1'!$A:$C,R$2,FALSE)),"NOT PRESENT",VLOOKUP($P755,'M1'!$A:$C,R$2,FALSE)),IF($N755=2,IF(ISERROR(VLOOKUP(DATA!$P755,'M2'!$A:$C,R$2,FALSE)),"NOT PRESENT",VLOOKUP(DATA!$P755,'M2'!$A:$C,R$2,FALSE)),IF($N755=0,IF(ISERROR(VLOOKUP($P755,'M1'!$A:$C,R$2,FALSE)),IF(ISERROR(VLOOKUP(DATA!$P755,'M2'!$A:$C,R$2,FALSE)),"NOT PRESENT",VLOOKUP(DATA!$P755,'M2'!$A:$C,R$2,FALSE)),VLOOKUP($P755,'M1'!$A:$C,R$2,FALSE)),"SPECIFY METHOD")))</f>
        <v>No Debris found</v>
      </c>
      <c r="S755" s="33">
        <f t="shared" si="1415"/>
        <v>0</v>
      </c>
      <c r="T755" s="2">
        <v>0</v>
      </c>
    </row>
    <row r="756" spans="2:20">
      <c r="B756" s="2" t="str">
        <f t="shared" ref="B756:D756" si="1480">IF(ISERROR(B755),IF(ISERROR(B754),IF(ISERROR(B753),"BLANK",B753),B754),B755)</f>
        <v>LH</v>
      </c>
      <c r="C756" s="2" t="str">
        <f t="shared" si="1480"/>
        <v>KK</v>
      </c>
      <c r="D756" s="2" t="str">
        <f t="shared" si="1480"/>
        <v>BC3</v>
      </c>
      <c r="E756" s="7" t="str">
        <f>IF(ISERROR(VLOOKUP($D756,SITES!$A:$E,2,FALSE)),"",VLOOKUP($D756,SITES!$A:$E,2,FALSE))</f>
        <v>Broward County 3</v>
      </c>
      <c r="F756" s="4">
        <f>IF(ISERROR(VLOOKUP($D756,SITES!$A:$E,3,FALSE)),"",VLOOKUP($D756,SITES!$A:$E,3,FALSE))</f>
        <v>26.158633333333334</v>
      </c>
      <c r="G756" s="31">
        <f>IF(ISERROR(VLOOKUP($D756,SITES!$A:$E,4,FALSE)),"",VLOOKUP($D756,SITES!$A:$E,4,FALSE))</f>
        <v>-80.077349999999996</v>
      </c>
      <c r="H756" s="50">
        <f t="shared" ref="H756:P756" si="1481">IF(ISERROR(H755),IF(ISERROR(H754),IF(ISERROR(H753),"BLANK",H753),H754),H755)</f>
        <v>45479</v>
      </c>
      <c r="I756" s="2">
        <f t="shared" si="1481"/>
        <v>15</v>
      </c>
      <c r="J756" s="2" t="str">
        <f t="shared" si="1481"/>
        <v>N</v>
      </c>
      <c r="K756" s="6">
        <f t="shared" si="1481"/>
        <v>0.41666666666666669</v>
      </c>
      <c r="L756" s="2" t="str">
        <f t="shared" si="1481"/>
        <v>Angela</v>
      </c>
      <c r="M756" s="2">
        <f t="shared" si="1481"/>
        <v>18.899999999999999</v>
      </c>
      <c r="N756" s="2">
        <f t="shared" si="1481"/>
        <v>2</v>
      </c>
      <c r="O756" s="2">
        <f t="shared" si="1481"/>
        <v>2</v>
      </c>
      <c r="P756" s="2" t="str">
        <f t="shared" si="1481"/>
        <v>dez</v>
      </c>
      <c r="Q756" s="7" t="str">
        <f>IF($N756=1,IF(ISERROR(VLOOKUP($P756,'M1'!$A:$C,Q$2,FALSE)),"NOT PRESENT",VLOOKUP($P756,'M1'!$A:$C,Q$2,FALSE)),IF($N756=2,IF(ISERROR(VLOOKUP(DATA!$P756,'M2'!$A:$C,Q$2,FALSE)),"NOT PRESENT",VLOOKUP(DATA!$P756,'M2'!$A:$C,Q$2,FALSE)),IF($N756=0,IF(ISERROR(VLOOKUP($P756,'M1'!$A:$C,Q$2,FALSE)),IF(ISERROR(VLOOKUP(DATA!$P756,'M2'!$A:$C,Q$2,FALSE)),"NOT PRESENT",VLOOKUP(DATA!$P756,'M2'!$A:$C,Q$2,FALSE)),VLOOKUP($P756,'M1'!$A:$C,Q$2,FALSE)),"SPECIFY METHOD")))</f>
        <v>Debris - Zero</v>
      </c>
      <c r="R756" s="7" t="str">
        <f>IF($N756=1,IF(ISERROR(VLOOKUP($P756,'M1'!$A:$C,R$2,FALSE)),"NOT PRESENT",VLOOKUP($P756,'M1'!$A:$C,R$2,FALSE)),IF($N756=2,IF(ISERROR(VLOOKUP(DATA!$P756,'M2'!$A:$C,R$2,FALSE)),"NOT PRESENT",VLOOKUP(DATA!$P756,'M2'!$A:$C,R$2,FALSE)),IF($N756=0,IF(ISERROR(VLOOKUP($P756,'M1'!$A:$C,R$2,FALSE)),IF(ISERROR(VLOOKUP(DATA!$P756,'M2'!$A:$C,R$2,FALSE)),"NOT PRESENT",VLOOKUP(DATA!$P756,'M2'!$A:$C,R$2,FALSE)),VLOOKUP($P756,'M1'!$A:$C,R$2,FALSE)),"SPECIFY METHOD")))</f>
        <v>No Debris found</v>
      </c>
      <c r="S756" s="33">
        <f t="shared" si="1415"/>
        <v>0</v>
      </c>
      <c r="T756" s="2">
        <v>0</v>
      </c>
    </row>
    <row r="757" spans="2:20">
      <c r="B757" s="2" t="str">
        <f t="shared" ref="B757:D757" si="1482">IF(ISERROR(B756),IF(ISERROR(B755),IF(ISERROR(B754),"BLANK",B754),B755),B756)</f>
        <v>LH</v>
      </c>
      <c r="C757" s="2" t="str">
        <f t="shared" si="1482"/>
        <v>KK</v>
      </c>
      <c r="D757" s="2" t="str">
        <f t="shared" si="1482"/>
        <v>BC3</v>
      </c>
      <c r="E757" s="7" t="str">
        <f>IF(ISERROR(VLOOKUP($D757,SITES!$A:$E,2,FALSE)),"",VLOOKUP($D757,SITES!$A:$E,2,FALSE))</f>
        <v>Broward County 3</v>
      </c>
      <c r="F757" s="4">
        <f>IF(ISERROR(VLOOKUP($D757,SITES!$A:$E,3,FALSE)),"",VLOOKUP($D757,SITES!$A:$E,3,FALSE))</f>
        <v>26.158633333333334</v>
      </c>
      <c r="G757" s="31">
        <f>IF(ISERROR(VLOOKUP($D757,SITES!$A:$E,4,FALSE)),"",VLOOKUP($D757,SITES!$A:$E,4,FALSE))</f>
        <v>-80.077349999999996</v>
      </c>
      <c r="H757" s="50">
        <f t="shared" ref="H757:P757" si="1483">IF(ISERROR(H756),IF(ISERROR(H755),IF(ISERROR(H754),"BLANK",H754),H755),H756)</f>
        <v>45479</v>
      </c>
      <c r="I757" s="2">
        <f t="shared" si="1483"/>
        <v>15</v>
      </c>
      <c r="J757" s="2" t="str">
        <f t="shared" si="1483"/>
        <v>N</v>
      </c>
      <c r="K757" s="6">
        <f t="shared" si="1483"/>
        <v>0.41666666666666669</v>
      </c>
      <c r="L757" s="2" t="str">
        <f t="shared" si="1483"/>
        <v>Angela</v>
      </c>
      <c r="M757" s="2">
        <f t="shared" si="1483"/>
        <v>18.899999999999999</v>
      </c>
      <c r="N757" s="2">
        <f t="shared" si="1483"/>
        <v>2</v>
      </c>
      <c r="O757" s="2">
        <f t="shared" si="1483"/>
        <v>2</v>
      </c>
      <c r="P757" s="2" t="str">
        <f t="shared" si="1483"/>
        <v>dez</v>
      </c>
      <c r="Q757" s="7" t="str">
        <f>IF($N757=1,IF(ISERROR(VLOOKUP($P757,'M1'!$A:$C,Q$2,FALSE)),"NOT PRESENT",VLOOKUP($P757,'M1'!$A:$C,Q$2,FALSE)),IF($N757=2,IF(ISERROR(VLOOKUP(DATA!$P757,'M2'!$A:$C,Q$2,FALSE)),"NOT PRESENT",VLOOKUP(DATA!$P757,'M2'!$A:$C,Q$2,FALSE)),IF($N757=0,IF(ISERROR(VLOOKUP($P757,'M1'!$A:$C,Q$2,FALSE)),IF(ISERROR(VLOOKUP(DATA!$P757,'M2'!$A:$C,Q$2,FALSE)),"NOT PRESENT",VLOOKUP(DATA!$P757,'M2'!$A:$C,Q$2,FALSE)),VLOOKUP($P757,'M1'!$A:$C,Q$2,FALSE)),"SPECIFY METHOD")))</f>
        <v>Debris - Zero</v>
      </c>
      <c r="R757" s="7" t="str">
        <f>IF($N757=1,IF(ISERROR(VLOOKUP($P757,'M1'!$A:$C,R$2,FALSE)),"NOT PRESENT",VLOOKUP($P757,'M1'!$A:$C,R$2,FALSE)),IF($N757=2,IF(ISERROR(VLOOKUP(DATA!$P757,'M2'!$A:$C,R$2,FALSE)),"NOT PRESENT",VLOOKUP(DATA!$P757,'M2'!$A:$C,R$2,FALSE)),IF($N757=0,IF(ISERROR(VLOOKUP($P757,'M1'!$A:$C,R$2,FALSE)),IF(ISERROR(VLOOKUP(DATA!$P757,'M2'!$A:$C,R$2,FALSE)),"NOT PRESENT",VLOOKUP(DATA!$P757,'M2'!$A:$C,R$2,FALSE)),VLOOKUP($P757,'M1'!$A:$C,R$2,FALSE)),"SPECIFY METHOD")))</f>
        <v>No Debris found</v>
      </c>
      <c r="S757" s="33">
        <f t="shared" si="1415"/>
        <v>0</v>
      </c>
      <c r="T757" s="2">
        <v>0</v>
      </c>
    </row>
    <row r="758" spans="2:20">
      <c r="B758" s="2" t="str">
        <f t="shared" ref="B758:D758" si="1484">IF(ISERROR(B757),IF(ISERROR(B756),IF(ISERROR(B755),"BLANK",B755),B756),B757)</f>
        <v>LH</v>
      </c>
      <c r="C758" s="2" t="str">
        <f t="shared" si="1484"/>
        <v>KK</v>
      </c>
      <c r="D758" s="2" t="str">
        <f t="shared" si="1484"/>
        <v>BC3</v>
      </c>
      <c r="E758" s="7" t="str">
        <f>IF(ISERROR(VLOOKUP($D758,SITES!$A:$E,2,FALSE)),"",VLOOKUP($D758,SITES!$A:$E,2,FALSE))</f>
        <v>Broward County 3</v>
      </c>
      <c r="F758" s="4">
        <f>IF(ISERROR(VLOOKUP($D758,SITES!$A:$E,3,FALSE)),"",VLOOKUP($D758,SITES!$A:$E,3,FALSE))</f>
        <v>26.158633333333334</v>
      </c>
      <c r="G758" s="31">
        <f>IF(ISERROR(VLOOKUP($D758,SITES!$A:$E,4,FALSE)),"",VLOOKUP($D758,SITES!$A:$E,4,FALSE))</f>
        <v>-80.077349999999996</v>
      </c>
      <c r="H758" s="50">
        <f t="shared" ref="H758:P758" si="1485">IF(ISERROR(H757),IF(ISERROR(H756),IF(ISERROR(H755),"BLANK",H755),H756),H757)</f>
        <v>45479</v>
      </c>
      <c r="I758" s="2">
        <f t="shared" si="1485"/>
        <v>15</v>
      </c>
      <c r="J758" s="2" t="str">
        <f t="shared" si="1485"/>
        <v>N</v>
      </c>
      <c r="K758" s="6">
        <f t="shared" si="1485"/>
        <v>0.41666666666666669</v>
      </c>
      <c r="L758" s="2" t="str">
        <f t="shared" si="1485"/>
        <v>Angela</v>
      </c>
      <c r="M758" s="2">
        <f t="shared" si="1485"/>
        <v>18.899999999999999</v>
      </c>
      <c r="N758" s="2">
        <f t="shared" si="1485"/>
        <v>2</v>
      </c>
      <c r="O758" s="2">
        <f t="shared" si="1485"/>
        <v>2</v>
      </c>
      <c r="P758" s="2" t="str">
        <f t="shared" si="1485"/>
        <v>dez</v>
      </c>
      <c r="Q758" s="7" t="str">
        <f>IF($N758=1,IF(ISERROR(VLOOKUP($P758,'M1'!$A:$C,Q$2,FALSE)),"NOT PRESENT",VLOOKUP($P758,'M1'!$A:$C,Q$2,FALSE)),IF($N758=2,IF(ISERROR(VLOOKUP(DATA!$P758,'M2'!$A:$C,Q$2,FALSE)),"NOT PRESENT",VLOOKUP(DATA!$P758,'M2'!$A:$C,Q$2,FALSE)),IF($N758=0,IF(ISERROR(VLOOKUP($P758,'M1'!$A:$C,Q$2,FALSE)),IF(ISERROR(VLOOKUP(DATA!$P758,'M2'!$A:$C,Q$2,FALSE)),"NOT PRESENT",VLOOKUP(DATA!$P758,'M2'!$A:$C,Q$2,FALSE)),VLOOKUP($P758,'M1'!$A:$C,Q$2,FALSE)),"SPECIFY METHOD")))</f>
        <v>Debris - Zero</v>
      </c>
      <c r="R758" s="7" t="str">
        <f>IF($N758=1,IF(ISERROR(VLOOKUP($P758,'M1'!$A:$C,R$2,FALSE)),"NOT PRESENT",VLOOKUP($P758,'M1'!$A:$C,R$2,FALSE)),IF($N758=2,IF(ISERROR(VLOOKUP(DATA!$P758,'M2'!$A:$C,R$2,FALSE)),"NOT PRESENT",VLOOKUP(DATA!$P758,'M2'!$A:$C,R$2,FALSE)),IF($N758=0,IF(ISERROR(VLOOKUP($P758,'M1'!$A:$C,R$2,FALSE)),IF(ISERROR(VLOOKUP(DATA!$P758,'M2'!$A:$C,R$2,FALSE)),"NOT PRESENT",VLOOKUP(DATA!$P758,'M2'!$A:$C,R$2,FALSE)),VLOOKUP($P758,'M1'!$A:$C,R$2,FALSE)),"SPECIFY METHOD")))</f>
        <v>No Debris found</v>
      </c>
      <c r="S758" s="33">
        <f t="shared" si="1415"/>
        <v>0</v>
      </c>
      <c r="T758" s="2">
        <v>0</v>
      </c>
    </row>
    <row r="759" spans="2:20">
      <c r="B759" s="2" t="str">
        <f t="shared" ref="B759:D759" si="1486">IF(ISERROR(B758),IF(ISERROR(B757),IF(ISERROR(B756),"BLANK",B756),B757),B758)</f>
        <v>LH</v>
      </c>
      <c r="C759" s="2" t="str">
        <f t="shared" si="1486"/>
        <v>KK</v>
      </c>
      <c r="D759" s="2" t="str">
        <f t="shared" si="1486"/>
        <v>BC3</v>
      </c>
      <c r="E759" s="7" t="str">
        <f>IF(ISERROR(VLOOKUP($D759,SITES!$A:$E,2,FALSE)),"",VLOOKUP($D759,SITES!$A:$E,2,FALSE))</f>
        <v>Broward County 3</v>
      </c>
      <c r="F759" s="4">
        <f>IF(ISERROR(VLOOKUP($D759,SITES!$A:$E,3,FALSE)),"",VLOOKUP($D759,SITES!$A:$E,3,FALSE))</f>
        <v>26.158633333333334</v>
      </c>
      <c r="G759" s="31">
        <f>IF(ISERROR(VLOOKUP($D759,SITES!$A:$E,4,FALSE)),"",VLOOKUP($D759,SITES!$A:$E,4,FALSE))</f>
        <v>-80.077349999999996</v>
      </c>
      <c r="H759" s="50">
        <f t="shared" ref="H759:P759" si="1487">IF(ISERROR(H758),IF(ISERROR(H757),IF(ISERROR(H756),"BLANK",H756),H757),H758)</f>
        <v>45479</v>
      </c>
      <c r="I759" s="2">
        <f t="shared" si="1487"/>
        <v>15</v>
      </c>
      <c r="J759" s="2" t="str">
        <f t="shared" si="1487"/>
        <v>N</v>
      </c>
      <c r="K759" s="6">
        <f t="shared" si="1487"/>
        <v>0.41666666666666669</v>
      </c>
      <c r="L759" s="2" t="str">
        <f t="shared" si="1487"/>
        <v>Angela</v>
      </c>
      <c r="M759" s="2">
        <f t="shared" si="1487"/>
        <v>18.899999999999999</v>
      </c>
      <c r="N759" s="2">
        <f t="shared" si="1487"/>
        <v>2</v>
      </c>
      <c r="O759" s="2">
        <f t="shared" si="1487"/>
        <v>2</v>
      </c>
      <c r="P759" s="2" t="str">
        <f t="shared" si="1487"/>
        <v>dez</v>
      </c>
      <c r="Q759" s="7" t="str">
        <f>IF($N759=1,IF(ISERROR(VLOOKUP($P759,'M1'!$A:$C,Q$2,FALSE)),"NOT PRESENT",VLOOKUP($P759,'M1'!$A:$C,Q$2,FALSE)),IF($N759=2,IF(ISERROR(VLOOKUP(DATA!$P759,'M2'!$A:$C,Q$2,FALSE)),"NOT PRESENT",VLOOKUP(DATA!$P759,'M2'!$A:$C,Q$2,FALSE)),IF($N759=0,IF(ISERROR(VLOOKUP($P759,'M1'!$A:$C,Q$2,FALSE)),IF(ISERROR(VLOOKUP(DATA!$P759,'M2'!$A:$C,Q$2,FALSE)),"NOT PRESENT",VLOOKUP(DATA!$P759,'M2'!$A:$C,Q$2,FALSE)),VLOOKUP($P759,'M1'!$A:$C,Q$2,FALSE)),"SPECIFY METHOD")))</f>
        <v>Debris - Zero</v>
      </c>
      <c r="R759" s="7" t="str">
        <f>IF($N759=1,IF(ISERROR(VLOOKUP($P759,'M1'!$A:$C,R$2,FALSE)),"NOT PRESENT",VLOOKUP($P759,'M1'!$A:$C,R$2,FALSE)),IF($N759=2,IF(ISERROR(VLOOKUP(DATA!$P759,'M2'!$A:$C,R$2,FALSE)),"NOT PRESENT",VLOOKUP(DATA!$P759,'M2'!$A:$C,R$2,FALSE)),IF($N759=0,IF(ISERROR(VLOOKUP($P759,'M1'!$A:$C,R$2,FALSE)),IF(ISERROR(VLOOKUP(DATA!$P759,'M2'!$A:$C,R$2,FALSE)),"NOT PRESENT",VLOOKUP(DATA!$P759,'M2'!$A:$C,R$2,FALSE)),VLOOKUP($P759,'M1'!$A:$C,R$2,FALSE)),"SPECIFY METHOD")))</f>
        <v>No Debris found</v>
      </c>
      <c r="S759" s="33">
        <f t="shared" si="1415"/>
        <v>0</v>
      </c>
      <c r="T759" s="2">
        <v>0</v>
      </c>
    </row>
    <row r="760" spans="2:20">
      <c r="B760" s="2" t="str">
        <f t="shared" ref="B760:D760" si="1488">IF(ISERROR(B759),IF(ISERROR(B758),IF(ISERROR(B757),"BLANK",B757),B758),B759)</f>
        <v>LH</v>
      </c>
      <c r="C760" s="2" t="str">
        <f t="shared" si="1488"/>
        <v>KK</v>
      </c>
      <c r="D760" s="2" t="str">
        <f t="shared" si="1488"/>
        <v>BC3</v>
      </c>
      <c r="E760" s="7" t="str">
        <f>IF(ISERROR(VLOOKUP($D760,SITES!$A:$E,2,FALSE)),"",VLOOKUP($D760,SITES!$A:$E,2,FALSE))</f>
        <v>Broward County 3</v>
      </c>
      <c r="F760" s="4">
        <f>IF(ISERROR(VLOOKUP($D760,SITES!$A:$E,3,FALSE)),"",VLOOKUP($D760,SITES!$A:$E,3,FALSE))</f>
        <v>26.158633333333334</v>
      </c>
      <c r="G760" s="31">
        <f>IF(ISERROR(VLOOKUP($D760,SITES!$A:$E,4,FALSE)),"",VLOOKUP($D760,SITES!$A:$E,4,FALSE))</f>
        <v>-80.077349999999996</v>
      </c>
      <c r="H760" s="50">
        <f t="shared" ref="H760:P760" si="1489">IF(ISERROR(H759),IF(ISERROR(H758),IF(ISERROR(H757),"BLANK",H757),H758),H759)</f>
        <v>45479</v>
      </c>
      <c r="I760" s="2">
        <f t="shared" si="1489"/>
        <v>15</v>
      </c>
      <c r="J760" s="2" t="str">
        <f t="shared" si="1489"/>
        <v>N</v>
      </c>
      <c r="K760" s="6">
        <f t="shared" si="1489"/>
        <v>0.41666666666666669</v>
      </c>
      <c r="L760" s="2" t="str">
        <f t="shared" si="1489"/>
        <v>Angela</v>
      </c>
      <c r="M760" s="2">
        <f t="shared" si="1489"/>
        <v>18.899999999999999</v>
      </c>
      <c r="N760" s="2">
        <f t="shared" si="1489"/>
        <v>2</v>
      </c>
      <c r="O760" s="2">
        <f t="shared" si="1489"/>
        <v>2</v>
      </c>
      <c r="P760" s="2" t="str">
        <f t="shared" si="1489"/>
        <v>dez</v>
      </c>
      <c r="Q760" s="7" t="str">
        <f>IF($N760=1,IF(ISERROR(VLOOKUP($P760,'M1'!$A:$C,Q$2,FALSE)),"NOT PRESENT",VLOOKUP($P760,'M1'!$A:$C,Q$2,FALSE)),IF($N760=2,IF(ISERROR(VLOOKUP(DATA!$P760,'M2'!$A:$C,Q$2,FALSE)),"NOT PRESENT",VLOOKUP(DATA!$P760,'M2'!$A:$C,Q$2,FALSE)),IF($N760=0,IF(ISERROR(VLOOKUP($P760,'M1'!$A:$C,Q$2,FALSE)),IF(ISERROR(VLOOKUP(DATA!$P760,'M2'!$A:$C,Q$2,FALSE)),"NOT PRESENT",VLOOKUP(DATA!$P760,'M2'!$A:$C,Q$2,FALSE)),VLOOKUP($P760,'M1'!$A:$C,Q$2,FALSE)),"SPECIFY METHOD")))</f>
        <v>Debris - Zero</v>
      </c>
      <c r="R760" s="7" t="str">
        <f>IF($N760=1,IF(ISERROR(VLOOKUP($P760,'M1'!$A:$C,R$2,FALSE)),"NOT PRESENT",VLOOKUP($P760,'M1'!$A:$C,R$2,FALSE)),IF($N760=2,IF(ISERROR(VLOOKUP(DATA!$P760,'M2'!$A:$C,R$2,FALSE)),"NOT PRESENT",VLOOKUP(DATA!$P760,'M2'!$A:$C,R$2,FALSE)),IF($N760=0,IF(ISERROR(VLOOKUP($P760,'M1'!$A:$C,R$2,FALSE)),IF(ISERROR(VLOOKUP(DATA!$P760,'M2'!$A:$C,R$2,FALSE)),"NOT PRESENT",VLOOKUP(DATA!$P760,'M2'!$A:$C,R$2,FALSE)),VLOOKUP($P760,'M1'!$A:$C,R$2,FALSE)),"SPECIFY METHOD")))</f>
        <v>No Debris found</v>
      </c>
      <c r="S760" s="33">
        <f t="shared" si="1415"/>
        <v>0</v>
      </c>
      <c r="T760" s="2">
        <v>0</v>
      </c>
    </row>
    <row r="761" spans="2:20">
      <c r="B761" s="2" t="str">
        <f t="shared" ref="B761:D761" si="1490">IF(ISERROR(B760),IF(ISERROR(B759),IF(ISERROR(B758),"BLANK",B758),B759),B760)</f>
        <v>LH</v>
      </c>
      <c r="C761" s="2" t="str">
        <f t="shared" si="1490"/>
        <v>KK</v>
      </c>
      <c r="D761" s="2" t="str">
        <f t="shared" si="1490"/>
        <v>BC3</v>
      </c>
      <c r="E761" s="7" t="str">
        <f>IF(ISERROR(VLOOKUP($D761,SITES!$A:$E,2,FALSE)),"",VLOOKUP($D761,SITES!$A:$E,2,FALSE))</f>
        <v>Broward County 3</v>
      </c>
      <c r="F761" s="4">
        <f>IF(ISERROR(VLOOKUP($D761,SITES!$A:$E,3,FALSE)),"",VLOOKUP($D761,SITES!$A:$E,3,FALSE))</f>
        <v>26.158633333333334</v>
      </c>
      <c r="G761" s="31">
        <f>IF(ISERROR(VLOOKUP($D761,SITES!$A:$E,4,FALSE)),"",VLOOKUP($D761,SITES!$A:$E,4,FALSE))</f>
        <v>-80.077349999999996</v>
      </c>
      <c r="H761" s="50">
        <f t="shared" ref="H761:P761" si="1491">IF(ISERROR(H760),IF(ISERROR(H759),IF(ISERROR(H758),"BLANK",H758),H759),H760)</f>
        <v>45479</v>
      </c>
      <c r="I761" s="2">
        <f t="shared" si="1491"/>
        <v>15</v>
      </c>
      <c r="J761" s="2" t="str">
        <f t="shared" si="1491"/>
        <v>N</v>
      </c>
      <c r="K761" s="6">
        <f t="shared" si="1491"/>
        <v>0.41666666666666669</v>
      </c>
      <c r="L761" s="2" t="str">
        <f t="shared" si="1491"/>
        <v>Angela</v>
      </c>
      <c r="M761" s="2">
        <f t="shared" si="1491"/>
        <v>18.899999999999999</v>
      </c>
      <c r="N761" s="2">
        <f t="shared" si="1491"/>
        <v>2</v>
      </c>
      <c r="O761" s="2">
        <f t="shared" si="1491"/>
        <v>2</v>
      </c>
      <c r="P761" s="2" t="str">
        <f t="shared" si="1491"/>
        <v>dez</v>
      </c>
      <c r="Q761" s="7" t="str">
        <f>IF($N761=1,IF(ISERROR(VLOOKUP($P761,'M1'!$A:$C,Q$2,FALSE)),"NOT PRESENT",VLOOKUP($P761,'M1'!$A:$C,Q$2,FALSE)),IF($N761=2,IF(ISERROR(VLOOKUP(DATA!$P761,'M2'!$A:$C,Q$2,FALSE)),"NOT PRESENT",VLOOKUP(DATA!$P761,'M2'!$A:$C,Q$2,FALSE)),IF($N761=0,IF(ISERROR(VLOOKUP($P761,'M1'!$A:$C,Q$2,FALSE)),IF(ISERROR(VLOOKUP(DATA!$P761,'M2'!$A:$C,Q$2,FALSE)),"NOT PRESENT",VLOOKUP(DATA!$P761,'M2'!$A:$C,Q$2,FALSE)),VLOOKUP($P761,'M1'!$A:$C,Q$2,FALSE)),"SPECIFY METHOD")))</f>
        <v>Debris - Zero</v>
      </c>
      <c r="R761" s="7" t="str">
        <f>IF($N761=1,IF(ISERROR(VLOOKUP($P761,'M1'!$A:$C,R$2,FALSE)),"NOT PRESENT",VLOOKUP($P761,'M1'!$A:$C,R$2,FALSE)),IF($N761=2,IF(ISERROR(VLOOKUP(DATA!$P761,'M2'!$A:$C,R$2,FALSE)),"NOT PRESENT",VLOOKUP(DATA!$P761,'M2'!$A:$C,R$2,FALSE)),IF($N761=0,IF(ISERROR(VLOOKUP($P761,'M1'!$A:$C,R$2,FALSE)),IF(ISERROR(VLOOKUP(DATA!$P761,'M2'!$A:$C,R$2,FALSE)),"NOT PRESENT",VLOOKUP(DATA!$P761,'M2'!$A:$C,R$2,FALSE)),VLOOKUP($P761,'M1'!$A:$C,R$2,FALSE)),"SPECIFY METHOD")))</f>
        <v>No Debris found</v>
      </c>
      <c r="S761" s="33">
        <f t="shared" si="1415"/>
        <v>0</v>
      </c>
      <c r="T761" s="2">
        <v>0</v>
      </c>
    </row>
    <row r="762" spans="2:20">
      <c r="B762" s="2" t="str">
        <f t="shared" ref="B762:D762" si="1492">IF(ISERROR(B761),IF(ISERROR(B760),IF(ISERROR(B759),"BLANK",B759),B760),B761)</f>
        <v>LH</v>
      </c>
      <c r="C762" s="2" t="str">
        <f t="shared" si="1492"/>
        <v>KK</v>
      </c>
      <c r="D762" s="2" t="str">
        <f t="shared" si="1492"/>
        <v>BC3</v>
      </c>
      <c r="E762" s="7" t="str">
        <f>IF(ISERROR(VLOOKUP($D762,SITES!$A:$E,2,FALSE)),"",VLOOKUP($D762,SITES!$A:$E,2,FALSE))</f>
        <v>Broward County 3</v>
      </c>
      <c r="F762" s="4">
        <f>IF(ISERROR(VLOOKUP($D762,SITES!$A:$E,3,FALSE)),"",VLOOKUP($D762,SITES!$A:$E,3,FALSE))</f>
        <v>26.158633333333334</v>
      </c>
      <c r="G762" s="31">
        <f>IF(ISERROR(VLOOKUP($D762,SITES!$A:$E,4,FALSE)),"",VLOOKUP($D762,SITES!$A:$E,4,FALSE))</f>
        <v>-80.077349999999996</v>
      </c>
      <c r="H762" s="50">
        <f t="shared" ref="H762:P762" si="1493">IF(ISERROR(H761),IF(ISERROR(H760),IF(ISERROR(H759),"BLANK",H759),H760),H761)</f>
        <v>45479</v>
      </c>
      <c r="I762" s="2">
        <f t="shared" si="1493"/>
        <v>15</v>
      </c>
      <c r="J762" s="2" t="str">
        <f t="shared" si="1493"/>
        <v>N</v>
      </c>
      <c r="K762" s="6">
        <f t="shared" si="1493"/>
        <v>0.41666666666666669</v>
      </c>
      <c r="L762" s="2" t="str">
        <f t="shared" si="1493"/>
        <v>Angela</v>
      </c>
      <c r="M762" s="2">
        <f t="shared" si="1493"/>
        <v>18.899999999999999</v>
      </c>
      <c r="N762" s="2">
        <f t="shared" si="1493"/>
        <v>2</v>
      </c>
      <c r="O762" s="2">
        <f t="shared" si="1493"/>
        <v>2</v>
      </c>
      <c r="P762" s="2" t="str">
        <f t="shared" si="1493"/>
        <v>dez</v>
      </c>
      <c r="Q762" s="7" t="str">
        <f>IF($N762=1,IF(ISERROR(VLOOKUP($P762,'M1'!$A:$C,Q$2,FALSE)),"NOT PRESENT",VLOOKUP($P762,'M1'!$A:$C,Q$2,FALSE)),IF($N762=2,IF(ISERROR(VLOOKUP(DATA!$P762,'M2'!$A:$C,Q$2,FALSE)),"NOT PRESENT",VLOOKUP(DATA!$P762,'M2'!$A:$C,Q$2,FALSE)),IF($N762=0,IF(ISERROR(VLOOKUP($P762,'M1'!$A:$C,Q$2,FALSE)),IF(ISERROR(VLOOKUP(DATA!$P762,'M2'!$A:$C,Q$2,FALSE)),"NOT PRESENT",VLOOKUP(DATA!$P762,'M2'!$A:$C,Q$2,FALSE)),VLOOKUP($P762,'M1'!$A:$C,Q$2,FALSE)),"SPECIFY METHOD")))</f>
        <v>Debris - Zero</v>
      </c>
      <c r="R762" s="7" t="str">
        <f>IF($N762=1,IF(ISERROR(VLOOKUP($P762,'M1'!$A:$C,R$2,FALSE)),"NOT PRESENT",VLOOKUP($P762,'M1'!$A:$C,R$2,FALSE)),IF($N762=2,IF(ISERROR(VLOOKUP(DATA!$P762,'M2'!$A:$C,R$2,FALSE)),"NOT PRESENT",VLOOKUP(DATA!$P762,'M2'!$A:$C,R$2,FALSE)),IF($N762=0,IF(ISERROR(VLOOKUP($P762,'M1'!$A:$C,R$2,FALSE)),IF(ISERROR(VLOOKUP(DATA!$P762,'M2'!$A:$C,R$2,FALSE)),"NOT PRESENT",VLOOKUP(DATA!$P762,'M2'!$A:$C,R$2,FALSE)),VLOOKUP($P762,'M1'!$A:$C,R$2,FALSE)),"SPECIFY METHOD")))</f>
        <v>No Debris found</v>
      </c>
      <c r="S762" s="33">
        <f t="shared" si="1415"/>
        <v>0</v>
      </c>
      <c r="T762" s="2">
        <v>0</v>
      </c>
    </row>
    <row r="763" spans="2:20">
      <c r="B763" s="2" t="str">
        <f t="shared" ref="B763:D763" si="1494">IF(ISERROR(B762),IF(ISERROR(B761),IF(ISERROR(B760),"BLANK",B760),B761),B762)</f>
        <v>LH</v>
      </c>
      <c r="C763" s="2" t="str">
        <f t="shared" si="1494"/>
        <v>KK</v>
      </c>
      <c r="D763" s="2" t="str">
        <f t="shared" si="1494"/>
        <v>BC3</v>
      </c>
      <c r="E763" s="7" t="str">
        <f>IF(ISERROR(VLOOKUP($D763,SITES!$A:$E,2,FALSE)),"",VLOOKUP($D763,SITES!$A:$E,2,FALSE))</f>
        <v>Broward County 3</v>
      </c>
      <c r="F763" s="4">
        <f>IF(ISERROR(VLOOKUP($D763,SITES!$A:$E,3,FALSE)),"",VLOOKUP($D763,SITES!$A:$E,3,FALSE))</f>
        <v>26.158633333333334</v>
      </c>
      <c r="G763" s="31">
        <f>IF(ISERROR(VLOOKUP($D763,SITES!$A:$E,4,FALSE)),"",VLOOKUP($D763,SITES!$A:$E,4,FALSE))</f>
        <v>-80.077349999999996</v>
      </c>
      <c r="H763" s="50">
        <f t="shared" ref="H763:P763" si="1495">IF(ISERROR(H762),IF(ISERROR(H761),IF(ISERROR(H760),"BLANK",H760),H761),H762)</f>
        <v>45479</v>
      </c>
      <c r="I763" s="2">
        <f t="shared" si="1495"/>
        <v>15</v>
      </c>
      <c r="J763" s="2" t="str">
        <f t="shared" si="1495"/>
        <v>N</v>
      </c>
      <c r="K763" s="6">
        <f t="shared" si="1495"/>
        <v>0.41666666666666669</v>
      </c>
      <c r="L763" s="2" t="str">
        <f t="shared" si="1495"/>
        <v>Angela</v>
      </c>
      <c r="M763" s="2">
        <f t="shared" si="1495"/>
        <v>18.899999999999999</v>
      </c>
      <c r="N763" s="2">
        <f t="shared" si="1495"/>
        <v>2</v>
      </c>
      <c r="O763" s="2">
        <f t="shared" si="1495"/>
        <v>2</v>
      </c>
      <c r="P763" s="2" t="str">
        <f t="shared" si="1495"/>
        <v>dez</v>
      </c>
      <c r="Q763" s="7" t="str">
        <f>IF($N763=1,IF(ISERROR(VLOOKUP($P763,'M1'!$A:$C,Q$2,FALSE)),"NOT PRESENT",VLOOKUP($P763,'M1'!$A:$C,Q$2,FALSE)),IF($N763=2,IF(ISERROR(VLOOKUP(DATA!$P763,'M2'!$A:$C,Q$2,FALSE)),"NOT PRESENT",VLOOKUP(DATA!$P763,'M2'!$A:$C,Q$2,FALSE)),IF($N763=0,IF(ISERROR(VLOOKUP($P763,'M1'!$A:$C,Q$2,FALSE)),IF(ISERROR(VLOOKUP(DATA!$P763,'M2'!$A:$C,Q$2,FALSE)),"NOT PRESENT",VLOOKUP(DATA!$P763,'M2'!$A:$C,Q$2,FALSE)),VLOOKUP($P763,'M1'!$A:$C,Q$2,FALSE)),"SPECIFY METHOD")))</f>
        <v>Debris - Zero</v>
      </c>
      <c r="R763" s="7" t="str">
        <f>IF($N763=1,IF(ISERROR(VLOOKUP($P763,'M1'!$A:$C,R$2,FALSE)),"NOT PRESENT",VLOOKUP($P763,'M1'!$A:$C,R$2,FALSE)),IF($N763=2,IF(ISERROR(VLOOKUP(DATA!$P763,'M2'!$A:$C,R$2,FALSE)),"NOT PRESENT",VLOOKUP(DATA!$P763,'M2'!$A:$C,R$2,FALSE)),IF($N763=0,IF(ISERROR(VLOOKUP($P763,'M1'!$A:$C,R$2,FALSE)),IF(ISERROR(VLOOKUP(DATA!$P763,'M2'!$A:$C,R$2,FALSE)),"NOT PRESENT",VLOOKUP(DATA!$P763,'M2'!$A:$C,R$2,FALSE)),VLOOKUP($P763,'M1'!$A:$C,R$2,FALSE)),"SPECIFY METHOD")))</f>
        <v>No Debris found</v>
      </c>
      <c r="S763" s="33">
        <f t="shared" si="1415"/>
        <v>0</v>
      </c>
      <c r="T763" s="2">
        <v>0</v>
      </c>
    </row>
    <row r="764" spans="2:20">
      <c r="B764" s="2" t="str">
        <f t="shared" ref="B764:D764" si="1496">IF(ISERROR(B763),IF(ISERROR(B762),IF(ISERROR(B761),"BLANK",B761),B762),B763)</f>
        <v>LH</v>
      </c>
      <c r="C764" s="2" t="str">
        <f t="shared" si="1496"/>
        <v>KK</v>
      </c>
      <c r="D764" s="2" t="str">
        <f t="shared" si="1496"/>
        <v>BC3</v>
      </c>
      <c r="E764" s="7" t="str">
        <f>IF(ISERROR(VLOOKUP($D764,SITES!$A:$E,2,FALSE)),"",VLOOKUP($D764,SITES!$A:$E,2,FALSE))</f>
        <v>Broward County 3</v>
      </c>
      <c r="F764" s="4">
        <f>IF(ISERROR(VLOOKUP($D764,SITES!$A:$E,3,FALSE)),"",VLOOKUP($D764,SITES!$A:$E,3,FALSE))</f>
        <v>26.158633333333334</v>
      </c>
      <c r="G764" s="31">
        <f>IF(ISERROR(VLOOKUP($D764,SITES!$A:$E,4,FALSE)),"",VLOOKUP($D764,SITES!$A:$E,4,FALSE))</f>
        <v>-80.077349999999996</v>
      </c>
      <c r="H764" s="50">
        <f t="shared" ref="H764:P764" si="1497">IF(ISERROR(H763),IF(ISERROR(H762),IF(ISERROR(H761),"BLANK",H761),H762),H763)</f>
        <v>45479</v>
      </c>
      <c r="I764" s="2">
        <f t="shared" si="1497"/>
        <v>15</v>
      </c>
      <c r="J764" s="2" t="str">
        <f t="shared" si="1497"/>
        <v>N</v>
      </c>
      <c r="K764" s="6">
        <f t="shared" si="1497"/>
        <v>0.41666666666666669</v>
      </c>
      <c r="L764" s="2" t="str">
        <f t="shared" si="1497"/>
        <v>Angela</v>
      </c>
      <c r="M764" s="2">
        <f t="shared" si="1497"/>
        <v>18.899999999999999</v>
      </c>
      <c r="N764" s="2">
        <f t="shared" si="1497"/>
        <v>2</v>
      </c>
      <c r="O764" s="2">
        <f t="shared" si="1497"/>
        <v>2</v>
      </c>
      <c r="P764" s="2" t="str">
        <f t="shared" si="1497"/>
        <v>dez</v>
      </c>
      <c r="Q764" s="7" t="str">
        <f>IF($N764=1,IF(ISERROR(VLOOKUP($P764,'M1'!$A:$C,Q$2,FALSE)),"NOT PRESENT",VLOOKUP($P764,'M1'!$A:$C,Q$2,FALSE)),IF($N764=2,IF(ISERROR(VLOOKUP(DATA!$P764,'M2'!$A:$C,Q$2,FALSE)),"NOT PRESENT",VLOOKUP(DATA!$P764,'M2'!$A:$C,Q$2,FALSE)),IF($N764=0,IF(ISERROR(VLOOKUP($P764,'M1'!$A:$C,Q$2,FALSE)),IF(ISERROR(VLOOKUP(DATA!$P764,'M2'!$A:$C,Q$2,FALSE)),"NOT PRESENT",VLOOKUP(DATA!$P764,'M2'!$A:$C,Q$2,FALSE)),VLOOKUP($P764,'M1'!$A:$C,Q$2,FALSE)),"SPECIFY METHOD")))</f>
        <v>Debris - Zero</v>
      </c>
      <c r="R764" s="7" t="str">
        <f>IF($N764=1,IF(ISERROR(VLOOKUP($P764,'M1'!$A:$C,R$2,FALSE)),"NOT PRESENT",VLOOKUP($P764,'M1'!$A:$C,R$2,FALSE)),IF($N764=2,IF(ISERROR(VLOOKUP(DATA!$P764,'M2'!$A:$C,R$2,FALSE)),"NOT PRESENT",VLOOKUP(DATA!$P764,'M2'!$A:$C,R$2,FALSE)),IF($N764=0,IF(ISERROR(VLOOKUP($P764,'M1'!$A:$C,R$2,FALSE)),IF(ISERROR(VLOOKUP(DATA!$P764,'M2'!$A:$C,R$2,FALSE)),"NOT PRESENT",VLOOKUP(DATA!$P764,'M2'!$A:$C,R$2,FALSE)),VLOOKUP($P764,'M1'!$A:$C,R$2,FALSE)),"SPECIFY METHOD")))</f>
        <v>No Debris found</v>
      </c>
      <c r="S764" s="33">
        <f t="shared" si="1415"/>
        <v>0</v>
      </c>
      <c r="T764" s="2">
        <v>0</v>
      </c>
    </row>
    <row r="765" spans="2:20">
      <c r="B765" s="2" t="str">
        <f t="shared" ref="B765:D765" si="1498">IF(ISERROR(B764),IF(ISERROR(B763),IF(ISERROR(B762),"BLANK",B762),B763),B764)</f>
        <v>LH</v>
      </c>
      <c r="C765" s="2" t="str">
        <f t="shared" si="1498"/>
        <v>KK</v>
      </c>
      <c r="D765" s="2" t="str">
        <f t="shared" si="1498"/>
        <v>BC3</v>
      </c>
      <c r="E765" s="7" t="str">
        <f>IF(ISERROR(VLOOKUP($D765,SITES!$A:$E,2,FALSE)),"",VLOOKUP($D765,SITES!$A:$E,2,FALSE))</f>
        <v>Broward County 3</v>
      </c>
      <c r="F765" s="4">
        <f>IF(ISERROR(VLOOKUP($D765,SITES!$A:$E,3,FALSE)),"",VLOOKUP($D765,SITES!$A:$E,3,FALSE))</f>
        <v>26.158633333333334</v>
      </c>
      <c r="G765" s="31">
        <f>IF(ISERROR(VLOOKUP($D765,SITES!$A:$E,4,FALSE)),"",VLOOKUP($D765,SITES!$A:$E,4,FALSE))</f>
        <v>-80.077349999999996</v>
      </c>
      <c r="H765" s="50">
        <f t="shared" ref="H765:P765" si="1499">IF(ISERROR(H764),IF(ISERROR(H763),IF(ISERROR(H762),"BLANK",H762),H763),H764)</f>
        <v>45479</v>
      </c>
      <c r="I765" s="2">
        <f t="shared" si="1499"/>
        <v>15</v>
      </c>
      <c r="J765" s="2" t="str">
        <f t="shared" si="1499"/>
        <v>N</v>
      </c>
      <c r="K765" s="6">
        <f t="shared" si="1499"/>
        <v>0.41666666666666669</v>
      </c>
      <c r="L765" s="2" t="str">
        <f t="shared" si="1499"/>
        <v>Angela</v>
      </c>
      <c r="M765" s="2">
        <f t="shared" si="1499"/>
        <v>18.899999999999999</v>
      </c>
      <c r="N765" s="2">
        <f t="shared" si="1499"/>
        <v>2</v>
      </c>
      <c r="O765" s="2">
        <f t="shared" si="1499"/>
        <v>2</v>
      </c>
      <c r="P765" s="2" t="str">
        <f t="shared" si="1499"/>
        <v>dez</v>
      </c>
      <c r="Q765" s="7" t="str">
        <f>IF($N765=1,IF(ISERROR(VLOOKUP($P765,'M1'!$A:$C,Q$2,FALSE)),"NOT PRESENT",VLOOKUP($P765,'M1'!$A:$C,Q$2,FALSE)),IF($N765=2,IF(ISERROR(VLOOKUP(DATA!$P765,'M2'!$A:$C,Q$2,FALSE)),"NOT PRESENT",VLOOKUP(DATA!$P765,'M2'!$A:$C,Q$2,FALSE)),IF($N765=0,IF(ISERROR(VLOOKUP($P765,'M1'!$A:$C,Q$2,FALSE)),IF(ISERROR(VLOOKUP(DATA!$P765,'M2'!$A:$C,Q$2,FALSE)),"NOT PRESENT",VLOOKUP(DATA!$P765,'M2'!$A:$C,Q$2,FALSE)),VLOOKUP($P765,'M1'!$A:$C,Q$2,FALSE)),"SPECIFY METHOD")))</f>
        <v>Debris - Zero</v>
      </c>
      <c r="R765" s="7" t="str">
        <f>IF($N765=1,IF(ISERROR(VLOOKUP($P765,'M1'!$A:$C,R$2,FALSE)),"NOT PRESENT",VLOOKUP($P765,'M1'!$A:$C,R$2,FALSE)),IF($N765=2,IF(ISERROR(VLOOKUP(DATA!$P765,'M2'!$A:$C,R$2,FALSE)),"NOT PRESENT",VLOOKUP(DATA!$P765,'M2'!$A:$C,R$2,FALSE)),IF($N765=0,IF(ISERROR(VLOOKUP($P765,'M1'!$A:$C,R$2,FALSE)),IF(ISERROR(VLOOKUP(DATA!$P765,'M2'!$A:$C,R$2,FALSE)),"NOT PRESENT",VLOOKUP(DATA!$P765,'M2'!$A:$C,R$2,FALSE)),VLOOKUP($P765,'M1'!$A:$C,R$2,FALSE)),"SPECIFY METHOD")))</f>
        <v>No Debris found</v>
      </c>
      <c r="S765" s="33">
        <f t="shared" si="1415"/>
        <v>0</v>
      </c>
      <c r="T765" s="2">
        <v>0</v>
      </c>
    </row>
    <row r="766" spans="2:20">
      <c r="B766" s="2" t="str">
        <f t="shared" ref="B766:D766" si="1500">IF(ISERROR(B765),IF(ISERROR(B764),IF(ISERROR(B763),"BLANK",B763),B764),B765)</f>
        <v>LH</v>
      </c>
      <c r="C766" s="2" t="str">
        <f t="shared" si="1500"/>
        <v>KK</v>
      </c>
      <c r="D766" s="2" t="str">
        <f t="shared" si="1500"/>
        <v>BC3</v>
      </c>
      <c r="E766" s="7" t="str">
        <f>IF(ISERROR(VLOOKUP($D766,SITES!$A:$E,2,FALSE)),"",VLOOKUP($D766,SITES!$A:$E,2,FALSE))</f>
        <v>Broward County 3</v>
      </c>
      <c r="F766" s="4">
        <f>IF(ISERROR(VLOOKUP($D766,SITES!$A:$E,3,FALSE)),"",VLOOKUP($D766,SITES!$A:$E,3,FALSE))</f>
        <v>26.158633333333334</v>
      </c>
      <c r="G766" s="31">
        <f>IF(ISERROR(VLOOKUP($D766,SITES!$A:$E,4,FALSE)),"",VLOOKUP($D766,SITES!$A:$E,4,FALSE))</f>
        <v>-80.077349999999996</v>
      </c>
      <c r="H766" s="50">
        <f t="shared" ref="H766:P766" si="1501">IF(ISERROR(H765),IF(ISERROR(H764),IF(ISERROR(H763),"BLANK",H763),H764),H765)</f>
        <v>45479</v>
      </c>
      <c r="I766" s="2">
        <f t="shared" si="1501"/>
        <v>15</v>
      </c>
      <c r="J766" s="2" t="str">
        <f t="shared" si="1501"/>
        <v>N</v>
      </c>
      <c r="K766" s="6">
        <f t="shared" si="1501"/>
        <v>0.41666666666666669</v>
      </c>
      <c r="L766" s="2" t="str">
        <f t="shared" si="1501"/>
        <v>Angela</v>
      </c>
      <c r="M766" s="2">
        <f t="shared" si="1501"/>
        <v>18.899999999999999</v>
      </c>
      <c r="N766" s="2">
        <f t="shared" si="1501"/>
        <v>2</v>
      </c>
      <c r="O766" s="2">
        <f t="shared" si="1501"/>
        <v>2</v>
      </c>
      <c r="P766" s="2" t="str">
        <f t="shared" si="1501"/>
        <v>dez</v>
      </c>
      <c r="Q766" s="7" t="str">
        <f>IF($N766=1,IF(ISERROR(VLOOKUP($P766,'M1'!$A:$C,Q$2,FALSE)),"NOT PRESENT",VLOOKUP($P766,'M1'!$A:$C,Q$2,FALSE)),IF($N766=2,IF(ISERROR(VLOOKUP(DATA!$P766,'M2'!$A:$C,Q$2,FALSE)),"NOT PRESENT",VLOOKUP(DATA!$P766,'M2'!$A:$C,Q$2,FALSE)),IF($N766=0,IF(ISERROR(VLOOKUP($P766,'M1'!$A:$C,Q$2,FALSE)),IF(ISERROR(VLOOKUP(DATA!$P766,'M2'!$A:$C,Q$2,FALSE)),"NOT PRESENT",VLOOKUP(DATA!$P766,'M2'!$A:$C,Q$2,FALSE)),VLOOKUP($P766,'M1'!$A:$C,Q$2,FALSE)),"SPECIFY METHOD")))</f>
        <v>Debris - Zero</v>
      </c>
      <c r="R766" s="7" t="str">
        <f>IF($N766=1,IF(ISERROR(VLOOKUP($P766,'M1'!$A:$C,R$2,FALSE)),"NOT PRESENT",VLOOKUP($P766,'M1'!$A:$C,R$2,FALSE)),IF($N766=2,IF(ISERROR(VLOOKUP(DATA!$P766,'M2'!$A:$C,R$2,FALSE)),"NOT PRESENT",VLOOKUP(DATA!$P766,'M2'!$A:$C,R$2,FALSE)),IF($N766=0,IF(ISERROR(VLOOKUP($P766,'M1'!$A:$C,R$2,FALSE)),IF(ISERROR(VLOOKUP(DATA!$P766,'M2'!$A:$C,R$2,FALSE)),"NOT PRESENT",VLOOKUP(DATA!$P766,'M2'!$A:$C,R$2,FALSE)),VLOOKUP($P766,'M1'!$A:$C,R$2,FALSE)),"SPECIFY METHOD")))</f>
        <v>No Debris found</v>
      </c>
      <c r="S766" s="33">
        <f t="shared" si="1415"/>
        <v>0</v>
      </c>
      <c r="T766" s="2">
        <v>0</v>
      </c>
    </row>
    <row r="767" spans="2:20">
      <c r="B767" s="2" t="str">
        <f t="shared" ref="B767:D767" si="1502">IF(ISERROR(B766),IF(ISERROR(B765),IF(ISERROR(B764),"BLANK",B764),B765),B766)</f>
        <v>LH</v>
      </c>
      <c r="C767" s="2" t="str">
        <f t="shared" si="1502"/>
        <v>KK</v>
      </c>
      <c r="D767" s="2" t="str">
        <f t="shared" si="1502"/>
        <v>BC3</v>
      </c>
      <c r="E767" s="7" t="str">
        <f>IF(ISERROR(VLOOKUP($D767,SITES!$A:$E,2,FALSE)),"",VLOOKUP($D767,SITES!$A:$E,2,FALSE))</f>
        <v>Broward County 3</v>
      </c>
      <c r="F767" s="4">
        <f>IF(ISERROR(VLOOKUP($D767,SITES!$A:$E,3,FALSE)),"",VLOOKUP($D767,SITES!$A:$E,3,FALSE))</f>
        <v>26.158633333333334</v>
      </c>
      <c r="G767" s="31">
        <f>IF(ISERROR(VLOOKUP($D767,SITES!$A:$E,4,FALSE)),"",VLOOKUP($D767,SITES!$A:$E,4,FALSE))</f>
        <v>-80.077349999999996</v>
      </c>
      <c r="H767" s="50">
        <f t="shared" ref="H767:P767" si="1503">IF(ISERROR(H766),IF(ISERROR(H765),IF(ISERROR(H764),"BLANK",H764),H765),H766)</f>
        <v>45479</v>
      </c>
      <c r="I767" s="2">
        <f t="shared" si="1503"/>
        <v>15</v>
      </c>
      <c r="J767" s="2" t="str">
        <f t="shared" si="1503"/>
        <v>N</v>
      </c>
      <c r="K767" s="6">
        <f t="shared" si="1503"/>
        <v>0.41666666666666669</v>
      </c>
      <c r="L767" s="2" t="str">
        <f t="shared" si="1503"/>
        <v>Angela</v>
      </c>
      <c r="M767" s="2">
        <f t="shared" si="1503"/>
        <v>18.899999999999999</v>
      </c>
      <c r="N767" s="2">
        <f t="shared" si="1503"/>
        <v>2</v>
      </c>
      <c r="O767" s="2">
        <f t="shared" si="1503"/>
        <v>2</v>
      </c>
      <c r="P767" s="2" t="str">
        <f t="shared" si="1503"/>
        <v>dez</v>
      </c>
      <c r="Q767" s="7" t="str">
        <f>IF($N767=1,IF(ISERROR(VLOOKUP($P767,'M1'!$A:$C,Q$2,FALSE)),"NOT PRESENT",VLOOKUP($P767,'M1'!$A:$C,Q$2,FALSE)),IF($N767=2,IF(ISERROR(VLOOKUP(DATA!$P767,'M2'!$A:$C,Q$2,FALSE)),"NOT PRESENT",VLOOKUP(DATA!$P767,'M2'!$A:$C,Q$2,FALSE)),IF($N767=0,IF(ISERROR(VLOOKUP($P767,'M1'!$A:$C,Q$2,FALSE)),IF(ISERROR(VLOOKUP(DATA!$P767,'M2'!$A:$C,Q$2,FALSE)),"NOT PRESENT",VLOOKUP(DATA!$P767,'M2'!$A:$C,Q$2,FALSE)),VLOOKUP($P767,'M1'!$A:$C,Q$2,FALSE)),"SPECIFY METHOD")))</f>
        <v>Debris - Zero</v>
      </c>
      <c r="R767" s="7" t="str">
        <f>IF($N767=1,IF(ISERROR(VLOOKUP($P767,'M1'!$A:$C,R$2,FALSE)),"NOT PRESENT",VLOOKUP($P767,'M1'!$A:$C,R$2,FALSE)),IF($N767=2,IF(ISERROR(VLOOKUP(DATA!$P767,'M2'!$A:$C,R$2,FALSE)),"NOT PRESENT",VLOOKUP(DATA!$P767,'M2'!$A:$C,R$2,FALSE)),IF($N767=0,IF(ISERROR(VLOOKUP($P767,'M1'!$A:$C,R$2,FALSE)),IF(ISERROR(VLOOKUP(DATA!$P767,'M2'!$A:$C,R$2,FALSE)),"NOT PRESENT",VLOOKUP(DATA!$P767,'M2'!$A:$C,R$2,FALSE)),VLOOKUP($P767,'M1'!$A:$C,R$2,FALSE)),"SPECIFY METHOD")))</f>
        <v>No Debris found</v>
      </c>
      <c r="S767" s="33">
        <f t="shared" si="1415"/>
        <v>0</v>
      </c>
      <c r="T767" s="2">
        <v>0</v>
      </c>
    </row>
    <row r="768" spans="2:20">
      <c r="B768" s="2" t="str">
        <f t="shared" ref="B768:D768" si="1504">IF(ISERROR(B767),IF(ISERROR(B766),IF(ISERROR(B765),"BLANK",B765),B766),B767)</f>
        <v>LH</v>
      </c>
      <c r="C768" s="2" t="str">
        <f t="shared" si="1504"/>
        <v>KK</v>
      </c>
      <c r="D768" s="2" t="str">
        <f t="shared" si="1504"/>
        <v>BC3</v>
      </c>
      <c r="E768" s="7" t="str">
        <f>IF(ISERROR(VLOOKUP($D768,SITES!$A:$E,2,FALSE)),"",VLOOKUP($D768,SITES!$A:$E,2,FALSE))</f>
        <v>Broward County 3</v>
      </c>
      <c r="F768" s="4">
        <f>IF(ISERROR(VLOOKUP($D768,SITES!$A:$E,3,FALSE)),"",VLOOKUP($D768,SITES!$A:$E,3,FALSE))</f>
        <v>26.158633333333334</v>
      </c>
      <c r="G768" s="31">
        <f>IF(ISERROR(VLOOKUP($D768,SITES!$A:$E,4,FALSE)),"",VLOOKUP($D768,SITES!$A:$E,4,FALSE))</f>
        <v>-80.077349999999996</v>
      </c>
      <c r="H768" s="50">
        <f t="shared" ref="H768:P768" si="1505">IF(ISERROR(H767),IF(ISERROR(H766),IF(ISERROR(H765),"BLANK",H765),H766),H767)</f>
        <v>45479</v>
      </c>
      <c r="I768" s="2">
        <f t="shared" si="1505"/>
        <v>15</v>
      </c>
      <c r="J768" s="2" t="str">
        <f t="shared" si="1505"/>
        <v>N</v>
      </c>
      <c r="K768" s="6">
        <f t="shared" si="1505"/>
        <v>0.41666666666666669</v>
      </c>
      <c r="L768" s="2" t="str">
        <f t="shared" si="1505"/>
        <v>Angela</v>
      </c>
      <c r="M768" s="2">
        <f t="shared" si="1505"/>
        <v>18.899999999999999</v>
      </c>
      <c r="N768" s="2">
        <f t="shared" si="1505"/>
        <v>2</v>
      </c>
      <c r="O768" s="2">
        <f t="shared" si="1505"/>
        <v>2</v>
      </c>
      <c r="P768" s="2" t="str">
        <f t="shared" si="1505"/>
        <v>dez</v>
      </c>
      <c r="Q768" s="7" t="str">
        <f>IF($N768=1,IF(ISERROR(VLOOKUP($P768,'M1'!$A:$C,Q$2,FALSE)),"NOT PRESENT",VLOOKUP($P768,'M1'!$A:$C,Q$2,FALSE)),IF($N768=2,IF(ISERROR(VLOOKUP(DATA!$P768,'M2'!$A:$C,Q$2,FALSE)),"NOT PRESENT",VLOOKUP(DATA!$P768,'M2'!$A:$C,Q$2,FALSE)),IF($N768=0,IF(ISERROR(VLOOKUP($P768,'M1'!$A:$C,Q$2,FALSE)),IF(ISERROR(VLOOKUP(DATA!$P768,'M2'!$A:$C,Q$2,FALSE)),"NOT PRESENT",VLOOKUP(DATA!$P768,'M2'!$A:$C,Q$2,FALSE)),VLOOKUP($P768,'M1'!$A:$C,Q$2,FALSE)),"SPECIFY METHOD")))</f>
        <v>Debris - Zero</v>
      </c>
      <c r="R768" s="7" t="str">
        <f>IF($N768=1,IF(ISERROR(VLOOKUP($P768,'M1'!$A:$C,R$2,FALSE)),"NOT PRESENT",VLOOKUP($P768,'M1'!$A:$C,R$2,FALSE)),IF($N768=2,IF(ISERROR(VLOOKUP(DATA!$P768,'M2'!$A:$C,R$2,FALSE)),"NOT PRESENT",VLOOKUP(DATA!$P768,'M2'!$A:$C,R$2,FALSE)),IF($N768=0,IF(ISERROR(VLOOKUP($P768,'M1'!$A:$C,R$2,FALSE)),IF(ISERROR(VLOOKUP(DATA!$P768,'M2'!$A:$C,R$2,FALSE)),"NOT PRESENT",VLOOKUP(DATA!$P768,'M2'!$A:$C,R$2,FALSE)),VLOOKUP($P768,'M1'!$A:$C,R$2,FALSE)),"SPECIFY METHOD")))</f>
        <v>No Debris found</v>
      </c>
      <c r="S768" s="33">
        <f t="shared" si="1415"/>
        <v>0</v>
      </c>
      <c r="T768" s="2">
        <v>0</v>
      </c>
    </row>
    <row r="769" spans="2:20">
      <c r="B769" s="2" t="str">
        <f t="shared" ref="B769:D769" si="1506">IF(ISERROR(B768),IF(ISERROR(B767),IF(ISERROR(B766),"BLANK",B766),B767),B768)</f>
        <v>LH</v>
      </c>
      <c r="C769" s="2" t="str">
        <f t="shared" si="1506"/>
        <v>KK</v>
      </c>
      <c r="D769" s="2" t="str">
        <f t="shared" si="1506"/>
        <v>BC3</v>
      </c>
      <c r="E769" s="7" t="str">
        <f>IF(ISERROR(VLOOKUP($D769,SITES!$A:$E,2,FALSE)),"",VLOOKUP($D769,SITES!$A:$E,2,FALSE))</f>
        <v>Broward County 3</v>
      </c>
      <c r="F769" s="4">
        <f>IF(ISERROR(VLOOKUP($D769,SITES!$A:$E,3,FALSE)),"",VLOOKUP($D769,SITES!$A:$E,3,FALSE))</f>
        <v>26.158633333333334</v>
      </c>
      <c r="G769" s="31">
        <f>IF(ISERROR(VLOOKUP($D769,SITES!$A:$E,4,FALSE)),"",VLOOKUP($D769,SITES!$A:$E,4,FALSE))</f>
        <v>-80.077349999999996</v>
      </c>
      <c r="H769" s="50">
        <f t="shared" ref="H769:P769" si="1507">IF(ISERROR(H768),IF(ISERROR(H767),IF(ISERROR(H766),"BLANK",H766),H767),H768)</f>
        <v>45479</v>
      </c>
      <c r="I769" s="2">
        <f t="shared" si="1507"/>
        <v>15</v>
      </c>
      <c r="J769" s="2" t="str">
        <f t="shared" si="1507"/>
        <v>N</v>
      </c>
      <c r="K769" s="6">
        <f t="shared" si="1507"/>
        <v>0.41666666666666669</v>
      </c>
      <c r="L769" s="2" t="str">
        <f t="shared" si="1507"/>
        <v>Angela</v>
      </c>
      <c r="M769" s="2">
        <f t="shared" si="1507"/>
        <v>18.899999999999999</v>
      </c>
      <c r="N769" s="2">
        <f t="shared" si="1507"/>
        <v>2</v>
      </c>
      <c r="O769" s="2">
        <f t="shared" si="1507"/>
        <v>2</v>
      </c>
      <c r="P769" s="2" t="str">
        <f t="shared" si="1507"/>
        <v>dez</v>
      </c>
      <c r="Q769" s="7" t="str">
        <f>IF($N769=1,IF(ISERROR(VLOOKUP($P769,'M1'!$A:$C,Q$2,FALSE)),"NOT PRESENT",VLOOKUP($P769,'M1'!$A:$C,Q$2,FALSE)),IF($N769=2,IF(ISERROR(VLOOKUP(DATA!$P769,'M2'!$A:$C,Q$2,FALSE)),"NOT PRESENT",VLOOKUP(DATA!$P769,'M2'!$A:$C,Q$2,FALSE)),IF($N769=0,IF(ISERROR(VLOOKUP($P769,'M1'!$A:$C,Q$2,FALSE)),IF(ISERROR(VLOOKUP(DATA!$P769,'M2'!$A:$C,Q$2,FALSE)),"NOT PRESENT",VLOOKUP(DATA!$P769,'M2'!$A:$C,Q$2,FALSE)),VLOOKUP($P769,'M1'!$A:$C,Q$2,FALSE)),"SPECIFY METHOD")))</f>
        <v>Debris - Zero</v>
      </c>
      <c r="R769" s="7" t="str">
        <f>IF($N769=1,IF(ISERROR(VLOOKUP($P769,'M1'!$A:$C,R$2,FALSE)),"NOT PRESENT",VLOOKUP($P769,'M1'!$A:$C,R$2,FALSE)),IF($N769=2,IF(ISERROR(VLOOKUP(DATA!$P769,'M2'!$A:$C,R$2,FALSE)),"NOT PRESENT",VLOOKUP(DATA!$P769,'M2'!$A:$C,R$2,FALSE)),IF($N769=0,IF(ISERROR(VLOOKUP($P769,'M1'!$A:$C,R$2,FALSE)),IF(ISERROR(VLOOKUP(DATA!$P769,'M2'!$A:$C,R$2,FALSE)),"NOT PRESENT",VLOOKUP(DATA!$P769,'M2'!$A:$C,R$2,FALSE)),VLOOKUP($P769,'M1'!$A:$C,R$2,FALSE)),"SPECIFY METHOD")))</f>
        <v>No Debris found</v>
      </c>
      <c r="S769" s="33">
        <f t="shared" si="1415"/>
        <v>0</v>
      </c>
      <c r="T769" s="2">
        <v>0</v>
      </c>
    </row>
    <row r="770" spans="2:20">
      <c r="B770" s="2" t="str">
        <f t="shared" ref="B770:D770" si="1508">IF(ISERROR(B769),IF(ISERROR(B768),IF(ISERROR(B767),"BLANK",B767),B768),B769)</f>
        <v>LH</v>
      </c>
      <c r="C770" s="2" t="str">
        <f t="shared" si="1508"/>
        <v>KK</v>
      </c>
      <c r="D770" s="2" t="str">
        <f t="shared" si="1508"/>
        <v>BC3</v>
      </c>
      <c r="E770" s="7" t="str">
        <f>IF(ISERROR(VLOOKUP($D770,SITES!$A:$E,2,FALSE)),"",VLOOKUP($D770,SITES!$A:$E,2,FALSE))</f>
        <v>Broward County 3</v>
      </c>
      <c r="F770" s="4">
        <f>IF(ISERROR(VLOOKUP($D770,SITES!$A:$E,3,FALSE)),"",VLOOKUP($D770,SITES!$A:$E,3,FALSE))</f>
        <v>26.158633333333334</v>
      </c>
      <c r="G770" s="31">
        <f>IF(ISERROR(VLOOKUP($D770,SITES!$A:$E,4,FALSE)),"",VLOOKUP($D770,SITES!$A:$E,4,FALSE))</f>
        <v>-80.077349999999996</v>
      </c>
      <c r="H770" s="50">
        <f t="shared" ref="H770:P770" si="1509">IF(ISERROR(H769),IF(ISERROR(H768),IF(ISERROR(H767),"BLANK",H767),H768),H769)</f>
        <v>45479</v>
      </c>
      <c r="I770" s="2">
        <f t="shared" si="1509"/>
        <v>15</v>
      </c>
      <c r="J770" s="2" t="str">
        <f t="shared" si="1509"/>
        <v>N</v>
      </c>
      <c r="K770" s="6">
        <f t="shared" si="1509"/>
        <v>0.41666666666666669</v>
      </c>
      <c r="L770" s="2" t="str">
        <f t="shared" si="1509"/>
        <v>Angela</v>
      </c>
      <c r="M770" s="2">
        <f t="shared" si="1509"/>
        <v>18.899999999999999</v>
      </c>
      <c r="N770" s="2">
        <f t="shared" si="1509"/>
        <v>2</v>
      </c>
      <c r="O770" s="2">
        <f t="shared" si="1509"/>
        <v>2</v>
      </c>
      <c r="P770" s="2" t="str">
        <f t="shared" si="1509"/>
        <v>dez</v>
      </c>
      <c r="Q770" s="7" t="str">
        <f>IF($N770=1,IF(ISERROR(VLOOKUP($P770,'M1'!$A:$C,Q$2,FALSE)),"NOT PRESENT",VLOOKUP($P770,'M1'!$A:$C,Q$2,FALSE)),IF($N770=2,IF(ISERROR(VLOOKUP(DATA!$P770,'M2'!$A:$C,Q$2,FALSE)),"NOT PRESENT",VLOOKUP(DATA!$P770,'M2'!$A:$C,Q$2,FALSE)),IF($N770=0,IF(ISERROR(VLOOKUP($P770,'M1'!$A:$C,Q$2,FALSE)),IF(ISERROR(VLOOKUP(DATA!$P770,'M2'!$A:$C,Q$2,FALSE)),"NOT PRESENT",VLOOKUP(DATA!$P770,'M2'!$A:$C,Q$2,FALSE)),VLOOKUP($P770,'M1'!$A:$C,Q$2,FALSE)),"SPECIFY METHOD")))</f>
        <v>Debris - Zero</v>
      </c>
      <c r="R770" s="7" t="str">
        <f>IF($N770=1,IF(ISERROR(VLOOKUP($P770,'M1'!$A:$C,R$2,FALSE)),"NOT PRESENT",VLOOKUP($P770,'M1'!$A:$C,R$2,FALSE)),IF($N770=2,IF(ISERROR(VLOOKUP(DATA!$P770,'M2'!$A:$C,R$2,FALSE)),"NOT PRESENT",VLOOKUP(DATA!$P770,'M2'!$A:$C,R$2,FALSE)),IF($N770=0,IF(ISERROR(VLOOKUP($P770,'M1'!$A:$C,R$2,FALSE)),IF(ISERROR(VLOOKUP(DATA!$P770,'M2'!$A:$C,R$2,FALSE)),"NOT PRESENT",VLOOKUP(DATA!$P770,'M2'!$A:$C,R$2,FALSE)),VLOOKUP($P770,'M1'!$A:$C,R$2,FALSE)),"SPECIFY METHOD")))</f>
        <v>No Debris found</v>
      </c>
      <c r="S770" s="33">
        <f t="shared" si="1415"/>
        <v>0</v>
      </c>
      <c r="T770" s="2">
        <v>0</v>
      </c>
    </row>
    <row r="771" spans="2:20">
      <c r="B771" s="2" t="str">
        <f t="shared" ref="B771:D771" si="1510">IF(ISERROR(B770),IF(ISERROR(B769),IF(ISERROR(B768),"BLANK",B768),B769),B770)</f>
        <v>LH</v>
      </c>
      <c r="C771" s="2" t="str">
        <f t="shared" si="1510"/>
        <v>KK</v>
      </c>
      <c r="D771" s="2" t="str">
        <f t="shared" si="1510"/>
        <v>BC3</v>
      </c>
      <c r="E771" s="7" t="str">
        <f>IF(ISERROR(VLOOKUP($D771,SITES!$A:$E,2,FALSE)),"",VLOOKUP($D771,SITES!$A:$E,2,FALSE))</f>
        <v>Broward County 3</v>
      </c>
      <c r="F771" s="4">
        <f>IF(ISERROR(VLOOKUP($D771,SITES!$A:$E,3,FALSE)),"",VLOOKUP($D771,SITES!$A:$E,3,FALSE))</f>
        <v>26.158633333333334</v>
      </c>
      <c r="G771" s="31">
        <f>IF(ISERROR(VLOOKUP($D771,SITES!$A:$E,4,FALSE)),"",VLOOKUP($D771,SITES!$A:$E,4,FALSE))</f>
        <v>-80.077349999999996</v>
      </c>
      <c r="H771" s="50">
        <f t="shared" ref="H771:P771" si="1511">IF(ISERROR(H770),IF(ISERROR(H769),IF(ISERROR(H768),"BLANK",H768),H769),H770)</f>
        <v>45479</v>
      </c>
      <c r="I771" s="2">
        <f t="shared" si="1511"/>
        <v>15</v>
      </c>
      <c r="J771" s="2" t="str">
        <f t="shared" si="1511"/>
        <v>N</v>
      </c>
      <c r="K771" s="6">
        <f t="shared" si="1511"/>
        <v>0.41666666666666669</v>
      </c>
      <c r="L771" s="2" t="str">
        <f t="shared" si="1511"/>
        <v>Angela</v>
      </c>
      <c r="M771" s="2">
        <f t="shared" si="1511"/>
        <v>18.899999999999999</v>
      </c>
      <c r="N771" s="2">
        <f t="shared" si="1511"/>
        <v>2</v>
      </c>
      <c r="O771" s="2">
        <f t="shared" si="1511"/>
        <v>2</v>
      </c>
      <c r="P771" s="2" t="str">
        <f t="shared" si="1511"/>
        <v>dez</v>
      </c>
      <c r="Q771" s="7" t="str">
        <f>IF($N771=1,IF(ISERROR(VLOOKUP($P771,'M1'!$A:$C,Q$2,FALSE)),"NOT PRESENT",VLOOKUP($P771,'M1'!$A:$C,Q$2,FALSE)),IF($N771=2,IF(ISERROR(VLOOKUP(DATA!$P771,'M2'!$A:$C,Q$2,FALSE)),"NOT PRESENT",VLOOKUP(DATA!$P771,'M2'!$A:$C,Q$2,FALSE)),IF($N771=0,IF(ISERROR(VLOOKUP($P771,'M1'!$A:$C,Q$2,FALSE)),IF(ISERROR(VLOOKUP(DATA!$P771,'M2'!$A:$C,Q$2,FALSE)),"NOT PRESENT",VLOOKUP(DATA!$P771,'M2'!$A:$C,Q$2,FALSE)),VLOOKUP($P771,'M1'!$A:$C,Q$2,FALSE)),"SPECIFY METHOD")))</f>
        <v>Debris - Zero</v>
      </c>
      <c r="R771" s="7" t="str">
        <f>IF($N771=1,IF(ISERROR(VLOOKUP($P771,'M1'!$A:$C,R$2,FALSE)),"NOT PRESENT",VLOOKUP($P771,'M1'!$A:$C,R$2,FALSE)),IF($N771=2,IF(ISERROR(VLOOKUP(DATA!$P771,'M2'!$A:$C,R$2,FALSE)),"NOT PRESENT",VLOOKUP(DATA!$P771,'M2'!$A:$C,R$2,FALSE)),IF($N771=0,IF(ISERROR(VLOOKUP($P771,'M1'!$A:$C,R$2,FALSE)),IF(ISERROR(VLOOKUP(DATA!$P771,'M2'!$A:$C,R$2,FALSE)),"NOT PRESENT",VLOOKUP(DATA!$P771,'M2'!$A:$C,R$2,FALSE)),VLOOKUP($P771,'M1'!$A:$C,R$2,FALSE)),"SPECIFY METHOD")))</f>
        <v>No Debris found</v>
      </c>
      <c r="S771" s="33">
        <f t="shared" si="1415"/>
        <v>0</v>
      </c>
      <c r="T771" s="2">
        <v>0</v>
      </c>
    </row>
    <row r="772" spans="2:20">
      <c r="B772" s="2" t="str">
        <f t="shared" ref="B772:D772" si="1512">IF(ISERROR(B771),IF(ISERROR(B770),IF(ISERROR(B769),"BLANK",B769),B770),B771)</f>
        <v>LH</v>
      </c>
      <c r="C772" s="2" t="str">
        <f t="shared" si="1512"/>
        <v>KK</v>
      </c>
      <c r="D772" s="2" t="str">
        <f t="shared" si="1512"/>
        <v>BC3</v>
      </c>
      <c r="E772" s="7" t="str">
        <f>IF(ISERROR(VLOOKUP($D772,SITES!$A:$E,2,FALSE)),"",VLOOKUP($D772,SITES!$A:$E,2,FALSE))</f>
        <v>Broward County 3</v>
      </c>
      <c r="F772" s="4">
        <f>IF(ISERROR(VLOOKUP($D772,SITES!$A:$E,3,FALSE)),"",VLOOKUP($D772,SITES!$A:$E,3,FALSE))</f>
        <v>26.158633333333334</v>
      </c>
      <c r="G772" s="31">
        <f>IF(ISERROR(VLOOKUP($D772,SITES!$A:$E,4,FALSE)),"",VLOOKUP($D772,SITES!$A:$E,4,FALSE))</f>
        <v>-80.077349999999996</v>
      </c>
      <c r="H772" s="50">
        <f t="shared" ref="H772:P772" si="1513">IF(ISERROR(H771),IF(ISERROR(H770),IF(ISERROR(H769),"BLANK",H769),H770),H771)</f>
        <v>45479</v>
      </c>
      <c r="I772" s="2">
        <f t="shared" si="1513"/>
        <v>15</v>
      </c>
      <c r="J772" s="2" t="str">
        <f t="shared" si="1513"/>
        <v>N</v>
      </c>
      <c r="K772" s="6">
        <f t="shared" si="1513"/>
        <v>0.41666666666666669</v>
      </c>
      <c r="L772" s="2" t="str">
        <f t="shared" si="1513"/>
        <v>Angela</v>
      </c>
      <c r="M772" s="2">
        <f t="shared" si="1513"/>
        <v>18.899999999999999</v>
      </c>
      <c r="N772" s="2">
        <f t="shared" si="1513"/>
        <v>2</v>
      </c>
      <c r="O772" s="2">
        <f t="shared" si="1513"/>
        <v>2</v>
      </c>
      <c r="P772" s="2" t="str">
        <f t="shared" si="1513"/>
        <v>dez</v>
      </c>
      <c r="Q772" s="7" t="str">
        <f>IF($N772=1,IF(ISERROR(VLOOKUP($P772,'M1'!$A:$C,Q$2,FALSE)),"NOT PRESENT",VLOOKUP($P772,'M1'!$A:$C,Q$2,FALSE)),IF($N772=2,IF(ISERROR(VLOOKUP(DATA!$P772,'M2'!$A:$C,Q$2,FALSE)),"NOT PRESENT",VLOOKUP(DATA!$P772,'M2'!$A:$C,Q$2,FALSE)),IF($N772=0,IF(ISERROR(VLOOKUP($P772,'M1'!$A:$C,Q$2,FALSE)),IF(ISERROR(VLOOKUP(DATA!$P772,'M2'!$A:$C,Q$2,FALSE)),"NOT PRESENT",VLOOKUP(DATA!$P772,'M2'!$A:$C,Q$2,FALSE)),VLOOKUP($P772,'M1'!$A:$C,Q$2,FALSE)),"SPECIFY METHOD")))</f>
        <v>Debris - Zero</v>
      </c>
      <c r="R772" s="7" t="str">
        <f>IF($N772=1,IF(ISERROR(VLOOKUP($P772,'M1'!$A:$C,R$2,FALSE)),"NOT PRESENT",VLOOKUP($P772,'M1'!$A:$C,R$2,FALSE)),IF($N772=2,IF(ISERROR(VLOOKUP(DATA!$P772,'M2'!$A:$C,R$2,FALSE)),"NOT PRESENT",VLOOKUP(DATA!$P772,'M2'!$A:$C,R$2,FALSE)),IF($N772=0,IF(ISERROR(VLOOKUP($P772,'M1'!$A:$C,R$2,FALSE)),IF(ISERROR(VLOOKUP(DATA!$P772,'M2'!$A:$C,R$2,FALSE)),"NOT PRESENT",VLOOKUP(DATA!$P772,'M2'!$A:$C,R$2,FALSE)),VLOOKUP($P772,'M1'!$A:$C,R$2,FALSE)),"SPECIFY METHOD")))</f>
        <v>No Debris found</v>
      </c>
      <c r="S772" s="33">
        <f t="shared" si="1415"/>
        <v>0</v>
      </c>
      <c r="T772" s="2">
        <v>0</v>
      </c>
    </row>
    <row r="773" spans="2:20">
      <c r="B773" s="2" t="str">
        <f t="shared" ref="B773:D773" si="1514">IF(ISERROR(B772),IF(ISERROR(B771),IF(ISERROR(B770),"BLANK",B770),B771),B772)</f>
        <v>LH</v>
      </c>
      <c r="C773" s="2" t="str">
        <f t="shared" si="1514"/>
        <v>KK</v>
      </c>
      <c r="D773" s="2" t="str">
        <f t="shared" si="1514"/>
        <v>BC3</v>
      </c>
      <c r="E773" s="7" t="str">
        <f>IF(ISERROR(VLOOKUP($D773,SITES!$A:$E,2,FALSE)),"",VLOOKUP($D773,SITES!$A:$E,2,FALSE))</f>
        <v>Broward County 3</v>
      </c>
      <c r="F773" s="4">
        <f>IF(ISERROR(VLOOKUP($D773,SITES!$A:$E,3,FALSE)),"",VLOOKUP($D773,SITES!$A:$E,3,FALSE))</f>
        <v>26.158633333333334</v>
      </c>
      <c r="G773" s="31">
        <f>IF(ISERROR(VLOOKUP($D773,SITES!$A:$E,4,FALSE)),"",VLOOKUP($D773,SITES!$A:$E,4,FALSE))</f>
        <v>-80.077349999999996</v>
      </c>
      <c r="H773" s="50">
        <f t="shared" ref="H773:P773" si="1515">IF(ISERROR(H772),IF(ISERROR(H771),IF(ISERROR(H770),"BLANK",H770),H771),H772)</f>
        <v>45479</v>
      </c>
      <c r="I773" s="2">
        <f t="shared" si="1515"/>
        <v>15</v>
      </c>
      <c r="J773" s="2" t="str">
        <f t="shared" si="1515"/>
        <v>N</v>
      </c>
      <c r="K773" s="6">
        <f t="shared" si="1515"/>
        <v>0.41666666666666669</v>
      </c>
      <c r="L773" s="2" t="str">
        <f t="shared" si="1515"/>
        <v>Angela</v>
      </c>
      <c r="M773" s="2">
        <f t="shared" si="1515"/>
        <v>18.899999999999999</v>
      </c>
      <c r="N773" s="2">
        <f t="shared" si="1515"/>
        <v>2</v>
      </c>
      <c r="O773" s="2">
        <f t="shared" si="1515"/>
        <v>2</v>
      </c>
      <c r="P773" s="2" t="str">
        <f t="shared" si="1515"/>
        <v>dez</v>
      </c>
      <c r="Q773" s="7" t="str">
        <f>IF($N773=1,IF(ISERROR(VLOOKUP($P773,'M1'!$A:$C,Q$2,FALSE)),"NOT PRESENT",VLOOKUP($P773,'M1'!$A:$C,Q$2,FALSE)),IF($N773=2,IF(ISERROR(VLOOKUP(DATA!$P773,'M2'!$A:$C,Q$2,FALSE)),"NOT PRESENT",VLOOKUP(DATA!$P773,'M2'!$A:$C,Q$2,FALSE)),IF($N773=0,IF(ISERROR(VLOOKUP($P773,'M1'!$A:$C,Q$2,FALSE)),IF(ISERROR(VLOOKUP(DATA!$P773,'M2'!$A:$C,Q$2,FALSE)),"NOT PRESENT",VLOOKUP(DATA!$P773,'M2'!$A:$C,Q$2,FALSE)),VLOOKUP($P773,'M1'!$A:$C,Q$2,FALSE)),"SPECIFY METHOD")))</f>
        <v>Debris - Zero</v>
      </c>
      <c r="R773" s="7" t="str">
        <f>IF($N773=1,IF(ISERROR(VLOOKUP($P773,'M1'!$A:$C,R$2,FALSE)),"NOT PRESENT",VLOOKUP($P773,'M1'!$A:$C,R$2,FALSE)),IF($N773=2,IF(ISERROR(VLOOKUP(DATA!$P773,'M2'!$A:$C,R$2,FALSE)),"NOT PRESENT",VLOOKUP(DATA!$P773,'M2'!$A:$C,R$2,FALSE)),IF($N773=0,IF(ISERROR(VLOOKUP($P773,'M1'!$A:$C,R$2,FALSE)),IF(ISERROR(VLOOKUP(DATA!$P773,'M2'!$A:$C,R$2,FALSE)),"NOT PRESENT",VLOOKUP(DATA!$P773,'M2'!$A:$C,R$2,FALSE)),VLOOKUP($P773,'M1'!$A:$C,R$2,FALSE)),"SPECIFY METHOD")))</f>
        <v>No Debris found</v>
      </c>
      <c r="S773" s="33">
        <f t="shared" si="1415"/>
        <v>0</v>
      </c>
      <c r="T773" s="2">
        <v>0</v>
      </c>
    </row>
    <row r="774" spans="2:20">
      <c r="B774" s="2" t="str">
        <f t="shared" ref="B774:D774" si="1516">IF(ISERROR(B773),IF(ISERROR(B772),IF(ISERROR(B771),"BLANK",B771),B772),B773)</f>
        <v>LH</v>
      </c>
      <c r="C774" s="2" t="str">
        <f t="shared" si="1516"/>
        <v>KK</v>
      </c>
      <c r="D774" s="2" t="str">
        <f t="shared" si="1516"/>
        <v>BC3</v>
      </c>
      <c r="E774" s="7" t="str">
        <f>IF(ISERROR(VLOOKUP($D774,SITES!$A:$E,2,FALSE)),"",VLOOKUP($D774,SITES!$A:$E,2,FALSE))</f>
        <v>Broward County 3</v>
      </c>
      <c r="F774" s="4">
        <f>IF(ISERROR(VLOOKUP($D774,SITES!$A:$E,3,FALSE)),"",VLOOKUP($D774,SITES!$A:$E,3,FALSE))</f>
        <v>26.158633333333334</v>
      </c>
      <c r="G774" s="31">
        <f>IF(ISERROR(VLOOKUP($D774,SITES!$A:$E,4,FALSE)),"",VLOOKUP($D774,SITES!$A:$E,4,FALSE))</f>
        <v>-80.077349999999996</v>
      </c>
      <c r="H774" s="50">
        <f t="shared" ref="H774:P774" si="1517">IF(ISERROR(H773),IF(ISERROR(H772),IF(ISERROR(H771),"BLANK",H771),H772),H773)</f>
        <v>45479</v>
      </c>
      <c r="I774" s="2">
        <f t="shared" si="1517"/>
        <v>15</v>
      </c>
      <c r="J774" s="2" t="str">
        <f t="shared" si="1517"/>
        <v>N</v>
      </c>
      <c r="K774" s="6">
        <f t="shared" si="1517"/>
        <v>0.41666666666666669</v>
      </c>
      <c r="L774" s="2" t="str">
        <f t="shared" si="1517"/>
        <v>Angela</v>
      </c>
      <c r="M774" s="2">
        <f t="shared" si="1517"/>
        <v>18.899999999999999</v>
      </c>
      <c r="N774" s="2">
        <f t="shared" si="1517"/>
        <v>2</v>
      </c>
      <c r="O774" s="2">
        <f t="shared" si="1517"/>
        <v>2</v>
      </c>
      <c r="P774" s="2" t="str">
        <f t="shared" si="1517"/>
        <v>dez</v>
      </c>
      <c r="Q774" s="7" t="str">
        <f>IF($N774=1,IF(ISERROR(VLOOKUP($P774,'M1'!$A:$C,Q$2,FALSE)),"NOT PRESENT",VLOOKUP($P774,'M1'!$A:$C,Q$2,FALSE)),IF($N774=2,IF(ISERROR(VLOOKUP(DATA!$P774,'M2'!$A:$C,Q$2,FALSE)),"NOT PRESENT",VLOOKUP(DATA!$P774,'M2'!$A:$C,Q$2,FALSE)),IF($N774=0,IF(ISERROR(VLOOKUP($P774,'M1'!$A:$C,Q$2,FALSE)),IF(ISERROR(VLOOKUP(DATA!$P774,'M2'!$A:$C,Q$2,FALSE)),"NOT PRESENT",VLOOKUP(DATA!$P774,'M2'!$A:$C,Q$2,FALSE)),VLOOKUP($P774,'M1'!$A:$C,Q$2,FALSE)),"SPECIFY METHOD")))</f>
        <v>Debris - Zero</v>
      </c>
      <c r="R774" s="7" t="str">
        <f>IF($N774=1,IF(ISERROR(VLOOKUP($P774,'M1'!$A:$C,R$2,FALSE)),"NOT PRESENT",VLOOKUP($P774,'M1'!$A:$C,R$2,FALSE)),IF($N774=2,IF(ISERROR(VLOOKUP(DATA!$P774,'M2'!$A:$C,R$2,FALSE)),"NOT PRESENT",VLOOKUP(DATA!$P774,'M2'!$A:$C,R$2,FALSE)),IF($N774=0,IF(ISERROR(VLOOKUP($P774,'M1'!$A:$C,R$2,FALSE)),IF(ISERROR(VLOOKUP(DATA!$P774,'M2'!$A:$C,R$2,FALSE)),"NOT PRESENT",VLOOKUP(DATA!$P774,'M2'!$A:$C,R$2,FALSE)),VLOOKUP($P774,'M1'!$A:$C,R$2,FALSE)),"SPECIFY METHOD")))</f>
        <v>No Debris found</v>
      </c>
      <c r="S774" s="33">
        <f t="shared" si="1415"/>
        <v>0</v>
      </c>
      <c r="T774" s="2">
        <v>0</v>
      </c>
    </row>
    <row r="775" spans="2:20">
      <c r="B775" s="2" t="str">
        <f t="shared" ref="B775:D775" si="1518">IF(ISERROR(B774),IF(ISERROR(B773),IF(ISERROR(B772),"BLANK",B772),B773),B774)</f>
        <v>LH</v>
      </c>
      <c r="C775" s="2" t="str">
        <f t="shared" si="1518"/>
        <v>KK</v>
      </c>
      <c r="D775" s="2" t="str">
        <f t="shared" si="1518"/>
        <v>BC3</v>
      </c>
      <c r="E775" s="7" t="str">
        <f>IF(ISERROR(VLOOKUP($D775,SITES!$A:$E,2,FALSE)),"",VLOOKUP($D775,SITES!$A:$E,2,FALSE))</f>
        <v>Broward County 3</v>
      </c>
      <c r="F775" s="4">
        <f>IF(ISERROR(VLOOKUP($D775,SITES!$A:$E,3,FALSE)),"",VLOOKUP($D775,SITES!$A:$E,3,FALSE))</f>
        <v>26.158633333333334</v>
      </c>
      <c r="G775" s="31">
        <f>IF(ISERROR(VLOOKUP($D775,SITES!$A:$E,4,FALSE)),"",VLOOKUP($D775,SITES!$A:$E,4,FALSE))</f>
        <v>-80.077349999999996</v>
      </c>
      <c r="H775" s="50">
        <f t="shared" ref="H775:P775" si="1519">IF(ISERROR(H774),IF(ISERROR(H773),IF(ISERROR(H772),"BLANK",H772),H773),H774)</f>
        <v>45479</v>
      </c>
      <c r="I775" s="2">
        <f t="shared" si="1519"/>
        <v>15</v>
      </c>
      <c r="J775" s="2" t="str">
        <f t="shared" si="1519"/>
        <v>N</v>
      </c>
      <c r="K775" s="6">
        <f t="shared" si="1519"/>
        <v>0.41666666666666669</v>
      </c>
      <c r="L775" s="2" t="str">
        <f t="shared" si="1519"/>
        <v>Angela</v>
      </c>
      <c r="M775" s="2">
        <f t="shared" si="1519"/>
        <v>18.899999999999999</v>
      </c>
      <c r="N775" s="2">
        <f t="shared" si="1519"/>
        <v>2</v>
      </c>
      <c r="O775" s="2">
        <f t="shared" si="1519"/>
        <v>2</v>
      </c>
      <c r="P775" s="2" t="str">
        <f t="shared" si="1519"/>
        <v>dez</v>
      </c>
      <c r="Q775" s="7" t="str">
        <f>IF($N775=1,IF(ISERROR(VLOOKUP($P775,'M1'!$A:$C,Q$2,FALSE)),"NOT PRESENT",VLOOKUP($P775,'M1'!$A:$C,Q$2,FALSE)),IF($N775=2,IF(ISERROR(VLOOKUP(DATA!$P775,'M2'!$A:$C,Q$2,FALSE)),"NOT PRESENT",VLOOKUP(DATA!$P775,'M2'!$A:$C,Q$2,FALSE)),IF($N775=0,IF(ISERROR(VLOOKUP($P775,'M1'!$A:$C,Q$2,FALSE)),IF(ISERROR(VLOOKUP(DATA!$P775,'M2'!$A:$C,Q$2,FALSE)),"NOT PRESENT",VLOOKUP(DATA!$P775,'M2'!$A:$C,Q$2,FALSE)),VLOOKUP($P775,'M1'!$A:$C,Q$2,FALSE)),"SPECIFY METHOD")))</f>
        <v>Debris - Zero</v>
      </c>
      <c r="R775" s="7" t="str">
        <f>IF($N775=1,IF(ISERROR(VLOOKUP($P775,'M1'!$A:$C,R$2,FALSE)),"NOT PRESENT",VLOOKUP($P775,'M1'!$A:$C,R$2,FALSE)),IF($N775=2,IF(ISERROR(VLOOKUP(DATA!$P775,'M2'!$A:$C,R$2,FALSE)),"NOT PRESENT",VLOOKUP(DATA!$P775,'M2'!$A:$C,R$2,FALSE)),IF($N775=0,IF(ISERROR(VLOOKUP($P775,'M1'!$A:$C,R$2,FALSE)),IF(ISERROR(VLOOKUP(DATA!$P775,'M2'!$A:$C,R$2,FALSE)),"NOT PRESENT",VLOOKUP(DATA!$P775,'M2'!$A:$C,R$2,FALSE)),VLOOKUP($P775,'M1'!$A:$C,R$2,FALSE)),"SPECIFY METHOD")))</f>
        <v>No Debris found</v>
      </c>
      <c r="S775" s="33">
        <f t="shared" si="1415"/>
        <v>0</v>
      </c>
      <c r="T775" s="2">
        <v>0</v>
      </c>
    </row>
    <row r="776" spans="2:20">
      <c r="B776" s="2" t="str">
        <f t="shared" ref="B776:D776" si="1520">IF(ISERROR(B775),IF(ISERROR(B774),IF(ISERROR(B773),"BLANK",B773),B774),B775)</f>
        <v>LH</v>
      </c>
      <c r="C776" s="2" t="str">
        <f t="shared" si="1520"/>
        <v>KK</v>
      </c>
      <c r="D776" s="2" t="str">
        <f t="shared" si="1520"/>
        <v>BC3</v>
      </c>
      <c r="E776" s="7" t="str">
        <f>IF(ISERROR(VLOOKUP($D776,SITES!$A:$E,2,FALSE)),"",VLOOKUP($D776,SITES!$A:$E,2,FALSE))</f>
        <v>Broward County 3</v>
      </c>
      <c r="F776" s="4">
        <f>IF(ISERROR(VLOOKUP($D776,SITES!$A:$E,3,FALSE)),"",VLOOKUP($D776,SITES!$A:$E,3,FALSE))</f>
        <v>26.158633333333334</v>
      </c>
      <c r="G776" s="31">
        <f>IF(ISERROR(VLOOKUP($D776,SITES!$A:$E,4,FALSE)),"",VLOOKUP($D776,SITES!$A:$E,4,FALSE))</f>
        <v>-80.077349999999996</v>
      </c>
      <c r="H776" s="50">
        <f t="shared" ref="H776:P776" si="1521">IF(ISERROR(H775),IF(ISERROR(H774),IF(ISERROR(H773),"BLANK",H773),H774),H775)</f>
        <v>45479</v>
      </c>
      <c r="I776" s="2">
        <f t="shared" si="1521"/>
        <v>15</v>
      </c>
      <c r="J776" s="2" t="str">
        <f t="shared" si="1521"/>
        <v>N</v>
      </c>
      <c r="K776" s="6">
        <f t="shared" si="1521"/>
        <v>0.41666666666666669</v>
      </c>
      <c r="L776" s="2" t="str">
        <f t="shared" si="1521"/>
        <v>Angela</v>
      </c>
      <c r="M776" s="2">
        <f t="shared" si="1521"/>
        <v>18.899999999999999</v>
      </c>
      <c r="N776" s="2">
        <f t="shared" si="1521"/>
        <v>2</v>
      </c>
      <c r="O776" s="2">
        <f t="shared" si="1521"/>
        <v>2</v>
      </c>
      <c r="P776" s="2" t="str">
        <f t="shared" si="1521"/>
        <v>dez</v>
      </c>
      <c r="Q776" s="7" t="str">
        <f>IF($N776=1,IF(ISERROR(VLOOKUP($P776,'M1'!$A:$C,Q$2,FALSE)),"NOT PRESENT",VLOOKUP($P776,'M1'!$A:$C,Q$2,FALSE)),IF($N776=2,IF(ISERROR(VLOOKUP(DATA!$P776,'M2'!$A:$C,Q$2,FALSE)),"NOT PRESENT",VLOOKUP(DATA!$P776,'M2'!$A:$C,Q$2,FALSE)),IF($N776=0,IF(ISERROR(VLOOKUP($P776,'M1'!$A:$C,Q$2,FALSE)),IF(ISERROR(VLOOKUP(DATA!$P776,'M2'!$A:$C,Q$2,FALSE)),"NOT PRESENT",VLOOKUP(DATA!$P776,'M2'!$A:$C,Q$2,FALSE)),VLOOKUP($P776,'M1'!$A:$C,Q$2,FALSE)),"SPECIFY METHOD")))</f>
        <v>Debris - Zero</v>
      </c>
      <c r="R776" s="7" t="str">
        <f>IF($N776=1,IF(ISERROR(VLOOKUP($P776,'M1'!$A:$C,R$2,FALSE)),"NOT PRESENT",VLOOKUP($P776,'M1'!$A:$C,R$2,FALSE)),IF($N776=2,IF(ISERROR(VLOOKUP(DATA!$P776,'M2'!$A:$C,R$2,FALSE)),"NOT PRESENT",VLOOKUP(DATA!$P776,'M2'!$A:$C,R$2,FALSE)),IF($N776=0,IF(ISERROR(VLOOKUP($P776,'M1'!$A:$C,R$2,FALSE)),IF(ISERROR(VLOOKUP(DATA!$P776,'M2'!$A:$C,R$2,FALSE)),"NOT PRESENT",VLOOKUP(DATA!$P776,'M2'!$A:$C,R$2,FALSE)),VLOOKUP($P776,'M1'!$A:$C,R$2,FALSE)),"SPECIFY METHOD")))</f>
        <v>No Debris found</v>
      </c>
      <c r="S776" s="33">
        <f t="shared" si="1415"/>
        <v>0</v>
      </c>
      <c r="T776" s="2">
        <v>0</v>
      </c>
    </row>
    <row r="777" spans="2:20">
      <c r="B777" s="2" t="str">
        <f t="shared" ref="B777:D777" si="1522">IF(ISERROR(B776),IF(ISERROR(B775),IF(ISERROR(B774),"BLANK",B774),B775),B776)</f>
        <v>LH</v>
      </c>
      <c r="C777" s="2" t="str">
        <f t="shared" si="1522"/>
        <v>KK</v>
      </c>
      <c r="D777" s="2" t="str">
        <f t="shared" si="1522"/>
        <v>BC3</v>
      </c>
      <c r="E777" s="7" t="str">
        <f>IF(ISERROR(VLOOKUP($D777,SITES!$A:$E,2,FALSE)),"",VLOOKUP($D777,SITES!$A:$E,2,FALSE))</f>
        <v>Broward County 3</v>
      </c>
      <c r="F777" s="4">
        <f>IF(ISERROR(VLOOKUP($D777,SITES!$A:$E,3,FALSE)),"",VLOOKUP($D777,SITES!$A:$E,3,FALSE))</f>
        <v>26.158633333333334</v>
      </c>
      <c r="G777" s="31">
        <f>IF(ISERROR(VLOOKUP($D777,SITES!$A:$E,4,FALSE)),"",VLOOKUP($D777,SITES!$A:$E,4,FALSE))</f>
        <v>-80.077349999999996</v>
      </c>
      <c r="H777" s="50">
        <f t="shared" ref="H777:P777" si="1523">IF(ISERROR(H776),IF(ISERROR(H775),IF(ISERROR(H774),"BLANK",H774),H775),H776)</f>
        <v>45479</v>
      </c>
      <c r="I777" s="2">
        <f t="shared" si="1523"/>
        <v>15</v>
      </c>
      <c r="J777" s="2" t="str">
        <f t="shared" si="1523"/>
        <v>N</v>
      </c>
      <c r="K777" s="6">
        <f t="shared" si="1523"/>
        <v>0.41666666666666669</v>
      </c>
      <c r="L777" s="2" t="str">
        <f t="shared" si="1523"/>
        <v>Angela</v>
      </c>
      <c r="M777" s="2">
        <f t="shared" si="1523"/>
        <v>18.899999999999999</v>
      </c>
      <c r="N777" s="2">
        <f t="shared" si="1523"/>
        <v>2</v>
      </c>
      <c r="O777" s="2">
        <f t="shared" si="1523"/>
        <v>2</v>
      </c>
      <c r="P777" s="2" t="str">
        <f t="shared" si="1523"/>
        <v>dez</v>
      </c>
      <c r="Q777" s="7" t="str">
        <f>IF($N777=1,IF(ISERROR(VLOOKUP($P777,'M1'!$A:$C,Q$2,FALSE)),"NOT PRESENT",VLOOKUP($P777,'M1'!$A:$C,Q$2,FALSE)),IF($N777=2,IF(ISERROR(VLOOKUP(DATA!$P777,'M2'!$A:$C,Q$2,FALSE)),"NOT PRESENT",VLOOKUP(DATA!$P777,'M2'!$A:$C,Q$2,FALSE)),IF($N777=0,IF(ISERROR(VLOOKUP($P777,'M1'!$A:$C,Q$2,FALSE)),IF(ISERROR(VLOOKUP(DATA!$P777,'M2'!$A:$C,Q$2,FALSE)),"NOT PRESENT",VLOOKUP(DATA!$P777,'M2'!$A:$C,Q$2,FALSE)),VLOOKUP($P777,'M1'!$A:$C,Q$2,FALSE)),"SPECIFY METHOD")))</f>
        <v>Debris - Zero</v>
      </c>
      <c r="R777" s="7" t="str">
        <f>IF($N777=1,IF(ISERROR(VLOOKUP($P777,'M1'!$A:$C,R$2,FALSE)),"NOT PRESENT",VLOOKUP($P777,'M1'!$A:$C,R$2,FALSE)),IF($N777=2,IF(ISERROR(VLOOKUP(DATA!$P777,'M2'!$A:$C,R$2,FALSE)),"NOT PRESENT",VLOOKUP(DATA!$P777,'M2'!$A:$C,R$2,FALSE)),IF($N777=0,IF(ISERROR(VLOOKUP($P777,'M1'!$A:$C,R$2,FALSE)),IF(ISERROR(VLOOKUP(DATA!$P777,'M2'!$A:$C,R$2,FALSE)),"NOT PRESENT",VLOOKUP(DATA!$P777,'M2'!$A:$C,R$2,FALSE)),VLOOKUP($P777,'M1'!$A:$C,R$2,FALSE)),"SPECIFY METHOD")))</f>
        <v>No Debris found</v>
      </c>
      <c r="S777" s="33">
        <f t="shared" si="1415"/>
        <v>0</v>
      </c>
      <c r="T777" s="2">
        <v>0</v>
      </c>
    </row>
    <row r="778" spans="2:20">
      <c r="B778" s="2" t="str">
        <f t="shared" ref="B778:D778" si="1524">IF(ISERROR(B777),IF(ISERROR(B776),IF(ISERROR(B775),"BLANK",B775),B776),B777)</f>
        <v>LH</v>
      </c>
      <c r="C778" s="2" t="str">
        <f t="shared" si="1524"/>
        <v>KK</v>
      </c>
      <c r="D778" s="2" t="str">
        <f t="shared" si="1524"/>
        <v>BC3</v>
      </c>
      <c r="E778" s="7" t="str">
        <f>IF(ISERROR(VLOOKUP($D778,SITES!$A:$E,2,FALSE)),"",VLOOKUP($D778,SITES!$A:$E,2,FALSE))</f>
        <v>Broward County 3</v>
      </c>
      <c r="F778" s="4">
        <f>IF(ISERROR(VLOOKUP($D778,SITES!$A:$E,3,FALSE)),"",VLOOKUP($D778,SITES!$A:$E,3,FALSE))</f>
        <v>26.158633333333334</v>
      </c>
      <c r="G778" s="31">
        <f>IF(ISERROR(VLOOKUP($D778,SITES!$A:$E,4,FALSE)),"",VLOOKUP($D778,SITES!$A:$E,4,FALSE))</f>
        <v>-80.077349999999996</v>
      </c>
      <c r="H778" s="50">
        <f t="shared" ref="H778:P778" si="1525">IF(ISERROR(H777),IF(ISERROR(H776),IF(ISERROR(H775),"BLANK",H775),H776),H777)</f>
        <v>45479</v>
      </c>
      <c r="I778" s="2">
        <f t="shared" si="1525"/>
        <v>15</v>
      </c>
      <c r="J778" s="2" t="str">
        <f t="shared" si="1525"/>
        <v>N</v>
      </c>
      <c r="K778" s="6">
        <f t="shared" si="1525"/>
        <v>0.41666666666666669</v>
      </c>
      <c r="L778" s="2" t="str">
        <f t="shared" si="1525"/>
        <v>Angela</v>
      </c>
      <c r="M778" s="2">
        <f t="shared" si="1525"/>
        <v>18.899999999999999</v>
      </c>
      <c r="N778" s="2">
        <f t="shared" si="1525"/>
        <v>2</v>
      </c>
      <c r="O778" s="2">
        <f t="shared" si="1525"/>
        <v>2</v>
      </c>
      <c r="P778" s="2" t="str">
        <f t="shared" si="1525"/>
        <v>dez</v>
      </c>
      <c r="Q778" s="7" t="str">
        <f>IF($N778=1,IF(ISERROR(VLOOKUP($P778,'M1'!$A:$C,Q$2,FALSE)),"NOT PRESENT",VLOOKUP($P778,'M1'!$A:$C,Q$2,FALSE)),IF($N778=2,IF(ISERROR(VLOOKUP(DATA!$P778,'M2'!$A:$C,Q$2,FALSE)),"NOT PRESENT",VLOOKUP(DATA!$P778,'M2'!$A:$C,Q$2,FALSE)),IF($N778=0,IF(ISERROR(VLOOKUP($P778,'M1'!$A:$C,Q$2,FALSE)),IF(ISERROR(VLOOKUP(DATA!$P778,'M2'!$A:$C,Q$2,FALSE)),"NOT PRESENT",VLOOKUP(DATA!$P778,'M2'!$A:$C,Q$2,FALSE)),VLOOKUP($P778,'M1'!$A:$C,Q$2,FALSE)),"SPECIFY METHOD")))</f>
        <v>Debris - Zero</v>
      </c>
      <c r="R778" s="7" t="str">
        <f>IF($N778=1,IF(ISERROR(VLOOKUP($P778,'M1'!$A:$C,R$2,FALSE)),"NOT PRESENT",VLOOKUP($P778,'M1'!$A:$C,R$2,FALSE)),IF($N778=2,IF(ISERROR(VLOOKUP(DATA!$P778,'M2'!$A:$C,R$2,FALSE)),"NOT PRESENT",VLOOKUP(DATA!$P778,'M2'!$A:$C,R$2,FALSE)),IF($N778=0,IF(ISERROR(VLOOKUP($P778,'M1'!$A:$C,R$2,FALSE)),IF(ISERROR(VLOOKUP(DATA!$P778,'M2'!$A:$C,R$2,FALSE)),"NOT PRESENT",VLOOKUP(DATA!$P778,'M2'!$A:$C,R$2,FALSE)),VLOOKUP($P778,'M1'!$A:$C,R$2,FALSE)),"SPECIFY METHOD")))</f>
        <v>No Debris found</v>
      </c>
      <c r="S778" s="33">
        <f t="shared" si="1415"/>
        <v>0</v>
      </c>
      <c r="T778" s="2">
        <v>0</v>
      </c>
    </row>
    <row r="779" spans="2:20">
      <c r="B779" s="2" t="str">
        <f t="shared" ref="B779:D779" si="1526">IF(ISERROR(B778),IF(ISERROR(B777),IF(ISERROR(B776),"BLANK",B776),B777),B778)</f>
        <v>LH</v>
      </c>
      <c r="C779" s="2" t="str">
        <f t="shared" si="1526"/>
        <v>KK</v>
      </c>
      <c r="D779" s="2" t="str">
        <f t="shared" si="1526"/>
        <v>BC3</v>
      </c>
      <c r="E779" s="7" t="str">
        <f>IF(ISERROR(VLOOKUP($D779,SITES!$A:$E,2,FALSE)),"",VLOOKUP($D779,SITES!$A:$E,2,FALSE))</f>
        <v>Broward County 3</v>
      </c>
      <c r="F779" s="4">
        <f>IF(ISERROR(VLOOKUP($D779,SITES!$A:$E,3,FALSE)),"",VLOOKUP($D779,SITES!$A:$E,3,FALSE))</f>
        <v>26.158633333333334</v>
      </c>
      <c r="G779" s="31">
        <f>IF(ISERROR(VLOOKUP($D779,SITES!$A:$E,4,FALSE)),"",VLOOKUP($D779,SITES!$A:$E,4,FALSE))</f>
        <v>-80.077349999999996</v>
      </c>
      <c r="H779" s="50">
        <f t="shared" ref="H779:P779" si="1527">IF(ISERROR(H778),IF(ISERROR(H777),IF(ISERROR(H776),"BLANK",H776),H777),H778)</f>
        <v>45479</v>
      </c>
      <c r="I779" s="2">
        <f t="shared" si="1527"/>
        <v>15</v>
      </c>
      <c r="J779" s="2" t="str">
        <f t="shared" si="1527"/>
        <v>N</v>
      </c>
      <c r="K779" s="6">
        <f t="shared" si="1527"/>
        <v>0.41666666666666669</v>
      </c>
      <c r="L779" s="2" t="str">
        <f t="shared" si="1527"/>
        <v>Angela</v>
      </c>
      <c r="M779" s="2">
        <f t="shared" si="1527"/>
        <v>18.899999999999999</v>
      </c>
      <c r="N779" s="2">
        <f t="shared" si="1527"/>
        <v>2</v>
      </c>
      <c r="O779" s="2">
        <f t="shared" si="1527"/>
        <v>2</v>
      </c>
      <c r="P779" s="2" t="str">
        <f t="shared" si="1527"/>
        <v>dez</v>
      </c>
      <c r="Q779" s="7" t="str">
        <f>IF($N779=1,IF(ISERROR(VLOOKUP($P779,'M1'!$A:$C,Q$2,FALSE)),"NOT PRESENT",VLOOKUP($P779,'M1'!$A:$C,Q$2,FALSE)),IF($N779=2,IF(ISERROR(VLOOKUP(DATA!$P779,'M2'!$A:$C,Q$2,FALSE)),"NOT PRESENT",VLOOKUP(DATA!$P779,'M2'!$A:$C,Q$2,FALSE)),IF($N779=0,IF(ISERROR(VLOOKUP($P779,'M1'!$A:$C,Q$2,FALSE)),IF(ISERROR(VLOOKUP(DATA!$P779,'M2'!$A:$C,Q$2,FALSE)),"NOT PRESENT",VLOOKUP(DATA!$P779,'M2'!$A:$C,Q$2,FALSE)),VLOOKUP($P779,'M1'!$A:$C,Q$2,FALSE)),"SPECIFY METHOD")))</f>
        <v>Debris - Zero</v>
      </c>
      <c r="R779" s="7" t="str">
        <f>IF($N779=1,IF(ISERROR(VLOOKUP($P779,'M1'!$A:$C,R$2,FALSE)),"NOT PRESENT",VLOOKUP($P779,'M1'!$A:$C,R$2,FALSE)),IF($N779=2,IF(ISERROR(VLOOKUP(DATA!$P779,'M2'!$A:$C,R$2,FALSE)),"NOT PRESENT",VLOOKUP(DATA!$P779,'M2'!$A:$C,R$2,FALSE)),IF($N779=0,IF(ISERROR(VLOOKUP($P779,'M1'!$A:$C,R$2,FALSE)),IF(ISERROR(VLOOKUP(DATA!$P779,'M2'!$A:$C,R$2,FALSE)),"NOT PRESENT",VLOOKUP(DATA!$P779,'M2'!$A:$C,R$2,FALSE)),VLOOKUP($P779,'M1'!$A:$C,R$2,FALSE)),"SPECIFY METHOD")))</f>
        <v>No Debris found</v>
      </c>
      <c r="S779" s="33">
        <f t="shared" si="1415"/>
        <v>0</v>
      </c>
      <c r="T779" s="2">
        <v>0</v>
      </c>
    </row>
    <row r="780" spans="2:20">
      <c r="B780" s="2" t="str">
        <f t="shared" ref="B780:D780" si="1528">IF(ISERROR(B779),IF(ISERROR(B778),IF(ISERROR(B777),"BLANK",B777),B778),B779)</f>
        <v>LH</v>
      </c>
      <c r="C780" s="2" t="str">
        <f t="shared" si="1528"/>
        <v>KK</v>
      </c>
      <c r="D780" s="2" t="str">
        <f t="shared" si="1528"/>
        <v>BC3</v>
      </c>
      <c r="E780" s="7" t="str">
        <f>IF(ISERROR(VLOOKUP($D780,SITES!$A:$E,2,FALSE)),"",VLOOKUP($D780,SITES!$A:$E,2,FALSE))</f>
        <v>Broward County 3</v>
      </c>
      <c r="F780" s="4">
        <f>IF(ISERROR(VLOOKUP($D780,SITES!$A:$E,3,FALSE)),"",VLOOKUP($D780,SITES!$A:$E,3,FALSE))</f>
        <v>26.158633333333334</v>
      </c>
      <c r="G780" s="31">
        <f>IF(ISERROR(VLOOKUP($D780,SITES!$A:$E,4,FALSE)),"",VLOOKUP($D780,SITES!$A:$E,4,FALSE))</f>
        <v>-80.077349999999996</v>
      </c>
      <c r="H780" s="50">
        <f t="shared" ref="H780:P780" si="1529">IF(ISERROR(H779),IF(ISERROR(H778),IF(ISERROR(H777),"BLANK",H777),H778),H779)</f>
        <v>45479</v>
      </c>
      <c r="I780" s="2">
        <f t="shared" si="1529"/>
        <v>15</v>
      </c>
      <c r="J780" s="2" t="str">
        <f t="shared" si="1529"/>
        <v>N</v>
      </c>
      <c r="K780" s="6">
        <f t="shared" si="1529"/>
        <v>0.41666666666666669</v>
      </c>
      <c r="L780" s="2" t="str">
        <f t="shared" si="1529"/>
        <v>Angela</v>
      </c>
      <c r="M780" s="2">
        <f t="shared" si="1529"/>
        <v>18.899999999999999</v>
      </c>
      <c r="N780" s="2">
        <f t="shared" si="1529"/>
        <v>2</v>
      </c>
      <c r="O780" s="2">
        <f t="shared" si="1529"/>
        <v>2</v>
      </c>
      <c r="P780" s="2" t="str">
        <f t="shared" si="1529"/>
        <v>dez</v>
      </c>
      <c r="Q780" s="7" t="str">
        <f>IF($N780=1,IF(ISERROR(VLOOKUP($P780,'M1'!$A:$C,Q$2,FALSE)),"NOT PRESENT",VLOOKUP($P780,'M1'!$A:$C,Q$2,FALSE)),IF($N780=2,IF(ISERROR(VLOOKUP(DATA!$P780,'M2'!$A:$C,Q$2,FALSE)),"NOT PRESENT",VLOOKUP(DATA!$P780,'M2'!$A:$C,Q$2,FALSE)),IF($N780=0,IF(ISERROR(VLOOKUP($P780,'M1'!$A:$C,Q$2,FALSE)),IF(ISERROR(VLOOKUP(DATA!$P780,'M2'!$A:$C,Q$2,FALSE)),"NOT PRESENT",VLOOKUP(DATA!$P780,'M2'!$A:$C,Q$2,FALSE)),VLOOKUP($P780,'M1'!$A:$C,Q$2,FALSE)),"SPECIFY METHOD")))</f>
        <v>Debris - Zero</v>
      </c>
      <c r="R780" s="7" t="str">
        <f>IF($N780=1,IF(ISERROR(VLOOKUP($P780,'M1'!$A:$C,R$2,FALSE)),"NOT PRESENT",VLOOKUP($P780,'M1'!$A:$C,R$2,FALSE)),IF($N780=2,IF(ISERROR(VLOOKUP(DATA!$P780,'M2'!$A:$C,R$2,FALSE)),"NOT PRESENT",VLOOKUP(DATA!$P780,'M2'!$A:$C,R$2,FALSE)),IF($N780=0,IF(ISERROR(VLOOKUP($P780,'M1'!$A:$C,R$2,FALSE)),IF(ISERROR(VLOOKUP(DATA!$P780,'M2'!$A:$C,R$2,FALSE)),"NOT PRESENT",VLOOKUP(DATA!$P780,'M2'!$A:$C,R$2,FALSE)),VLOOKUP($P780,'M1'!$A:$C,R$2,FALSE)),"SPECIFY METHOD")))</f>
        <v>No Debris found</v>
      </c>
      <c r="S780" s="33">
        <f t="shared" si="1415"/>
        <v>0</v>
      </c>
      <c r="T780" s="2">
        <v>0</v>
      </c>
    </row>
    <row r="781" spans="2:20">
      <c r="B781" s="2" t="str">
        <f t="shared" ref="B781:D781" si="1530">IF(ISERROR(B780),IF(ISERROR(B779),IF(ISERROR(B778),"BLANK",B778),B779),B780)</f>
        <v>LH</v>
      </c>
      <c r="C781" s="2" t="str">
        <f t="shared" si="1530"/>
        <v>KK</v>
      </c>
      <c r="D781" s="2" t="str">
        <f t="shared" si="1530"/>
        <v>BC3</v>
      </c>
      <c r="E781" s="7" t="str">
        <f>IF(ISERROR(VLOOKUP($D781,SITES!$A:$E,2,FALSE)),"",VLOOKUP($D781,SITES!$A:$E,2,FALSE))</f>
        <v>Broward County 3</v>
      </c>
      <c r="F781" s="4">
        <f>IF(ISERROR(VLOOKUP($D781,SITES!$A:$E,3,FALSE)),"",VLOOKUP($D781,SITES!$A:$E,3,FALSE))</f>
        <v>26.158633333333334</v>
      </c>
      <c r="G781" s="31">
        <f>IF(ISERROR(VLOOKUP($D781,SITES!$A:$E,4,FALSE)),"",VLOOKUP($D781,SITES!$A:$E,4,FALSE))</f>
        <v>-80.077349999999996</v>
      </c>
      <c r="H781" s="50">
        <f t="shared" ref="H781:P781" si="1531">IF(ISERROR(H780),IF(ISERROR(H779),IF(ISERROR(H778),"BLANK",H778),H779),H780)</f>
        <v>45479</v>
      </c>
      <c r="I781" s="2">
        <f t="shared" si="1531"/>
        <v>15</v>
      </c>
      <c r="J781" s="2" t="str">
        <f t="shared" si="1531"/>
        <v>N</v>
      </c>
      <c r="K781" s="6">
        <f t="shared" si="1531"/>
        <v>0.41666666666666669</v>
      </c>
      <c r="L781" s="2" t="str">
        <f t="shared" si="1531"/>
        <v>Angela</v>
      </c>
      <c r="M781" s="2">
        <f t="shared" si="1531"/>
        <v>18.899999999999999</v>
      </c>
      <c r="N781" s="2">
        <f t="shared" si="1531"/>
        <v>2</v>
      </c>
      <c r="O781" s="2">
        <f t="shared" si="1531"/>
        <v>2</v>
      </c>
      <c r="P781" s="2" t="str">
        <f t="shared" si="1531"/>
        <v>dez</v>
      </c>
      <c r="Q781" s="7" t="str">
        <f>IF($N781=1,IF(ISERROR(VLOOKUP($P781,'M1'!$A:$C,Q$2,FALSE)),"NOT PRESENT",VLOOKUP($P781,'M1'!$A:$C,Q$2,FALSE)),IF($N781=2,IF(ISERROR(VLOOKUP(DATA!$P781,'M2'!$A:$C,Q$2,FALSE)),"NOT PRESENT",VLOOKUP(DATA!$P781,'M2'!$A:$C,Q$2,FALSE)),IF($N781=0,IF(ISERROR(VLOOKUP($P781,'M1'!$A:$C,Q$2,FALSE)),IF(ISERROR(VLOOKUP(DATA!$P781,'M2'!$A:$C,Q$2,FALSE)),"NOT PRESENT",VLOOKUP(DATA!$P781,'M2'!$A:$C,Q$2,FALSE)),VLOOKUP($P781,'M1'!$A:$C,Q$2,FALSE)),"SPECIFY METHOD")))</f>
        <v>Debris - Zero</v>
      </c>
      <c r="R781" s="7" t="str">
        <f>IF($N781=1,IF(ISERROR(VLOOKUP($P781,'M1'!$A:$C,R$2,FALSE)),"NOT PRESENT",VLOOKUP($P781,'M1'!$A:$C,R$2,FALSE)),IF($N781=2,IF(ISERROR(VLOOKUP(DATA!$P781,'M2'!$A:$C,R$2,FALSE)),"NOT PRESENT",VLOOKUP(DATA!$P781,'M2'!$A:$C,R$2,FALSE)),IF($N781=0,IF(ISERROR(VLOOKUP($P781,'M1'!$A:$C,R$2,FALSE)),IF(ISERROR(VLOOKUP(DATA!$P781,'M2'!$A:$C,R$2,FALSE)),"NOT PRESENT",VLOOKUP(DATA!$P781,'M2'!$A:$C,R$2,FALSE)),VLOOKUP($P781,'M1'!$A:$C,R$2,FALSE)),"SPECIFY METHOD")))</f>
        <v>No Debris found</v>
      </c>
      <c r="S781" s="33">
        <f t="shared" si="1415"/>
        <v>0</v>
      </c>
      <c r="T781" s="2">
        <v>0</v>
      </c>
    </row>
    <row r="782" spans="2:20">
      <c r="B782" s="2" t="str">
        <f t="shared" ref="B782:D782" si="1532">IF(ISERROR(B781),IF(ISERROR(B780),IF(ISERROR(B779),"BLANK",B779),B780),B781)</f>
        <v>LH</v>
      </c>
      <c r="C782" s="2" t="str">
        <f t="shared" si="1532"/>
        <v>KK</v>
      </c>
      <c r="D782" s="2" t="str">
        <f t="shared" si="1532"/>
        <v>BC3</v>
      </c>
      <c r="E782" s="7" t="str">
        <f>IF(ISERROR(VLOOKUP($D782,SITES!$A:$E,2,FALSE)),"",VLOOKUP($D782,SITES!$A:$E,2,FALSE))</f>
        <v>Broward County 3</v>
      </c>
      <c r="F782" s="4">
        <f>IF(ISERROR(VLOOKUP($D782,SITES!$A:$E,3,FALSE)),"",VLOOKUP($D782,SITES!$A:$E,3,FALSE))</f>
        <v>26.158633333333334</v>
      </c>
      <c r="G782" s="31">
        <f>IF(ISERROR(VLOOKUP($D782,SITES!$A:$E,4,FALSE)),"",VLOOKUP($D782,SITES!$A:$E,4,FALSE))</f>
        <v>-80.077349999999996</v>
      </c>
      <c r="H782" s="50">
        <f t="shared" ref="H782:P782" si="1533">IF(ISERROR(H781),IF(ISERROR(H780),IF(ISERROR(H779),"BLANK",H779),H780),H781)</f>
        <v>45479</v>
      </c>
      <c r="I782" s="2">
        <f t="shared" si="1533"/>
        <v>15</v>
      </c>
      <c r="J782" s="2" t="str">
        <f t="shared" si="1533"/>
        <v>N</v>
      </c>
      <c r="K782" s="6">
        <f t="shared" si="1533"/>
        <v>0.41666666666666669</v>
      </c>
      <c r="L782" s="2" t="str">
        <f t="shared" si="1533"/>
        <v>Angela</v>
      </c>
      <c r="M782" s="2">
        <f t="shared" si="1533"/>
        <v>18.899999999999999</v>
      </c>
      <c r="N782" s="2">
        <f t="shared" si="1533"/>
        <v>2</v>
      </c>
      <c r="O782" s="2">
        <f t="shared" si="1533"/>
        <v>2</v>
      </c>
      <c r="P782" s="2" t="str">
        <f t="shared" si="1533"/>
        <v>dez</v>
      </c>
      <c r="Q782" s="7" t="str">
        <f>IF($N782=1,IF(ISERROR(VLOOKUP($P782,'M1'!$A:$C,Q$2,FALSE)),"NOT PRESENT",VLOOKUP($P782,'M1'!$A:$C,Q$2,FALSE)),IF($N782=2,IF(ISERROR(VLOOKUP(DATA!$P782,'M2'!$A:$C,Q$2,FALSE)),"NOT PRESENT",VLOOKUP(DATA!$P782,'M2'!$A:$C,Q$2,FALSE)),IF($N782=0,IF(ISERROR(VLOOKUP($P782,'M1'!$A:$C,Q$2,FALSE)),IF(ISERROR(VLOOKUP(DATA!$P782,'M2'!$A:$C,Q$2,FALSE)),"NOT PRESENT",VLOOKUP(DATA!$P782,'M2'!$A:$C,Q$2,FALSE)),VLOOKUP($P782,'M1'!$A:$C,Q$2,FALSE)),"SPECIFY METHOD")))</f>
        <v>Debris - Zero</v>
      </c>
      <c r="R782" s="7" t="str">
        <f>IF($N782=1,IF(ISERROR(VLOOKUP($P782,'M1'!$A:$C,R$2,FALSE)),"NOT PRESENT",VLOOKUP($P782,'M1'!$A:$C,R$2,FALSE)),IF($N782=2,IF(ISERROR(VLOOKUP(DATA!$P782,'M2'!$A:$C,R$2,FALSE)),"NOT PRESENT",VLOOKUP(DATA!$P782,'M2'!$A:$C,R$2,FALSE)),IF($N782=0,IF(ISERROR(VLOOKUP($P782,'M1'!$A:$C,R$2,FALSE)),IF(ISERROR(VLOOKUP(DATA!$P782,'M2'!$A:$C,R$2,FALSE)),"NOT PRESENT",VLOOKUP(DATA!$P782,'M2'!$A:$C,R$2,FALSE)),VLOOKUP($P782,'M1'!$A:$C,R$2,FALSE)),"SPECIFY METHOD")))</f>
        <v>No Debris found</v>
      </c>
      <c r="S782" s="33">
        <f t="shared" si="1415"/>
        <v>0</v>
      </c>
      <c r="T782" s="2">
        <v>0</v>
      </c>
    </row>
    <row r="783" spans="2:20">
      <c r="B783" s="2" t="str">
        <f t="shared" ref="B783:D783" si="1534">IF(ISERROR(B782),IF(ISERROR(B781),IF(ISERROR(B780),"BLANK",B780),B781),B782)</f>
        <v>LH</v>
      </c>
      <c r="C783" s="2" t="str">
        <f t="shared" si="1534"/>
        <v>KK</v>
      </c>
      <c r="D783" s="2" t="str">
        <f t="shared" si="1534"/>
        <v>BC3</v>
      </c>
      <c r="E783" s="7" t="str">
        <f>IF(ISERROR(VLOOKUP($D783,SITES!$A:$E,2,FALSE)),"",VLOOKUP($D783,SITES!$A:$E,2,FALSE))</f>
        <v>Broward County 3</v>
      </c>
      <c r="F783" s="4">
        <f>IF(ISERROR(VLOOKUP($D783,SITES!$A:$E,3,FALSE)),"",VLOOKUP($D783,SITES!$A:$E,3,FALSE))</f>
        <v>26.158633333333334</v>
      </c>
      <c r="G783" s="31">
        <f>IF(ISERROR(VLOOKUP($D783,SITES!$A:$E,4,FALSE)),"",VLOOKUP($D783,SITES!$A:$E,4,FALSE))</f>
        <v>-80.077349999999996</v>
      </c>
      <c r="H783" s="50">
        <f t="shared" ref="H783:P783" si="1535">IF(ISERROR(H782),IF(ISERROR(H781),IF(ISERROR(H780),"BLANK",H780),H781),H782)</f>
        <v>45479</v>
      </c>
      <c r="I783" s="2">
        <f t="shared" si="1535"/>
        <v>15</v>
      </c>
      <c r="J783" s="2" t="str">
        <f t="shared" si="1535"/>
        <v>N</v>
      </c>
      <c r="K783" s="6">
        <f t="shared" si="1535"/>
        <v>0.41666666666666669</v>
      </c>
      <c r="L783" s="2" t="str">
        <f t="shared" si="1535"/>
        <v>Angela</v>
      </c>
      <c r="M783" s="2">
        <f t="shared" si="1535"/>
        <v>18.899999999999999</v>
      </c>
      <c r="N783" s="2">
        <f t="shared" si="1535"/>
        <v>2</v>
      </c>
      <c r="O783" s="2">
        <f t="shared" si="1535"/>
        <v>2</v>
      </c>
      <c r="P783" s="2" t="str">
        <f t="shared" si="1535"/>
        <v>dez</v>
      </c>
      <c r="Q783" s="7" t="str">
        <f>IF($N783=1,IF(ISERROR(VLOOKUP($P783,'M1'!$A:$C,Q$2,FALSE)),"NOT PRESENT",VLOOKUP($P783,'M1'!$A:$C,Q$2,FALSE)),IF($N783=2,IF(ISERROR(VLOOKUP(DATA!$P783,'M2'!$A:$C,Q$2,FALSE)),"NOT PRESENT",VLOOKUP(DATA!$P783,'M2'!$A:$C,Q$2,FALSE)),IF($N783=0,IF(ISERROR(VLOOKUP($P783,'M1'!$A:$C,Q$2,FALSE)),IF(ISERROR(VLOOKUP(DATA!$P783,'M2'!$A:$C,Q$2,FALSE)),"NOT PRESENT",VLOOKUP(DATA!$P783,'M2'!$A:$C,Q$2,FALSE)),VLOOKUP($P783,'M1'!$A:$C,Q$2,FALSE)),"SPECIFY METHOD")))</f>
        <v>Debris - Zero</v>
      </c>
      <c r="R783" s="7" t="str">
        <f>IF($N783=1,IF(ISERROR(VLOOKUP($P783,'M1'!$A:$C,R$2,FALSE)),"NOT PRESENT",VLOOKUP($P783,'M1'!$A:$C,R$2,FALSE)),IF($N783=2,IF(ISERROR(VLOOKUP(DATA!$P783,'M2'!$A:$C,R$2,FALSE)),"NOT PRESENT",VLOOKUP(DATA!$P783,'M2'!$A:$C,R$2,FALSE)),IF($N783=0,IF(ISERROR(VLOOKUP($P783,'M1'!$A:$C,R$2,FALSE)),IF(ISERROR(VLOOKUP(DATA!$P783,'M2'!$A:$C,R$2,FALSE)),"NOT PRESENT",VLOOKUP(DATA!$P783,'M2'!$A:$C,R$2,FALSE)),VLOOKUP($P783,'M1'!$A:$C,R$2,FALSE)),"SPECIFY METHOD")))</f>
        <v>No Debris found</v>
      </c>
      <c r="S783" s="33">
        <f t="shared" si="1415"/>
        <v>0</v>
      </c>
      <c r="T783" s="2">
        <v>0</v>
      </c>
    </row>
    <row r="784" spans="2:20">
      <c r="B784" s="2" t="str">
        <f t="shared" ref="B784:D784" si="1536">IF(ISERROR(B783),IF(ISERROR(B782),IF(ISERROR(B781),"BLANK",B781),B782),B783)</f>
        <v>LH</v>
      </c>
      <c r="C784" s="2" t="str">
        <f t="shared" si="1536"/>
        <v>KK</v>
      </c>
      <c r="D784" s="2" t="str">
        <f t="shared" si="1536"/>
        <v>BC3</v>
      </c>
      <c r="E784" s="7" t="str">
        <f>IF(ISERROR(VLOOKUP($D784,SITES!$A:$E,2,FALSE)),"",VLOOKUP($D784,SITES!$A:$E,2,FALSE))</f>
        <v>Broward County 3</v>
      </c>
      <c r="F784" s="4">
        <f>IF(ISERROR(VLOOKUP($D784,SITES!$A:$E,3,FALSE)),"",VLOOKUP($D784,SITES!$A:$E,3,FALSE))</f>
        <v>26.158633333333334</v>
      </c>
      <c r="G784" s="31">
        <f>IF(ISERROR(VLOOKUP($D784,SITES!$A:$E,4,FALSE)),"",VLOOKUP($D784,SITES!$A:$E,4,FALSE))</f>
        <v>-80.077349999999996</v>
      </c>
      <c r="H784" s="50">
        <f t="shared" ref="H784:P784" si="1537">IF(ISERROR(H783),IF(ISERROR(H782),IF(ISERROR(H781),"BLANK",H781),H782),H783)</f>
        <v>45479</v>
      </c>
      <c r="I784" s="2">
        <f t="shared" si="1537"/>
        <v>15</v>
      </c>
      <c r="J784" s="2" t="str">
        <f t="shared" si="1537"/>
        <v>N</v>
      </c>
      <c r="K784" s="6">
        <f t="shared" si="1537"/>
        <v>0.41666666666666669</v>
      </c>
      <c r="L784" s="2" t="str">
        <f t="shared" si="1537"/>
        <v>Angela</v>
      </c>
      <c r="M784" s="2">
        <f t="shared" si="1537"/>
        <v>18.899999999999999</v>
      </c>
      <c r="N784" s="2">
        <f t="shared" si="1537"/>
        <v>2</v>
      </c>
      <c r="O784" s="2">
        <f t="shared" si="1537"/>
        <v>2</v>
      </c>
      <c r="P784" s="2" t="str">
        <f t="shared" si="1537"/>
        <v>dez</v>
      </c>
      <c r="Q784" s="7" t="str">
        <f>IF($N784=1,IF(ISERROR(VLOOKUP($P784,'M1'!$A:$C,Q$2,FALSE)),"NOT PRESENT",VLOOKUP($P784,'M1'!$A:$C,Q$2,FALSE)),IF($N784=2,IF(ISERROR(VLOOKUP(DATA!$P784,'M2'!$A:$C,Q$2,FALSE)),"NOT PRESENT",VLOOKUP(DATA!$P784,'M2'!$A:$C,Q$2,FALSE)),IF($N784=0,IF(ISERROR(VLOOKUP($P784,'M1'!$A:$C,Q$2,FALSE)),IF(ISERROR(VLOOKUP(DATA!$P784,'M2'!$A:$C,Q$2,FALSE)),"NOT PRESENT",VLOOKUP(DATA!$P784,'M2'!$A:$C,Q$2,FALSE)),VLOOKUP($P784,'M1'!$A:$C,Q$2,FALSE)),"SPECIFY METHOD")))</f>
        <v>Debris - Zero</v>
      </c>
      <c r="R784" s="7" t="str">
        <f>IF($N784=1,IF(ISERROR(VLOOKUP($P784,'M1'!$A:$C,R$2,FALSE)),"NOT PRESENT",VLOOKUP($P784,'M1'!$A:$C,R$2,FALSE)),IF($N784=2,IF(ISERROR(VLOOKUP(DATA!$P784,'M2'!$A:$C,R$2,FALSE)),"NOT PRESENT",VLOOKUP(DATA!$P784,'M2'!$A:$C,R$2,FALSE)),IF($N784=0,IF(ISERROR(VLOOKUP($P784,'M1'!$A:$C,R$2,FALSE)),IF(ISERROR(VLOOKUP(DATA!$P784,'M2'!$A:$C,R$2,FALSE)),"NOT PRESENT",VLOOKUP(DATA!$P784,'M2'!$A:$C,R$2,FALSE)),VLOOKUP($P784,'M1'!$A:$C,R$2,FALSE)),"SPECIFY METHOD")))</f>
        <v>No Debris found</v>
      </c>
      <c r="S784" s="33">
        <f t="shared" si="1415"/>
        <v>0</v>
      </c>
      <c r="T784" s="2">
        <v>0</v>
      </c>
    </row>
    <row r="785" spans="2:20">
      <c r="B785" s="2" t="str">
        <f t="shared" ref="B785:D785" si="1538">IF(ISERROR(B784),IF(ISERROR(B783),IF(ISERROR(B782),"BLANK",B782),B783),B784)</f>
        <v>LH</v>
      </c>
      <c r="C785" s="2" t="str">
        <f t="shared" si="1538"/>
        <v>KK</v>
      </c>
      <c r="D785" s="2" t="str">
        <f t="shared" si="1538"/>
        <v>BC3</v>
      </c>
      <c r="E785" s="7" t="str">
        <f>IF(ISERROR(VLOOKUP($D785,SITES!$A:$E,2,FALSE)),"",VLOOKUP($D785,SITES!$A:$E,2,FALSE))</f>
        <v>Broward County 3</v>
      </c>
      <c r="F785" s="4">
        <f>IF(ISERROR(VLOOKUP($D785,SITES!$A:$E,3,FALSE)),"",VLOOKUP($D785,SITES!$A:$E,3,FALSE))</f>
        <v>26.158633333333334</v>
      </c>
      <c r="G785" s="31">
        <f>IF(ISERROR(VLOOKUP($D785,SITES!$A:$E,4,FALSE)),"",VLOOKUP($D785,SITES!$A:$E,4,FALSE))</f>
        <v>-80.077349999999996</v>
      </c>
      <c r="H785" s="50">
        <f t="shared" ref="H785:P785" si="1539">IF(ISERROR(H784),IF(ISERROR(H783),IF(ISERROR(H782),"BLANK",H782),H783),H784)</f>
        <v>45479</v>
      </c>
      <c r="I785" s="2">
        <f t="shared" si="1539"/>
        <v>15</v>
      </c>
      <c r="J785" s="2" t="str">
        <f t="shared" si="1539"/>
        <v>N</v>
      </c>
      <c r="K785" s="6">
        <f t="shared" si="1539"/>
        <v>0.41666666666666669</v>
      </c>
      <c r="L785" s="2" t="str">
        <f t="shared" si="1539"/>
        <v>Angela</v>
      </c>
      <c r="M785" s="2">
        <f t="shared" si="1539"/>
        <v>18.899999999999999</v>
      </c>
      <c r="N785" s="2">
        <f t="shared" si="1539"/>
        <v>2</v>
      </c>
      <c r="O785" s="2">
        <f t="shared" si="1539"/>
        <v>2</v>
      </c>
      <c r="P785" s="2" t="str">
        <f t="shared" si="1539"/>
        <v>dez</v>
      </c>
      <c r="Q785" s="7" t="str">
        <f>IF($N785=1,IF(ISERROR(VLOOKUP($P785,'M1'!$A:$C,Q$2,FALSE)),"NOT PRESENT",VLOOKUP($P785,'M1'!$A:$C,Q$2,FALSE)),IF($N785=2,IF(ISERROR(VLOOKUP(DATA!$P785,'M2'!$A:$C,Q$2,FALSE)),"NOT PRESENT",VLOOKUP(DATA!$P785,'M2'!$A:$C,Q$2,FALSE)),IF($N785=0,IF(ISERROR(VLOOKUP($P785,'M1'!$A:$C,Q$2,FALSE)),IF(ISERROR(VLOOKUP(DATA!$P785,'M2'!$A:$C,Q$2,FALSE)),"NOT PRESENT",VLOOKUP(DATA!$P785,'M2'!$A:$C,Q$2,FALSE)),VLOOKUP($P785,'M1'!$A:$C,Q$2,FALSE)),"SPECIFY METHOD")))</f>
        <v>Debris - Zero</v>
      </c>
      <c r="R785" s="7" t="str">
        <f>IF($N785=1,IF(ISERROR(VLOOKUP($P785,'M1'!$A:$C,R$2,FALSE)),"NOT PRESENT",VLOOKUP($P785,'M1'!$A:$C,R$2,FALSE)),IF($N785=2,IF(ISERROR(VLOOKUP(DATA!$P785,'M2'!$A:$C,R$2,FALSE)),"NOT PRESENT",VLOOKUP(DATA!$P785,'M2'!$A:$C,R$2,FALSE)),IF($N785=0,IF(ISERROR(VLOOKUP($P785,'M1'!$A:$C,R$2,FALSE)),IF(ISERROR(VLOOKUP(DATA!$P785,'M2'!$A:$C,R$2,FALSE)),"NOT PRESENT",VLOOKUP(DATA!$P785,'M2'!$A:$C,R$2,FALSE)),VLOOKUP($P785,'M1'!$A:$C,R$2,FALSE)),"SPECIFY METHOD")))</f>
        <v>No Debris found</v>
      </c>
      <c r="S785" s="33">
        <f t="shared" si="1415"/>
        <v>0</v>
      </c>
      <c r="T785" s="2">
        <v>0</v>
      </c>
    </row>
    <row r="786" spans="2:20">
      <c r="B786" s="2" t="str">
        <f t="shared" ref="B786:D786" si="1540">IF(ISERROR(B785),IF(ISERROR(B784),IF(ISERROR(B783),"BLANK",B783),B784),B785)</f>
        <v>LH</v>
      </c>
      <c r="C786" s="2" t="str">
        <f t="shared" si="1540"/>
        <v>KK</v>
      </c>
      <c r="D786" s="2" t="str">
        <f t="shared" si="1540"/>
        <v>BC3</v>
      </c>
      <c r="E786" s="7" t="str">
        <f>IF(ISERROR(VLOOKUP($D786,SITES!$A:$E,2,FALSE)),"",VLOOKUP($D786,SITES!$A:$E,2,FALSE))</f>
        <v>Broward County 3</v>
      </c>
      <c r="F786" s="4">
        <f>IF(ISERROR(VLOOKUP($D786,SITES!$A:$E,3,FALSE)),"",VLOOKUP($D786,SITES!$A:$E,3,FALSE))</f>
        <v>26.158633333333334</v>
      </c>
      <c r="G786" s="31">
        <f>IF(ISERROR(VLOOKUP($D786,SITES!$A:$E,4,FALSE)),"",VLOOKUP($D786,SITES!$A:$E,4,FALSE))</f>
        <v>-80.077349999999996</v>
      </c>
      <c r="H786" s="50">
        <f t="shared" ref="H786:P786" si="1541">IF(ISERROR(H785),IF(ISERROR(H784),IF(ISERROR(H783),"BLANK",H783),H784),H785)</f>
        <v>45479</v>
      </c>
      <c r="I786" s="2">
        <f t="shared" si="1541"/>
        <v>15</v>
      </c>
      <c r="J786" s="2" t="str">
        <f t="shared" si="1541"/>
        <v>N</v>
      </c>
      <c r="K786" s="6">
        <f t="shared" si="1541"/>
        <v>0.41666666666666669</v>
      </c>
      <c r="L786" s="2" t="str">
        <f t="shared" si="1541"/>
        <v>Angela</v>
      </c>
      <c r="M786" s="2">
        <f t="shared" si="1541"/>
        <v>18.899999999999999</v>
      </c>
      <c r="N786" s="2">
        <f t="shared" si="1541"/>
        <v>2</v>
      </c>
      <c r="O786" s="2">
        <f t="shared" si="1541"/>
        <v>2</v>
      </c>
      <c r="P786" s="2" t="str">
        <f t="shared" si="1541"/>
        <v>dez</v>
      </c>
      <c r="Q786" s="7" t="str">
        <f>IF($N786=1,IF(ISERROR(VLOOKUP($P786,'M1'!$A:$C,Q$2,FALSE)),"NOT PRESENT",VLOOKUP($P786,'M1'!$A:$C,Q$2,FALSE)),IF($N786=2,IF(ISERROR(VLOOKUP(DATA!$P786,'M2'!$A:$C,Q$2,FALSE)),"NOT PRESENT",VLOOKUP(DATA!$P786,'M2'!$A:$C,Q$2,FALSE)),IF($N786=0,IF(ISERROR(VLOOKUP($P786,'M1'!$A:$C,Q$2,FALSE)),IF(ISERROR(VLOOKUP(DATA!$P786,'M2'!$A:$C,Q$2,FALSE)),"NOT PRESENT",VLOOKUP(DATA!$P786,'M2'!$A:$C,Q$2,FALSE)),VLOOKUP($P786,'M1'!$A:$C,Q$2,FALSE)),"SPECIFY METHOD")))</f>
        <v>Debris - Zero</v>
      </c>
      <c r="R786" s="7" t="str">
        <f>IF($N786=1,IF(ISERROR(VLOOKUP($P786,'M1'!$A:$C,R$2,FALSE)),"NOT PRESENT",VLOOKUP($P786,'M1'!$A:$C,R$2,FALSE)),IF($N786=2,IF(ISERROR(VLOOKUP(DATA!$P786,'M2'!$A:$C,R$2,FALSE)),"NOT PRESENT",VLOOKUP(DATA!$P786,'M2'!$A:$C,R$2,FALSE)),IF($N786=0,IF(ISERROR(VLOOKUP($P786,'M1'!$A:$C,R$2,FALSE)),IF(ISERROR(VLOOKUP(DATA!$P786,'M2'!$A:$C,R$2,FALSE)),"NOT PRESENT",VLOOKUP(DATA!$P786,'M2'!$A:$C,R$2,FALSE)),VLOOKUP($P786,'M1'!$A:$C,R$2,FALSE)),"SPECIFY METHOD")))</f>
        <v>No Debris found</v>
      </c>
      <c r="S786" s="33">
        <f t="shared" si="1415"/>
        <v>0</v>
      </c>
      <c r="T786" s="2">
        <v>0</v>
      </c>
    </row>
    <row r="787" spans="2:20">
      <c r="B787" s="2" t="str">
        <f t="shared" ref="B787:D787" si="1542">IF(ISERROR(B786),IF(ISERROR(B785),IF(ISERROR(B784),"BLANK",B784),B785),B786)</f>
        <v>LH</v>
      </c>
      <c r="C787" s="2" t="str">
        <f t="shared" si="1542"/>
        <v>KK</v>
      </c>
      <c r="D787" s="2" t="str">
        <f t="shared" si="1542"/>
        <v>BC3</v>
      </c>
      <c r="E787" s="7" t="str">
        <f>IF(ISERROR(VLOOKUP($D787,SITES!$A:$E,2,FALSE)),"",VLOOKUP($D787,SITES!$A:$E,2,FALSE))</f>
        <v>Broward County 3</v>
      </c>
      <c r="F787" s="4">
        <f>IF(ISERROR(VLOOKUP($D787,SITES!$A:$E,3,FALSE)),"",VLOOKUP($D787,SITES!$A:$E,3,FALSE))</f>
        <v>26.158633333333334</v>
      </c>
      <c r="G787" s="31">
        <f>IF(ISERROR(VLOOKUP($D787,SITES!$A:$E,4,FALSE)),"",VLOOKUP($D787,SITES!$A:$E,4,FALSE))</f>
        <v>-80.077349999999996</v>
      </c>
      <c r="H787" s="50">
        <f t="shared" ref="H787:P787" si="1543">IF(ISERROR(H786),IF(ISERROR(H785),IF(ISERROR(H784),"BLANK",H784),H785),H786)</f>
        <v>45479</v>
      </c>
      <c r="I787" s="2">
        <f t="shared" si="1543"/>
        <v>15</v>
      </c>
      <c r="J787" s="2" t="str">
        <f t="shared" si="1543"/>
        <v>N</v>
      </c>
      <c r="K787" s="6">
        <f t="shared" si="1543"/>
        <v>0.41666666666666669</v>
      </c>
      <c r="L787" s="2" t="str">
        <f t="shared" si="1543"/>
        <v>Angela</v>
      </c>
      <c r="M787" s="2">
        <f t="shared" si="1543"/>
        <v>18.899999999999999</v>
      </c>
      <c r="N787" s="2">
        <f t="shared" si="1543"/>
        <v>2</v>
      </c>
      <c r="O787" s="2">
        <f t="shared" si="1543"/>
        <v>2</v>
      </c>
      <c r="P787" s="2" t="str">
        <f t="shared" si="1543"/>
        <v>dez</v>
      </c>
      <c r="Q787" s="7" t="str">
        <f>IF($N787=1,IF(ISERROR(VLOOKUP($P787,'M1'!$A:$C,Q$2,FALSE)),"NOT PRESENT",VLOOKUP($P787,'M1'!$A:$C,Q$2,FALSE)),IF($N787=2,IF(ISERROR(VLOOKUP(DATA!$P787,'M2'!$A:$C,Q$2,FALSE)),"NOT PRESENT",VLOOKUP(DATA!$P787,'M2'!$A:$C,Q$2,FALSE)),IF($N787=0,IF(ISERROR(VLOOKUP($P787,'M1'!$A:$C,Q$2,FALSE)),IF(ISERROR(VLOOKUP(DATA!$P787,'M2'!$A:$C,Q$2,FALSE)),"NOT PRESENT",VLOOKUP(DATA!$P787,'M2'!$A:$C,Q$2,FALSE)),VLOOKUP($P787,'M1'!$A:$C,Q$2,FALSE)),"SPECIFY METHOD")))</f>
        <v>Debris - Zero</v>
      </c>
      <c r="R787" s="7" t="str">
        <f>IF($N787=1,IF(ISERROR(VLOOKUP($P787,'M1'!$A:$C,R$2,FALSE)),"NOT PRESENT",VLOOKUP($P787,'M1'!$A:$C,R$2,FALSE)),IF($N787=2,IF(ISERROR(VLOOKUP(DATA!$P787,'M2'!$A:$C,R$2,FALSE)),"NOT PRESENT",VLOOKUP(DATA!$P787,'M2'!$A:$C,R$2,FALSE)),IF($N787=0,IF(ISERROR(VLOOKUP($P787,'M1'!$A:$C,R$2,FALSE)),IF(ISERROR(VLOOKUP(DATA!$P787,'M2'!$A:$C,R$2,FALSE)),"NOT PRESENT",VLOOKUP(DATA!$P787,'M2'!$A:$C,R$2,FALSE)),VLOOKUP($P787,'M1'!$A:$C,R$2,FALSE)),"SPECIFY METHOD")))</f>
        <v>No Debris found</v>
      </c>
      <c r="S787" s="33">
        <f t="shared" ref="S787:S850" si="1544">SUM(T787:AV787)</f>
        <v>0</v>
      </c>
      <c r="T787" s="2">
        <v>0</v>
      </c>
    </row>
    <row r="788" spans="2:20">
      <c r="B788" s="2" t="str">
        <f t="shared" ref="B788:D788" si="1545">IF(ISERROR(B787),IF(ISERROR(B786),IF(ISERROR(B785),"BLANK",B785),B786),B787)</f>
        <v>LH</v>
      </c>
      <c r="C788" s="2" t="str">
        <f t="shared" si="1545"/>
        <v>KK</v>
      </c>
      <c r="D788" s="2" t="str">
        <f t="shared" si="1545"/>
        <v>BC3</v>
      </c>
      <c r="E788" s="7" t="str">
        <f>IF(ISERROR(VLOOKUP($D788,SITES!$A:$E,2,FALSE)),"",VLOOKUP($D788,SITES!$A:$E,2,FALSE))</f>
        <v>Broward County 3</v>
      </c>
      <c r="F788" s="4">
        <f>IF(ISERROR(VLOOKUP($D788,SITES!$A:$E,3,FALSE)),"",VLOOKUP($D788,SITES!$A:$E,3,FALSE))</f>
        <v>26.158633333333334</v>
      </c>
      <c r="G788" s="31">
        <f>IF(ISERROR(VLOOKUP($D788,SITES!$A:$E,4,FALSE)),"",VLOOKUP($D788,SITES!$A:$E,4,FALSE))</f>
        <v>-80.077349999999996</v>
      </c>
      <c r="H788" s="50">
        <f t="shared" ref="H788:P788" si="1546">IF(ISERROR(H787),IF(ISERROR(H786),IF(ISERROR(H785),"BLANK",H785),H786),H787)</f>
        <v>45479</v>
      </c>
      <c r="I788" s="2">
        <f t="shared" si="1546"/>
        <v>15</v>
      </c>
      <c r="J788" s="2" t="str">
        <f t="shared" si="1546"/>
        <v>N</v>
      </c>
      <c r="K788" s="6">
        <f t="shared" si="1546"/>
        <v>0.41666666666666669</v>
      </c>
      <c r="L788" s="2" t="str">
        <f t="shared" si="1546"/>
        <v>Angela</v>
      </c>
      <c r="M788" s="2">
        <f t="shared" si="1546"/>
        <v>18.899999999999999</v>
      </c>
      <c r="N788" s="2">
        <f t="shared" si="1546"/>
        <v>2</v>
      </c>
      <c r="O788" s="2">
        <f t="shared" si="1546"/>
        <v>2</v>
      </c>
      <c r="P788" s="2" t="str">
        <f t="shared" si="1546"/>
        <v>dez</v>
      </c>
      <c r="Q788" s="7" t="str">
        <f>IF($N788=1,IF(ISERROR(VLOOKUP($P788,'M1'!$A:$C,Q$2,FALSE)),"NOT PRESENT",VLOOKUP($P788,'M1'!$A:$C,Q$2,FALSE)),IF($N788=2,IF(ISERROR(VLOOKUP(DATA!$P788,'M2'!$A:$C,Q$2,FALSE)),"NOT PRESENT",VLOOKUP(DATA!$P788,'M2'!$A:$C,Q$2,FALSE)),IF($N788=0,IF(ISERROR(VLOOKUP($P788,'M1'!$A:$C,Q$2,FALSE)),IF(ISERROR(VLOOKUP(DATA!$P788,'M2'!$A:$C,Q$2,FALSE)),"NOT PRESENT",VLOOKUP(DATA!$P788,'M2'!$A:$C,Q$2,FALSE)),VLOOKUP($P788,'M1'!$A:$C,Q$2,FALSE)),"SPECIFY METHOD")))</f>
        <v>Debris - Zero</v>
      </c>
      <c r="R788" s="7" t="str">
        <f>IF($N788=1,IF(ISERROR(VLOOKUP($P788,'M1'!$A:$C,R$2,FALSE)),"NOT PRESENT",VLOOKUP($P788,'M1'!$A:$C,R$2,FALSE)),IF($N788=2,IF(ISERROR(VLOOKUP(DATA!$P788,'M2'!$A:$C,R$2,FALSE)),"NOT PRESENT",VLOOKUP(DATA!$P788,'M2'!$A:$C,R$2,FALSE)),IF($N788=0,IF(ISERROR(VLOOKUP($P788,'M1'!$A:$C,R$2,FALSE)),IF(ISERROR(VLOOKUP(DATA!$P788,'M2'!$A:$C,R$2,FALSE)),"NOT PRESENT",VLOOKUP(DATA!$P788,'M2'!$A:$C,R$2,FALSE)),VLOOKUP($P788,'M1'!$A:$C,R$2,FALSE)),"SPECIFY METHOD")))</f>
        <v>No Debris found</v>
      </c>
      <c r="S788" s="33">
        <f t="shared" si="1544"/>
        <v>0</v>
      </c>
      <c r="T788" s="2">
        <v>0</v>
      </c>
    </row>
    <row r="789" spans="2:20">
      <c r="B789" s="2" t="str">
        <f t="shared" ref="B789:D789" si="1547">IF(ISERROR(B788),IF(ISERROR(B787),IF(ISERROR(B786),"BLANK",B786),B787),B788)</f>
        <v>LH</v>
      </c>
      <c r="C789" s="2" t="str">
        <f t="shared" si="1547"/>
        <v>KK</v>
      </c>
      <c r="D789" s="2" t="str">
        <f t="shared" si="1547"/>
        <v>BC3</v>
      </c>
      <c r="E789" s="7" t="str">
        <f>IF(ISERROR(VLOOKUP($D789,SITES!$A:$E,2,FALSE)),"",VLOOKUP($D789,SITES!$A:$E,2,FALSE))</f>
        <v>Broward County 3</v>
      </c>
      <c r="F789" s="4">
        <f>IF(ISERROR(VLOOKUP($D789,SITES!$A:$E,3,FALSE)),"",VLOOKUP($D789,SITES!$A:$E,3,FALSE))</f>
        <v>26.158633333333334</v>
      </c>
      <c r="G789" s="31">
        <f>IF(ISERROR(VLOOKUP($D789,SITES!$A:$E,4,FALSE)),"",VLOOKUP($D789,SITES!$A:$E,4,FALSE))</f>
        <v>-80.077349999999996</v>
      </c>
      <c r="H789" s="50">
        <f t="shared" ref="H789:P789" si="1548">IF(ISERROR(H788),IF(ISERROR(H787),IF(ISERROR(H786),"BLANK",H786),H787),H788)</f>
        <v>45479</v>
      </c>
      <c r="I789" s="2">
        <f t="shared" si="1548"/>
        <v>15</v>
      </c>
      <c r="J789" s="2" t="str">
        <f t="shared" si="1548"/>
        <v>N</v>
      </c>
      <c r="K789" s="6">
        <f t="shared" si="1548"/>
        <v>0.41666666666666669</v>
      </c>
      <c r="L789" s="2" t="str">
        <f t="shared" si="1548"/>
        <v>Angela</v>
      </c>
      <c r="M789" s="2">
        <f t="shared" si="1548"/>
        <v>18.899999999999999</v>
      </c>
      <c r="N789" s="2">
        <f t="shared" si="1548"/>
        <v>2</v>
      </c>
      <c r="O789" s="2">
        <f t="shared" si="1548"/>
        <v>2</v>
      </c>
      <c r="P789" s="2" t="str">
        <f t="shared" si="1548"/>
        <v>dez</v>
      </c>
      <c r="Q789" s="7" t="str">
        <f>IF($N789=1,IF(ISERROR(VLOOKUP($P789,'M1'!$A:$C,Q$2,FALSE)),"NOT PRESENT",VLOOKUP($P789,'M1'!$A:$C,Q$2,FALSE)),IF($N789=2,IF(ISERROR(VLOOKUP(DATA!$P789,'M2'!$A:$C,Q$2,FALSE)),"NOT PRESENT",VLOOKUP(DATA!$P789,'M2'!$A:$C,Q$2,FALSE)),IF($N789=0,IF(ISERROR(VLOOKUP($P789,'M1'!$A:$C,Q$2,FALSE)),IF(ISERROR(VLOOKUP(DATA!$P789,'M2'!$A:$C,Q$2,FALSE)),"NOT PRESENT",VLOOKUP(DATA!$P789,'M2'!$A:$C,Q$2,FALSE)),VLOOKUP($P789,'M1'!$A:$C,Q$2,FALSE)),"SPECIFY METHOD")))</f>
        <v>Debris - Zero</v>
      </c>
      <c r="R789" s="7" t="str">
        <f>IF($N789=1,IF(ISERROR(VLOOKUP($P789,'M1'!$A:$C,R$2,FALSE)),"NOT PRESENT",VLOOKUP($P789,'M1'!$A:$C,R$2,FALSE)),IF($N789=2,IF(ISERROR(VLOOKUP(DATA!$P789,'M2'!$A:$C,R$2,FALSE)),"NOT PRESENT",VLOOKUP(DATA!$P789,'M2'!$A:$C,R$2,FALSE)),IF($N789=0,IF(ISERROR(VLOOKUP($P789,'M1'!$A:$C,R$2,FALSE)),IF(ISERROR(VLOOKUP(DATA!$P789,'M2'!$A:$C,R$2,FALSE)),"NOT PRESENT",VLOOKUP(DATA!$P789,'M2'!$A:$C,R$2,FALSE)),VLOOKUP($P789,'M1'!$A:$C,R$2,FALSE)),"SPECIFY METHOD")))</f>
        <v>No Debris found</v>
      </c>
      <c r="S789" s="33">
        <f t="shared" si="1544"/>
        <v>0</v>
      </c>
      <c r="T789" s="2">
        <v>0</v>
      </c>
    </row>
    <row r="790" spans="2:20">
      <c r="B790" s="2" t="str">
        <f t="shared" ref="B790:D790" si="1549">IF(ISERROR(B789),IF(ISERROR(B788),IF(ISERROR(B787),"BLANK",B787),B788),B789)</f>
        <v>LH</v>
      </c>
      <c r="C790" s="2" t="str">
        <f t="shared" si="1549"/>
        <v>KK</v>
      </c>
      <c r="D790" s="2" t="str">
        <f t="shared" si="1549"/>
        <v>BC3</v>
      </c>
      <c r="E790" s="7" t="str">
        <f>IF(ISERROR(VLOOKUP($D790,SITES!$A:$E,2,FALSE)),"",VLOOKUP($D790,SITES!$A:$E,2,FALSE))</f>
        <v>Broward County 3</v>
      </c>
      <c r="F790" s="4">
        <f>IF(ISERROR(VLOOKUP($D790,SITES!$A:$E,3,FALSE)),"",VLOOKUP($D790,SITES!$A:$E,3,FALSE))</f>
        <v>26.158633333333334</v>
      </c>
      <c r="G790" s="31">
        <f>IF(ISERROR(VLOOKUP($D790,SITES!$A:$E,4,FALSE)),"",VLOOKUP($D790,SITES!$A:$E,4,FALSE))</f>
        <v>-80.077349999999996</v>
      </c>
      <c r="H790" s="50">
        <f t="shared" ref="H790:P790" si="1550">IF(ISERROR(H789),IF(ISERROR(H788),IF(ISERROR(H787),"BLANK",H787),H788),H789)</f>
        <v>45479</v>
      </c>
      <c r="I790" s="2">
        <f t="shared" si="1550"/>
        <v>15</v>
      </c>
      <c r="J790" s="2" t="str">
        <f t="shared" si="1550"/>
        <v>N</v>
      </c>
      <c r="K790" s="6">
        <f t="shared" si="1550"/>
        <v>0.41666666666666669</v>
      </c>
      <c r="L790" s="2" t="str">
        <f t="shared" si="1550"/>
        <v>Angela</v>
      </c>
      <c r="M790" s="2">
        <f t="shared" si="1550"/>
        <v>18.899999999999999</v>
      </c>
      <c r="N790" s="2">
        <f t="shared" si="1550"/>
        <v>2</v>
      </c>
      <c r="O790" s="2">
        <f t="shared" si="1550"/>
        <v>2</v>
      </c>
      <c r="P790" s="2" t="str">
        <f t="shared" si="1550"/>
        <v>dez</v>
      </c>
      <c r="Q790" s="7" t="str">
        <f>IF($N790=1,IF(ISERROR(VLOOKUP($P790,'M1'!$A:$C,Q$2,FALSE)),"NOT PRESENT",VLOOKUP($P790,'M1'!$A:$C,Q$2,FALSE)),IF($N790=2,IF(ISERROR(VLOOKUP(DATA!$P790,'M2'!$A:$C,Q$2,FALSE)),"NOT PRESENT",VLOOKUP(DATA!$P790,'M2'!$A:$C,Q$2,FALSE)),IF($N790=0,IF(ISERROR(VLOOKUP($P790,'M1'!$A:$C,Q$2,FALSE)),IF(ISERROR(VLOOKUP(DATA!$P790,'M2'!$A:$C,Q$2,FALSE)),"NOT PRESENT",VLOOKUP(DATA!$P790,'M2'!$A:$C,Q$2,FALSE)),VLOOKUP($P790,'M1'!$A:$C,Q$2,FALSE)),"SPECIFY METHOD")))</f>
        <v>Debris - Zero</v>
      </c>
      <c r="R790" s="7" t="str">
        <f>IF($N790=1,IF(ISERROR(VLOOKUP($P790,'M1'!$A:$C,R$2,FALSE)),"NOT PRESENT",VLOOKUP($P790,'M1'!$A:$C,R$2,FALSE)),IF($N790=2,IF(ISERROR(VLOOKUP(DATA!$P790,'M2'!$A:$C,R$2,FALSE)),"NOT PRESENT",VLOOKUP(DATA!$P790,'M2'!$A:$C,R$2,FALSE)),IF($N790=0,IF(ISERROR(VLOOKUP($P790,'M1'!$A:$C,R$2,FALSE)),IF(ISERROR(VLOOKUP(DATA!$P790,'M2'!$A:$C,R$2,FALSE)),"NOT PRESENT",VLOOKUP(DATA!$P790,'M2'!$A:$C,R$2,FALSE)),VLOOKUP($P790,'M1'!$A:$C,R$2,FALSE)),"SPECIFY METHOD")))</f>
        <v>No Debris found</v>
      </c>
      <c r="S790" s="33">
        <f t="shared" si="1544"/>
        <v>0</v>
      </c>
      <c r="T790" s="2">
        <v>0</v>
      </c>
    </row>
    <row r="791" spans="2:20">
      <c r="B791" s="2" t="str">
        <f t="shared" ref="B791:D791" si="1551">IF(ISERROR(B790),IF(ISERROR(B789),IF(ISERROR(B788),"BLANK",B788),B789),B790)</f>
        <v>LH</v>
      </c>
      <c r="C791" s="2" t="str">
        <f t="shared" si="1551"/>
        <v>KK</v>
      </c>
      <c r="D791" s="2" t="str">
        <f t="shared" si="1551"/>
        <v>BC3</v>
      </c>
      <c r="E791" s="7" t="str">
        <f>IF(ISERROR(VLOOKUP($D791,SITES!$A:$E,2,FALSE)),"",VLOOKUP($D791,SITES!$A:$E,2,FALSE))</f>
        <v>Broward County 3</v>
      </c>
      <c r="F791" s="4">
        <f>IF(ISERROR(VLOOKUP($D791,SITES!$A:$E,3,FALSE)),"",VLOOKUP($D791,SITES!$A:$E,3,FALSE))</f>
        <v>26.158633333333334</v>
      </c>
      <c r="G791" s="31">
        <f>IF(ISERROR(VLOOKUP($D791,SITES!$A:$E,4,FALSE)),"",VLOOKUP($D791,SITES!$A:$E,4,FALSE))</f>
        <v>-80.077349999999996</v>
      </c>
      <c r="H791" s="50">
        <f t="shared" ref="H791:P791" si="1552">IF(ISERROR(H790),IF(ISERROR(H789),IF(ISERROR(H788),"BLANK",H788),H789),H790)</f>
        <v>45479</v>
      </c>
      <c r="I791" s="2">
        <f t="shared" si="1552"/>
        <v>15</v>
      </c>
      <c r="J791" s="2" t="str">
        <f t="shared" si="1552"/>
        <v>N</v>
      </c>
      <c r="K791" s="6">
        <f t="shared" si="1552"/>
        <v>0.41666666666666669</v>
      </c>
      <c r="L791" s="2" t="str">
        <f t="shared" si="1552"/>
        <v>Angela</v>
      </c>
      <c r="M791" s="2">
        <f t="shared" si="1552"/>
        <v>18.899999999999999</v>
      </c>
      <c r="N791" s="2">
        <f t="shared" si="1552"/>
        <v>2</v>
      </c>
      <c r="O791" s="2">
        <f t="shared" si="1552"/>
        <v>2</v>
      </c>
      <c r="P791" s="2" t="str">
        <f t="shared" si="1552"/>
        <v>dez</v>
      </c>
      <c r="Q791" s="7" t="str">
        <f>IF($N791=1,IF(ISERROR(VLOOKUP($P791,'M1'!$A:$C,Q$2,FALSE)),"NOT PRESENT",VLOOKUP($P791,'M1'!$A:$C,Q$2,FALSE)),IF($N791=2,IF(ISERROR(VLOOKUP(DATA!$P791,'M2'!$A:$C,Q$2,FALSE)),"NOT PRESENT",VLOOKUP(DATA!$P791,'M2'!$A:$C,Q$2,FALSE)),IF($N791=0,IF(ISERROR(VLOOKUP($P791,'M1'!$A:$C,Q$2,FALSE)),IF(ISERROR(VLOOKUP(DATA!$P791,'M2'!$A:$C,Q$2,FALSE)),"NOT PRESENT",VLOOKUP(DATA!$P791,'M2'!$A:$C,Q$2,FALSE)),VLOOKUP($P791,'M1'!$A:$C,Q$2,FALSE)),"SPECIFY METHOD")))</f>
        <v>Debris - Zero</v>
      </c>
      <c r="R791" s="7" t="str">
        <f>IF($N791=1,IF(ISERROR(VLOOKUP($P791,'M1'!$A:$C,R$2,FALSE)),"NOT PRESENT",VLOOKUP($P791,'M1'!$A:$C,R$2,FALSE)),IF($N791=2,IF(ISERROR(VLOOKUP(DATA!$P791,'M2'!$A:$C,R$2,FALSE)),"NOT PRESENT",VLOOKUP(DATA!$P791,'M2'!$A:$C,R$2,FALSE)),IF($N791=0,IF(ISERROR(VLOOKUP($P791,'M1'!$A:$C,R$2,FALSE)),IF(ISERROR(VLOOKUP(DATA!$P791,'M2'!$A:$C,R$2,FALSE)),"NOT PRESENT",VLOOKUP(DATA!$P791,'M2'!$A:$C,R$2,FALSE)),VLOOKUP($P791,'M1'!$A:$C,R$2,FALSE)),"SPECIFY METHOD")))</f>
        <v>No Debris found</v>
      </c>
      <c r="S791" s="33">
        <f t="shared" si="1544"/>
        <v>0</v>
      </c>
      <c r="T791" s="2">
        <v>0</v>
      </c>
    </row>
    <row r="792" spans="2:20">
      <c r="B792" s="2" t="str">
        <f t="shared" ref="B792:D792" si="1553">IF(ISERROR(B791),IF(ISERROR(B790),IF(ISERROR(B789),"BLANK",B789),B790),B791)</f>
        <v>LH</v>
      </c>
      <c r="C792" s="2" t="str">
        <f t="shared" si="1553"/>
        <v>KK</v>
      </c>
      <c r="D792" s="2" t="str">
        <f t="shared" si="1553"/>
        <v>BC3</v>
      </c>
      <c r="E792" s="7" t="str">
        <f>IF(ISERROR(VLOOKUP($D792,SITES!$A:$E,2,FALSE)),"",VLOOKUP($D792,SITES!$A:$E,2,FALSE))</f>
        <v>Broward County 3</v>
      </c>
      <c r="F792" s="4">
        <f>IF(ISERROR(VLOOKUP($D792,SITES!$A:$E,3,FALSE)),"",VLOOKUP($D792,SITES!$A:$E,3,FALSE))</f>
        <v>26.158633333333334</v>
      </c>
      <c r="G792" s="31">
        <f>IF(ISERROR(VLOOKUP($D792,SITES!$A:$E,4,FALSE)),"",VLOOKUP($D792,SITES!$A:$E,4,FALSE))</f>
        <v>-80.077349999999996</v>
      </c>
      <c r="H792" s="50">
        <f t="shared" ref="H792:P792" si="1554">IF(ISERROR(H791),IF(ISERROR(H790),IF(ISERROR(H789),"BLANK",H789),H790),H791)</f>
        <v>45479</v>
      </c>
      <c r="I792" s="2">
        <f t="shared" si="1554"/>
        <v>15</v>
      </c>
      <c r="J792" s="2" t="str">
        <f t="shared" si="1554"/>
        <v>N</v>
      </c>
      <c r="K792" s="6">
        <f t="shared" si="1554"/>
        <v>0.41666666666666669</v>
      </c>
      <c r="L792" s="2" t="str">
        <f t="shared" si="1554"/>
        <v>Angela</v>
      </c>
      <c r="M792" s="2">
        <f t="shared" si="1554"/>
        <v>18.899999999999999</v>
      </c>
      <c r="N792" s="2">
        <f t="shared" si="1554"/>
        <v>2</v>
      </c>
      <c r="O792" s="2">
        <f t="shared" si="1554"/>
        <v>2</v>
      </c>
      <c r="P792" s="2" t="str">
        <f t="shared" si="1554"/>
        <v>dez</v>
      </c>
      <c r="Q792" s="7" t="str">
        <f>IF($N792=1,IF(ISERROR(VLOOKUP($P792,'M1'!$A:$C,Q$2,FALSE)),"NOT PRESENT",VLOOKUP($P792,'M1'!$A:$C,Q$2,FALSE)),IF($N792=2,IF(ISERROR(VLOOKUP(DATA!$P792,'M2'!$A:$C,Q$2,FALSE)),"NOT PRESENT",VLOOKUP(DATA!$P792,'M2'!$A:$C,Q$2,FALSE)),IF($N792=0,IF(ISERROR(VLOOKUP($P792,'M1'!$A:$C,Q$2,FALSE)),IF(ISERROR(VLOOKUP(DATA!$P792,'M2'!$A:$C,Q$2,FALSE)),"NOT PRESENT",VLOOKUP(DATA!$P792,'M2'!$A:$C,Q$2,FALSE)),VLOOKUP($P792,'M1'!$A:$C,Q$2,FALSE)),"SPECIFY METHOD")))</f>
        <v>Debris - Zero</v>
      </c>
      <c r="R792" s="7" t="str">
        <f>IF($N792=1,IF(ISERROR(VLOOKUP($P792,'M1'!$A:$C,R$2,FALSE)),"NOT PRESENT",VLOOKUP($P792,'M1'!$A:$C,R$2,FALSE)),IF($N792=2,IF(ISERROR(VLOOKUP(DATA!$P792,'M2'!$A:$C,R$2,FALSE)),"NOT PRESENT",VLOOKUP(DATA!$P792,'M2'!$A:$C,R$2,FALSE)),IF($N792=0,IF(ISERROR(VLOOKUP($P792,'M1'!$A:$C,R$2,FALSE)),IF(ISERROR(VLOOKUP(DATA!$P792,'M2'!$A:$C,R$2,FALSE)),"NOT PRESENT",VLOOKUP(DATA!$P792,'M2'!$A:$C,R$2,FALSE)),VLOOKUP($P792,'M1'!$A:$C,R$2,FALSE)),"SPECIFY METHOD")))</f>
        <v>No Debris found</v>
      </c>
      <c r="S792" s="33">
        <f t="shared" si="1544"/>
        <v>0</v>
      </c>
      <c r="T792" s="2">
        <v>0</v>
      </c>
    </row>
    <row r="793" spans="2:20">
      <c r="B793" s="2" t="str">
        <f t="shared" ref="B793:D793" si="1555">IF(ISERROR(B792),IF(ISERROR(B791),IF(ISERROR(B790),"BLANK",B790),B791),B792)</f>
        <v>LH</v>
      </c>
      <c r="C793" s="2" t="str">
        <f t="shared" si="1555"/>
        <v>KK</v>
      </c>
      <c r="D793" s="2" t="str">
        <f t="shared" si="1555"/>
        <v>BC3</v>
      </c>
      <c r="E793" s="7" t="str">
        <f>IF(ISERROR(VLOOKUP($D793,SITES!$A:$E,2,FALSE)),"",VLOOKUP($D793,SITES!$A:$E,2,FALSE))</f>
        <v>Broward County 3</v>
      </c>
      <c r="F793" s="4">
        <f>IF(ISERROR(VLOOKUP($D793,SITES!$A:$E,3,FALSE)),"",VLOOKUP($D793,SITES!$A:$E,3,FALSE))</f>
        <v>26.158633333333334</v>
      </c>
      <c r="G793" s="31">
        <f>IF(ISERROR(VLOOKUP($D793,SITES!$A:$E,4,FALSE)),"",VLOOKUP($D793,SITES!$A:$E,4,FALSE))</f>
        <v>-80.077349999999996</v>
      </c>
      <c r="H793" s="50">
        <f t="shared" ref="H793:P793" si="1556">IF(ISERROR(H792),IF(ISERROR(H791),IF(ISERROR(H790),"BLANK",H790),H791),H792)</f>
        <v>45479</v>
      </c>
      <c r="I793" s="2">
        <f t="shared" si="1556"/>
        <v>15</v>
      </c>
      <c r="J793" s="2" t="str">
        <f t="shared" si="1556"/>
        <v>N</v>
      </c>
      <c r="K793" s="6">
        <f t="shared" si="1556"/>
        <v>0.41666666666666669</v>
      </c>
      <c r="L793" s="2" t="str">
        <f t="shared" si="1556"/>
        <v>Angela</v>
      </c>
      <c r="M793" s="2">
        <f t="shared" si="1556"/>
        <v>18.899999999999999</v>
      </c>
      <c r="N793" s="2">
        <f t="shared" si="1556"/>
        <v>2</v>
      </c>
      <c r="O793" s="2">
        <f t="shared" si="1556"/>
        <v>2</v>
      </c>
      <c r="P793" s="2" t="str">
        <f t="shared" si="1556"/>
        <v>dez</v>
      </c>
      <c r="Q793" s="7" t="str">
        <f>IF($N793=1,IF(ISERROR(VLOOKUP($P793,'M1'!$A:$C,Q$2,FALSE)),"NOT PRESENT",VLOOKUP($P793,'M1'!$A:$C,Q$2,FALSE)),IF($N793=2,IF(ISERROR(VLOOKUP(DATA!$P793,'M2'!$A:$C,Q$2,FALSE)),"NOT PRESENT",VLOOKUP(DATA!$P793,'M2'!$A:$C,Q$2,FALSE)),IF($N793=0,IF(ISERROR(VLOOKUP($P793,'M1'!$A:$C,Q$2,FALSE)),IF(ISERROR(VLOOKUP(DATA!$P793,'M2'!$A:$C,Q$2,FALSE)),"NOT PRESENT",VLOOKUP(DATA!$P793,'M2'!$A:$C,Q$2,FALSE)),VLOOKUP($P793,'M1'!$A:$C,Q$2,FALSE)),"SPECIFY METHOD")))</f>
        <v>Debris - Zero</v>
      </c>
      <c r="R793" s="7" t="str">
        <f>IF($N793=1,IF(ISERROR(VLOOKUP($P793,'M1'!$A:$C,R$2,FALSE)),"NOT PRESENT",VLOOKUP($P793,'M1'!$A:$C,R$2,FALSE)),IF($N793=2,IF(ISERROR(VLOOKUP(DATA!$P793,'M2'!$A:$C,R$2,FALSE)),"NOT PRESENT",VLOOKUP(DATA!$P793,'M2'!$A:$C,R$2,FALSE)),IF($N793=0,IF(ISERROR(VLOOKUP($P793,'M1'!$A:$C,R$2,FALSE)),IF(ISERROR(VLOOKUP(DATA!$P793,'M2'!$A:$C,R$2,FALSE)),"NOT PRESENT",VLOOKUP(DATA!$P793,'M2'!$A:$C,R$2,FALSE)),VLOOKUP($P793,'M1'!$A:$C,R$2,FALSE)),"SPECIFY METHOD")))</f>
        <v>No Debris found</v>
      </c>
      <c r="S793" s="33">
        <f t="shared" si="1544"/>
        <v>0</v>
      </c>
      <c r="T793" s="2">
        <v>0</v>
      </c>
    </row>
    <row r="794" spans="2:20">
      <c r="B794" s="2" t="str">
        <f t="shared" ref="B794:D794" si="1557">IF(ISERROR(B793),IF(ISERROR(B792),IF(ISERROR(B791),"BLANK",B791),B792),B793)</f>
        <v>LH</v>
      </c>
      <c r="C794" s="2" t="str">
        <f t="shared" si="1557"/>
        <v>KK</v>
      </c>
      <c r="D794" s="2" t="str">
        <f t="shared" si="1557"/>
        <v>BC3</v>
      </c>
      <c r="E794" s="7" t="str">
        <f>IF(ISERROR(VLOOKUP($D794,SITES!$A:$E,2,FALSE)),"",VLOOKUP($D794,SITES!$A:$E,2,FALSE))</f>
        <v>Broward County 3</v>
      </c>
      <c r="F794" s="4">
        <f>IF(ISERROR(VLOOKUP($D794,SITES!$A:$E,3,FALSE)),"",VLOOKUP($D794,SITES!$A:$E,3,FALSE))</f>
        <v>26.158633333333334</v>
      </c>
      <c r="G794" s="31">
        <f>IF(ISERROR(VLOOKUP($D794,SITES!$A:$E,4,FALSE)),"",VLOOKUP($D794,SITES!$A:$E,4,FALSE))</f>
        <v>-80.077349999999996</v>
      </c>
      <c r="H794" s="50">
        <f t="shared" ref="H794:P794" si="1558">IF(ISERROR(H793),IF(ISERROR(H792),IF(ISERROR(H791),"BLANK",H791),H792),H793)</f>
        <v>45479</v>
      </c>
      <c r="I794" s="2">
        <f t="shared" si="1558"/>
        <v>15</v>
      </c>
      <c r="J794" s="2" t="str">
        <f t="shared" si="1558"/>
        <v>N</v>
      </c>
      <c r="K794" s="6">
        <f t="shared" si="1558"/>
        <v>0.41666666666666669</v>
      </c>
      <c r="L794" s="2" t="str">
        <f t="shared" si="1558"/>
        <v>Angela</v>
      </c>
      <c r="M794" s="2">
        <f t="shared" si="1558"/>
        <v>18.899999999999999</v>
      </c>
      <c r="N794" s="2">
        <f t="shared" si="1558"/>
        <v>2</v>
      </c>
      <c r="O794" s="2">
        <f t="shared" si="1558"/>
        <v>2</v>
      </c>
      <c r="P794" s="2" t="str">
        <f t="shared" si="1558"/>
        <v>dez</v>
      </c>
      <c r="Q794" s="7" t="str">
        <f>IF($N794=1,IF(ISERROR(VLOOKUP($P794,'M1'!$A:$C,Q$2,FALSE)),"NOT PRESENT",VLOOKUP($P794,'M1'!$A:$C,Q$2,FALSE)),IF($N794=2,IF(ISERROR(VLOOKUP(DATA!$P794,'M2'!$A:$C,Q$2,FALSE)),"NOT PRESENT",VLOOKUP(DATA!$P794,'M2'!$A:$C,Q$2,FALSE)),IF($N794=0,IF(ISERROR(VLOOKUP($P794,'M1'!$A:$C,Q$2,FALSE)),IF(ISERROR(VLOOKUP(DATA!$P794,'M2'!$A:$C,Q$2,FALSE)),"NOT PRESENT",VLOOKUP(DATA!$P794,'M2'!$A:$C,Q$2,FALSE)),VLOOKUP($P794,'M1'!$A:$C,Q$2,FALSE)),"SPECIFY METHOD")))</f>
        <v>Debris - Zero</v>
      </c>
      <c r="R794" s="7" t="str">
        <f>IF($N794=1,IF(ISERROR(VLOOKUP($P794,'M1'!$A:$C,R$2,FALSE)),"NOT PRESENT",VLOOKUP($P794,'M1'!$A:$C,R$2,FALSE)),IF($N794=2,IF(ISERROR(VLOOKUP(DATA!$P794,'M2'!$A:$C,R$2,FALSE)),"NOT PRESENT",VLOOKUP(DATA!$P794,'M2'!$A:$C,R$2,FALSE)),IF($N794=0,IF(ISERROR(VLOOKUP($P794,'M1'!$A:$C,R$2,FALSE)),IF(ISERROR(VLOOKUP(DATA!$P794,'M2'!$A:$C,R$2,FALSE)),"NOT PRESENT",VLOOKUP(DATA!$P794,'M2'!$A:$C,R$2,FALSE)),VLOOKUP($P794,'M1'!$A:$C,R$2,FALSE)),"SPECIFY METHOD")))</f>
        <v>No Debris found</v>
      </c>
      <c r="S794" s="33">
        <f t="shared" si="1544"/>
        <v>0</v>
      </c>
      <c r="T794" s="2">
        <v>0</v>
      </c>
    </row>
    <row r="795" spans="2:20">
      <c r="B795" s="2" t="str">
        <f t="shared" ref="B795:D795" si="1559">IF(ISERROR(B794),IF(ISERROR(B793),IF(ISERROR(B792),"BLANK",B792),B793),B794)</f>
        <v>LH</v>
      </c>
      <c r="C795" s="2" t="str">
        <f t="shared" si="1559"/>
        <v>KK</v>
      </c>
      <c r="D795" s="2" t="str">
        <f t="shared" si="1559"/>
        <v>BC3</v>
      </c>
      <c r="E795" s="7" t="str">
        <f>IF(ISERROR(VLOOKUP($D795,SITES!$A:$E,2,FALSE)),"",VLOOKUP($D795,SITES!$A:$E,2,FALSE))</f>
        <v>Broward County 3</v>
      </c>
      <c r="F795" s="4">
        <f>IF(ISERROR(VLOOKUP($D795,SITES!$A:$E,3,FALSE)),"",VLOOKUP($D795,SITES!$A:$E,3,FALSE))</f>
        <v>26.158633333333334</v>
      </c>
      <c r="G795" s="31">
        <f>IF(ISERROR(VLOOKUP($D795,SITES!$A:$E,4,FALSE)),"",VLOOKUP($D795,SITES!$A:$E,4,FALSE))</f>
        <v>-80.077349999999996</v>
      </c>
      <c r="H795" s="50">
        <f t="shared" ref="H795:P795" si="1560">IF(ISERROR(H794),IF(ISERROR(H793),IF(ISERROR(H792),"BLANK",H792),H793),H794)</f>
        <v>45479</v>
      </c>
      <c r="I795" s="2">
        <f t="shared" si="1560"/>
        <v>15</v>
      </c>
      <c r="J795" s="2" t="str">
        <f t="shared" si="1560"/>
        <v>N</v>
      </c>
      <c r="K795" s="6">
        <f t="shared" si="1560"/>
        <v>0.41666666666666669</v>
      </c>
      <c r="L795" s="2" t="str">
        <f t="shared" si="1560"/>
        <v>Angela</v>
      </c>
      <c r="M795" s="2">
        <f t="shared" si="1560"/>
        <v>18.899999999999999</v>
      </c>
      <c r="N795" s="2">
        <f t="shared" si="1560"/>
        <v>2</v>
      </c>
      <c r="O795" s="2">
        <f t="shared" si="1560"/>
        <v>2</v>
      </c>
      <c r="P795" s="2" t="str">
        <f t="shared" si="1560"/>
        <v>dez</v>
      </c>
      <c r="Q795" s="7" t="str">
        <f>IF($N795=1,IF(ISERROR(VLOOKUP($P795,'M1'!$A:$C,Q$2,FALSE)),"NOT PRESENT",VLOOKUP($P795,'M1'!$A:$C,Q$2,FALSE)),IF($N795=2,IF(ISERROR(VLOOKUP(DATA!$P795,'M2'!$A:$C,Q$2,FALSE)),"NOT PRESENT",VLOOKUP(DATA!$P795,'M2'!$A:$C,Q$2,FALSE)),IF($N795=0,IF(ISERROR(VLOOKUP($P795,'M1'!$A:$C,Q$2,FALSE)),IF(ISERROR(VLOOKUP(DATA!$P795,'M2'!$A:$C,Q$2,FALSE)),"NOT PRESENT",VLOOKUP(DATA!$P795,'M2'!$A:$C,Q$2,FALSE)),VLOOKUP($P795,'M1'!$A:$C,Q$2,FALSE)),"SPECIFY METHOD")))</f>
        <v>Debris - Zero</v>
      </c>
      <c r="R795" s="7" t="str">
        <f>IF($N795=1,IF(ISERROR(VLOOKUP($P795,'M1'!$A:$C,R$2,FALSE)),"NOT PRESENT",VLOOKUP($P795,'M1'!$A:$C,R$2,FALSE)),IF($N795=2,IF(ISERROR(VLOOKUP(DATA!$P795,'M2'!$A:$C,R$2,FALSE)),"NOT PRESENT",VLOOKUP(DATA!$P795,'M2'!$A:$C,R$2,FALSE)),IF($N795=0,IF(ISERROR(VLOOKUP($P795,'M1'!$A:$C,R$2,FALSE)),IF(ISERROR(VLOOKUP(DATA!$P795,'M2'!$A:$C,R$2,FALSE)),"NOT PRESENT",VLOOKUP(DATA!$P795,'M2'!$A:$C,R$2,FALSE)),VLOOKUP($P795,'M1'!$A:$C,R$2,FALSE)),"SPECIFY METHOD")))</f>
        <v>No Debris found</v>
      </c>
      <c r="S795" s="33">
        <f t="shared" si="1544"/>
        <v>0</v>
      </c>
      <c r="T795" s="2">
        <v>0</v>
      </c>
    </row>
    <row r="796" spans="2:20">
      <c r="B796" s="2" t="str">
        <f t="shared" ref="B796:D796" si="1561">IF(ISERROR(B795),IF(ISERROR(B794),IF(ISERROR(B793),"BLANK",B793),B794),B795)</f>
        <v>LH</v>
      </c>
      <c r="C796" s="2" t="str">
        <f t="shared" si="1561"/>
        <v>KK</v>
      </c>
      <c r="D796" s="2" t="str">
        <f t="shared" si="1561"/>
        <v>BC3</v>
      </c>
      <c r="E796" s="7" t="str">
        <f>IF(ISERROR(VLOOKUP($D796,SITES!$A:$E,2,FALSE)),"",VLOOKUP($D796,SITES!$A:$E,2,FALSE))</f>
        <v>Broward County 3</v>
      </c>
      <c r="F796" s="4">
        <f>IF(ISERROR(VLOOKUP($D796,SITES!$A:$E,3,FALSE)),"",VLOOKUP($D796,SITES!$A:$E,3,FALSE))</f>
        <v>26.158633333333334</v>
      </c>
      <c r="G796" s="31">
        <f>IF(ISERROR(VLOOKUP($D796,SITES!$A:$E,4,FALSE)),"",VLOOKUP($D796,SITES!$A:$E,4,FALSE))</f>
        <v>-80.077349999999996</v>
      </c>
      <c r="H796" s="50">
        <f t="shared" ref="H796:P796" si="1562">IF(ISERROR(H795),IF(ISERROR(H794),IF(ISERROR(H793),"BLANK",H793),H794),H795)</f>
        <v>45479</v>
      </c>
      <c r="I796" s="2">
        <f t="shared" si="1562"/>
        <v>15</v>
      </c>
      <c r="J796" s="2" t="str">
        <f t="shared" si="1562"/>
        <v>N</v>
      </c>
      <c r="K796" s="6">
        <f t="shared" si="1562"/>
        <v>0.41666666666666669</v>
      </c>
      <c r="L796" s="2" t="str">
        <f t="shared" si="1562"/>
        <v>Angela</v>
      </c>
      <c r="M796" s="2">
        <f t="shared" si="1562"/>
        <v>18.899999999999999</v>
      </c>
      <c r="N796" s="2">
        <f t="shared" si="1562"/>
        <v>2</v>
      </c>
      <c r="O796" s="2">
        <f t="shared" si="1562"/>
        <v>2</v>
      </c>
      <c r="P796" s="2" t="str">
        <f t="shared" si="1562"/>
        <v>dez</v>
      </c>
      <c r="Q796" s="7" t="str">
        <f>IF($N796=1,IF(ISERROR(VLOOKUP($P796,'M1'!$A:$C,Q$2,FALSE)),"NOT PRESENT",VLOOKUP($P796,'M1'!$A:$C,Q$2,FALSE)),IF($N796=2,IF(ISERROR(VLOOKUP(DATA!$P796,'M2'!$A:$C,Q$2,FALSE)),"NOT PRESENT",VLOOKUP(DATA!$P796,'M2'!$A:$C,Q$2,FALSE)),IF($N796=0,IF(ISERROR(VLOOKUP($P796,'M1'!$A:$C,Q$2,FALSE)),IF(ISERROR(VLOOKUP(DATA!$P796,'M2'!$A:$C,Q$2,FALSE)),"NOT PRESENT",VLOOKUP(DATA!$P796,'M2'!$A:$C,Q$2,FALSE)),VLOOKUP($P796,'M1'!$A:$C,Q$2,FALSE)),"SPECIFY METHOD")))</f>
        <v>Debris - Zero</v>
      </c>
      <c r="R796" s="7" t="str">
        <f>IF($N796=1,IF(ISERROR(VLOOKUP($P796,'M1'!$A:$C,R$2,FALSE)),"NOT PRESENT",VLOOKUP($P796,'M1'!$A:$C,R$2,FALSE)),IF($N796=2,IF(ISERROR(VLOOKUP(DATA!$P796,'M2'!$A:$C,R$2,FALSE)),"NOT PRESENT",VLOOKUP(DATA!$P796,'M2'!$A:$C,R$2,FALSE)),IF($N796=0,IF(ISERROR(VLOOKUP($P796,'M1'!$A:$C,R$2,FALSE)),IF(ISERROR(VLOOKUP(DATA!$P796,'M2'!$A:$C,R$2,FALSE)),"NOT PRESENT",VLOOKUP(DATA!$P796,'M2'!$A:$C,R$2,FALSE)),VLOOKUP($P796,'M1'!$A:$C,R$2,FALSE)),"SPECIFY METHOD")))</f>
        <v>No Debris found</v>
      </c>
      <c r="S796" s="33">
        <f t="shared" si="1544"/>
        <v>0</v>
      </c>
      <c r="T796" s="2">
        <v>0</v>
      </c>
    </row>
    <row r="797" spans="2:20">
      <c r="B797" s="2" t="str">
        <f t="shared" ref="B797:D797" si="1563">IF(ISERROR(B796),IF(ISERROR(B795),IF(ISERROR(B794),"BLANK",B794),B795),B796)</f>
        <v>LH</v>
      </c>
      <c r="C797" s="2" t="str">
        <f t="shared" si="1563"/>
        <v>KK</v>
      </c>
      <c r="D797" s="2" t="str">
        <f t="shared" si="1563"/>
        <v>BC3</v>
      </c>
      <c r="E797" s="7" t="str">
        <f>IF(ISERROR(VLOOKUP($D797,SITES!$A:$E,2,FALSE)),"",VLOOKUP($D797,SITES!$A:$E,2,FALSE))</f>
        <v>Broward County 3</v>
      </c>
      <c r="F797" s="4">
        <f>IF(ISERROR(VLOOKUP($D797,SITES!$A:$E,3,FALSE)),"",VLOOKUP($D797,SITES!$A:$E,3,FALSE))</f>
        <v>26.158633333333334</v>
      </c>
      <c r="G797" s="31">
        <f>IF(ISERROR(VLOOKUP($D797,SITES!$A:$E,4,FALSE)),"",VLOOKUP($D797,SITES!$A:$E,4,FALSE))</f>
        <v>-80.077349999999996</v>
      </c>
      <c r="H797" s="50">
        <f t="shared" ref="H797:P797" si="1564">IF(ISERROR(H796),IF(ISERROR(H795),IF(ISERROR(H794),"BLANK",H794),H795),H796)</f>
        <v>45479</v>
      </c>
      <c r="I797" s="2">
        <f t="shared" si="1564"/>
        <v>15</v>
      </c>
      <c r="J797" s="2" t="str">
        <f t="shared" si="1564"/>
        <v>N</v>
      </c>
      <c r="K797" s="6">
        <f t="shared" si="1564"/>
        <v>0.41666666666666669</v>
      </c>
      <c r="L797" s="2" t="str">
        <f t="shared" si="1564"/>
        <v>Angela</v>
      </c>
      <c r="M797" s="2">
        <f t="shared" si="1564"/>
        <v>18.899999999999999</v>
      </c>
      <c r="N797" s="2">
        <f t="shared" si="1564"/>
        <v>2</v>
      </c>
      <c r="O797" s="2">
        <f t="shared" si="1564"/>
        <v>2</v>
      </c>
      <c r="P797" s="2" t="str">
        <f t="shared" si="1564"/>
        <v>dez</v>
      </c>
      <c r="Q797" s="7" t="str">
        <f>IF($N797=1,IF(ISERROR(VLOOKUP($P797,'M1'!$A:$C,Q$2,FALSE)),"NOT PRESENT",VLOOKUP($P797,'M1'!$A:$C,Q$2,FALSE)),IF($N797=2,IF(ISERROR(VLOOKUP(DATA!$P797,'M2'!$A:$C,Q$2,FALSE)),"NOT PRESENT",VLOOKUP(DATA!$P797,'M2'!$A:$C,Q$2,FALSE)),IF($N797=0,IF(ISERROR(VLOOKUP($P797,'M1'!$A:$C,Q$2,FALSE)),IF(ISERROR(VLOOKUP(DATA!$P797,'M2'!$A:$C,Q$2,FALSE)),"NOT PRESENT",VLOOKUP(DATA!$P797,'M2'!$A:$C,Q$2,FALSE)),VLOOKUP($P797,'M1'!$A:$C,Q$2,FALSE)),"SPECIFY METHOD")))</f>
        <v>Debris - Zero</v>
      </c>
      <c r="R797" s="7" t="str">
        <f>IF($N797=1,IF(ISERROR(VLOOKUP($P797,'M1'!$A:$C,R$2,FALSE)),"NOT PRESENT",VLOOKUP($P797,'M1'!$A:$C,R$2,FALSE)),IF($N797=2,IF(ISERROR(VLOOKUP(DATA!$P797,'M2'!$A:$C,R$2,FALSE)),"NOT PRESENT",VLOOKUP(DATA!$P797,'M2'!$A:$C,R$2,FALSE)),IF($N797=0,IF(ISERROR(VLOOKUP($P797,'M1'!$A:$C,R$2,FALSE)),IF(ISERROR(VLOOKUP(DATA!$P797,'M2'!$A:$C,R$2,FALSE)),"NOT PRESENT",VLOOKUP(DATA!$P797,'M2'!$A:$C,R$2,FALSE)),VLOOKUP($P797,'M1'!$A:$C,R$2,FALSE)),"SPECIFY METHOD")))</f>
        <v>No Debris found</v>
      </c>
      <c r="S797" s="33">
        <f t="shared" si="1544"/>
        <v>0</v>
      </c>
      <c r="T797" s="2">
        <v>0</v>
      </c>
    </row>
    <row r="798" spans="2:20">
      <c r="B798" s="2" t="str">
        <f t="shared" ref="B798:D798" si="1565">IF(ISERROR(B797),IF(ISERROR(B796),IF(ISERROR(B795),"BLANK",B795),B796),B797)</f>
        <v>LH</v>
      </c>
      <c r="C798" s="2" t="str">
        <f t="shared" si="1565"/>
        <v>KK</v>
      </c>
      <c r="D798" s="2" t="str">
        <f t="shared" si="1565"/>
        <v>BC3</v>
      </c>
      <c r="E798" s="7" t="str">
        <f>IF(ISERROR(VLOOKUP($D798,SITES!$A:$E,2,FALSE)),"",VLOOKUP($D798,SITES!$A:$E,2,FALSE))</f>
        <v>Broward County 3</v>
      </c>
      <c r="F798" s="4">
        <f>IF(ISERROR(VLOOKUP($D798,SITES!$A:$E,3,FALSE)),"",VLOOKUP($D798,SITES!$A:$E,3,FALSE))</f>
        <v>26.158633333333334</v>
      </c>
      <c r="G798" s="31">
        <f>IF(ISERROR(VLOOKUP($D798,SITES!$A:$E,4,FALSE)),"",VLOOKUP($D798,SITES!$A:$E,4,FALSE))</f>
        <v>-80.077349999999996</v>
      </c>
      <c r="H798" s="50">
        <f t="shared" ref="H798:P798" si="1566">IF(ISERROR(H797),IF(ISERROR(H796),IF(ISERROR(H795),"BLANK",H795),H796),H797)</f>
        <v>45479</v>
      </c>
      <c r="I798" s="2">
        <f t="shared" si="1566"/>
        <v>15</v>
      </c>
      <c r="J798" s="2" t="str">
        <f t="shared" si="1566"/>
        <v>N</v>
      </c>
      <c r="K798" s="6">
        <f t="shared" si="1566"/>
        <v>0.41666666666666669</v>
      </c>
      <c r="L798" s="2" t="str">
        <f t="shared" si="1566"/>
        <v>Angela</v>
      </c>
      <c r="M798" s="2">
        <f t="shared" si="1566"/>
        <v>18.899999999999999</v>
      </c>
      <c r="N798" s="2">
        <f t="shared" si="1566"/>
        <v>2</v>
      </c>
      <c r="O798" s="2">
        <f t="shared" si="1566"/>
        <v>2</v>
      </c>
      <c r="P798" s="2" t="str">
        <f t="shared" si="1566"/>
        <v>dez</v>
      </c>
      <c r="Q798" s="7" t="str">
        <f>IF($N798=1,IF(ISERROR(VLOOKUP($P798,'M1'!$A:$C,Q$2,FALSE)),"NOT PRESENT",VLOOKUP($P798,'M1'!$A:$C,Q$2,FALSE)),IF($N798=2,IF(ISERROR(VLOOKUP(DATA!$P798,'M2'!$A:$C,Q$2,FALSE)),"NOT PRESENT",VLOOKUP(DATA!$P798,'M2'!$A:$C,Q$2,FALSE)),IF($N798=0,IF(ISERROR(VLOOKUP($P798,'M1'!$A:$C,Q$2,FALSE)),IF(ISERROR(VLOOKUP(DATA!$P798,'M2'!$A:$C,Q$2,FALSE)),"NOT PRESENT",VLOOKUP(DATA!$P798,'M2'!$A:$C,Q$2,FALSE)),VLOOKUP($P798,'M1'!$A:$C,Q$2,FALSE)),"SPECIFY METHOD")))</f>
        <v>Debris - Zero</v>
      </c>
      <c r="R798" s="7" t="str">
        <f>IF($N798=1,IF(ISERROR(VLOOKUP($P798,'M1'!$A:$C,R$2,FALSE)),"NOT PRESENT",VLOOKUP($P798,'M1'!$A:$C,R$2,FALSE)),IF($N798=2,IF(ISERROR(VLOOKUP(DATA!$P798,'M2'!$A:$C,R$2,FALSE)),"NOT PRESENT",VLOOKUP(DATA!$P798,'M2'!$A:$C,R$2,FALSE)),IF($N798=0,IF(ISERROR(VLOOKUP($P798,'M1'!$A:$C,R$2,FALSE)),IF(ISERROR(VLOOKUP(DATA!$P798,'M2'!$A:$C,R$2,FALSE)),"NOT PRESENT",VLOOKUP(DATA!$P798,'M2'!$A:$C,R$2,FALSE)),VLOOKUP($P798,'M1'!$A:$C,R$2,FALSE)),"SPECIFY METHOD")))</f>
        <v>No Debris found</v>
      </c>
      <c r="S798" s="33">
        <f t="shared" si="1544"/>
        <v>0</v>
      </c>
      <c r="T798" s="2">
        <v>0</v>
      </c>
    </row>
    <row r="799" spans="2:20">
      <c r="B799" s="2" t="str">
        <f t="shared" ref="B799:D799" si="1567">IF(ISERROR(B798),IF(ISERROR(B797),IF(ISERROR(B796),"BLANK",B796),B797),B798)</f>
        <v>LH</v>
      </c>
      <c r="C799" s="2" t="str">
        <f t="shared" si="1567"/>
        <v>KK</v>
      </c>
      <c r="D799" s="2" t="str">
        <f t="shared" si="1567"/>
        <v>BC3</v>
      </c>
      <c r="E799" s="7" t="str">
        <f>IF(ISERROR(VLOOKUP($D799,SITES!$A:$E,2,FALSE)),"",VLOOKUP($D799,SITES!$A:$E,2,FALSE))</f>
        <v>Broward County 3</v>
      </c>
      <c r="F799" s="4">
        <f>IF(ISERROR(VLOOKUP($D799,SITES!$A:$E,3,FALSE)),"",VLOOKUP($D799,SITES!$A:$E,3,FALSE))</f>
        <v>26.158633333333334</v>
      </c>
      <c r="G799" s="31">
        <f>IF(ISERROR(VLOOKUP($D799,SITES!$A:$E,4,FALSE)),"",VLOOKUP($D799,SITES!$A:$E,4,FALSE))</f>
        <v>-80.077349999999996</v>
      </c>
      <c r="H799" s="50">
        <f t="shared" ref="H799:P799" si="1568">IF(ISERROR(H798),IF(ISERROR(H797),IF(ISERROR(H796),"BLANK",H796),H797),H798)</f>
        <v>45479</v>
      </c>
      <c r="I799" s="2">
        <f t="shared" si="1568"/>
        <v>15</v>
      </c>
      <c r="J799" s="2" t="str">
        <f t="shared" si="1568"/>
        <v>N</v>
      </c>
      <c r="K799" s="6">
        <f t="shared" si="1568"/>
        <v>0.41666666666666669</v>
      </c>
      <c r="L799" s="2" t="str">
        <f t="shared" si="1568"/>
        <v>Angela</v>
      </c>
      <c r="M799" s="2">
        <f t="shared" si="1568"/>
        <v>18.899999999999999</v>
      </c>
      <c r="N799" s="2">
        <f t="shared" si="1568"/>
        <v>2</v>
      </c>
      <c r="O799" s="2">
        <f t="shared" si="1568"/>
        <v>2</v>
      </c>
      <c r="P799" s="2" t="str">
        <f t="shared" si="1568"/>
        <v>dez</v>
      </c>
      <c r="Q799" s="7" t="str">
        <f>IF($N799=1,IF(ISERROR(VLOOKUP($P799,'M1'!$A:$C,Q$2,FALSE)),"NOT PRESENT",VLOOKUP($P799,'M1'!$A:$C,Q$2,FALSE)),IF($N799=2,IF(ISERROR(VLOOKUP(DATA!$P799,'M2'!$A:$C,Q$2,FALSE)),"NOT PRESENT",VLOOKUP(DATA!$P799,'M2'!$A:$C,Q$2,FALSE)),IF($N799=0,IF(ISERROR(VLOOKUP($P799,'M1'!$A:$C,Q$2,FALSE)),IF(ISERROR(VLOOKUP(DATA!$P799,'M2'!$A:$C,Q$2,FALSE)),"NOT PRESENT",VLOOKUP(DATA!$P799,'M2'!$A:$C,Q$2,FALSE)),VLOOKUP($P799,'M1'!$A:$C,Q$2,FALSE)),"SPECIFY METHOD")))</f>
        <v>Debris - Zero</v>
      </c>
      <c r="R799" s="7" t="str">
        <f>IF($N799=1,IF(ISERROR(VLOOKUP($P799,'M1'!$A:$C,R$2,FALSE)),"NOT PRESENT",VLOOKUP($P799,'M1'!$A:$C,R$2,FALSE)),IF($N799=2,IF(ISERROR(VLOOKUP(DATA!$P799,'M2'!$A:$C,R$2,FALSE)),"NOT PRESENT",VLOOKUP(DATA!$P799,'M2'!$A:$C,R$2,FALSE)),IF($N799=0,IF(ISERROR(VLOOKUP($P799,'M1'!$A:$C,R$2,FALSE)),IF(ISERROR(VLOOKUP(DATA!$P799,'M2'!$A:$C,R$2,FALSE)),"NOT PRESENT",VLOOKUP(DATA!$P799,'M2'!$A:$C,R$2,FALSE)),VLOOKUP($P799,'M1'!$A:$C,R$2,FALSE)),"SPECIFY METHOD")))</f>
        <v>No Debris found</v>
      </c>
      <c r="S799" s="33">
        <f t="shared" si="1544"/>
        <v>0</v>
      </c>
      <c r="T799" s="2">
        <v>0</v>
      </c>
    </row>
    <row r="800" spans="2:20">
      <c r="B800" s="2" t="str">
        <f t="shared" ref="B800:D800" si="1569">IF(ISERROR(B799),IF(ISERROR(B798),IF(ISERROR(B797),"BLANK",B797),B798),B799)</f>
        <v>LH</v>
      </c>
      <c r="C800" s="2" t="str">
        <f t="shared" si="1569"/>
        <v>KK</v>
      </c>
      <c r="D800" s="2" t="str">
        <f t="shared" si="1569"/>
        <v>BC3</v>
      </c>
      <c r="E800" s="7" t="str">
        <f>IF(ISERROR(VLOOKUP($D800,SITES!$A:$E,2,FALSE)),"",VLOOKUP($D800,SITES!$A:$E,2,FALSE))</f>
        <v>Broward County 3</v>
      </c>
      <c r="F800" s="4">
        <f>IF(ISERROR(VLOOKUP($D800,SITES!$A:$E,3,FALSE)),"",VLOOKUP($D800,SITES!$A:$E,3,FALSE))</f>
        <v>26.158633333333334</v>
      </c>
      <c r="G800" s="31">
        <f>IF(ISERROR(VLOOKUP($D800,SITES!$A:$E,4,FALSE)),"",VLOOKUP($D800,SITES!$A:$E,4,FALSE))</f>
        <v>-80.077349999999996</v>
      </c>
      <c r="H800" s="50">
        <f t="shared" ref="H800:P800" si="1570">IF(ISERROR(H799),IF(ISERROR(H798),IF(ISERROR(H797),"BLANK",H797),H798),H799)</f>
        <v>45479</v>
      </c>
      <c r="I800" s="2">
        <f t="shared" si="1570"/>
        <v>15</v>
      </c>
      <c r="J800" s="2" t="str">
        <f t="shared" si="1570"/>
        <v>N</v>
      </c>
      <c r="K800" s="6">
        <f t="shared" si="1570"/>
        <v>0.41666666666666669</v>
      </c>
      <c r="L800" s="2" t="str">
        <f t="shared" si="1570"/>
        <v>Angela</v>
      </c>
      <c r="M800" s="2">
        <f t="shared" si="1570"/>
        <v>18.899999999999999</v>
      </c>
      <c r="N800" s="2">
        <f t="shared" si="1570"/>
        <v>2</v>
      </c>
      <c r="O800" s="2">
        <f t="shared" si="1570"/>
        <v>2</v>
      </c>
      <c r="P800" s="2" t="str">
        <f t="shared" si="1570"/>
        <v>dez</v>
      </c>
      <c r="Q800" s="7" t="str">
        <f>IF($N800=1,IF(ISERROR(VLOOKUP($P800,'M1'!$A:$C,Q$2,FALSE)),"NOT PRESENT",VLOOKUP($P800,'M1'!$A:$C,Q$2,FALSE)),IF($N800=2,IF(ISERROR(VLOOKUP(DATA!$P800,'M2'!$A:$C,Q$2,FALSE)),"NOT PRESENT",VLOOKUP(DATA!$P800,'M2'!$A:$C,Q$2,FALSE)),IF($N800=0,IF(ISERROR(VLOOKUP($P800,'M1'!$A:$C,Q$2,FALSE)),IF(ISERROR(VLOOKUP(DATA!$P800,'M2'!$A:$C,Q$2,FALSE)),"NOT PRESENT",VLOOKUP(DATA!$P800,'M2'!$A:$C,Q$2,FALSE)),VLOOKUP($P800,'M1'!$A:$C,Q$2,FALSE)),"SPECIFY METHOD")))</f>
        <v>Debris - Zero</v>
      </c>
      <c r="R800" s="7" t="str">
        <f>IF($N800=1,IF(ISERROR(VLOOKUP($P800,'M1'!$A:$C,R$2,FALSE)),"NOT PRESENT",VLOOKUP($P800,'M1'!$A:$C,R$2,FALSE)),IF($N800=2,IF(ISERROR(VLOOKUP(DATA!$P800,'M2'!$A:$C,R$2,FALSE)),"NOT PRESENT",VLOOKUP(DATA!$P800,'M2'!$A:$C,R$2,FALSE)),IF($N800=0,IF(ISERROR(VLOOKUP($P800,'M1'!$A:$C,R$2,FALSE)),IF(ISERROR(VLOOKUP(DATA!$P800,'M2'!$A:$C,R$2,FALSE)),"NOT PRESENT",VLOOKUP(DATA!$P800,'M2'!$A:$C,R$2,FALSE)),VLOOKUP($P800,'M1'!$A:$C,R$2,FALSE)),"SPECIFY METHOD")))</f>
        <v>No Debris found</v>
      </c>
      <c r="S800" s="33">
        <f t="shared" si="1544"/>
        <v>0</v>
      </c>
      <c r="T800" s="2">
        <v>0</v>
      </c>
    </row>
    <row r="801" spans="2:20">
      <c r="B801" s="2" t="str">
        <f t="shared" ref="B801:D801" si="1571">IF(ISERROR(B800),IF(ISERROR(B799),IF(ISERROR(B798),"BLANK",B798),B799),B800)</f>
        <v>LH</v>
      </c>
      <c r="C801" s="2" t="str">
        <f t="shared" si="1571"/>
        <v>KK</v>
      </c>
      <c r="D801" s="2" t="str">
        <f t="shared" si="1571"/>
        <v>BC3</v>
      </c>
      <c r="E801" s="7" t="str">
        <f>IF(ISERROR(VLOOKUP($D801,SITES!$A:$E,2,FALSE)),"",VLOOKUP($D801,SITES!$A:$E,2,FALSE))</f>
        <v>Broward County 3</v>
      </c>
      <c r="F801" s="4">
        <f>IF(ISERROR(VLOOKUP($D801,SITES!$A:$E,3,FALSE)),"",VLOOKUP($D801,SITES!$A:$E,3,FALSE))</f>
        <v>26.158633333333334</v>
      </c>
      <c r="G801" s="31">
        <f>IF(ISERROR(VLOOKUP($D801,SITES!$A:$E,4,FALSE)),"",VLOOKUP($D801,SITES!$A:$E,4,FALSE))</f>
        <v>-80.077349999999996</v>
      </c>
      <c r="H801" s="50">
        <f t="shared" ref="H801:P801" si="1572">IF(ISERROR(H800),IF(ISERROR(H799),IF(ISERROR(H798),"BLANK",H798),H799),H800)</f>
        <v>45479</v>
      </c>
      <c r="I801" s="2">
        <f t="shared" si="1572"/>
        <v>15</v>
      </c>
      <c r="J801" s="2" t="str">
        <f t="shared" si="1572"/>
        <v>N</v>
      </c>
      <c r="K801" s="6">
        <f t="shared" si="1572"/>
        <v>0.41666666666666669</v>
      </c>
      <c r="L801" s="2" t="str">
        <f t="shared" si="1572"/>
        <v>Angela</v>
      </c>
      <c r="M801" s="2">
        <f t="shared" si="1572"/>
        <v>18.899999999999999</v>
      </c>
      <c r="N801" s="2">
        <f t="shared" si="1572"/>
        <v>2</v>
      </c>
      <c r="O801" s="2">
        <f t="shared" si="1572"/>
        <v>2</v>
      </c>
      <c r="P801" s="2" t="str">
        <f t="shared" si="1572"/>
        <v>dez</v>
      </c>
      <c r="Q801" s="7" t="str">
        <f>IF($N801=1,IF(ISERROR(VLOOKUP($P801,'M1'!$A:$C,Q$2,FALSE)),"NOT PRESENT",VLOOKUP($P801,'M1'!$A:$C,Q$2,FALSE)),IF($N801=2,IF(ISERROR(VLOOKUP(DATA!$P801,'M2'!$A:$C,Q$2,FALSE)),"NOT PRESENT",VLOOKUP(DATA!$P801,'M2'!$A:$C,Q$2,FALSE)),IF($N801=0,IF(ISERROR(VLOOKUP($P801,'M1'!$A:$C,Q$2,FALSE)),IF(ISERROR(VLOOKUP(DATA!$P801,'M2'!$A:$C,Q$2,FALSE)),"NOT PRESENT",VLOOKUP(DATA!$P801,'M2'!$A:$C,Q$2,FALSE)),VLOOKUP($P801,'M1'!$A:$C,Q$2,FALSE)),"SPECIFY METHOD")))</f>
        <v>Debris - Zero</v>
      </c>
      <c r="R801" s="7" t="str">
        <f>IF($N801=1,IF(ISERROR(VLOOKUP($P801,'M1'!$A:$C,R$2,FALSE)),"NOT PRESENT",VLOOKUP($P801,'M1'!$A:$C,R$2,FALSE)),IF($N801=2,IF(ISERROR(VLOOKUP(DATA!$P801,'M2'!$A:$C,R$2,FALSE)),"NOT PRESENT",VLOOKUP(DATA!$P801,'M2'!$A:$C,R$2,FALSE)),IF($N801=0,IF(ISERROR(VLOOKUP($P801,'M1'!$A:$C,R$2,FALSE)),IF(ISERROR(VLOOKUP(DATA!$P801,'M2'!$A:$C,R$2,FALSE)),"NOT PRESENT",VLOOKUP(DATA!$P801,'M2'!$A:$C,R$2,FALSE)),VLOOKUP($P801,'M1'!$A:$C,R$2,FALSE)),"SPECIFY METHOD")))</f>
        <v>No Debris found</v>
      </c>
      <c r="S801" s="33">
        <f t="shared" si="1544"/>
        <v>0</v>
      </c>
      <c r="T801" s="2">
        <v>0</v>
      </c>
    </row>
    <row r="802" spans="2:20">
      <c r="B802" s="2" t="str">
        <f t="shared" ref="B802:D802" si="1573">IF(ISERROR(B801),IF(ISERROR(B800),IF(ISERROR(B799),"BLANK",B799),B800),B801)</f>
        <v>LH</v>
      </c>
      <c r="C802" s="2" t="str">
        <f t="shared" si="1573"/>
        <v>KK</v>
      </c>
      <c r="D802" s="2" t="str">
        <f t="shared" si="1573"/>
        <v>BC3</v>
      </c>
      <c r="E802" s="7" t="str">
        <f>IF(ISERROR(VLOOKUP($D802,SITES!$A:$E,2,FALSE)),"",VLOOKUP($D802,SITES!$A:$E,2,FALSE))</f>
        <v>Broward County 3</v>
      </c>
      <c r="F802" s="4">
        <f>IF(ISERROR(VLOOKUP($D802,SITES!$A:$E,3,FALSE)),"",VLOOKUP($D802,SITES!$A:$E,3,FALSE))</f>
        <v>26.158633333333334</v>
      </c>
      <c r="G802" s="31">
        <f>IF(ISERROR(VLOOKUP($D802,SITES!$A:$E,4,FALSE)),"",VLOOKUP($D802,SITES!$A:$E,4,FALSE))</f>
        <v>-80.077349999999996</v>
      </c>
      <c r="H802" s="50">
        <f t="shared" ref="H802:P802" si="1574">IF(ISERROR(H801),IF(ISERROR(H800),IF(ISERROR(H799),"BLANK",H799),H800),H801)</f>
        <v>45479</v>
      </c>
      <c r="I802" s="2">
        <f t="shared" si="1574"/>
        <v>15</v>
      </c>
      <c r="J802" s="2" t="str">
        <f t="shared" si="1574"/>
        <v>N</v>
      </c>
      <c r="K802" s="6">
        <f t="shared" si="1574"/>
        <v>0.41666666666666669</v>
      </c>
      <c r="L802" s="2" t="str">
        <f t="shared" si="1574"/>
        <v>Angela</v>
      </c>
      <c r="M802" s="2">
        <f t="shared" si="1574"/>
        <v>18.899999999999999</v>
      </c>
      <c r="N802" s="2">
        <f t="shared" si="1574"/>
        <v>2</v>
      </c>
      <c r="O802" s="2">
        <f t="shared" si="1574"/>
        <v>2</v>
      </c>
      <c r="P802" s="2" t="str">
        <f t="shared" si="1574"/>
        <v>dez</v>
      </c>
      <c r="Q802" s="7" t="str">
        <f>IF($N802=1,IF(ISERROR(VLOOKUP($P802,'M1'!$A:$C,Q$2,FALSE)),"NOT PRESENT",VLOOKUP($P802,'M1'!$A:$C,Q$2,FALSE)),IF($N802=2,IF(ISERROR(VLOOKUP(DATA!$P802,'M2'!$A:$C,Q$2,FALSE)),"NOT PRESENT",VLOOKUP(DATA!$P802,'M2'!$A:$C,Q$2,FALSE)),IF($N802=0,IF(ISERROR(VLOOKUP($P802,'M1'!$A:$C,Q$2,FALSE)),IF(ISERROR(VLOOKUP(DATA!$P802,'M2'!$A:$C,Q$2,FALSE)),"NOT PRESENT",VLOOKUP(DATA!$P802,'M2'!$A:$C,Q$2,FALSE)),VLOOKUP($P802,'M1'!$A:$C,Q$2,FALSE)),"SPECIFY METHOD")))</f>
        <v>Debris - Zero</v>
      </c>
      <c r="R802" s="7" t="str">
        <f>IF($N802=1,IF(ISERROR(VLOOKUP($P802,'M1'!$A:$C,R$2,FALSE)),"NOT PRESENT",VLOOKUP($P802,'M1'!$A:$C,R$2,FALSE)),IF($N802=2,IF(ISERROR(VLOOKUP(DATA!$P802,'M2'!$A:$C,R$2,FALSE)),"NOT PRESENT",VLOOKUP(DATA!$P802,'M2'!$A:$C,R$2,FALSE)),IF($N802=0,IF(ISERROR(VLOOKUP($P802,'M1'!$A:$C,R$2,FALSE)),IF(ISERROR(VLOOKUP(DATA!$P802,'M2'!$A:$C,R$2,FALSE)),"NOT PRESENT",VLOOKUP(DATA!$P802,'M2'!$A:$C,R$2,FALSE)),VLOOKUP($P802,'M1'!$A:$C,R$2,FALSE)),"SPECIFY METHOD")))</f>
        <v>No Debris found</v>
      </c>
      <c r="S802" s="33">
        <f t="shared" si="1544"/>
        <v>0</v>
      </c>
      <c r="T802" s="2">
        <v>0</v>
      </c>
    </row>
    <row r="803" spans="2:20">
      <c r="B803" s="2" t="str">
        <f t="shared" ref="B803:D803" si="1575">IF(ISERROR(B802),IF(ISERROR(B801),IF(ISERROR(B800),"BLANK",B800),B801),B802)</f>
        <v>LH</v>
      </c>
      <c r="C803" s="2" t="str">
        <f t="shared" si="1575"/>
        <v>KK</v>
      </c>
      <c r="D803" s="2" t="str">
        <f t="shared" si="1575"/>
        <v>BC3</v>
      </c>
      <c r="E803" s="7" t="str">
        <f>IF(ISERROR(VLOOKUP($D803,SITES!$A:$E,2,FALSE)),"",VLOOKUP($D803,SITES!$A:$E,2,FALSE))</f>
        <v>Broward County 3</v>
      </c>
      <c r="F803" s="4">
        <f>IF(ISERROR(VLOOKUP($D803,SITES!$A:$E,3,FALSE)),"",VLOOKUP($D803,SITES!$A:$E,3,FALSE))</f>
        <v>26.158633333333334</v>
      </c>
      <c r="G803" s="31">
        <f>IF(ISERROR(VLOOKUP($D803,SITES!$A:$E,4,FALSE)),"",VLOOKUP($D803,SITES!$A:$E,4,FALSE))</f>
        <v>-80.077349999999996</v>
      </c>
      <c r="H803" s="50">
        <f t="shared" ref="H803:P803" si="1576">IF(ISERROR(H802),IF(ISERROR(H801),IF(ISERROR(H800),"BLANK",H800),H801),H802)</f>
        <v>45479</v>
      </c>
      <c r="I803" s="2">
        <f t="shared" si="1576"/>
        <v>15</v>
      </c>
      <c r="J803" s="2" t="str">
        <f t="shared" si="1576"/>
        <v>N</v>
      </c>
      <c r="K803" s="6">
        <f t="shared" si="1576"/>
        <v>0.41666666666666669</v>
      </c>
      <c r="L803" s="2" t="str">
        <f t="shared" si="1576"/>
        <v>Angela</v>
      </c>
      <c r="M803" s="2">
        <f t="shared" si="1576"/>
        <v>18.899999999999999</v>
      </c>
      <c r="N803" s="2">
        <f t="shared" si="1576"/>
        <v>2</v>
      </c>
      <c r="O803" s="2">
        <f t="shared" si="1576"/>
        <v>2</v>
      </c>
      <c r="P803" s="2" t="str">
        <f t="shared" si="1576"/>
        <v>dez</v>
      </c>
      <c r="Q803" s="7" t="str">
        <f>IF($N803=1,IF(ISERROR(VLOOKUP($P803,'M1'!$A:$C,Q$2,FALSE)),"NOT PRESENT",VLOOKUP($P803,'M1'!$A:$C,Q$2,FALSE)),IF($N803=2,IF(ISERROR(VLOOKUP(DATA!$P803,'M2'!$A:$C,Q$2,FALSE)),"NOT PRESENT",VLOOKUP(DATA!$P803,'M2'!$A:$C,Q$2,FALSE)),IF($N803=0,IF(ISERROR(VLOOKUP($P803,'M1'!$A:$C,Q$2,FALSE)),IF(ISERROR(VLOOKUP(DATA!$P803,'M2'!$A:$C,Q$2,FALSE)),"NOT PRESENT",VLOOKUP(DATA!$P803,'M2'!$A:$C,Q$2,FALSE)),VLOOKUP($P803,'M1'!$A:$C,Q$2,FALSE)),"SPECIFY METHOD")))</f>
        <v>Debris - Zero</v>
      </c>
      <c r="R803" s="7" t="str">
        <f>IF($N803=1,IF(ISERROR(VLOOKUP($P803,'M1'!$A:$C,R$2,FALSE)),"NOT PRESENT",VLOOKUP($P803,'M1'!$A:$C,R$2,FALSE)),IF($N803=2,IF(ISERROR(VLOOKUP(DATA!$P803,'M2'!$A:$C,R$2,FALSE)),"NOT PRESENT",VLOOKUP(DATA!$P803,'M2'!$A:$C,R$2,FALSE)),IF($N803=0,IF(ISERROR(VLOOKUP($P803,'M1'!$A:$C,R$2,FALSE)),IF(ISERROR(VLOOKUP(DATA!$P803,'M2'!$A:$C,R$2,FALSE)),"NOT PRESENT",VLOOKUP(DATA!$P803,'M2'!$A:$C,R$2,FALSE)),VLOOKUP($P803,'M1'!$A:$C,R$2,FALSE)),"SPECIFY METHOD")))</f>
        <v>No Debris found</v>
      </c>
      <c r="S803" s="33">
        <f t="shared" si="1544"/>
        <v>0</v>
      </c>
      <c r="T803" s="2">
        <v>0</v>
      </c>
    </row>
    <row r="804" spans="2:20">
      <c r="B804" s="2" t="str">
        <f t="shared" ref="B804:D804" si="1577">IF(ISERROR(B803),IF(ISERROR(B802),IF(ISERROR(B801),"BLANK",B801),B802),B803)</f>
        <v>LH</v>
      </c>
      <c r="C804" s="2" t="str">
        <f t="shared" si="1577"/>
        <v>KK</v>
      </c>
      <c r="D804" s="2" t="str">
        <f t="shared" si="1577"/>
        <v>BC3</v>
      </c>
      <c r="E804" s="7" t="str">
        <f>IF(ISERROR(VLOOKUP($D804,SITES!$A:$E,2,FALSE)),"",VLOOKUP($D804,SITES!$A:$E,2,FALSE))</f>
        <v>Broward County 3</v>
      </c>
      <c r="F804" s="4">
        <f>IF(ISERROR(VLOOKUP($D804,SITES!$A:$E,3,FALSE)),"",VLOOKUP($D804,SITES!$A:$E,3,FALSE))</f>
        <v>26.158633333333334</v>
      </c>
      <c r="G804" s="31">
        <f>IF(ISERROR(VLOOKUP($D804,SITES!$A:$E,4,FALSE)),"",VLOOKUP($D804,SITES!$A:$E,4,FALSE))</f>
        <v>-80.077349999999996</v>
      </c>
      <c r="H804" s="50">
        <f t="shared" ref="H804:P804" si="1578">IF(ISERROR(H803),IF(ISERROR(H802),IF(ISERROR(H801),"BLANK",H801),H802),H803)</f>
        <v>45479</v>
      </c>
      <c r="I804" s="2">
        <f t="shared" si="1578"/>
        <v>15</v>
      </c>
      <c r="J804" s="2" t="str">
        <f t="shared" si="1578"/>
        <v>N</v>
      </c>
      <c r="K804" s="6">
        <f t="shared" si="1578"/>
        <v>0.41666666666666669</v>
      </c>
      <c r="L804" s="2" t="str">
        <f t="shared" si="1578"/>
        <v>Angela</v>
      </c>
      <c r="M804" s="2">
        <f t="shared" si="1578"/>
        <v>18.899999999999999</v>
      </c>
      <c r="N804" s="2">
        <f t="shared" si="1578"/>
        <v>2</v>
      </c>
      <c r="O804" s="2">
        <f t="shared" si="1578"/>
        <v>2</v>
      </c>
      <c r="P804" s="2" t="str">
        <f t="shared" si="1578"/>
        <v>dez</v>
      </c>
      <c r="Q804" s="7" t="str">
        <f>IF($N804=1,IF(ISERROR(VLOOKUP($P804,'M1'!$A:$C,Q$2,FALSE)),"NOT PRESENT",VLOOKUP($P804,'M1'!$A:$C,Q$2,FALSE)),IF($N804=2,IF(ISERROR(VLOOKUP(DATA!$P804,'M2'!$A:$C,Q$2,FALSE)),"NOT PRESENT",VLOOKUP(DATA!$P804,'M2'!$A:$C,Q$2,FALSE)),IF($N804=0,IF(ISERROR(VLOOKUP($P804,'M1'!$A:$C,Q$2,FALSE)),IF(ISERROR(VLOOKUP(DATA!$P804,'M2'!$A:$C,Q$2,FALSE)),"NOT PRESENT",VLOOKUP(DATA!$P804,'M2'!$A:$C,Q$2,FALSE)),VLOOKUP($P804,'M1'!$A:$C,Q$2,FALSE)),"SPECIFY METHOD")))</f>
        <v>Debris - Zero</v>
      </c>
      <c r="R804" s="7" t="str">
        <f>IF($N804=1,IF(ISERROR(VLOOKUP($P804,'M1'!$A:$C,R$2,FALSE)),"NOT PRESENT",VLOOKUP($P804,'M1'!$A:$C,R$2,FALSE)),IF($N804=2,IF(ISERROR(VLOOKUP(DATA!$P804,'M2'!$A:$C,R$2,FALSE)),"NOT PRESENT",VLOOKUP(DATA!$P804,'M2'!$A:$C,R$2,FALSE)),IF($N804=0,IF(ISERROR(VLOOKUP($P804,'M1'!$A:$C,R$2,FALSE)),IF(ISERROR(VLOOKUP(DATA!$P804,'M2'!$A:$C,R$2,FALSE)),"NOT PRESENT",VLOOKUP(DATA!$P804,'M2'!$A:$C,R$2,FALSE)),VLOOKUP($P804,'M1'!$A:$C,R$2,FALSE)),"SPECIFY METHOD")))</f>
        <v>No Debris found</v>
      </c>
      <c r="S804" s="33">
        <f t="shared" si="1544"/>
        <v>0</v>
      </c>
      <c r="T804" s="2">
        <v>0</v>
      </c>
    </row>
    <row r="805" spans="2:20">
      <c r="B805" s="2" t="str">
        <f t="shared" ref="B805:D805" si="1579">IF(ISERROR(B804),IF(ISERROR(B803),IF(ISERROR(B802),"BLANK",B802),B803),B804)</f>
        <v>LH</v>
      </c>
      <c r="C805" s="2" t="str">
        <f t="shared" si="1579"/>
        <v>KK</v>
      </c>
      <c r="D805" s="2" t="str">
        <f t="shared" si="1579"/>
        <v>BC3</v>
      </c>
      <c r="E805" s="7" t="str">
        <f>IF(ISERROR(VLOOKUP($D805,SITES!$A:$E,2,FALSE)),"",VLOOKUP($D805,SITES!$A:$E,2,FALSE))</f>
        <v>Broward County 3</v>
      </c>
      <c r="F805" s="4">
        <f>IF(ISERROR(VLOOKUP($D805,SITES!$A:$E,3,FALSE)),"",VLOOKUP($D805,SITES!$A:$E,3,FALSE))</f>
        <v>26.158633333333334</v>
      </c>
      <c r="G805" s="31">
        <f>IF(ISERROR(VLOOKUP($D805,SITES!$A:$E,4,FALSE)),"",VLOOKUP($D805,SITES!$A:$E,4,FALSE))</f>
        <v>-80.077349999999996</v>
      </c>
      <c r="H805" s="50">
        <f t="shared" ref="H805:P805" si="1580">IF(ISERROR(H804),IF(ISERROR(H803),IF(ISERROR(H802),"BLANK",H802),H803),H804)</f>
        <v>45479</v>
      </c>
      <c r="I805" s="2">
        <f t="shared" si="1580"/>
        <v>15</v>
      </c>
      <c r="J805" s="2" t="str">
        <f t="shared" si="1580"/>
        <v>N</v>
      </c>
      <c r="K805" s="6">
        <f t="shared" si="1580"/>
        <v>0.41666666666666669</v>
      </c>
      <c r="L805" s="2" t="str">
        <f t="shared" si="1580"/>
        <v>Angela</v>
      </c>
      <c r="M805" s="2">
        <f t="shared" si="1580"/>
        <v>18.899999999999999</v>
      </c>
      <c r="N805" s="2">
        <f t="shared" si="1580"/>
        <v>2</v>
      </c>
      <c r="O805" s="2">
        <f t="shared" si="1580"/>
        <v>2</v>
      </c>
      <c r="P805" s="2" t="str">
        <f t="shared" si="1580"/>
        <v>dez</v>
      </c>
      <c r="Q805" s="7" t="str">
        <f>IF($N805=1,IF(ISERROR(VLOOKUP($P805,'M1'!$A:$C,Q$2,FALSE)),"NOT PRESENT",VLOOKUP($P805,'M1'!$A:$C,Q$2,FALSE)),IF($N805=2,IF(ISERROR(VLOOKUP(DATA!$P805,'M2'!$A:$C,Q$2,FALSE)),"NOT PRESENT",VLOOKUP(DATA!$P805,'M2'!$A:$C,Q$2,FALSE)),IF($N805=0,IF(ISERROR(VLOOKUP($P805,'M1'!$A:$C,Q$2,FALSE)),IF(ISERROR(VLOOKUP(DATA!$P805,'M2'!$A:$C,Q$2,FALSE)),"NOT PRESENT",VLOOKUP(DATA!$P805,'M2'!$A:$C,Q$2,FALSE)),VLOOKUP($P805,'M1'!$A:$C,Q$2,FALSE)),"SPECIFY METHOD")))</f>
        <v>Debris - Zero</v>
      </c>
      <c r="R805" s="7" t="str">
        <f>IF($N805=1,IF(ISERROR(VLOOKUP($P805,'M1'!$A:$C,R$2,FALSE)),"NOT PRESENT",VLOOKUP($P805,'M1'!$A:$C,R$2,FALSE)),IF($N805=2,IF(ISERROR(VLOOKUP(DATA!$P805,'M2'!$A:$C,R$2,FALSE)),"NOT PRESENT",VLOOKUP(DATA!$P805,'M2'!$A:$C,R$2,FALSE)),IF($N805=0,IF(ISERROR(VLOOKUP($P805,'M1'!$A:$C,R$2,FALSE)),IF(ISERROR(VLOOKUP(DATA!$P805,'M2'!$A:$C,R$2,FALSE)),"NOT PRESENT",VLOOKUP(DATA!$P805,'M2'!$A:$C,R$2,FALSE)),VLOOKUP($P805,'M1'!$A:$C,R$2,FALSE)),"SPECIFY METHOD")))</f>
        <v>No Debris found</v>
      </c>
      <c r="S805" s="33">
        <f t="shared" si="1544"/>
        <v>0</v>
      </c>
      <c r="T805" s="2">
        <v>0</v>
      </c>
    </row>
    <row r="806" spans="2:20">
      <c r="B806" s="2" t="str">
        <f t="shared" ref="B806:D806" si="1581">IF(ISERROR(B805),IF(ISERROR(B804),IF(ISERROR(B803),"BLANK",B803),B804),B805)</f>
        <v>LH</v>
      </c>
      <c r="C806" s="2" t="str">
        <f t="shared" si="1581"/>
        <v>KK</v>
      </c>
      <c r="D806" s="2" t="str">
        <f t="shared" si="1581"/>
        <v>BC3</v>
      </c>
      <c r="E806" s="7" t="str">
        <f>IF(ISERROR(VLOOKUP($D806,SITES!$A:$E,2,FALSE)),"",VLOOKUP($D806,SITES!$A:$E,2,FALSE))</f>
        <v>Broward County 3</v>
      </c>
      <c r="F806" s="4">
        <f>IF(ISERROR(VLOOKUP($D806,SITES!$A:$E,3,FALSE)),"",VLOOKUP($D806,SITES!$A:$E,3,FALSE))</f>
        <v>26.158633333333334</v>
      </c>
      <c r="G806" s="31">
        <f>IF(ISERROR(VLOOKUP($D806,SITES!$A:$E,4,FALSE)),"",VLOOKUP($D806,SITES!$A:$E,4,FALSE))</f>
        <v>-80.077349999999996</v>
      </c>
      <c r="H806" s="50">
        <f t="shared" ref="H806:P806" si="1582">IF(ISERROR(H805),IF(ISERROR(H804),IF(ISERROR(H803),"BLANK",H803),H804),H805)</f>
        <v>45479</v>
      </c>
      <c r="I806" s="2">
        <f t="shared" si="1582"/>
        <v>15</v>
      </c>
      <c r="J806" s="2" t="str">
        <f t="shared" si="1582"/>
        <v>N</v>
      </c>
      <c r="K806" s="6">
        <f t="shared" si="1582"/>
        <v>0.41666666666666669</v>
      </c>
      <c r="L806" s="2" t="str">
        <f t="shared" si="1582"/>
        <v>Angela</v>
      </c>
      <c r="M806" s="2">
        <f t="shared" si="1582"/>
        <v>18.899999999999999</v>
      </c>
      <c r="N806" s="2">
        <f t="shared" si="1582"/>
        <v>2</v>
      </c>
      <c r="O806" s="2">
        <f t="shared" si="1582"/>
        <v>2</v>
      </c>
      <c r="P806" s="2" t="str">
        <f t="shared" si="1582"/>
        <v>dez</v>
      </c>
      <c r="Q806" s="7" t="str">
        <f>IF($N806=1,IF(ISERROR(VLOOKUP($P806,'M1'!$A:$C,Q$2,FALSE)),"NOT PRESENT",VLOOKUP($P806,'M1'!$A:$C,Q$2,FALSE)),IF($N806=2,IF(ISERROR(VLOOKUP(DATA!$P806,'M2'!$A:$C,Q$2,FALSE)),"NOT PRESENT",VLOOKUP(DATA!$P806,'M2'!$A:$C,Q$2,FALSE)),IF($N806=0,IF(ISERROR(VLOOKUP($P806,'M1'!$A:$C,Q$2,FALSE)),IF(ISERROR(VLOOKUP(DATA!$P806,'M2'!$A:$C,Q$2,FALSE)),"NOT PRESENT",VLOOKUP(DATA!$P806,'M2'!$A:$C,Q$2,FALSE)),VLOOKUP($P806,'M1'!$A:$C,Q$2,FALSE)),"SPECIFY METHOD")))</f>
        <v>Debris - Zero</v>
      </c>
      <c r="R806" s="7" t="str">
        <f>IF($N806=1,IF(ISERROR(VLOOKUP($P806,'M1'!$A:$C,R$2,FALSE)),"NOT PRESENT",VLOOKUP($P806,'M1'!$A:$C,R$2,FALSE)),IF($N806=2,IF(ISERROR(VLOOKUP(DATA!$P806,'M2'!$A:$C,R$2,FALSE)),"NOT PRESENT",VLOOKUP(DATA!$P806,'M2'!$A:$C,R$2,FALSE)),IF($N806=0,IF(ISERROR(VLOOKUP($P806,'M1'!$A:$C,R$2,FALSE)),IF(ISERROR(VLOOKUP(DATA!$P806,'M2'!$A:$C,R$2,FALSE)),"NOT PRESENT",VLOOKUP(DATA!$P806,'M2'!$A:$C,R$2,FALSE)),VLOOKUP($P806,'M1'!$A:$C,R$2,FALSE)),"SPECIFY METHOD")))</f>
        <v>No Debris found</v>
      </c>
      <c r="S806" s="33">
        <f t="shared" si="1544"/>
        <v>0</v>
      </c>
      <c r="T806" s="2">
        <v>0</v>
      </c>
    </row>
    <row r="807" spans="2:20">
      <c r="B807" s="2" t="str">
        <f t="shared" ref="B807:D807" si="1583">IF(ISERROR(B806),IF(ISERROR(B805),IF(ISERROR(B804),"BLANK",B804),B805),B806)</f>
        <v>LH</v>
      </c>
      <c r="C807" s="2" t="str">
        <f t="shared" si="1583"/>
        <v>KK</v>
      </c>
      <c r="D807" s="2" t="str">
        <f t="shared" si="1583"/>
        <v>BC3</v>
      </c>
      <c r="E807" s="7" t="str">
        <f>IF(ISERROR(VLOOKUP($D807,SITES!$A:$E,2,FALSE)),"",VLOOKUP($D807,SITES!$A:$E,2,FALSE))</f>
        <v>Broward County 3</v>
      </c>
      <c r="F807" s="4">
        <f>IF(ISERROR(VLOOKUP($D807,SITES!$A:$E,3,FALSE)),"",VLOOKUP($D807,SITES!$A:$E,3,FALSE))</f>
        <v>26.158633333333334</v>
      </c>
      <c r="G807" s="31">
        <f>IF(ISERROR(VLOOKUP($D807,SITES!$A:$E,4,FALSE)),"",VLOOKUP($D807,SITES!$A:$E,4,FALSE))</f>
        <v>-80.077349999999996</v>
      </c>
      <c r="H807" s="50">
        <f t="shared" ref="H807:P807" si="1584">IF(ISERROR(H806),IF(ISERROR(H805),IF(ISERROR(H804),"BLANK",H804),H805),H806)</f>
        <v>45479</v>
      </c>
      <c r="I807" s="2">
        <f t="shared" si="1584"/>
        <v>15</v>
      </c>
      <c r="J807" s="2" t="str">
        <f t="shared" si="1584"/>
        <v>N</v>
      </c>
      <c r="K807" s="6">
        <f t="shared" si="1584"/>
        <v>0.41666666666666669</v>
      </c>
      <c r="L807" s="2" t="str">
        <f t="shared" si="1584"/>
        <v>Angela</v>
      </c>
      <c r="M807" s="2">
        <f t="shared" si="1584"/>
        <v>18.899999999999999</v>
      </c>
      <c r="N807" s="2">
        <f t="shared" si="1584"/>
        <v>2</v>
      </c>
      <c r="O807" s="2">
        <f t="shared" si="1584"/>
        <v>2</v>
      </c>
      <c r="P807" s="2" t="str">
        <f t="shared" si="1584"/>
        <v>dez</v>
      </c>
      <c r="Q807" s="7" t="str">
        <f>IF($N807=1,IF(ISERROR(VLOOKUP($P807,'M1'!$A:$C,Q$2,FALSE)),"NOT PRESENT",VLOOKUP($P807,'M1'!$A:$C,Q$2,FALSE)),IF($N807=2,IF(ISERROR(VLOOKUP(DATA!$P807,'M2'!$A:$C,Q$2,FALSE)),"NOT PRESENT",VLOOKUP(DATA!$P807,'M2'!$A:$C,Q$2,FALSE)),IF($N807=0,IF(ISERROR(VLOOKUP($P807,'M1'!$A:$C,Q$2,FALSE)),IF(ISERROR(VLOOKUP(DATA!$P807,'M2'!$A:$C,Q$2,FALSE)),"NOT PRESENT",VLOOKUP(DATA!$P807,'M2'!$A:$C,Q$2,FALSE)),VLOOKUP($P807,'M1'!$A:$C,Q$2,FALSE)),"SPECIFY METHOD")))</f>
        <v>Debris - Zero</v>
      </c>
      <c r="R807" s="7" t="str">
        <f>IF($N807=1,IF(ISERROR(VLOOKUP($P807,'M1'!$A:$C,R$2,FALSE)),"NOT PRESENT",VLOOKUP($P807,'M1'!$A:$C,R$2,FALSE)),IF($N807=2,IF(ISERROR(VLOOKUP(DATA!$P807,'M2'!$A:$C,R$2,FALSE)),"NOT PRESENT",VLOOKUP(DATA!$P807,'M2'!$A:$C,R$2,FALSE)),IF($N807=0,IF(ISERROR(VLOOKUP($P807,'M1'!$A:$C,R$2,FALSE)),IF(ISERROR(VLOOKUP(DATA!$P807,'M2'!$A:$C,R$2,FALSE)),"NOT PRESENT",VLOOKUP(DATA!$P807,'M2'!$A:$C,R$2,FALSE)),VLOOKUP($P807,'M1'!$A:$C,R$2,FALSE)),"SPECIFY METHOD")))</f>
        <v>No Debris found</v>
      </c>
      <c r="S807" s="33">
        <f t="shared" si="1544"/>
        <v>0</v>
      </c>
      <c r="T807" s="2">
        <v>0</v>
      </c>
    </row>
    <row r="808" spans="2:20">
      <c r="B808" s="2" t="str">
        <f t="shared" ref="B808:D808" si="1585">IF(ISERROR(B807),IF(ISERROR(B806),IF(ISERROR(B805),"BLANK",B805),B806),B807)</f>
        <v>LH</v>
      </c>
      <c r="C808" s="2" t="str">
        <f t="shared" si="1585"/>
        <v>KK</v>
      </c>
      <c r="D808" s="2" t="str">
        <f t="shared" si="1585"/>
        <v>BC3</v>
      </c>
      <c r="E808" s="7" t="str">
        <f>IF(ISERROR(VLOOKUP($D808,SITES!$A:$E,2,FALSE)),"",VLOOKUP($D808,SITES!$A:$E,2,FALSE))</f>
        <v>Broward County 3</v>
      </c>
      <c r="F808" s="4">
        <f>IF(ISERROR(VLOOKUP($D808,SITES!$A:$E,3,FALSE)),"",VLOOKUP($D808,SITES!$A:$E,3,FALSE))</f>
        <v>26.158633333333334</v>
      </c>
      <c r="G808" s="31">
        <f>IF(ISERROR(VLOOKUP($D808,SITES!$A:$E,4,FALSE)),"",VLOOKUP($D808,SITES!$A:$E,4,FALSE))</f>
        <v>-80.077349999999996</v>
      </c>
      <c r="H808" s="50">
        <f t="shared" ref="H808:P808" si="1586">IF(ISERROR(H807),IF(ISERROR(H806),IF(ISERROR(H805),"BLANK",H805),H806),H807)</f>
        <v>45479</v>
      </c>
      <c r="I808" s="2">
        <f t="shared" si="1586"/>
        <v>15</v>
      </c>
      <c r="J808" s="2" t="str">
        <f t="shared" si="1586"/>
        <v>N</v>
      </c>
      <c r="K808" s="6">
        <f t="shared" si="1586"/>
        <v>0.41666666666666669</v>
      </c>
      <c r="L808" s="2" t="str">
        <f t="shared" si="1586"/>
        <v>Angela</v>
      </c>
      <c r="M808" s="2">
        <f t="shared" si="1586"/>
        <v>18.899999999999999</v>
      </c>
      <c r="N808" s="2">
        <f t="shared" si="1586"/>
        <v>2</v>
      </c>
      <c r="O808" s="2">
        <f t="shared" si="1586"/>
        <v>2</v>
      </c>
      <c r="P808" s="2" t="str">
        <f t="shared" si="1586"/>
        <v>dez</v>
      </c>
      <c r="Q808" s="7" t="str">
        <f>IF($N808=1,IF(ISERROR(VLOOKUP($P808,'M1'!$A:$C,Q$2,FALSE)),"NOT PRESENT",VLOOKUP($P808,'M1'!$A:$C,Q$2,FALSE)),IF($N808=2,IF(ISERROR(VLOOKUP(DATA!$P808,'M2'!$A:$C,Q$2,FALSE)),"NOT PRESENT",VLOOKUP(DATA!$P808,'M2'!$A:$C,Q$2,FALSE)),IF($N808=0,IF(ISERROR(VLOOKUP($P808,'M1'!$A:$C,Q$2,FALSE)),IF(ISERROR(VLOOKUP(DATA!$P808,'M2'!$A:$C,Q$2,FALSE)),"NOT PRESENT",VLOOKUP(DATA!$P808,'M2'!$A:$C,Q$2,FALSE)),VLOOKUP($P808,'M1'!$A:$C,Q$2,FALSE)),"SPECIFY METHOD")))</f>
        <v>Debris - Zero</v>
      </c>
      <c r="R808" s="7" t="str">
        <f>IF($N808=1,IF(ISERROR(VLOOKUP($P808,'M1'!$A:$C,R$2,FALSE)),"NOT PRESENT",VLOOKUP($P808,'M1'!$A:$C,R$2,FALSE)),IF($N808=2,IF(ISERROR(VLOOKUP(DATA!$P808,'M2'!$A:$C,R$2,FALSE)),"NOT PRESENT",VLOOKUP(DATA!$P808,'M2'!$A:$C,R$2,FALSE)),IF($N808=0,IF(ISERROR(VLOOKUP($P808,'M1'!$A:$C,R$2,FALSE)),IF(ISERROR(VLOOKUP(DATA!$P808,'M2'!$A:$C,R$2,FALSE)),"NOT PRESENT",VLOOKUP(DATA!$P808,'M2'!$A:$C,R$2,FALSE)),VLOOKUP($P808,'M1'!$A:$C,R$2,FALSE)),"SPECIFY METHOD")))</f>
        <v>No Debris found</v>
      </c>
      <c r="S808" s="33">
        <f t="shared" si="1544"/>
        <v>0</v>
      </c>
      <c r="T808" s="2">
        <v>0</v>
      </c>
    </row>
    <row r="809" spans="2:20">
      <c r="B809" s="2" t="str">
        <f t="shared" ref="B809:D809" si="1587">IF(ISERROR(B808),IF(ISERROR(B807),IF(ISERROR(B806),"BLANK",B806),B807),B808)</f>
        <v>LH</v>
      </c>
      <c r="C809" s="2" t="str">
        <f t="shared" si="1587"/>
        <v>KK</v>
      </c>
      <c r="D809" s="2" t="str">
        <f t="shared" si="1587"/>
        <v>BC3</v>
      </c>
      <c r="E809" s="7" t="str">
        <f>IF(ISERROR(VLOOKUP($D809,SITES!$A:$E,2,FALSE)),"",VLOOKUP($D809,SITES!$A:$E,2,FALSE))</f>
        <v>Broward County 3</v>
      </c>
      <c r="F809" s="4">
        <f>IF(ISERROR(VLOOKUP($D809,SITES!$A:$E,3,FALSE)),"",VLOOKUP($D809,SITES!$A:$E,3,FALSE))</f>
        <v>26.158633333333334</v>
      </c>
      <c r="G809" s="31">
        <f>IF(ISERROR(VLOOKUP($D809,SITES!$A:$E,4,FALSE)),"",VLOOKUP($D809,SITES!$A:$E,4,FALSE))</f>
        <v>-80.077349999999996</v>
      </c>
      <c r="H809" s="50">
        <f t="shared" ref="H809:P809" si="1588">IF(ISERROR(H808),IF(ISERROR(H807),IF(ISERROR(H806),"BLANK",H806),H807),H808)</f>
        <v>45479</v>
      </c>
      <c r="I809" s="2">
        <f t="shared" si="1588"/>
        <v>15</v>
      </c>
      <c r="J809" s="2" t="str">
        <f t="shared" si="1588"/>
        <v>N</v>
      </c>
      <c r="K809" s="6">
        <f t="shared" si="1588"/>
        <v>0.41666666666666669</v>
      </c>
      <c r="L809" s="2" t="str">
        <f t="shared" si="1588"/>
        <v>Angela</v>
      </c>
      <c r="M809" s="2">
        <f t="shared" si="1588"/>
        <v>18.899999999999999</v>
      </c>
      <c r="N809" s="2">
        <f t="shared" si="1588"/>
        <v>2</v>
      </c>
      <c r="O809" s="2">
        <f t="shared" si="1588"/>
        <v>2</v>
      </c>
      <c r="P809" s="2" t="str">
        <f t="shared" si="1588"/>
        <v>dez</v>
      </c>
      <c r="Q809" s="7" t="str">
        <f>IF($N809=1,IF(ISERROR(VLOOKUP($P809,'M1'!$A:$C,Q$2,FALSE)),"NOT PRESENT",VLOOKUP($P809,'M1'!$A:$C,Q$2,FALSE)),IF($N809=2,IF(ISERROR(VLOOKUP(DATA!$P809,'M2'!$A:$C,Q$2,FALSE)),"NOT PRESENT",VLOOKUP(DATA!$P809,'M2'!$A:$C,Q$2,FALSE)),IF($N809=0,IF(ISERROR(VLOOKUP($P809,'M1'!$A:$C,Q$2,FALSE)),IF(ISERROR(VLOOKUP(DATA!$P809,'M2'!$A:$C,Q$2,FALSE)),"NOT PRESENT",VLOOKUP(DATA!$P809,'M2'!$A:$C,Q$2,FALSE)),VLOOKUP($P809,'M1'!$A:$C,Q$2,FALSE)),"SPECIFY METHOD")))</f>
        <v>Debris - Zero</v>
      </c>
      <c r="R809" s="7" t="str">
        <f>IF($N809=1,IF(ISERROR(VLOOKUP($P809,'M1'!$A:$C,R$2,FALSE)),"NOT PRESENT",VLOOKUP($P809,'M1'!$A:$C,R$2,FALSE)),IF($N809=2,IF(ISERROR(VLOOKUP(DATA!$P809,'M2'!$A:$C,R$2,FALSE)),"NOT PRESENT",VLOOKUP(DATA!$P809,'M2'!$A:$C,R$2,FALSE)),IF($N809=0,IF(ISERROR(VLOOKUP($P809,'M1'!$A:$C,R$2,FALSE)),IF(ISERROR(VLOOKUP(DATA!$P809,'M2'!$A:$C,R$2,FALSE)),"NOT PRESENT",VLOOKUP(DATA!$P809,'M2'!$A:$C,R$2,FALSE)),VLOOKUP($P809,'M1'!$A:$C,R$2,FALSE)),"SPECIFY METHOD")))</f>
        <v>No Debris found</v>
      </c>
      <c r="S809" s="33">
        <f t="shared" si="1544"/>
        <v>0</v>
      </c>
      <c r="T809" s="2">
        <v>0</v>
      </c>
    </row>
    <row r="810" spans="2:20">
      <c r="B810" s="2" t="str">
        <f t="shared" ref="B810:D810" si="1589">IF(ISERROR(B809),IF(ISERROR(B808),IF(ISERROR(B807),"BLANK",B807),B808),B809)</f>
        <v>LH</v>
      </c>
      <c r="C810" s="2" t="str">
        <f t="shared" si="1589"/>
        <v>KK</v>
      </c>
      <c r="D810" s="2" t="str">
        <f t="shared" si="1589"/>
        <v>BC3</v>
      </c>
      <c r="E810" s="7" t="str">
        <f>IF(ISERROR(VLOOKUP($D810,SITES!$A:$E,2,FALSE)),"",VLOOKUP($D810,SITES!$A:$E,2,FALSE))</f>
        <v>Broward County 3</v>
      </c>
      <c r="F810" s="4">
        <f>IF(ISERROR(VLOOKUP($D810,SITES!$A:$E,3,FALSE)),"",VLOOKUP($D810,SITES!$A:$E,3,FALSE))</f>
        <v>26.158633333333334</v>
      </c>
      <c r="G810" s="31">
        <f>IF(ISERROR(VLOOKUP($D810,SITES!$A:$E,4,FALSE)),"",VLOOKUP($D810,SITES!$A:$E,4,FALSE))</f>
        <v>-80.077349999999996</v>
      </c>
      <c r="H810" s="50">
        <f t="shared" ref="H810:P810" si="1590">IF(ISERROR(H809),IF(ISERROR(H808),IF(ISERROR(H807),"BLANK",H807),H808),H809)</f>
        <v>45479</v>
      </c>
      <c r="I810" s="2">
        <f t="shared" si="1590"/>
        <v>15</v>
      </c>
      <c r="J810" s="2" t="str">
        <f t="shared" si="1590"/>
        <v>N</v>
      </c>
      <c r="K810" s="6">
        <f t="shared" si="1590"/>
        <v>0.41666666666666669</v>
      </c>
      <c r="L810" s="2" t="str">
        <f t="shared" si="1590"/>
        <v>Angela</v>
      </c>
      <c r="M810" s="2">
        <f t="shared" si="1590"/>
        <v>18.899999999999999</v>
      </c>
      <c r="N810" s="2">
        <f t="shared" si="1590"/>
        <v>2</v>
      </c>
      <c r="O810" s="2">
        <f t="shared" si="1590"/>
        <v>2</v>
      </c>
      <c r="P810" s="2" t="str">
        <f t="shared" si="1590"/>
        <v>dez</v>
      </c>
      <c r="Q810" s="7" t="str">
        <f>IF($N810=1,IF(ISERROR(VLOOKUP($P810,'M1'!$A:$C,Q$2,FALSE)),"NOT PRESENT",VLOOKUP($P810,'M1'!$A:$C,Q$2,FALSE)),IF($N810=2,IF(ISERROR(VLOOKUP(DATA!$P810,'M2'!$A:$C,Q$2,FALSE)),"NOT PRESENT",VLOOKUP(DATA!$P810,'M2'!$A:$C,Q$2,FALSE)),IF($N810=0,IF(ISERROR(VLOOKUP($P810,'M1'!$A:$C,Q$2,FALSE)),IF(ISERROR(VLOOKUP(DATA!$P810,'M2'!$A:$C,Q$2,FALSE)),"NOT PRESENT",VLOOKUP(DATA!$P810,'M2'!$A:$C,Q$2,FALSE)),VLOOKUP($P810,'M1'!$A:$C,Q$2,FALSE)),"SPECIFY METHOD")))</f>
        <v>Debris - Zero</v>
      </c>
      <c r="R810" s="7" t="str">
        <f>IF($N810=1,IF(ISERROR(VLOOKUP($P810,'M1'!$A:$C,R$2,FALSE)),"NOT PRESENT",VLOOKUP($P810,'M1'!$A:$C,R$2,FALSE)),IF($N810=2,IF(ISERROR(VLOOKUP(DATA!$P810,'M2'!$A:$C,R$2,FALSE)),"NOT PRESENT",VLOOKUP(DATA!$P810,'M2'!$A:$C,R$2,FALSE)),IF($N810=0,IF(ISERROR(VLOOKUP($P810,'M1'!$A:$C,R$2,FALSE)),IF(ISERROR(VLOOKUP(DATA!$P810,'M2'!$A:$C,R$2,FALSE)),"NOT PRESENT",VLOOKUP(DATA!$P810,'M2'!$A:$C,R$2,FALSE)),VLOOKUP($P810,'M1'!$A:$C,R$2,FALSE)),"SPECIFY METHOD")))</f>
        <v>No Debris found</v>
      </c>
      <c r="S810" s="33">
        <f t="shared" si="1544"/>
        <v>0</v>
      </c>
      <c r="T810" s="2">
        <v>0</v>
      </c>
    </row>
    <row r="811" spans="2:20">
      <c r="B811" s="2" t="str">
        <f t="shared" ref="B811:D811" si="1591">IF(ISERROR(B810),IF(ISERROR(B809),IF(ISERROR(B808),"BLANK",B808),B809),B810)</f>
        <v>LH</v>
      </c>
      <c r="C811" s="2" t="str">
        <f t="shared" si="1591"/>
        <v>KK</v>
      </c>
      <c r="D811" s="2" t="str">
        <f t="shared" si="1591"/>
        <v>BC3</v>
      </c>
      <c r="E811" s="7" t="str">
        <f>IF(ISERROR(VLOOKUP($D811,SITES!$A:$E,2,FALSE)),"",VLOOKUP($D811,SITES!$A:$E,2,FALSE))</f>
        <v>Broward County 3</v>
      </c>
      <c r="F811" s="4">
        <f>IF(ISERROR(VLOOKUP($D811,SITES!$A:$E,3,FALSE)),"",VLOOKUP($D811,SITES!$A:$E,3,FALSE))</f>
        <v>26.158633333333334</v>
      </c>
      <c r="G811" s="31">
        <f>IF(ISERROR(VLOOKUP($D811,SITES!$A:$E,4,FALSE)),"",VLOOKUP($D811,SITES!$A:$E,4,FALSE))</f>
        <v>-80.077349999999996</v>
      </c>
      <c r="H811" s="50">
        <f t="shared" ref="H811:P811" si="1592">IF(ISERROR(H810),IF(ISERROR(H809),IF(ISERROR(H808),"BLANK",H808),H809),H810)</f>
        <v>45479</v>
      </c>
      <c r="I811" s="2">
        <f t="shared" si="1592"/>
        <v>15</v>
      </c>
      <c r="J811" s="2" t="str">
        <f t="shared" si="1592"/>
        <v>N</v>
      </c>
      <c r="K811" s="6">
        <f t="shared" si="1592"/>
        <v>0.41666666666666669</v>
      </c>
      <c r="L811" s="2" t="str">
        <f t="shared" si="1592"/>
        <v>Angela</v>
      </c>
      <c r="M811" s="2">
        <f t="shared" si="1592"/>
        <v>18.899999999999999</v>
      </c>
      <c r="N811" s="2">
        <f t="shared" si="1592"/>
        <v>2</v>
      </c>
      <c r="O811" s="2">
        <f t="shared" si="1592"/>
        <v>2</v>
      </c>
      <c r="P811" s="2" t="str">
        <f t="shared" si="1592"/>
        <v>dez</v>
      </c>
      <c r="Q811" s="7" t="str">
        <f>IF($N811=1,IF(ISERROR(VLOOKUP($P811,'M1'!$A:$C,Q$2,FALSE)),"NOT PRESENT",VLOOKUP($P811,'M1'!$A:$C,Q$2,FALSE)),IF($N811=2,IF(ISERROR(VLOOKUP(DATA!$P811,'M2'!$A:$C,Q$2,FALSE)),"NOT PRESENT",VLOOKUP(DATA!$P811,'M2'!$A:$C,Q$2,FALSE)),IF($N811=0,IF(ISERROR(VLOOKUP($P811,'M1'!$A:$C,Q$2,FALSE)),IF(ISERROR(VLOOKUP(DATA!$P811,'M2'!$A:$C,Q$2,FALSE)),"NOT PRESENT",VLOOKUP(DATA!$P811,'M2'!$A:$C,Q$2,FALSE)),VLOOKUP($P811,'M1'!$A:$C,Q$2,FALSE)),"SPECIFY METHOD")))</f>
        <v>Debris - Zero</v>
      </c>
      <c r="R811" s="7" t="str">
        <f>IF($N811=1,IF(ISERROR(VLOOKUP($P811,'M1'!$A:$C,R$2,FALSE)),"NOT PRESENT",VLOOKUP($P811,'M1'!$A:$C,R$2,FALSE)),IF($N811=2,IF(ISERROR(VLOOKUP(DATA!$P811,'M2'!$A:$C,R$2,FALSE)),"NOT PRESENT",VLOOKUP(DATA!$P811,'M2'!$A:$C,R$2,FALSE)),IF($N811=0,IF(ISERROR(VLOOKUP($P811,'M1'!$A:$C,R$2,FALSE)),IF(ISERROR(VLOOKUP(DATA!$P811,'M2'!$A:$C,R$2,FALSE)),"NOT PRESENT",VLOOKUP(DATA!$P811,'M2'!$A:$C,R$2,FALSE)),VLOOKUP($P811,'M1'!$A:$C,R$2,FALSE)),"SPECIFY METHOD")))</f>
        <v>No Debris found</v>
      </c>
      <c r="S811" s="33">
        <f t="shared" si="1544"/>
        <v>0</v>
      </c>
      <c r="T811" s="2">
        <v>0</v>
      </c>
    </row>
    <row r="812" spans="2:20">
      <c r="B812" s="2" t="str">
        <f t="shared" ref="B812:D812" si="1593">IF(ISERROR(B811),IF(ISERROR(B810),IF(ISERROR(B809),"BLANK",B809),B810),B811)</f>
        <v>LH</v>
      </c>
      <c r="C812" s="2" t="str">
        <f t="shared" si="1593"/>
        <v>KK</v>
      </c>
      <c r="D812" s="2" t="str">
        <f t="shared" si="1593"/>
        <v>BC3</v>
      </c>
      <c r="E812" s="7" t="str">
        <f>IF(ISERROR(VLOOKUP($D812,SITES!$A:$E,2,FALSE)),"",VLOOKUP($D812,SITES!$A:$E,2,FALSE))</f>
        <v>Broward County 3</v>
      </c>
      <c r="F812" s="4">
        <f>IF(ISERROR(VLOOKUP($D812,SITES!$A:$E,3,FALSE)),"",VLOOKUP($D812,SITES!$A:$E,3,FALSE))</f>
        <v>26.158633333333334</v>
      </c>
      <c r="G812" s="31">
        <f>IF(ISERROR(VLOOKUP($D812,SITES!$A:$E,4,FALSE)),"",VLOOKUP($D812,SITES!$A:$E,4,FALSE))</f>
        <v>-80.077349999999996</v>
      </c>
      <c r="H812" s="50">
        <f t="shared" ref="H812:P812" si="1594">IF(ISERROR(H811),IF(ISERROR(H810),IF(ISERROR(H809),"BLANK",H809),H810),H811)</f>
        <v>45479</v>
      </c>
      <c r="I812" s="2">
        <f t="shared" si="1594"/>
        <v>15</v>
      </c>
      <c r="J812" s="2" t="str">
        <f t="shared" si="1594"/>
        <v>N</v>
      </c>
      <c r="K812" s="6">
        <f t="shared" si="1594"/>
        <v>0.41666666666666669</v>
      </c>
      <c r="L812" s="2" t="str">
        <f t="shared" si="1594"/>
        <v>Angela</v>
      </c>
      <c r="M812" s="2">
        <f t="shared" si="1594"/>
        <v>18.899999999999999</v>
      </c>
      <c r="N812" s="2">
        <f t="shared" si="1594"/>
        <v>2</v>
      </c>
      <c r="O812" s="2">
        <f t="shared" si="1594"/>
        <v>2</v>
      </c>
      <c r="P812" s="2" t="str">
        <f t="shared" si="1594"/>
        <v>dez</v>
      </c>
      <c r="Q812" s="7" t="str">
        <f>IF($N812=1,IF(ISERROR(VLOOKUP($P812,'M1'!$A:$C,Q$2,FALSE)),"NOT PRESENT",VLOOKUP($P812,'M1'!$A:$C,Q$2,FALSE)),IF($N812=2,IF(ISERROR(VLOOKUP(DATA!$P812,'M2'!$A:$C,Q$2,FALSE)),"NOT PRESENT",VLOOKUP(DATA!$P812,'M2'!$A:$C,Q$2,FALSE)),IF($N812=0,IF(ISERROR(VLOOKUP($P812,'M1'!$A:$C,Q$2,FALSE)),IF(ISERROR(VLOOKUP(DATA!$P812,'M2'!$A:$C,Q$2,FALSE)),"NOT PRESENT",VLOOKUP(DATA!$P812,'M2'!$A:$C,Q$2,FALSE)),VLOOKUP($P812,'M1'!$A:$C,Q$2,FALSE)),"SPECIFY METHOD")))</f>
        <v>Debris - Zero</v>
      </c>
      <c r="R812" s="7" t="str">
        <f>IF($N812=1,IF(ISERROR(VLOOKUP($P812,'M1'!$A:$C,R$2,FALSE)),"NOT PRESENT",VLOOKUP($P812,'M1'!$A:$C,R$2,FALSE)),IF($N812=2,IF(ISERROR(VLOOKUP(DATA!$P812,'M2'!$A:$C,R$2,FALSE)),"NOT PRESENT",VLOOKUP(DATA!$P812,'M2'!$A:$C,R$2,FALSE)),IF($N812=0,IF(ISERROR(VLOOKUP($P812,'M1'!$A:$C,R$2,FALSE)),IF(ISERROR(VLOOKUP(DATA!$P812,'M2'!$A:$C,R$2,FALSE)),"NOT PRESENT",VLOOKUP(DATA!$P812,'M2'!$A:$C,R$2,FALSE)),VLOOKUP($P812,'M1'!$A:$C,R$2,FALSE)),"SPECIFY METHOD")))</f>
        <v>No Debris found</v>
      </c>
      <c r="S812" s="33">
        <f t="shared" si="1544"/>
        <v>0</v>
      </c>
      <c r="T812" s="2">
        <v>0</v>
      </c>
    </row>
    <row r="813" spans="2:20">
      <c r="B813" s="2" t="str">
        <f t="shared" ref="B813:D813" si="1595">IF(ISERROR(B812),IF(ISERROR(B811),IF(ISERROR(B810),"BLANK",B810),B811),B812)</f>
        <v>LH</v>
      </c>
      <c r="C813" s="2" t="str">
        <f t="shared" si="1595"/>
        <v>KK</v>
      </c>
      <c r="D813" s="2" t="str">
        <f t="shared" si="1595"/>
        <v>BC3</v>
      </c>
      <c r="E813" s="7" t="str">
        <f>IF(ISERROR(VLOOKUP($D813,SITES!$A:$E,2,FALSE)),"",VLOOKUP($D813,SITES!$A:$E,2,FALSE))</f>
        <v>Broward County 3</v>
      </c>
      <c r="F813" s="4">
        <f>IF(ISERROR(VLOOKUP($D813,SITES!$A:$E,3,FALSE)),"",VLOOKUP($D813,SITES!$A:$E,3,FALSE))</f>
        <v>26.158633333333334</v>
      </c>
      <c r="G813" s="31">
        <f>IF(ISERROR(VLOOKUP($D813,SITES!$A:$E,4,FALSE)),"",VLOOKUP($D813,SITES!$A:$E,4,FALSE))</f>
        <v>-80.077349999999996</v>
      </c>
      <c r="H813" s="50">
        <f t="shared" ref="H813:P813" si="1596">IF(ISERROR(H812),IF(ISERROR(H811),IF(ISERROR(H810),"BLANK",H810),H811),H812)</f>
        <v>45479</v>
      </c>
      <c r="I813" s="2">
        <f t="shared" si="1596"/>
        <v>15</v>
      </c>
      <c r="J813" s="2" t="str">
        <f t="shared" si="1596"/>
        <v>N</v>
      </c>
      <c r="K813" s="6">
        <f t="shared" si="1596"/>
        <v>0.41666666666666669</v>
      </c>
      <c r="L813" s="2" t="str">
        <f t="shared" si="1596"/>
        <v>Angela</v>
      </c>
      <c r="M813" s="2">
        <f t="shared" si="1596"/>
        <v>18.899999999999999</v>
      </c>
      <c r="N813" s="2">
        <f t="shared" si="1596"/>
        <v>2</v>
      </c>
      <c r="O813" s="2">
        <f t="shared" si="1596"/>
        <v>2</v>
      </c>
      <c r="P813" s="2" t="str">
        <f t="shared" si="1596"/>
        <v>dez</v>
      </c>
      <c r="Q813" s="7" t="str">
        <f>IF($N813=1,IF(ISERROR(VLOOKUP($P813,'M1'!$A:$C,Q$2,FALSE)),"NOT PRESENT",VLOOKUP($P813,'M1'!$A:$C,Q$2,FALSE)),IF($N813=2,IF(ISERROR(VLOOKUP(DATA!$P813,'M2'!$A:$C,Q$2,FALSE)),"NOT PRESENT",VLOOKUP(DATA!$P813,'M2'!$A:$C,Q$2,FALSE)),IF($N813=0,IF(ISERROR(VLOOKUP($P813,'M1'!$A:$C,Q$2,FALSE)),IF(ISERROR(VLOOKUP(DATA!$P813,'M2'!$A:$C,Q$2,FALSE)),"NOT PRESENT",VLOOKUP(DATA!$P813,'M2'!$A:$C,Q$2,FALSE)),VLOOKUP($P813,'M1'!$A:$C,Q$2,FALSE)),"SPECIFY METHOD")))</f>
        <v>Debris - Zero</v>
      </c>
      <c r="R813" s="7" t="str">
        <f>IF($N813=1,IF(ISERROR(VLOOKUP($P813,'M1'!$A:$C,R$2,FALSE)),"NOT PRESENT",VLOOKUP($P813,'M1'!$A:$C,R$2,FALSE)),IF($N813=2,IF(ISERROR(VLOOKUP(DATA!$P813,'M2'!$A:$C,R$2,FALSE)),"NOT PRESENT",VLOOKUP(DATA!$P813,'M2'!$A:$C,R$2,FALSE)),IF($N813=0,IF(ISERROR(VLOOKUP($P813,'M1'!$A:$C,R$2,FALSE)),IF(ISERROR(VLOOKUP(DATA!$P813,'M2'!$A:$C,R$2,FALSE)),"NOT PRESENT",VLOOKUP(DATA!$P813,'M2'!$A:$C,R$2,FALSE)),VLOOKUP($P813,'M1'!$A:$C,R$2,FALSE)),"SPECIFY METHOD")))</f>
        <v>No Debris found</v>
      </c>
      <c r="S813" s="33">
        <f t="shared" si="1544"/>
        <v>0</v>
      </c>
      <c r="T813" s="2">
        <v>0</v>
      </c>
    </row>
    <row r="814" spans="2:20">
      <c r="B814" s="2" t="str">
        <f t="shared" ref="B814:D814" si="1597">IF(ISERROR(B813),IF(ISERROR(B812),IF(ISERROR(B811),"BLANK",B811),B812),B813)</f>
        <v>LH</v>
      </c>
      <c r="C814" s="2" t="str">
        <f t="shared" si="1597"/>
        <v>KK</v>
      </c>
      <c r="D814" s="2" t="str">
        <f t="shared" si="1597"/>
        <v>BC3</v>
      </c>
      <c r="E814" s="7" t="str">
        <f>IF(ISERROR(VLOOKUP($D814,SITES!$A:$E,2,FALSE)),"",VLOOKUP($D814,SITES!$A:$E,2,FALSE))</f>
        <v>Broward County 3</v>
      </c>
      <c r="F814" s="4">
        <f>IF(ISERROR(VLOOKUP($D814,SITES!$A:$E,3,FALSE)),"",VLOOKUP($D814,SITES!$A:$E,3,FALSE))</f>
        <v>26.158633333333334</v>
      </c>
      <c r="G814" s="31">
        <f>IF(ISERROR(VLOOKUP($D814,SITES!$A:$E,4,FALSE)),"",VLOOKUP($D814,SITES!$A:$E,4,FALSE))</f>
        <v>-80.077349999999996</v>
      </c>
      <c r="H814" s="50">
        <f t="shared" ref="H814:P814" si="1598">IF(ISERROR(H813),IF(ISERROR(H812),IF(ISERROR(H811),"BLANK",H811),H812),H813)</f>
        <v>45479</v>
      </c>
      <c r="I814" s="2">
        <f t="shared" si="1598"/>
        <v>15</v>
      </c>
      <c r="J814" s="2" t="str">
        <f t="shared" si="1598"/>
        <v>N</v>
      </c>
      <c r="K814" s="6">
        <f t="shared" si="1598"/>
        <v>0.41666666666666669</v>
      </c>
      <c r="L814" s="2" t="str">
        <f t="shared" si="1598"/>
        <v>Angela</v>
      </c>
      <c r="M814" s="2">
        <f t="shared" si="1598"/>
        <v>18.899999999999999</v>
      </c>
      <c r="N814" s="2">
        <f t="shared" si="1598"/>
        <v>2</v>
      </c>
      <c r="O814" s="2">
        <f t="shared" si="1598"/>
        <v>2</v>
      </c>
      <c r="P814" s="2" t="str">
        <f t="shared" si="1598"/>
        <v>dez</v>
      </c>
      <c r="Q814" s="7" t="str">
        <f>IF($N814=1,IF(ISERROR(VLOOKUP($P814,'M1'!$A:$C,Q$2,FALSE)),"NOT PRESENT",VLOOKUP($P814,'M1'!$A:$C,Q$2,FALSE)),IF($N814=2,IF(ISERROR(VLOOKUP(DATA!$P814,'M2'!$A:$C,Q$2,FALSE)),"NOT PRESENT",VLOOKUP(DATA!$P814,'M2'!$A:$C,Q$2,FALSE)),IF($N814=0,IF(ISERROR(VLOOKUP($P814,'M1'!$A:$C,Q$2,FALSE)),IF(ISERROR(VLOOKUP(DATA!$P814,'M2'!$A:$C,Q$2,FALSE)),"NOT PRESENT",VLOOKUP(DATA!$P814,'M2'!$A:$C,Q$2,FALSE)),VLOOKUP($P814,'M1'!$A:$C,Q$2,FALSE)),"SPECIFY METHOD")))</f>
        <v>Debris - Zero</v>
      </c>
      <c r="R814" s="7" t="str">
        <f>IF($N814=1,IF(ISERROR(VLOOKUP($P814,'M1'!$A:$C,R$2,FALSE)),"NOT PRESENT",VLOOKUP($P814,'M1'!$A:$C,R$2,FALSE)),IF($N814=2,IF(ISERROR(VLOOKUP(DATA!$P814,'M2'!$A:$C,R$2,FALSE)),"NOT PRESENT",VLOOKUP(DATA!$P814,'M2'!$A:$C,R$2,FALSE)),IF($N814=0,IF(ISERROR(VLOOKUP($P814,'M1'!$A:$C,R$2,FALSE)),IF(ISERROR(VLOOKUP(DATA!$P814,'M2'!$A:$C,R$2,FALSE)),"NOT PRESENT",VLOOKUP(DATA!$P814,'M2'!$A:$C,R$2,FALSE)),VLOOKUP($P814,'M1'!$A:$C,R$2,FALSE)),"SPECIFY METHOD")))</f>
        <v>No Debris found</v>
      </c>
      <c r="S814" s="33">
        <f t="shared" si="1544"/>
        <v>0</v>
      </c>
      <c r="T814" s="2">
        <v>0</v>
      </c>
    </row>
    <row r="815" spans="2:20">
      <c r="B815" s="2" t="str">
        <f t="shared" ref="B815:D815" si="1599">IF(ISERROR(B814),IF(ISERROR(B813),IF(ISERROR(B812),"BLANK",B812),B813),B814)</f>
        <v>LH</v>
      </c>
      <c r="C815" s="2" t="str">
        <f t="shared" si="1599"/>
        <v>KK</v>
      </c>
      <c r="D815" s="2" t="str">
        <f t="shared" si="1599"/>
        <v>BC3</v>
      </c>
      <c r="E815" s="7" t="str">
        <f>IF(ISERROR(VLOOKUP($D815,SITES!$A:$E,2,FALSE)),"",VLOOKUP($D815,SITES!$A:$E,2,FALSE))</f>
        <v>Broward County 3</v>
      </c>
      <c r="F815" s="4">
        <f>IF(ISERROR(VLOOKUP($D815,SITES!$A:$E,3,FALSE)),"",VLOOKUP($D815,SITES!$A:$E,3,FALSE))</f>
        <v>26.158633333333334</v>
      </c>
      <c r="G815" s="31">
        <f>IF(ISERROR(VLOOKUP($D815,SITES!$A:$E,4,FALSE)),"",VLOOKUP($D815,SITES!$A:$E,4,FALSE))</f>
        <v>-80.077349999999996</v>
      </c>
      <c r="H815" s="50">
        <f t="shared" ref="H815:P815" si="1600">IF(ISERROR(H814),IF(ISERROR(H813),IF(ISERROR(H812),"BLANK",H812),H813),H814)</f>
        <v>45479</v>
      </c>
      <c r="I815" s="2">
        <f t="shared" si="1600"/>
        <v>15</v>
      </c>
      <c r="J815" s="2" t="str">
        <f t="shared" si="1600"/>
        <v>N</v>
      </c>
      <c r="K815" s="6">
        <f t="shared" si="1600"/>
        <v>0.41666666666666669</v>
      </c>
      <c r="L815" s="2" t="str">
        <f t="shared" si="1600"/>
        <v>Angela</v>
      </c>
      <c r="M815" s="2">
        <f t="shared" si="1600"/>
        <v>18.899999999999999</v>
      </c>
      <c r="N815" s="2">
        <f t="shared" si="1600"/>
        <v>2</v>
      </c>
      <c r="O815" s="2">
        <f t="shared" si="1600"/>
        <v>2</v>
      </c>
      <c r="P815" s="2" t="str">
        <f t="shared" si="1600"/>
        <v>dez</v>
      </c>
      <c r="Q815" s="7" t="str">
        <f>IF($N815=1,IF(ISERROR(VLOOKUP($P815,'M1'!$A:$C,Q$2,FALSE)),"NOT PRESENT",VLOOKUP($P815,'M1'!$A:$C,Q$2,FALSE)),IF($N815=2,IF(ISERROR(VLOOKUP(DATA!$P815,'M2'!$A:$C,Q$2,FALSE)),"NOT PRESENT",VLOOKUP(DATA!$P815,'M2'!$A:$C,Q$2,FALSE)),IF($N815=0,IF(ISERROR(VLOOKUP($P815,'M1'!$A:$C,Q$2,FALSE)),IF(ISERROR(VLOOKUP(DATA!$P815,'M2'!$A:$C,Q$2,FALSE)),"NOT PRESENT",VLOOKUP(DATA!$P815,'M2'!$A:$C,Q$2,FALSE)),VLOOKUP($P815,'M1'!$A:$C,Q$2,FALSE)),"SPECIFY METHOD")))</f>
        <v>Debris - Zero</v>
      </c>
      <c r="R815" s="7" t="str">
        <f>IF($N815=1,IF(ISERROR(VLOOKUP($P815,'M1'!$A:$C,R$2,FALSE)),"NOT PRESENT",VLOOKUP($P815,'M1'!$A:$C,R$2,FALSE)),IF($N815=2,IF(ISERROR(VLOOKUP(DATA!$P815,'M2'!$A:$C,R$2,FALSE)),"NOT PRESENT",VLOOKUP(DATA!$P815,'M2'!$A:$C,R$2,FALSE)),IF($N815=0,IF(ISERROR(VLOOKUP($P815,'M1'!$A:$C,R$2,FALSE)),IF(ISERROR(VLOOKUP(DATA!$P815,'M2'!$A:$C,R$2,FALSE)),"NOT PRESENT",VLOOKUP(DATA!$P815,'M2'!$A:$C,R$2,FALSE)),VLOOKUP($P815,'M1'!$A:$C,R$2,FALSE)),"SPECIFY METHOD")))</f>
        <v>No Debris found</v>
      </c>
      <c r="S815" s="33">
        <f t="shared" si="1544"/>
        <v>0</v>
      </c>
      <c r="T815" s="2">
        <v>0</v>
      </c>
    </row>
    <row r="816" spans="2:20">
      <c r="B816" s="2" t="str">
        <f t="shared" ref="B816:D816" si="1601">IF(ISERROR(B815),IF(ISERROR(B814),IF(ISERROR(B813),"BLANK",B813),B814),B815)</f>
        <v>LH</v>
      </c>
      <c r="C816" s="2" t="str">
        <f t="shared" si="1601"/>
        <v>KK</v>
      </c>
      <c r="D816" s="2" t="str">
        <f t="shared" si="1601"/>
        <v>BC3</v>
      </c>
      <c r="E816" s="7" t="str">
        <f>IF(ISERROR(VLOOKUP($D816,SITES!$A:$E,2,FALSE)),"",VLOOKUP($D816,SITES!$A:$E,2,FALSE))</f>
        <v>Broward County 3</v>
      </c>
      <c r="F816" s="4">
        <f>IF(ISERROR(VLOOKUP($D816,SITES!$A:$E,3,FALSE)),"",VLOOKUP($D816,SITES!$A:$E,3,FALSE))</f>
        <v>26.158633333333334</v>
      </c>
      <c r="G816" s="31">
        <f>IF(ISERROR(VLOOKUP($D816,SITES!$A:$E,4,FALSE)),"",VLOOKUP($D816,SITES!$A:$E,4,FALSE))</f>
        <v>-80.077349999999996</v>
      </c>
      <c r="H816" s="50">
        <f t="shared" ref="H816:P816" si="1602">IF(ISERROR(H815),IF(ISERROR(H814),IF(ISERROR(H813),"BLANK",H813),H814),H815)</f>
        <v>45479</v>
      </c>
      <c r="I816" s="2">
        <f t="shared" si="1602"/>
        <v>15</v>
      </c>
      <c r="J816" s="2" t="str">
        <f t="shared" si="1602"/>
        <v>N</v>
      </c>
      <c r="K816" s="6">
        <f t="shared" si="1602"/>
        <v>0.41666666666666669</v>
      </c>
      <c r="L816" s="2" t="str">
        <f t="shared" si="1602"/>
        <v>Angela</v>
      </c>
      <c r="M816" s="2">
        <f t="shared" si="1602"/>
        <v>18.899999999999999</v>
      </c>
      <c r="N816" s="2">
        <f t="shared" si="1602"/>
        <v>2</v>
      </c>
      <c r="O816" s="2">
        <f t="shared" si="1602"/>
        <v>2</v>
      </c>
      <c r="P816" s="2" t="str">
        <f t="shared" si="1602"/>
        <v>dez</v>
      </c>
      <c r="Q816" s="7" t="str">
        <f>IF($N816=1,IF(ISERROR(VLOOKUP($P816,'M1'!$A:$C,Q$2,FALSE)),"NOT PRESENT",VLOOKUP($P816,'M1'!$A:$C,Q$2,FALSE)),IF($N816=2,IF(ISERROR(VLOOKUP(DATA!$P816,'M2'!$A:$C,Q$2,FALSE)),"NOT PRESENT",VLOOKUP(DATA!$P816,'M2'!$A:$C,Q$2,FALSE)),IF($N816=0,IF(ISERROR(VLOOKUP($P816,'M1'!$A:$C,Q$2,FALSE)),IF(ISERROR(VLOOKUP(DATA!$P816,'M2'!$A:$C,Q$2,FALSE)),"NOT PRESENT",VLOOKUP(DATA!$P816,'M2'!$A:$C,Q$2,FALSE)),VLOOKUP($P816,'M1'!$A:$C,Q$2,FALSE)),"SPECIFY METHOD")))</f>
        <v>Debris - Zero</v>
      </c>
      <c r="R816" s="7" t="str">
        <f>IF($N816=1,IF(ISERROR(VLOOKUP($P816,'M1'!$A:$C,R$2,FALSE)),"NOT PRESENT",VLOOKUP($P816,'M1'!$A:$C,R$2,FALSE)),IF($N816=2,IF(ISERROR(VLOOKUP(DATA!$P816,'M2'!$A:$C,R$2,FALSE)),"NOT PRESENT",VLOOKUP(DATA!$P816,'M2'!$A:$C,R$2,FALSE)),IF($N816=0,IF(ISERROR(VLOOKUP($P816,'M1'!$A:$C,R$2,FALSE)),IF(ISERROR(VLOOKUP(DATA!$P816,'M2'!$A:$C,R$2,FALSE)),"NOT PRESENT",VLOOKUP(DATA!$P816,'M2'!$A:$C,R$2,FALSE)),VLOOKUP($P816,'M1'!$A:$C,R$2,FALSE)),"SPECIFY METHOD")))</f>
        <v>No Debris found</v>
      </c>
      <c r="S816" s="33">
        <f t="shared" si="1544"/>
        <v>0</v>
      </c>
      <c r="T816" s="2">
        <v>0</v>
      </c>
    </row>
    <row r="817" spans="2:20">
      <c r="B817" s="2" t="str">
        <f t="shared" ref="B817:D817" si="1603">IF(ISERROR(B816),IF(ISERROR(B815),IF(ISERROR(B814),"BLANK",B814),B815),B816)</f>
        <v>LH</v>
      </c>
      <c r="C817" s="2" t="str">
        <f t="shared" si="1603"/>
        <v>KK</v>
      </c>
      <c r="D817" s="2" t="str">
        <f t="shared" si="1603"/>
        <v>BC3</v>
      </c>
      <c r="E817" s="7" t="str">
        <f>IF(ISERROR(VLOOKUP($D817,SITES!$A:$E,2,FALSE)),"",VLOOKUP($D817,SITES!$A:$E,2,FALSE))</f>
        <v>Broward County 3</v>
      </c>
      <c r="F817" s="4">
        <f>IF(ISERROR(VLOOKUP($D817,SITES!$A:$E,3,FALSE)),"",VLOOKUP($D817,SITES!$A:$E,3,FALSE))</f>
        <v>26.158633333333334</v>
      </c>
      <c r="G817" s="31">
        <f>IF(ISERROR(VLOOKUP($D817,SITES!$A:$E,4,FALSE)),"",VLOOKUP($D817,SITES!$A:$E,4,FALSE))</f>
        <v>-80.077349999999996</v>
      </c>
      <c r="H817" s="50">
        <f t="shared" ref="H817:P817" si="1604">IF(ISERROR(H816),IF(ISERROR(H815),IF(ISERROR(H814),"BLANK",H814),H815),H816)</f>
        <v>45479</v>
      </c>
      <c r="I817" s="2">
        <f t="shared" si="1604"/>
        <v>15</v>
      </c>
      <c r="J817" s="2" t="str">
        <f t="shared" si="1604"/>
        <v>N</v>
      </c>
      <c r="K817" s="6">
        <f t="shared" si="1604"/>
        <v>0.41666666666666669</v>
      </c>
      <c r="L817" s="2" t="str">
        <f t="shared" si="1604"/>
        <v>Angela</v>
      </c>
      <c r="M817" s="2">
        <f t="shared" si="1604"/>
        <v>18.899999999999999</v>
      </c>
      <c r="N817" s="2">
        <f t="shared" si="1604"/>
        <v>2</v>
      </c>
      <c r="O817" s="2">
        <f t="shared" si="1604"/>
        <v>2</v>
      </c>
      <c r="P817" s="2" t="str">
        <f t="shared" si="1604"/>
        <v>dez</v>
      </c>
      <c r="Q817" s="7" t="str">
        <f>IF($N817=1,IF(ISERROR(VLOOKUP($P817,'M1'!$A:$C,Q$2,FALSE)),"NOT PRESENT",VLOOKUP($P817,'M1'!$A:$C,Q$2,FALSE)),IF($N817=2,IF(ISERROR(VLOOKUP(DATA!$P817,'M2'!$A:$C,Q$2,FALSE)),"NOT PRESENT",VLOOKUP(DATA!$P817,'M2'!$A:$C,Q$2,FALSE)),IF($N817=0,IF(ISERROR(VLOOKUP($P817,'M1'!$A:$C,Q$2,FALSE)),IF(ISERROR(VLOOKUP(DATA!$P817,'M2'!$A:$C,Q$2,FALSE)),"NOT PRESENT",VLOOKUP(DATA!$P817,'M2'!$A:$C,Q$2,FALSE)),VLOOKUP($P817,'M1'!$A:$C,Q$2,FALSE)),"SPECIFY METHOD")))</f>
        <v>Debris - Zero</v>
      </c>
      <c r="R817" s="7" t="str">
        <f>IF($N817=1,IF(ISERROR(VLOOKUP($P817,'M1'!$A:$C,R$2,FALSE)),"NOT PRESENT",VLOOKUP($P817,'M1'!$A:$C,R$2,FALSE)),IF($N817=2,IF(ISERROR(VLOOKUP(DATA!$P817,'M2'!$A:$C,R$2,FALSE)),"NOT PRESENT",VLOOKUP(DATA!$P817,'M2'!$A:$C,R$2,FALSE)),IF($N817=0,IF(ISERROR(VLOOKUP($P817,'M1'!$A:$C,R$2,FALSE)),IF(ISERROR(VLOOKUP(DATA!$P817,'M2'!$A:$C,R$2,FALSE)),"NOT PRESENT",VLOOKUP(DATA!$P817,'M2'!$A:$C,R$2,FALSE)),VLOOKUP($P817,'M1'!$A:$C,R$2,FALSE)),"SPECIFY METHOD")))</f>
        <v>No Debris found</v>
      </c>
      <c r="S817" s="33">
        <f t="shared" si="1544"/>
        <v>0</v>
      </c>
      <c r="T817" s="2">
        <v>0</v>
      </c>
    </row>
    <row r="818" spans="2:20">
      <c r="B818" s="2" t="str">
        <f t="shared" ref="B818:D818" si="1605">IF(ISERROR(B817),IF(ISERROR(B816),IF(ISERROR(B815),"BLANK",B815),B816),B817)</f>
        <v>LH</v>
      </c>
      <c r="C818" s="2" t="str">
        <f t="shared" si="1605"/>
        <v>KK</v>
      </c>
      <c r="D818" s="2" t="str">
        <f t="shared" si="1605"/>
        <v>BC3</v>
      </c>
      <c r="E818" s="7" t="str">
        <f>IF(ISERROR(VLOOKUP($D818,SITES!$A:$E,2,FALSE)),"",VLOOKUP($D818,SITES!$A:$E,2,FALSE))</f>
        <v>Broward County 3</v>
      </c>
      <c r="F818" s="4">
        <f>IF(ISERROR(VLOOKUP($D818,SITES!$A:$E,3,FALSE)),"",VLOOKUP($D818,SITES!$A:$E,3,FALSE))</f>
        <v>26.158633333333334</v>
      </c>
      <c r="G818" s="31">
        <f>IF(ISERROR(VLOOKUP($D818,SITES!$A:$E,4,FALSE)),"",VLOOKUP($D818,SITES!$A:$E,4,FALSE))</f>
        <v>-80.077349999999996</v>
      </c>
      <c r="H818" s="50">
        <f t="shared" ref="H818:P818" si="1606">IF(ISERROR(H817),IF(ISERROR(H816),IF(ISERROR(H815),"BLANK",H815),H816),H817)</f>
        <v>45479</v>
      </c>
      <c r="I818" s="2">
        <f t="shared" si="1606"/>
        <v>15</v>
      </c>
      <c r="J818" s="2" t="str">
        <f t="shared" si="1606"/>
        <v>N</v>
      </c>
      <c r="K818" s="6">
        <f t="shared" si="1606"/>
        <v>0.41666666666666669</v>
      </c>
      <c r="L818" s="2" t="str">
        <f t="shared" si="1606"/>
        <v>Angela</v>
      </c>
      <c r="M818" s="2">
        <f t="shared" si="1606"/>
        <v>18.899999999999999</v>
      </c>
      <c r="N818" s="2">
        <f t="shared" si="1606"/>
        <v>2</v>
      </c>
      <c r="O818" s="2">
        <f t="shared" si="1606"/>
        <v>2</v>
      </c>
      <c r="P818" s="2" t="str">
        <f t="shared" si="1606"/>
        <v>dez</v>
      </c>
      <c r="Q818" s="7" t="str">
        <f>IF($N818=1,IF(ISERROR(VLOOKUP($P818,'M1'!$A:$C,Q$2,FALSE)),"NOT PRESENT",VLOOKUP($P818,'M1'!$A:$C,Q$2,FALSE)),IF($N818=2,IF(ISERROR(VLOOKUP(DATA!$P818,'M2'!$A:$C,Q$2,FALSE)),"NOT PRESENT",VLOOKUP(DATA!$P818,'M2'!$A:$C,Q$2,FALSE)),IF($N818=0,IF(ISERROR(VLOOKUP($P818,'M1'!$A:$C,Q$2,FALSE)),IF(ISERROR(VLOOKUP(DATA!$P818,'M2'!$A:$C,Q$2,FALSE)),"NOT PRESENT",VLOOKUP(DATA!$P818,'M2'!$A:$C,Q$2,FALSE)),VLOOKUP($P818,'M1'!$A:$C,Q$2,FALSE)),"SPECIFY METHOD")))</f>
        <v>Debris - Zero</v>
      </c>
      <c r="R818" s="7" t="str">
        <f>IF($N818=1,IF(ISERROR(VLOOKUP($P818,'M1'!$A:$C,R$2,FALSE)),"NOT PRESENT",VLOOKUP($P818,'M1'!$A:$C,R$2,FALSE)),IF($N818=2,IF(ISERROR(VLOOKUP(DATA!$P818,'M2'!$A:$C,R$2,FALSE)),"NOT PRESENT",VLOOKUP(DATA!$P818,'M2'!$A:$C,R$2,FALSE)),IF($N818=0,IF(ISERROR(VLOOKUP($P818,'M1'!$A:$C,R$2,FALSE)),IF(ISERROR(VLOOKUP(DATA!$P818,'M2'!$A:$C,R$2,FALSE)),"NOT PRESENT",VLOOKUP(DATA!$P818,'M2'!$A:$C,R$2,FALSE)),VLOOKUP($P818,'M1'!$A:$C,R$2,FALSE)),"SPECIFY METHOD")))</f>
        <v>No Debris found</v>
      </c>
      <c r="S818" s="33">
        <f t="shared" si="1544"/>
        <v>0</v>
      </c>
      <c r="T818" s="2">
        <v>0</v>
      </c>
    </row>
    <row r="819" spans="2:20">
      <c r="B819" s="2" t="str">
        <f t="shared" ref="B819:D819" si="1607">IF(ISERROR(B818),IF(ISERROR(B817),IF(ISERROR(B816),"BLANK",B816),B817),B818)</f>
        <v>LH</v>
      </c>
      <c r="C819" s="2" t="str">
        <f t="shared" si="1607"/>
        <v>KK</v>
      </c>
      <c r="D819" s="2" t="str">
        <f t="shared" si="1607"/>
        <v>BC3</v>
      </c>
      <c r="E819" s="7" t="str">
        <f>IF(ISERROR(VLOOKUP($D819,SITES!$A:$E,2,FALSE)),"",VLOOKUP($D819,SITES!$A:$E,2,FALSE))</f>
        <v>Broward County 3</v>
      </c>
      <c r="F819" s="4">
        <f>IF(ISERROR(VLOOKUP($D819,SITES!$A:$E,3,FALSE)),"",VLOOKUP($D819,SITES!$A:$E,3,FALSE))</f>
        <v>26.158633333333334</v>
      </c>
      <c r="G819" s="31">
        <f>IF(ISERROR(VLOOKUP($D819,SITES!$A:$E,4,FALSE)),"",VLOOKUP($D819,SITES!$A:$E,4,FALSE))</f>
        <v>-80.077349999999996</v>
      </c>
      <c r="H819" s="50">
        <f t="shared" ref="H819:P819" si="1608">IF(ISERROR(H818),IF(ISERROR(H817),IF(ISERROR(H816),"BLANK",H816),H817),H818)</f>
        <v>45479</v>
      </c>
      <c r="I819" s="2">
        <f t="shared" si="1608"/>
        <v>15</v>
      </c>
      <c r="J819" s="2" t="str">
        <f t="shared" si="1608"/>
        <v>N</v>
      </c>
      <c r="K819" s="6">
        <f t="shared" si="1608"/>
        <v>0.41666666666666669</v>
      </c>
      <c r="L819" s="2" t="str">
        <f t="shared" si="1608"/>
        <v>Angela</v>
      </c>
      <c r="M819" s="2">
        <f t="shared" si="1608"/>
        <v>18.899999999999999</v>
      </c>
      <c r="N819" s="2">
        <f t="shared" si="1608"/>
        <v>2</v>
      </c>
      <c r="O819" s="2">
        <f t="shared" si="1608"/>
        <v>2</v>
      </c>
      <c r="P819" s="2" t="str">
        <f t="shared" si="1608"/>
        <v>dez</v>
      </c>
      <c r="Q819" s="7" t="str">
        <f>IF($N819=1,IF(ISERROR(VLOOKUP($P819,'M1'!$A:$C,Q$2,FALSE)),"NOT PRESENT",VLOOKUP($P819,'M1'!$A:$C,Q$2,FALSE)),IF($N819=2,IF(ISERROR(VLOOKUP(DATA!$P819,'M2'!$A:$C,Q$2,FALSE)),"NOT PRESENT",VLOOKUP(DATA!$P819,'M2'!$A:$C,Q$2,FALSE)),IF($N819=0,IF(ISERROR(VLOOKUP($P819,'M1'!$A:$C,Q$2,FALSE)),IF(ISERROR(VLOOKUP(DATA!$P819,'M2'!$A:$C,Q$2,FALSE)),"NOT PRESENT",VLOOKUP(DATA!$P819,'M2'!$A:$C,Q$2,FALSE)),VLOOKUP($P819,'M1'!$A:$C,Q$2,FALSE)),"SPECIFY METHOD")))</f>
        <v>Debris - Zero</v>
      </c>
      <c r="R819" s="7" t="str">
        <f>IF($N819=1,IF(ISERROR(VLOOKUP($P819,'M1'!$A:$C,R$2,FALSE)),"NOT PRESENT",VLOOKUP($P819,'M1'!$A:$C,R$2,FALSE)),IF($N819=2,IF(ISERROR(VLOOKUP(DATA!$P819,'M2'!$A:$C,R$2,FALSE)),"NOT PRESENT",VLOOKUP(DATA!$P819,'M2'!$A:$C,R$2,FALSE)),IF($N819=0,IF(ISERROR(VLOOKUP($P819,'M1'!$A:$C,R$2,FALSE)),IF(ISERROR(VLOOKUP(DATA!$P819,'M2'!$A:$C,R$2,FALSE)),"NOT PRESENT",VLOOKUP(DATA!$P819,'M2'!$A:$C,R$2,FALSE)),VLOOKUP($P819,'M1'!$A:$C,R$2,FALSE)),"SPECIFY METHOD")))</f>
        <v>No Debris found</v>
      </c>
      <c r="S819" s="33">
        <f t="shared" si="1544"/>
        <v>0</v>
      </c>
      <c r="T819" s="2">
        <v>0</v>
      </c>
    </row>
    <row r="820" spans="2:20">
      <c r="B820" s="2" t="str">
        <f t="shared" ref="B820:D820" si="1609">IF(ISERROR(B819),IF(ISERROR(B818),IF(ISERROR(B817),"BLANK",B817),B818),B819)</f>
        <v>LH</v>
      </c>
      <c r="C820" s="2" t="str">
        <f t="shared" si="1609"/>
        <v>KK</v>
      </c>
      <c r="D820" s="2" t="str">
        <f t="shared" si="1609"/>
        <v>BC3</v>
      </c>
      <c r="E820" s="7" t="str">
        <f>IF(ISERROR(VLOOKUP($D820,SITES!$A:$E,2,FALSE)),"",VLOOKUP($D820,SITES!$A:$E,2,FALSE))</f>
        <v>Broward County 3</v>
      </c>
      <c r="F820" s="4">
        <f>IF(ISERROR(VLOOKUP($D820,SITES!$A:$E,3,FALSE)),"",VLOOKUP($D820,SITES!$A:$E,3,FALSE))</f>
        <v>26.158633333333334</v>
      </c>
      <c r="G820" s="31">
        <f>IF(ISERROR(VLOOKUP($D820,SITES!$A:$E,4,FALSE)),"",VLOOKUP($D820,SITES!$A:$E,4,FALSE))</f>
        <v>-80.077349999999996</v>
      </c>
      <c r="H820" s="50">
        <f t="shared" ref="H820:P820" si="1610">IF(ISERROR(H819),IF(ISERROR(H818),IF(ISERROR(H817),"BLANK",H817),H818),H819)</f>
        <v>45479</v>
      </c>
      <c r="I820" s="2">
        <f t="shared" si="1610"/>
        <v>15</v>
      </c>
      <c r="J820" s="2" t="str">
        <f t="shared" si="1610"/>
        <v>N</v>
      </c>
      <c r="K820" s="6">
        <f t="shared" si="1610"/>
        <v>0.41666666666666669</v>
      </c>
      <c r="L820" s="2" t="str">
        <f t="shared" si="1610"/>
        <v>Angela</v>
      </c>
      <c r="M820" s="2">
        <f t="shared" si="1610"/>
        <v>18.899999999999999</v>
      </c>
      <c r="N820" s="2">
        <f t="shared" si="1610"/>
        <v>2</v>
      </c>
      <c r="O820" s="2">
        <f t="shared" si="1610"/>
        <v>2</v>
      </c>
      <c r="P820" s="2" t="str">
        <f t="shared" si="1610"/>
        <v>dez</v>
      </c>
      <c r="Q820" s="7" t="str">
        <f>IF($N820=1,IF(ISERROR(VLOOKUP($P820,'M1'!$A:$C,Q$2,FALSE)),"NOT PRESENT",VLOOKUP($P820,'M1'!$A:$C,Q$2,FALSE)),IF($N820=2,IF(ISERROR(VLOOKUP(DATA!$P820,'M2'!$A:$C,Q$2,FALSE)),"NOT PRESENT",VLOOKUP(DATA!$P820,'M2'!$A:$C,Q$2,FALSE)),IF($N820=0,IF(ISERROR(VLOOKUP($P820,'M1'!$A:$C,Q$2,FALSE)),IF(ISERROR(VLOOKUP(DATA!$P820,'M2'!$A:$C,Q$2,FALSE)),"NOT PRESENT",VLOOKUP(DATA!$P820,'M2'!$A:$C,Q$2,FALSE)),VLOOKUP($P820,'M1'!$A:$C,Q$2,FALSE)),"SPECIFY METHOD")))</f>
        <v>Debris - Zero</v>
      </c>
      <c r="R820" s="7" t="str">
        <f>IF($N820=1,IF(ISERROR(VLOOKUP($P820,'M1'!$A:$C,R$2,FALSE)),"NOT PRESENT",VLOOKUP($P820,'M1'!$A:$C,R$2,FALSE)),IF($N820=2,IF(ISERROR(VLOOKUP(DATA!$P820,'M2'!$A:$C,R$2,FALSE)),"NOT PRESENT",VLOOKUP(DATA!$P820,'M2'!$A:$C,R$2,FALSE)),IF($N820=0,IF(ISERROR(VLOOKUP($P820,'M1'!$A:$C,R$2,FALSE)),IF(ISERROR(VLOOKUP(DATA!$P820,'M2'!$A:$C,R$2,FALSE)),"NOT PRESENT",VLOOKUP(DATA!$P820,'M2'!$A:$C,R$2,FALSE)),VLOOKUP($P820,'M1'!$A:$C,R$2,FALSE)),"SPECIFY METHOD")))</f>
        <v>No Debris found</v>
      </c>
      <c r="S820" s="33">
        <f t="shared" si="1544"/>
        <v>0</v>
      </c>
      <c r="T820" s="2">
        <v>0</v>
      </c>
    </row>
    <row r="821" spans="2:20">
      <c r="B821" s="2" t="str">
        <f t="shared" ref="B821:D821" si="1611">IF(ISERROR(B820),IF(ISERROR(B819),IF(ISERROR(B818),"BLANK",B818),B819),B820)</f>
        <v>LH</v>
      </c>
      <c r="C821" s="2" t="str">
        <f t="shared" si="1611"/>
        <v>KK</v>
      </c>
      <c r="D821" s="2" t="str">
        <f t="shared" si="1611"/>
        <v>BC3</v>
      </c>
      <c r="E821" s="7" t="str">
        <f>IF(ISERROR(VLOOKUP($D821,SITES!$A:$E,2,FALSE)),"",VLOOKUP($D821,SITES!$A:$E,2,FALSE))</f>
        <v>Broward County 3</v>
      </c>
      <c r="F821" s="4">
        <f>IF(ISERROR(VLOOKUP($D821,SITES!$A:$E,3,FALSE)),"",VLOOKUP($D821,SITES!$A:$E,3,FALSE))</f>
        <v>26.158633333333334</v>
      </c>
      <c r="G821" s="31">
        <f>IF(ISERROR(VLOOKUP($D821,SITES!$A:$E,4,FALSE)),"",VLOOKUP($D821,SITES!$A:$E,4,FALSE))</f>
        <v>-80.077349999999996</v>
      </c>
      <c r="H821" s="50">
        <f t="shared" ref="H821:P821" si="1612">IF(ISERROR(H820),IF(ISERROR(H819),IF(ISERROR(H818),"BLANK",H818),H819),H820)</f>
        <v>45479</v>
      </c>
      <c r="I821" s="2">
        <f t="shared" si="1612"/>
        <v>15</v>
      </c>
      <c r="J821" s="2" t="str">
        <f t="shared" si="1612"/>
        <v>N</v>
      </c>
      <c r="K821" s="6">
        <f t="shared" si="1612"/>
        <v>0.41666666666666669</v>
      </c>
      <c r="L821" s="2" t="str">
        <f t="shared" si="1612"/>
        <v>Angela</v>
      </c>
      <c r="M821" s="2">
        <f t="shared" si="1612"/>
        <v>18.899999999999999</v>
      </c>
      <c r="N821" s="2">
        <f t="shared" si="1612"/>
        <v>2</v>
      </c>
      <c r="O821" s="2">
        <f t="shared" si="1612"/>
        <v>2</v>
      </c>
      <c r="P821" s="2" t="str">
        <f t="shared" si="1612"/>
        <v>dez</v>
      </c>
      <c r="Q821" s="7" t="str">
        <f>IF($N821=1,IF(ISERROR(VLOOKUP($P821,'M1'!$A:$C,Q$2,FALSE)),"NOT PRESENT",VLOOKUP($P821,'M1'!$A:$C,Q$2,FALSE)),IF($N821=2,IF(ISERROR(VLOOKUP(DATA!$P821,'M2'!$A:$C,Q$2,FALSE)),"NOT PRESENT",VLOOKUP(DATA!$P821,'M2'!$A:$C,Q$2,FALSE)),IF($N821=0,IF(ISERROR(VLOOKUP($P821,'M1'!$A:$C,Q$2,FALSE)),IF(ISERROR(VLOOKUP(DATA!$P821,'M2'!$A:$C,Q$2,FALSE)),"NOT PRESENT",VLOOKUP(DATA!$P821,'M2'!$A:$C,Q$2,FALSE)),VLOOKUP($P821,'M1'!$A:$C,Q$2,FALSE)),"SPECIFY METHOD")))</f>
        <v>Debris - Zero</v>
      </c>
      <c r="R821" s="7" t="str">
        <f>IF($N821=1,IF(ISERROR(VLOOKUP($P821,'M1'!$A:$C,R$2,FALSE)),"NOT PRESENT",VLOOKUP($P821,'M1'!$A:$C,R$2,FALSE)),IF($N821=2,IF(ISERROR(VLOOKUP(DATA!$P821,'M2'!$A:$C,R$2,FALSE)),"NOT PRESENT",VLOOKUP(DATA!$P821,'M2'!$A:$C,R$2,FALSE)),IF($N821=0,IF(ISERROR(VLOOKUP($P821,'M1'!$A:$C,R$2,FALSE)),IF(ISERROR(VLOOKUP(DATA!$P821,'M2'!$A:$C,R$2,FALSE)),"NOT PRESENT",VLOOKUP(DATA!$P821,'M2'!$A:$C,R$2,FALSE)),VLOOKUP($P821,'M1'!$A:$C,R$2,FALSE)),"SPECIFY METHOD")))</f>
        <v>No Debris found</v>
      </c>
      <c r="S821" s="33">
        <f t="shared" si="1544"/>
        <v>0</v>
      </c>
      <c r="T821" s="2">
        <v>0</v>
      </c>
    </row>
    <row r="822" spans="2:20">
      <c r="B822" s="2" t="str">
        <f t="shared" ref="B822:D822" si="1613">IF(ISERROR(B821),IF(ISERROR(B820),IF(ISERROR(B819),"BLANK",B819),B820),B821)</f>
        <v>LH</v>
      </c>
      <c r="C822" s="2" t="str">
        <f t="shared" si="1613"/>
        <v>KK</v>
      </c>
      <c r="D822" s="2" t="str">
        <f t="shared" si="1613"/>
        <v>BC3</v>
      </c>
      <c r="E822" s="7" t="str">
        <f>IF(ISERROR(VLOOKUP($D822,SITES!$A:$E,2,FALSE)),"",VLOOKUP($D822,SITES!$A:$E,2,FALSE))</f>
        <v>Broward County 3</v>
      </c>
      <c r="F822" s="4">
        <f>IF(ISERROR(VLOOKUP($D822,SITES!$A:$E,3,FALSE)),"",VLOOKUP($D822,SITES!$A:$E,3,FALSE))</f>
        <v>26.158633333333334</v>
      </c>
      <c r="G822" s="31">
        <f>IF(ISERROR(VLOOKUP($D822,SITES!$A:$E,4,FALSE)),"",VLOOKUP($D822,SITES!$A:$E,4,FALSE))</f>
        <v>-80.077349999999996</v>
      </c>
      <c r="H822" s="50">
        <f t="shared" ref="H822:P822" si="1614">IF(ISERROR(H821),IF(ISERROR(H820),IF(ISERROR(H819),"BLANK",H819),H820),H821)</f>
        <v>45479</v>
      </c>
      <c r="I822" s="2">
        <f t="shared" si="1614"/>
        <v>15</v>
      </c>
      <c r="J822" s="2" t="str">
        <f t="shared" si="1614"/>
        <v>N</v>
      </c>
      <c r="K822" s="6">
        <f t="shared" si="1614"/>
        <v>0.41666666666666669</v>
      </c>
      <c r="L822" s="2" t="str">
        <f t="shared" si="1614"/>
        <v>Angela</v>
      </c>
      <c r="M822" s="2">
        <f t="shared" si="1614"/>
        <v>18.899999999999999</v>
      </c>
      <c r="N822" s="2">
        <f t="shared" si="1614"/>
        <v>2</v>
      </c>
      <c r="O822" s="2">
        <f t="shared" si="1614"/>
        <v>2</v>
      </c>
      <c r="P822" s="2" t="str">
        <f t="shared" si="1614"/>
        <v>dez</v>
      </c>
      <c r="Q822" s="7" t="str">
        <f>IF($N822=1,IF(ISERROR(VLOOKUP($P822,'M1'!$A:$C,Q$2,FALSE)),"NOT PRESENT",VLOOKUP($P822,'M1'!$A:$C,Q$2,FALSE)),IF($N822=2,IF(ISERROR(VLOOKUP(DATA!$P822,'M2'!$A:$C,Q$2,FALSE)),"NOT PRESENT",VLOOKUP(DATA!$P822,'M2'!$A:$C,Q$2,FALSE)),IF($N822=0,IF(ISERROR(VLOOKUP($P822,'M1'!$A:$C,Q$2,FALSE)),IF(ISERROR(VLOOKUP(DATA!$P822,'M2'!$A:$C,Q$2,FALSE)),"NOT PRESENT",VLOOKUP(DATA!$P822,'M2'!$A:$C,Q$2,FALSE)),VLOOKUP($P822,'M1'!$A:$C,Q$2,FALSE)),"SPECIFY METHOD")))</f>
        <v>Debris - Zero</v>
      </c>
      <c r="R822" s="7" t="str">
        <f>IF($N822=1,IF(ISERROR(VLOOKUP($P822,'M1'!$A:$C,R$2,FALSE)),"NOT PRESENT",VLOOKUP($P822,'M1'!$A:$C,R$2,FALSE)),IF($N822=2,IF(ISERROR(VLOOKUP(DATA!$P822,'M2'!$A:$C,R$2,FALSE)),"NOT PRESENT",VLOOKUP(DATA!$P822,'M2'!$A:$C,R$2,FALSE)),IF($N822=0,IF(ISERROR(VLOOKUP($P822,'M1'!$A:$C,R$2,FALSE)),IF(ISERROR(VLOOKUP(DATA!$P822,'M2'!$A:$C,R$2,FALSE)),"NOT PRESENT",VLOOKUP(DATA!$P822,'M2'!$A:$C,R$2,FALSE)),VLOOKUP($P822,'M1'!$A:$C,R$2,FALSE)),"SPECIFY METHOD")))</f>
        <v>No Debris found</v>
      </c>
      <c r="S822" s="33">
        <f t="shared" si="1544"/>
        <v>0</v>
      </c>
      <c r="T822" s="2">
        <v>0</v>
      </c>
    </row>
    <row r="823" spans="2:20">
      <c r="B823" s="2" t="str">
        <f t="shared" ref="B823:D823" si="1615">IF(ISERROR(B822),IF(ISERROR(B821),IF(ISERROR(B820),"BLANK",B820),B821),B822)</f>
        <v>LH</v>
      </c>
      <c r="C823" s="2" t="str">
        <f t="shared" si="1615"/>
        <v>KK</v>
      </c>
      <c r="D823" s="2" t="str">
        <f t="shared" si="1615"/>
        <v>BC3</v>
      </c>
      <c r="E823" s="7" t="str">
        <f>IF(ISERROR(VLOOKUP($D823,SITES!$A:$E,2,FALSE)),"",VLOOKUP($D823,SITES!$A:$E,2,FALSE))</f>
        <v>Broward County 3</v>
      </c>
      <c r="F823" s="4">
        <f>IF(ISERROR(VLOOKUP($D823,SITES!$A:$E,3,FALSE)),"",VLOOKUP($D823,SITES!$A:$E,3,FALSE))</f>
        <v>26.158633333333334</v>
      </c>
      <c r="G823" s="31">
        <f>IF(ISERROR(VLOOKUP($D823,SITES!$A:$E,4,FALSE)),"",VLOOKUP($D823,SITES!$A:$E,4,FALSE))</f>
        <v>-80.077349999999996</v>
      </c>
      <c r="H823" s="50">
        <f t="shared" ref="H823:P823" si="1616">IF(ISERROR(H822),IF(ISERROR(H821),IF(ISERROR(H820),"BLANK",H820),H821),H822)</f>
        <v>45479</v>
      </c>
      <c r="I823" s="2">
        <f t="shared" si="1616"/>
        <v>15</v>
      </c>
      <c r="J823" s="2" t="str">
        <f t="shared" si="1616"/>
        <v>N</v>
      </c>
      <c r="K823" s="6">
        <f t="shared" si="1616"/>
        <v>0.41666666666666669</v>
      </c>
      <c r="L823" s="2" t="str">
        <f t="shared" si="1616"/>
        <v>Angela</v>
      </c>
      <c r="M823" s="2">
        <f t="shared" si="1616"/>
        <v>18.899999999999999</v>
      </c>
      <c r="N823" s="2">
        <f t="shared" si="1616"/>
        <v>2</v>
      </c>
      <c r="O823" s="2">
        <f t="shared" si="1616"/>
        <v>2</v>
      </c>
      <c r="P823" s="2" t="str">
        <f t="shared" si="1616"/>
        <v>dez</v>
      </c>
      <c r="Q823" s="7" t="str">
        <f>IF($N823=1,IF(ISERROR(VLOOKUP($P823,'M1'!$A:$C,Q$2,FALSE)),"NOT PRESENT",VLOOKUP($P823,'M1'!$A:$C,Q$2,FALSE)),IF($N823=2,IF(ISERROR(VLOOKUP(DATA!$P823,'M2'!$A:$C,Q$2,FALSE)),"NOT PRESENT",VLOOKUP(DATA!$P823,'M2'!$A:$C,Q$2,FALSE)),IF($N823=0,IF(ISERROR(VLOOKUP($P823,'M1'!$A:$C,Q$2,FALSE)),IF(ISERROR(VLOOKUP(DATA!$P823,'M2'!$A:$C,Q$2,FALSE)),"NOT PRESENT",VLOOKUP(DATA!$P823,'M2'!$A:$C,Q$2,FALSE)),VLOOKUP($P823,'M1'!$A:$C,Q$2,FALSE)),"SPECIFY METHOD")))</f>
        <v>Debris - Zero</v>
      </c>
      <c r="R823" s="7" t="str">
        <f>IF($N823=1,IF(ISERROR(VLOOKUP($P823,'M1'!$A:$C,R$2,FALSE)),"NOT PRESENT",VLOOKUP($P823,'M1'!$A:$C,R$2,FALSE)),IF($N823=2,IF(ISERROR(VLOOKUP(DATA!$P823,'M2'!$A:$C,R$2,FALSE)),"NOT PRESENT",VLOOKUP(DATA!$P823,'M2'!$A:$C,R$2,FALSE)),IF($N823=0,IF(ISERROR(VLOOKUP($P823,'M1'!$A:$C,R$2,FALSE)),IF(ISERROR(VLOOKUP(DATA!$P823,'M2'!$A:$C,R$2,FALSE)),"NOT PRESENT",VLOOKUP(DATA!$P823,'M2'!$A:$C,R$2,FALSE)),VLOOKUP($P823,'M1'!$A:$C,R$2,FALSE)),"SPECIFY METHOD")))</f>
        <v>No Debris found</v>
      </c>
      <c r="S823" s="33">
        <f t="shared" si="1544"/>
        <v>0</v>
      </c>
      <c r="T823" s="2">
        <v>0</v>
      </c>
    </row>
    <row r="824" spans="2:20">
      <c r="B824" s="2" t="str">
        <f t="shared" ref="B824:D824" si="1617">IF(ISERROR(B823),IF(ISERROR(B822),IF(ISERROR(B821),"BLANK",B821),B822),B823)</f>
        <v>LH</v>
      </c>
      <c r="C824" s="2" t="str">
        <f t="shared" si="1617"/>
        <v>KK</v>
      </c>
      <c r="D824" s="2" t="str">
        <f t="shared" si="1617"/>
        <v>BC3</v>
      </c>
      <c r="E824" s="7" t="str">
        <f>IF(ISERROR(VLOOKUP($D824,SITES!$A:$E,2,FALSE)),"",VLOOKUP($D824,SITES!$A:$E,2,FALSE))</f>
        <v>Broward County 3</v>
      </c>
      <c r="F824" s="4">
        <f>IF(ISERROR(VLOOKUP($D824,SITES!$A:$E,3,FALSE)),"",VLOOKUP($D824,SITES!$A:$E,3,FALSE))</f>
        <v>26.158633333333334</v>
      </c>
      <c r="G824" s="31">
        <f>IF(ISERROR(VLOOKUP($D824,SITES!$A:$E,4,FALSE)),"",VLOOKUP($D824,SITES!$A:$E,4,FALSE))</f>
        <v>-80.077349999999996</v>
      </c>
      <c r="H824" s="50">
        <f t="shared" ref="H824:P824" si="1618">IF(ISERROR(H823),IF(ISERROR(H822),IF(ISERROR(H821),"BLANK",H821),H822),H823)</f>
        <v>45479</v>
      </c>
      <c r="I824" s="2">
        <f t="shared" si="1618"/>
        <v>15</v>
      </c>
      <c r="J824" s="2" t="str">
        <f t="shared" si="1618"/>
        <v>N</v>
      </c>
      <c r="K824" s="6">
        <f t="shared" si="1618"/>
        <v>0.41666666666666669</v>
      </c>
      <c r="L824" s="2" t="str">
        <f t="shared" si="1618"/>
        <v>Angela</v>
      </c>
      <c r="M824" s="2">
        <f t="shared" si="1618"/>
        <v>18.899999999999999</v>
      </c>
      <c r="N824" s="2">
        <f t="shared" si="1618"/>
        <v>2</v>
      </c>
      <c r="O824" s="2">
        <f t="shared" si="1618"/>
        <v>2</v>
      </c>
      <c r="P824" s="2" t="str">
        <f t="shared" si="1618"/>
        <v>dez</v>
      </c>
      <c r="Q824" s="7" t="str">
        <f>IF($N824=1,IF(ISERROR(VLOOKUP($P824,'M1'!$A:$C,Q$2,FALSE)),"NOT PRESENT",VLOOKUP($P824,'M1'!$A:$C,Q$2,FALSE)),IF($N824=2,IF(ISERROR(VLOOKUP(DATA!$P824,'M2'!$A:$C,Q$2,FALSE)),"NOT PRESENT",VLOOKUP(DATA!$P824,'M2'!$A:$C,Q$2,FALSE)),IF($N824=0,IF(ISERROR(VLOOKUP($P824,'M1'!$A:$C,Q$2,FALSE)),IF(ISERROR(VLOOKUP(DATA!$P824,'M2'!$A:$C,Q$2,FALSE)),"NOT PRESENT",VLOOKUP(DATA!$P824,'M2'!$A:$C,Q$2,FALSE)),VLOOKUP($P824,'M1'!$A:$C,Q$2,FALSE)),"SPECIFY METHOD")))</f>
        <v>Debris - Zero</v>
      </c>
      <c r="R824" s="7" t="str">
        <f>IF($N824=1,IF(ISERROR(VLOOKUP($P824,'M1'!$A:$C,R$2,FALSE)),"NOT PRESENT",VLOOKUP($P824,'M1'!$A:$C,R$2,FALSE)),IF($N824=2,IF(ISERROR(VLOOKUP(DATA!$P824,'M2'!$A:$C,R$2,FALSE)),"NOT PRESENT",VLOOKUP(DATA!$P824,'M2'!$A:$C,R$2,FALSE)),IF($N824=0,IF(ISERROR(VLOOKUP($P824,'M1'!$A:$C,R$2,FALSE)),IF(ISERROR(VLOOKUP(DATA!$P824,'M2'!$A:$C,R$2,FALSE)),"NOT PRESENT",VLOOKUP(DATA!$P824,'M2'!$A:$C,R$2,FALSE)),VLOOKUP($P824,'M1'!$A:$C,R$2,FALSE)),"SPECIFY METHOD")))</f>
        <v>No Debris found</v>
      </c>
      <c r="S824" s="33">
        <f t="shared" si="1544"/>
        <v>0</v>
      </c>
      <c r="T824" s="2">
        <v>0</v>
      </c>
    </row>
    <row r="825" spans="2:20">
      <c r="B825" s="2" t="str">
        <f t="shared" ref="B825:D825" si="1619">IF(ISERROR(B824),IF(ISERROR(B823),IF(ISERROR(B822),"BLANK",B822),B823),B824)</f>
        <v>LH</v>
      </c>
      <c r="C825" s="2" t="str">
        <f t="shared" si="1619"/>
        <v>KK</v>
      </c>
      <c r="D825" s="2" t="str">
        <f t="shared" si="1619"/>
        <v>BC3</v>
      </c>
      <c r="E825" s="7" t="str">
        <f>IF(ISERROR(VLOOKUP($D825,SITES!$A:$E,2,FALSE)),"",VLOOKUP($D825,SITES!$A:$E,2,FALSE))</f>
        <v>Broward County 3</v>
      </c>
      <c r="F825" s="4">
        <f>IF(ISERROR(VLOOKUP($D825,SITES!$A:$E,3,FALSE)),"",VLOOKUP($D825,SITES!$A:$E,3,FALSE))</f>
        <v>26.158633333333334</v>
      </c>
      <c r="G825" s="31">
        <f>IF(ISERROR(VLOOKUP($D825,SITES!$A:$E,4,FALSE)),"",VLOOKUP($D825,SITES!$A:$E,4,FALSE))</f>
        <v>-80.077349999999996</v>
      </c>
      <c r="H825" s="50">
        <f t="shared" ref="H825:P825" si="1620">IF(ISERROR(H824),IF(ISERROR(H823),IF(ISERROR(H822),"BLANK",H822),H823),H824)</f>
        <v>45479</v>
      </c>
      <c r="I825" s="2">
        <f t="shared" si="1620"/>
        <v>15</v>
      </c>
      <c r="J825" s="2" t="str">
        <f t="shared" si="1620"/>
        <v>N</v>
      </c>
      <c r="K825" s="6">
        <f t="shared" si="1620"/>
        <v>0.41666666666666669</v>
      </c>
      <c r="L825" s="2" t="str">
        <f t="shared" si="1620"/>
        <v>Angela</v>
      </c>
      <c r="M825" s="2">
        <f t="shared" si="1620"/>
        <v>18.899999999999999</v>
      </c>
      <c r="N825" s="2">
        <f t="shared" si="1620"/>
        <v>2</v>
      </c>
      <c r="O825" s="2">
        <f t="shared" si="1620"/>
        <v>2</v>
      </c>
      <c r="P825" s="2" t="str">
        <f t="shared" si="1620"/>
        <v>dez</v>
      </c>
      <c r="Q825" s="7" t="str">
        <f>IF($N825=1,IF(ISERROR(VLOOKUP($P825,'M1'!$A:$C,Q$2,FALSE)),"NOT PRESENT",VLOOKUP($P825,'M1'!$A:$C,Q$2,FALSE)),IF($N825=2,IF(ISERROR(VLOOKUP(DATA!$P825,'M2'!$A:$C,Q$2,FALSE)),"NOT PRESENT",VLOOKUP(DATA!$P825,'M2'!$A:$C,Q$2,FALSE)),IF($N825=0,IF(ISERROR(VLOOKUP($P825,'M1'!$A:$C,Q$2,FALSE)),IF(ISERROR(VLOOKUP(DATA!$P825,'M2'!$A:$C,Q$2,FALSE)),"NOT PRESENT",VLOOKUP(DATA!$P825,'M2'!$A:$C,Q$2,FALSE)),VLOOKUP($P825,'M1'!$A:$C,Q$2,FALSE)),"SPECIFY METHOD")))</f>
        <v>Debris - Zero</v>
      </c>
      <c r="R825" s="7" t="str">
        <f>IF($N825=1,IF(ISERROR(VLOOKUP($P825,'M1'!$A:$C,R$2,FALSE)),"NOT PRESENT",VLOOKUP($P825,'M1'!$A:$C,R$2,FALSE)),IF($N825=2,IF(ISERROR(VLOOKUP(DATA!$P825,'M2'!$A:$C,R$2,FALSE)),"NOT PRESENT",VLOOKUP(DATA!$P825,'M2'!$A:$C,R$2,FALSE)),IF($N825=0,IF(ISERROR(VLOOKUP($P825,'M1'!$A:$C,R$2,FALSE)),IF(ISERROR(VLOOKUP(DATA!$P825,'M2'!$A:$C,R$2,FALSE)),"NOT PRESENT",VLOOKUP(DATA!$P825,'M2'!$A:$C,R$2,FALSE)),VLOOKUP($P825,'M1'!$A:$C,R$2,FALSE)),"SPECIFY METHOD")))</f>
        <v>No Debris found</v>
      </c>
      <c r="S825" s="33">
        <f t="shared" si="1544"/>
        <v>0</v>
      </c>
      <c r="T825" s="2">
        <v>0</v>
      </c>
    </row>
    <row r="826" spans="2:20">
      <c r="B826" s="2" t="str">
        <f t="shared" ref="B826:D826" si="1621">IF(ISERROR(B825),IF(ISERROR(B824),IF(ISERROR(B823),"BLANK",B823),B824),B825)</f>
        <v>LH</v>
      </c>
      <c r="C826" s="2" t="str">
        <f t="shared" si="1621"/>
        <v>KK</v>
      </c>
      <c r="D826" s="2" t="str">
        <f t="shared" si="1621"/>
        <v>BC3</v>
      </c>
      <c r="E826" s="7" t="str">
        <f>IF(ISERROR(VLOOKUP($D826,SITES!$A:$E,2,FALSE)),"",VLOOKUP($D826,SITES!$A:$E,2,FALSE))</f>
        <v>Broward County 3</v>
      </c>
      <c r="F826" s="4">
        <f>IF(ISERROR(VLOOKUP($D826,SITES!$A:$E,3,FALSE)),"",VLOOKUP($D826,SITES!$A:$E,3,FALSE))</f>
        <v>26.158633333333334</v>
      </c>
      <c r="G826" s="31">
        <f>IF(ISERROR(VLOOKUP($D826,SITES!$A:$E,4,FALSE)),"",VLOOKUP($D826,SITES!$A:$E,4,FALSE))</f>
        <v>-80.077349999999996</v>
      </c>
      <c r="H826" s="50">
        <f t="shared" ref="H826:P826" si="1622">IF(ISERROR(H825),IF(ISERROR(H824),IF(ISERROR(H823),"BLANK",H823),H824),H825)</f>
        <v>45479</v>
      </c>
      <c r="I826" s="2">
        <f t="shared" si="1622"/>
        <v>15</v>
      </c>
      <c r="J826" s="2" t="str">
        <f t="shared" si="1622"/>
        <v>N</v>
      </c>
      <c r="K826" s="6">
        <f t="shared" si="1622"/>
        <v>0.41666666666666669</v>
      </c>
      <c r="L826" s="2" t="str">
        <f t="shared" si="1622"/>
        <v>Angela</v>
      </c>
      <c r="M826" s="2">
        <f t="shared" si="1622"/>
        <v>18.899999999999999</v>
      </c>
      <c r="N826" s="2">
        <f t="shared" si="1622"/>
        <v>2</v>
      </c>
      <c r="O826" s="2">
        <f t="shared" si="1622"/>
        <v>2</v>
      </c>
      <c r="P826" s="2" t="str">
        <f t="shared" si="1622"/>
        <v>dez</v>
      </c>
      <c r="Q826" s="7" t="str">
        <f>IF($N826=1,IF(ISERROR(VLOOKUP($P826,'M1'!$A:$C,Q$2,FALSE)),"NOT PRESENT",VLOOKUP($P826,'M1'!$A:$C,Q$2,FALSE)),IF($N826=2,IF(ISERROR(VLOOKUP(DATA!$P826,'M2'!$A:$C,Q$2,FALSE)),"NOT PRESENT",VLOOKUP(DATA!$P826,'M2'!$A:$C,Q$2,FALSE)),IF($N826=0,IF(ISERROR(VLOOKUP($P826,'M1'!$A:$C,Q$2,FALSE)),IF(ISERROR(VLOOKUP(DATA!$P826,'M2'!$A:$C,Q$2,FALSE)),"NOT PRESENT",VLOOKUP(DATA!$P826,'M2'!$A:$C,Q$2,FALSE)),VLOOKUP($P826,'M1'!$A:$C,Q$2,FALSE)),"SPECIFY METHOD")))</f>
        <v>Debris - Zero</v>
      </c>
      <c r="R826" s="7" t="str">
        <f>IF($N826=1,IF(ISERROR(VLOOKUP($P826,'M1'!$A:$C,R$2,FALSE)),"NOT PRESENT",VLOOKUP($P826,'M1'!$A:$C,R$2,FALSE)),IF($N826=2,IF(ISERROR(VLOOKUP(DATA!$P826,'M2'!$A:$C,R$2,FALSE)),"NOT PRESENT",VLOOKUP(DATA!$P826,'M2'!$A:$C,R$2,FALSE)),IF($N826=0,IF(ISERROR(VLOOKUP($P826,'M1'!$A:$C,R$2,FALSE)),IF(ISERROR(VLOOKUP(DATA!$P826,'M2'!$A:$C,R$2,FALSE)),"NOT PRESENT",VLOOKUP(DATA!$P826,'M2'!$A:$C,R$2,FALSE)),VLOOKUP($P826,'M1'!$A:$C,R$2,FALSE)),"SPECIFY METHOD")))</f>
        <v>No Debris found</v>
      </c>
      <c r="S826" s="33">
        <f t="shared" si="1544"/>
        <v>0</v>
      </c>
      <c r="T826" s="2">
        <v>0</v>
      </c>
    </row>
    <row r="827" spans="2:20">
      <c r="B827" s="2" t="str">
        <f t="shared" ref="B827:D827" si="1623">IF(ISERROR(B826),IF(ISERROR(B825),IF(ISERROR(B824),"BLANK",B824),B825),B826)</f>
        <v>LH</v>
      </c>
      <c r="C827" s="2" t="str">
        <f t="shared" si="1623"/>
        <v>KK</v>
      </c>
      <c r="D827" s="2" t="str">
        <f t="shared" si="1623"/>
        <v>BC3</v>
      </c>
      <c r="E827" s="7" t="str">
        <f>IF(ISERROR(VLOOKUP($D827,SITES!$A:$E,2,FALSE)),"",VLOOKUP($D827,SITES!$A:$E,2,FALSE))</f>
        <v>Broward County 3</v>
      </c>
      <c r="F827" s="4">
        <f>IF(ISERROR(VLOOKUP($D827,SITES!$A:$E,3,FALSE)),"",VLOOKUP($D827,SITES!$A:$E,3,FALSE))</f>
        <v>26.158633333333334</v>
      </c>
      <c r="G827" s="31">
        <f>IF(ISERROR(VLOOKUP($D827,SITES!$A:$E,4,FALSE)),"",VLOOKUP($D827,SITES!$A:$E,4,FALSE))</f>
        <v>-80.077349999999996</v>
      </c>
      <c r="H827" s="50">
        <f t="shared" ref="H827:P827" si="1624">IF(ISERROR(H826),IF(ISERROR(H825),IF(ISERROR(H824),"BLANK",H824),H825),H826)</f>
        <v>45479</v>
      </c>
      <c r="I827" s="2">
        <f t="shared" si="1624"/>
        <v>15</v>
      </c>
      <c r="J827" s="2" t="str">
        <f t="shared" si="1624"/>
        <v>N</v>
      </c>
      <c r="K827" s="6">
        <f t="shared" si="1624"/>
        <v>0.41666666666666669</v>
      </c>
      <c r="L827" s="2" t="str">
        <f t="shared" si="1624"/>
        <v>Angela</v>
      </c>
      <c r="M827" s="2">
        <f t="shared" si="1624"/>
        <v>18.899999999999999</v>
      </c>
      <c r="N827" s="2">
        <f t="shared" si="1624"/>
        <v>2</v>
      </c>
      <c r="O827" s="2">
        <f t="shared" si="1624"/>
        <v>2</v>
      </c>
      <c r="P827" s="2" t="str">
        <f t="shared" si="1624"/>
        <v>dez</v>
      </c>
      <c r="Q827" s="7" t="str">
        <f>IF($N827=1,IF(ISERROR(VLOOKUP($P827,'M1'!$A:$C,Q$2,FALSE)),"NOT PRESENT",VLOOKUP($P827,'M1'!$A:$C,Q$2,FALSE)),IF($N827=2,IF(ISERROR(VLOOKUP(DATA!$P827,'M2'!$A:$C,Q$2,FALSE)),"NOT PRESENT",VLOOKUP(DATA!$P827,'M2'!$A:$C,Q$2,FALSE)),IF($N827=0,IF(ISERROR(VLOOKUP($P827,'M1'!$A:$C,Q$2,FALSE)),IF(ISERROR(VLOOKUP(DATA!$P827,'M2'!$A:$C,Q$2,FALSE)),"NOT PRESENT",VLOOKUP(DATA!$P827,'M2'!$A:$C,Q$2,FALSE)),VLOOKUP($P827,'M1'!$A:$C,Q$2,FALSE)),"SPECIFY METHOD")))</f>
        <v>Debris - Zero</v>
      </c>
      <c r="R827" s="7" t="str">
        <f>IF($N827=1,IF(ISERROR(VLOOKUP($P827,'M1'!$A:$C,R$2,FALSE)),"NOT PRESENT",VLOOKUP($P827,'M1'!$A:$C,R$2,FALSE)),IF($N827=2,IF(ISERROR(VLOOKUP(DATA!$P827,'M2'!$A:$C,R$2,FALSE)),"NOT PRESENT",VLOOKUP(DATA!$P827,'M2'!$A:$C,R$2,FALSE)),IF($N827=0,IF(ISERROR(VLOOKUP($P827,'M1'!$A:$C,R$2,FALSE)),IF(ISERROR(VLOOKUP(DATA!$P827,'M2'!$A:$C,R$2,FALSE)),"NOT PRESENT",VLOOKUP(DATA!$P827,'M2'!$A:$C,R$2,FALSE)),VLOOKUP($P827,'M1'!$A:$C,R$2,FALSE)),"SPECIFY METHOD")))</f>
        <v>No Debris found</v>
      </c>
      <c r="S827" s="33">
        <f t="shared" si="1544"/>
        <v>0</v>
      </c>
      <c r="T827" s="2">
        <v>0</v>
      </c>
    </row>
    <row r="828" spans="2:20">
      <c r="B828" s="2" t="str">
        <f t="shared" ref="B828:D828" si="1625">IF(ISERROR(B827),IF(ISERROR(B826),IF(ISERROR(B825),"BLANK",B825),B826),B827)</f>
        <v>LH</v>
      </c>
      <c r="C828" s="2" t="str">
        <f t="shared" si="1625"/>
        <v>KK</v>
      </c>
      <c r="D828" s="2" t="str">
        <f t="shared" si="1625"/>
        <v>BC3</v>
      </c>
      <c r="E828" s="7" t="str">
        <f>IF(ISERROR(VLOOKUP($D828,SITES!$A:$E,2,FALSE)),"",VLOOKUP($D828,SITES!$A:$E,2,FALSE))</f>
        <v>Broward County 3</v>
      </c>
      <c r="F828" s="4">
        <f>IF(ISERROR(VLOOKUP($D828,SITES!$A:$E,3,FALSE)),"",VLOOKUP($D828,SITES!$A:$E,3,FALSE))</f>
        <v>26.158633333333334</v>
      </c>
      <c r="G828" s="31">
        <f>IF(ISERROR(VLOOKUP($D828,SITES!$A:$E,4,FALSE)),"",VLOOKUP($D828,SITES!$A:$E,4,FALSE))</f>
        <v>-80.077349999999996</v>
      </c>
      <c r="H828" s="50">
        <f t="shared" ref="H828:P828" si="1626">IF(ISERROR(H827),IF(ISERROR(H826),IF(ISERROR(H825),"BLANK",H825),H826),H827)</f>
        <v>45479</v>
      </c>
      <c r="I828" s="2">
        <f t="shared" si="1626"/>
        <v>15</v>
      </c>
      <c r="J828" s="2" t="str">
        <f t="shared" si="1626"/>
        <v>N</v>
      </c>
      <c r="K828" s="6">
        <f t="shared" si="1626"/>
        <v>0.41666666666666669</v>
      </c>
      <c r="L828" s="2" t="str">
        <f t="shared" si="1626"/>
        <v>Angela</v>
      </c>
      <c r="M828" s="2">
        <f t="shared" si="1626"/>
        <v>18.899999999999999</v>
      </c>
      <c r="N828" s="2">
        <f t="shared" si="1626"/>
        <v>2</v>
      </c>
      <c r="O828" s="2">
        <f t="shared" si="1626"/>
        <v>2</v>
      </c>
      <c r="P828" s="2" t="str">
        <f t="shared" si="1626"/>
        <v>dez</v>
      </c>
      <c r="Q828" s="7" t="str">
        <f>IF($N828=1,IF(ISERROR(VLOOKUP($P828,'M1'!$A:$C,Q$2,FALSE)),"NOT PRESENT",VLOOKUP($P828,'M1'!$A:$C,Q$2,FALSE)),IF($N828=2,IF(ISERROR(VLOOKUP(DATA!$P828,'M2'!$A:$C,Q$2,FALSE)),"NOT PRESENT",VLOOKUP(DATA!$P828,'M2'!$A:$C,Q$2,FALSE)),IF($N828=0,IF(ISERROR(VLOOKUP($P828,'M1'!$A:$C,Q$2,FALSE)),IF(ISERROR(VLOOKUP(DATA!$P828,'M2'!$A:$C,Q$2,FALSE)),"NOT PRESENT",VLOOKUP(DATA!$P828,'M2'!$A:$C,Q$2,FALSE)),VLOOKUP($P828,'M1'!$A:$C,Q$2,FALSE)),"SPECIFY METHOD")))</f>
        <v>Debris - Zero</v>
      </c>
      <c r="R828" s="7" t="str">
        <f>IF($N828=1,IF(ISERROR(VLOOKUP($P828,'M1'!$A:$C,R$2,FALSE)),"NOT PRESENT",VLOOKUP($P828,'M1'!$A:$C,R$2,FALSE)),IF($N828=2,IF(ISERROR(VLOOKUP(DATA!$P828,'M2'!$A:$C,R$2,FALSE)),"NOT PRESENT",VLOOKUP(DATA!$P828,'M2'!$A:$C,R$2,FALSE)),IF($N828=0,IF(ISERROR(VLOOKUP($P828,'M1'!$A:$C,R$2,FALSE)),IF(ISERROR(VLOOKUP(DATA!$P828,'M2'!$A:$C,R$2,FALSE)),"NOT PRESENT",VLOOKUP(DATA!$P828,'M2'!$A:$C,R$2,FALSE)),VLOOKUP($P828,'M1'!$A:$C,R$2,FALSE)),"SPECIFY METHOD")))</f>
        <v>No Debris found</v>
      </c>
      <c r="S828" s="33">
        <f t="shared" si="1544"/>
        <v>0</v>
      </c>
      <c r="T828" s="2">
        <v>0</v>
      </c>
    </row>
    <row r="829" spans="2:20">
      <c r="B829" s="2" t="str">
        <f t="shared" ref="B829:D829" si="1627">IF(ISERROR(B828),IF(ISERROR(B827),IF(ISERROR(B826),"BLANK",B826),B827),B828)</f>
        <v>LH</v>
      </c>
      <c r="C829" s="2" t="str">
        <f t="shared" si="1627"/>
        <v>KK</v>
      </c>
      <c r="D829" s="2" t="str">
        <f t="shared" si="1627"/>
        <v>BC3</v>
      </c>
      <c r="E829" s="7" t="str">
        <f>IF(ISERROR(VLOOKUP($D829,SITES!$A:$E,2,FALSE)),"",VLOOKUP($D829,SITES!$A:$E,2,FALSE))</f>
        <v>Broward County 3</v>
      </c>
      <c r="F829" s="4">
        <f>IF(ISERROR(VLOOKUP($D829,SITES!$A:$E,3,FALSE)),"",VLOOKUP($D829,SITES!$A:$E,3,FALSE))</f>
        <v>26.158633333333334</v>
      </c>
      <c r="G829" s="31">
        <f>IF(ISERROR(VLOOKUP($D829,SITES!$A:$E,4,FALSE)),"",VLOOKUP($D829,SITES!$A:$E,4,FALSE))</f>
        <v>-80.077349999999996</v>
      </c>
      <c r="H829" s="50">
        <f t="shared" ref="H829:P829" si="1628">IF(ISERROR(H828),IF(ISERROR(H827),IF(ISERROR(H826),"BLANK",H826),H827),H828)</f>
        <v>45479</v>
      </c>
      <c r="I829" s="2">
        <f t="shared" si="1628"/>
        <v>15</v>
      </c>
      <c r="J829" s="2" t="str">
        <f t="shared" si="1628"/>
        <v>N</v>
      </c>
      <c r="K829" s="6">
        <f t="shared" si="1628"/>
        <v>0.41666666666666669</v>
      </c>
      <c r="L829" s="2" t="str">
        <f t="shared" si="1628"/>
        <v>Angela</v>
      </c>
      <c r="M829" s="2">
        <f t="shared" si="1628"/>
        <v>18.899999999999999</v>
      </c>
      <c r="N829" s="2">
        <f t="shared" si="1628"/>
        <v>2</v>
      </c>
      <c r="O829" s="2">
        <f t="shared" si="1628"/>
        <v>2</v>
      </c>
      <c r="P829" s="2" t="str">
        <f t="shared" si="1628"/>
        <v>dez</v>
      </c>
      <c r="Q829" s="7" t="str">
        <f>IF($N829=1,IF(ISERROR(VLOOKUP($P829,'M1'!$A:$C,Q$2,FALSE)),"NOT PRESENT",VLOOKUP($P829,'M1'!$A:$C,Q$2,FALSE)),IF($N829=2,IF(ISERROR(VLOOKUP(DATA!$P829,'M2'!$A:$C,Q$2,FALSE)),"NOT PRESENT",VLOOKUP(DATA!$P829,'M2'!$A:$C,Q$2,FALSE)),IF($N829=0,IF(ISERROR(VLOOKUP($P829,'M1'!$A:$C,Q$2,FALSE)),IF(ISERROR(VLOOKUP(DATA!$P829,'M2'!$A:$C,Q$2,FALSE)),"NOT PRESENT",VLOOKUP(DATA!$P829,'M2'!$A:$C,Q$2,FALSE)),VLOOKUP($P829,'M1'!$A:$C,Q$2,FALSE)),"SPECIFY METHOD")))</f>
        <v>Debris - Zero</v>
      </c>
      <c r="R829" s="7" t="str">
        <f>IF($N829=1,IF(ISERROR(VLOOKUP($P829,'M1'!$A:$C,R$2,FALSE)),"NOT PRESENT",VLOOKUP($P829,'M1'!$A:$C,R$2,FALSE)),IF($N829=2,IF(ISERROR(VLOOKUP(DATA!$P829,'M2'!$A:$C,R$2,FALSE)),"NOT PRESENT",VLOOKUP(DATA!$P829,'M2'!$A:$C,R$2,FALSE)),IF($N829=0,IF(ISERROR(VLOOKUP($P829,'M1'!$A:$C,R$2,FALSE)),IF(ISERROR(VLOOKUP(DATA!$P829,'M2'!$A:$C,R$2,FALSE)),"NOT PRESENT",VLOOKUP(DATA!$P829,'M2'!$A:$C,R$2,FALSE)),VLOOKUP($P829,'M1'!$A:$C,R$2,FALSE)),"SPECIFY METHOD")))</f>
        <v>No Debris found</v>
      </c>
      <c r="S829" s="33">
        <f t="shared" si="1544"/>
        <v>0</v>
      </c>
      <c r="T829" s="2">
        <v>0</v>
      </c>
    </row>
    <row r="830" spans="2:20">
      <c r="B830" s="2" t="str">
        <f t="shared" ref="B830:D830" si="1629">IF(ISERROR(B829),IF(ISERROR(B828),IF(ISERROR(B827),"BLANK",B827),B828),B829)</f>
        <v>LH</v>
      </c>
      <c r="C830" s="2" t="str">
        <f t="shared" si="1629"/>
        <v>KK</v>
      </c>
      <c r="D830" s="2" t="str">
        <f t="shared" si="1629"/>
        <v>BC3</v>
      </c>
      <c r="E830" s="7" t="str">
        <f>IF(ISERROR(VLOOKUP($D830,SITES!$A:$E,2,FALSE)),"",VLOOKUP($D830,SITES!$A:$E,2,FALSE))</f>
        <v>Broward County 3</v>
      </c>
      <c r="F830" s="4">
        <f>IF(ISERROR(VLOOKUP($D830,SITES!$A:$E,3,FALSE)),"",VLOOKUP($D830,SITES!$A:$E,3,FALSE))</f>
        <v>26.158633333333334</v>
      </c>
      <c r="G830" s="31">
        <f>IF(ISERROR(VLOOKUP($D830,SITES!$A:$E,4,FALSE)),"",VLOOKUP($D830,SITES!$A:$E,4,FALSE))</f>
        <v>-80.077349999999996</v>
      </c>
      <c r="H830" s="50">
        <f t="shared" ref="H830:P830" si="1630">IF(ISERROR(H829),IF(ISERROR(H828),IF(ISERROR(H827),"BLANK",H827),H828),H829)</f>
        <v>45479</v>
      </c>
      <c r="I830" s="2">
        <f t="shared" si="1630"/>
        <v>15</v>
      </c>
      <c r="J830" s="2" t="str">
        <f t="shared" si="1630"/>
        <v>N</v>
      </c>
      <c r="K830" s="6">
        <f t="shared" si="1630"/>
        <v>0.41666666666666669</v>
      </c>
      <c r="L830" s="2" t="str">
        <f t="shared" si="1630"/>
        <v>Angela</v>
      </c>
      <c r="M830" s="2">
        <f t="shared" si="1630"/>
        <v>18.899999999999999</v>
      </c>
      <c r="N830" s="2">
        <f t="shared" si="1630"/>
        <v>2</v>
      </c>
      <c r="O830" s="2">
        <f t="shared" si="1630"/>
        <v>2</v>
      </c>
      <c r="P830" s="2" t="str">
        <f t="shared" si="1630"/>
        <v>dez</v>
      </c>
      <c r="Q830" s="7" t="str">
        <f>IF($N830=1,IF(ISERROR(VLOOKUP($P830,'M1'!$A:$C,Q$2,FALSE)),"NOT PRESENT",VLOOKUP($P830,'M1'!$A:$C,Q$2,FALSE)),IF($N830=2,IF(ISERROR(VLOOKUP(DATA!$P830,'M2'!$A:$C,Q$2,FALSE)),"NOT PRESENT",VLOOKUP(DATA!$P830,'M2'!$A:$C,Q$2,FALSE)),IF($N830=0,IF(ISERROR(VLOOKUP($P830,'M1'!$A:$C,Q$2,FALSE)),IF(ISERROR(VLOOKUP(DATA!$P830,'M2'!$A:$C,Q$2,FALSE)),"NOT PRESENT",VLOOKUP(DATA!$P830,'M2'!$A:$C,Q$2,FALSE)),VLOOKUP($P830,'M1'!$A:$C,Q$2,FALSE)),"SPECIFY METHOD")))</f>
        <v>Debris - Zero</v>
      </c>
      <c r="R830" s="7" t="str">
        <f>IF($N830=1,IF(ISERROR(VLOOKUP($P830,'M1'!$A:$C,R$2,FALSE)),"NOT PRESENT",VLOOKUP($P830,'M1'!$A:$C,R$2,FALSE)),IF($N830=2,IF(ISERROR(VLOOKUP(DATA!$P830,'M2'!$A:$C,R$2,FALSE)),"NOT PRESENT",VLOOKUP(DATA!$P830,'M2'!$A:$C,R$2,FALSE)),IF($N830=0,IF(ISERROR(VLOOKUP($P830,'M1'!$A:$C,R$2,FALSE)),IF(ISERROR(VLOOKUP(DATA!$P830,'M2'!$A:$C,R$2,FALSE)),"NOT PRESENT",VLOOKUP(DATA!$P830,'M2'!$A:$C,R$2,FALSE)),VLOOKUP($P830,'M1'!$A:$C,R$2,FALSE)),"SPECIFY METHOD")))</f>
        <v>No Debris found</v>
      </c>
      <c r="S830" s="33">
        <f t="shared" si="1544"/>
        <v>0</v>
      </c>
      <c r="T830" s="2">
        <v>0</v>
      </c>
    </row>
    <row r="831" spans="2:20">
      <c r="B831" s="2" t="str">
        <f t="shared" ref="B831:D831" si="1631">IF(ISERROR(B830),IF(ISERROR(B829),IF(ISERROR(B828),"BLANK",B828),B829),B830)</f>
        <v>LH</v>
      </c>
      <c r="C831" s="2" t="str">
        <f t="shared" si="1631"/>
        <v>KK</v>
      </c>
      <c r="D831" s="2" t="str">
        <f t="shared" si="1631"/>
        <v>BC3</v>
      </c>
      <c r="E831" s="7" t="str">
        <f>IF(ISERROR(VLOOKUP($D831,SITES!$A:$E,2,FALSE)),"",VLOOKUP($D831,SITES!$A:$E,2,FALSE))</f>
        <v>Broward County 3</v>
      </c>
      <c r="F831" s="4">
        <f>IF(ISERROR(VLOOKUP($D831,SITES!$A:$E,3,FALSE)),"",VLOOKUP($D831,SITES!$A:$E,3,FALSE))</f>
        <v>26.158633333333334</v>
      </c>
      <c r="G831" s="31">
        <f>IF(ISERROR(VLOOKUP($D831,SITES!$A:$E,4,FALSE)),"",VLOOKUP($D831,SITES!$A:$E,4,FALSE))</f>
        <v>-80.077349999999996</v>
      </c>
      <c r="H831" s="50">
        <f t="shared" ref="H831:P831" si="1632">IF(ISERROR(H830),IF(ISERROR(H829),IF(ISERROR(H828),"BLANK",H828),H829),H830)</f>
        <v>45479</v>
      </c>
      <c r="I831" s="2">
        <f t="shared" si="1632"/>
        <v>15</v>
      </c>
      <c r="J831" s="2" t="str">
        <f t="shared" si="1632"/>
        <v>N</v>
      </c>
      <c r="K831" s="6">
        <f t="shared" si="1632"/>
        <v>0.41666666666666669</v>
      </c>
      <c r="L831" s="2" t="str">
        <f t="shared" si="1632"/>
        <v>Angela</v>
      </c>
      <c r="M831" s="2">
        <f t="shared" si="1632"/>
        <v>18.899999999999999</v>
      </c>
      <c r="N831" s="2">
        <f t="shared" si="1632"/>
        <v>2</v>
      </c>
      <c r="O831" s="2">
        <f t="shared" si="1632"/>
        <v>2</v>
      </c>
      <c r="P831" s="2" t="str">
        <f t="shared" si="1632"/>
        <v>dez</v>
      </c>
      <c r="Q831" s="7" t="str">
        <f>IF($N831=1,IF(ISERROR(VLOOKUP($P831,'M1'!$A:$C,Q$2,FALSE)),"NOT PRESENT",VLOOKUP($P831,'M1'!$A:$C,Q$2,FALSE)),IF($N831=2,IF(ISERROR(VLOOKUP(DATA!$P831,'M2'!$A:$C,Q$2,FALSE)),"NOT PRESENT",VLOOKUP(DATA!$P831,'M2'!$A:$C,Q$2,FALSE)),IF($N831=0,IF(ISERROR(VLOOKUP($P831,'M1'!$A:$C,Q$2,FALSE)),IF(ISERROR(VLOOKUP(DATA!$P831,'M2'!$A:$C,Q$2,FALSE)),"NOT PRESENT",VLOOKUP(DATA!$P831,'M2'!$A:$C,Q$2,FALSE)),VLOOKUP($P831,'M1'!$A:$C,Q$2,FALSE)),"SPECIFY METHOD")))</f>
        <v>Debris - Zero</v>
      </c>
      <c r="R831" s="7" t="str">
        <f>IF($N831=1,IF(ISERROR(VLOOKUP($P831,'M1'!$A:$C,R$2,FALSE)),"NOT PRESENT",VLOOKUP($P831,'M1'!$A:$C,R$2,FALSE)),IF($N831=2,IF(ISERROR(VLOOKUP(DATA!$P831,'M2'!$A:$C,R$2,FALSE)),"NOT PRESENT",VLOOKUP(DATA!$P831,'M2'!$A:$C,R$2,FALSE)),IF($N831=0,IF(ISERROR(VLOOKUP($P831,'M1'!$A:$C,R$2,FALSE)),IF(ISERROR(VLOOKUP(DATA!$P831,'M2'!$A:$C,R$2,FALSE)),"NOT PRESENT",VLOOKUP(DATA!$P831,'M2'!$A:$C,R$2,FALSE)),VLOOKUP($P831,'M1'!$A:$C,R$2,FALSE)),"SPECIFY METHOD")))</f>
        <v>No Debris found</v>
      </c>
      <c r="S831" s="33">
        <f t="shared" si="1544"/>
        <v>0</v>
      </c>
      <c r="T831" s="2">
        <v>0</v>
      </c>
    </row>
    <row r="832" spans="2:20">
      <c r="B832" s="2" t="str">
        <f t="shared" ref="B832:D832" si="1633">IF(ISERROR(B831),IF(ISERROR(B830),IF(ISERROR(B829),"BLANK",B829),B830),B831)</f>
        <v>LH</v>
      </c>
      <c r="C832" s="2" t="str">
        <f t="shared" si="1633"/>
        <v>KK</v>
      </c>
      <c r="D832" s="2" t="str">
        <f t="shared" si="1633"/>
        <v>BC3</v>
      </c>
      <c r="E832" s="7" t="str">
        <f>IF(ISERROR(VLOOKUP($D832,SITES!$A:$E,2,FALSE)),"",VLOOKUP($D832,SITES!$A:$E,2,FALSE))</f>
        <v>Broward County 3</v>
      </c>
      <c r="F832" s="4">
        <f>IF(ISERROR(VLOOKUP($D832,SITES!$A:$E,3,FALSE)),"",VLOOKUP($D832,SITES!$A:$E,3,FALSE))</f>
        <v>26.158633333333334</v>
      </c>
      <c r="G832" s="31">
        <f>IF(ISERROR(VLOOKUP($D832,SITES!$A:$E,4,FALSE)),"",VLOOKUP($D832,SITES!$A:$E,4,FALSE))</f>
        <v>-80.077349999999996</v>
      </c>
      <c r="H832" s="50">
        <f t="shared" ref="H832:P832" si="1634">IF(ISERROR(H831),IF(ISERROR(H830),IF(ISERROR(H829),"BLANK",H829),H830),H831)</f>
        <v>45479</v>
      </c>
      <c r="I832" s="2">
        <f t="shared" si="1634"/>
        <v>15</v>
      </c>
      <c r="J832" s="2" t="str">
        <f t="shared" si="1634"/>
        <v>N</v>
      </c>
      <c r="K832" s="6">
        <f t="shared" si="1634"/>
        <v>0.41666666666666669</v>
      </c>
      <c r="L832" s="2" t="str">
        <f t="shared" si="1634"/>
        <v>Angela</v>
      </c>
      <c r="M832" s="2">
        <f t="shared" si="1634"/>
        <v>18.899999999999999</v>
      </c>
      <c r="N832" s="2">
        <f t="shared" si="1634"/>
        <v>2</v>
      </c>
      <c r="O832" s="2">
        <f t="shared" si="1634"/>
        <v>2</v>
      </c>
      <c r="P832" s="2" t="str">
        <f t="shared" si="1634"/>
        <v>dez</v>
      </c>
      <c r="Q832" s="7" t="str">
        <f>IF($N832=1,IF(ISERROR(VLOOKUP($P832,'M1'!$A:$C,Q$2,FALSE)),"NOT PRESENT",VLOOKUP($P832,'M1'!$A:$C,Q$2,FALSE)),IF($N832=2,IF(ISERROR(VLOOKUP(DATA!$P832,'M2'!$A:$C,Q$2,FALSE)),"NOT PRESENT",VLOOKUP(DATA!$P832,'M2'!$A:$C,Q$2,FALSE)),IF($N832=0,IF(ISERROR(VLOOKUP($P832,'M1'!$A:$C,Q$2,FALSE)),IF(ISERROR(VLOOKUP(DATA!$P832,'M2'!$A:$C,Q$2,FALSE)),"NOT PRESENT",VLOOKUP(DATA!$P832,'M2'!$A:$C,Q$2,FALSE)),VLOOKUP($P832,'M1'!$A:$C,Q$2,FALSE)),"SPECIFY METHOD")))</f>
        <v>Debris - Zero</v>
      </c>
      <c r="R832" s="7" t="str">
        <f>IF($N832=1,IF(ISERROR(VLOOKUP($P832,'M1'!$A:$C,R$2,FALSE)),"NOT PRESENT",VLOOKUP($P832,'M1'!$A:$C,R$2,FALSE)),IF($N832=2,IF(ISERROR(VLOOKUP(DATA!$P832,'M2'!$A:$C,R$2,FALSE)),"NOT PRESENT",VLOOKUP(DATA!$P832,'M2'!$A:$C,R$2,FALSE)),IF($N832=0,IF(ISERROR(VLOOKUP($P832,'M1'!$A:$C,R$2,FALSE)),IF(ISERROR(VLOOKUP(DATA!$P832,'M2'!$A:$C,R$2,FALSE)),"NOT PRESENT",VLOOKUP(DATA!$P832,'M2'!$A:$C,R$2,FALSE)),VLOOKUP($P832,'M1'!$A:$C,R$2,FALSE)),"SPECIFY METHOD")))</f>
        <v>No Debris found</v>
      </c>
      <c r="S832" s="33">
        <f t="shared" si="1544"/>
        <v>0</v>
      </c>
      <c r="T832" s="2">
        <v>0</v>
      </c>
    </row>
    <row r="833" spans="2:20">
      <c r="B833" s="2" t="str">
        <f t="shared" ref="B833:D833" si="1635">IF(ISERROR(B832),IF(ISERROR(B831),IF(ISERROR(B830),"BLANK",B830),B831),B832)</f>
        <v>LH</v>
      </c>
      <c r="C833" s="2" t="str">
        <f t="shared" si="1635"/>
        <v>KK</v>
      </c>
      <c r="D833" s="2" t="str">
        <f t="shared" si="1635"/>
        <v>BC3</v>
      </c>
      <c r="E833" s="7" t="str">
        <f>IF(ISERROR(VLOOKUP($D833,SITES!$A:$E,2,FALSE)),"",VLOOKUP($D833,SITES!$A:$E,2,FALSE))</f>
        <v>Broward County 3</v>
      </c>
      <c r="F833" s="4">
        <f>IF(ISERROR(VLOOKUP($D833,SITES!$A:$E,3,FALSE)),"",VLOOKUP($D833,SITES!$A:$E,3,FALSE))</f>
        <v>26.158633333333334</v>
      </c>
      <c r="G833" s="31">
        <f>IF(ISERROR(VLOOKUP($D833,SITES!$A:$E,4,FALSE)),"",VLOOKUP($D833,SITES!$A:$E,4,FALSE))</f>
        <v>-80.077349999999996</v>
      </c>
      <c r="H833" s="50">
        <f t="shared" ref="H833:P833" si="1636">IF(ISERROR(H832),IF(ISERROR(H831),IF(ISERROR(H830),"BLANK",H830),H831),H832)</f>
        <v>45479</v>
      </c>
      <c r="I833" s="2">
        <f t="shared" si="1636"/>
        <v>15</v>
      </c>
      <c r="J833" s="2" t="str">
        <f t="shared" si="1636"/>
        <v>N</v>
      </c>
      <c r="K833" s="6">
        <f t="shared" si="1636"/>
        <v>0.41666666666666669</v>
      </c>
      <c r="L833" s="2" t="str">
        <f t="shared" si="1636"/>
        <v>Angela</v>
      </c>
      <c r="M833" s="2">
        <f t="shared" si="1636"/>
        <v>18.899999999999999</v>
      </c>
      <c r="N833" s="2">
        <f t="shared" si="1636"/>
        <v>2</v>
      </c>
      <c r="O833" s="2">
        <f t="shared" si="1636"/>
        <v>2</v>
      </c>
      <c r="P833" s="2" t="str">
        <f t="shared" si="1636"/>
        <v>dez</v>
      </c>
      <c r="Q833" s="7" t="str">
        <f>IF($N833=1,IF(ISERROR(VLOOKUP($P833,'M1'!$A:$C,Q$2,FALSE)),"NOT PRESENT",VLOOKUP($P833,'M1'!$A:$C,Q$2,FALSE)),IF($N833=2,IF(ISERROR(VLOOKUP(DATA!$P833,'M2'!$A:$C,Q$2,FALSE)),"NOT PRESENT",VLOOKUP(DATA!$P833,'M2'!$A:$C,Q$2,FALSE)),IF($N833=0,IF(ISERROR(VLOOKUP($P833,'M1'!$A:$C,Q$2,FALSE)),IF(ISERROR(VLOOKUP(DATA!$P833,'M2'!$A:$C,Q$2,FALSE)),"NOT PRESENT",VLOOKUP(DATA!$P833,'M2'!$A:$C,Q$2,FALSE)),VLOOKUP($P833,'M1'!$A:$C,Q$2,FALSE)),"SPECIFY METHOD")))</f>
        <v>Debris - Zero</v>
      </c>
      <c r="R833" s="7" t="str">
        <f>IF($N833=1,IF(ISERROR(VLOOKUP($P833,'M1'!$A:$C,R$2,FALSE)),"NOT PRESENT",VLOOKUP($P833,'M1'!$A:$C,R$2,FALSE)),IF($N833=2,IF(ISERROR(VLOOKUP(DATA!$P833,'M2'!$A:$C,R$2,FALSE)),"NOT PRESENT",VLOOKUP(DATA!$P833,'M2'!$A:$C,R$2,FALSE)),IF($N833=0,IF(ISERROR(VLOOKUP($P833,'M1'!$A:$C,R$2,FALSE)),IF(ISERROR(VLOOKUP(DATA!$P833,'M2'!$A:$C,R$2,FALSE)),"NOT PRESENT",VLOOKUP(DATA!$P833,'M2'!$A:$C,R$2,FALSE)),VLOOKUP($P833,'M1'!$A:$C,R$2,FALSE)),"SPECIFY METHOD")))</f>
        <v>No Debris found</v>
      </c>
      <c r="S833" s="33">
        <f t="shared" si="1544"/>
        <v>0</v>
      </c>
      <c r="T833" s="2">
        <v>0</v>
      </c>
    </row>
    <row r="834" spans="2:20">
      <c r="B834" s="2" t="str">
        <f t="shared" ref="B834:D834" si="1637">IF(ISERROR(B833),IF(ISERROR(B832),IF(ISERROR(B831),"BLANK",B831),B832),B833)</f>
        <v>LH</v>
      </c>
      <c r="C834" s="2" t="str">
        <f t="shared" si="1637"/>
        <v>KK</v>
      </c>
      <c r="D834" s="2" t="str">
        <f t="shared" si="1637"/>
        <v>BC3</v>
      </c>
      <c r="E834" s="7" t="str">
        <f>IF(ISERROR(VLOOKUP($D834,SITES!$A:$E,2,FALSE)),"",VLOOKUP($D834,SITES!$A:$E,2,FALSE))</f>
        <v>Broward County 3</v>
      </c>
      <c r="F834" s="4">
        <f>IF(ISERROR(VLOOKUP($D834,SITES!$A:$E,3,FALSE)),"",VLOOKUP($D834,SITES!$A:$E,3,FALSE))</f>
        <v>26.158633333333334</v>
      </c>
      <c r="G834" s="31">
        <f>IF(ISERROR(VLOOKUP($D834,SITES!$A:$E,4,FALSE)),"",VLOOKUP($D834,SITES!$A:$E,4,FALSE))</f>
        <v>-80.077349999999996</v>
      </c>
      <c r="H834" s="50">
        <f t="shared" ref="H834:P834" si="1638">IF(ISERROR(H833),IF(ISERROR(H832),IF(ISERROR(H831),"BLANK",H831),H832),H833)</f>
        <v>45479</v>
      </c>
      <c r="I834" s="2">
        <f t="shared" si="1638"/>
        <v>15</v>
      </c>
      <c r="J834" s="2" t="str">
        <f t="shared" si="1638"/>
        <v>N</v>
      </c>
      <c r="K834" s="6">
        <f t="shared" si="1638"/>
        <v>0.41666666666666669</v>
      </c>
      <c r="L834" s="2" t="str">
        <f t="shared" si="1638"/>
        <v>Angela</v>
      </c>
      <c r="M834" s="2">
        <f t="shared" si="1638"/>
        <v>18.899999999999999</v>
      </c>
      <c r="N834" s="2">
        <f t="shared" si="1638"/>
        <v>2</v>
      </c>
      <c r="O834" s="2">
        <f t="shared" si="1638"/>
        <v>2</v>
      </c>
      <c r="P834" s="2" t="str">
        <f t="shared" si="1638"/>
        <v>dez</v>
      </c>
      <c r="Q834" s="7" t="str">
        <f>IF($N834=1,IF(ISERROR(VLOOKUP($P834,'M1'!$A:$C,Q$2,FALSE)),"NOT PRESENT",VLOOKUP($P834,'M1'!$A:$C,Q$2,FALSE)),IF($N834=2,IF(ISERROR(VLOOKUP(DATA!$P834,'M2'!$A:$C,Q$2,FALSE)),"NOT PRESENT",VLOOKUP(DATA!$P834,'M2'!$A:$C,Q$2,FALSE)),IF($N834=0,IF(ISERROR(VLOOKUP($P834,'M1'!$A:$C,Q$2,FALSE)),IF(ISERROR(VLOOKUP(DATA!$P834,'M2'!$A:$C,Q$2,FALSE)),"NOT PRESENT",VLOOKUP(DATA!$P834,'M2'!$A:$C,Q$2,FALSE)),VLOOKUP($P834,'M1'!$A:$C,Q$2,FALSE)),"SPECIFY METHOD")))</f>
        <v>Debris - Zero</v>
      </c>
      <c r="R834" s="7" t="str">
        <f>IF($N834=1,IF(ISERROR(VLOOKUP($P834,'M1'!$A:$C,R$2,FALSE)),"NOT PRESENT",VLOOKUP($P834,'M1'!$A:$C,R$2,FALSE)),IF($N834=2,IF(ISERROR(VLOOKUP(DATA!$P834,'M2'!$A:$C,R$2,FALSE)),"NOT PRESENT",VLOOKUP(DATA!$P834,'M2'!$A:$C,R$2,FALSE)),IF($N834=0,IF(ISERROR(VLOOKUP($P834,'M1'!$A:$C,R$2,FALSE)),IF(ISERROR(VLOOKUP(DATA!$P834,'M2'!$A:$C,R$2,FALSE)),"NOT PRESENT",VLOOKUP(DATA!$P834,'M2'!$A:$C,R$2,FALSE)),VLOOKUP($P834,'M1'!$A:$C,R$2,FALSE)),"SPECIFY METHOD")))</f>
        <v>No Debris found</v>
      </c>
      <c r="S834" s="33">
        <f t="shared" si="1544"/>
        <v>0</v>
      </c>
      <c r="T834" s="2">
        <v>0</v>
      </c>
    </row>
    <row r="835" spans="2:20">
      <c r="B835" s="2" t="str">
        <f t="shared" ref="B835:D835" si="1639">IF(ISERROR(B834),IF(ISERROR(B833),IF(ISERROR(B832),"BLANK",B832),B833),B834)</f>
        <v>LH</v>
      </c>
      <c r="C835" s="2" t="str">
        <f t="shared" si="1639"/>
        <v>KK</v>
      </c>
      <c r="D835" s="2" t="str">
        <f t="shared" si="1639"/>
        <v>BC3</v>
      </c>
      <c r="E835" s="7" t="str">
        <f>IF(ISERROR(VLOOKUP($D835,SITES!$A:$E,2,FALSE)),"",VLOOKUP($D835,SITES!$A:$E,2,FALSE))</f>
        <v>Broward County 3</v>
      </c>
      <c r="F835" s="4">
        <f>IF(ISERROR(VLOOKUP($D835,SITES!$A:$E,3,FALSE)),"",VLOOKUP($D835,SITES!$A:$E,3,FALSE))</f>
        <v>26.158633333333334</v>
      </c>
      <c r="G835" s="31">
        <f>IF(ISERROR(VLOOKUP($D835,SITES!$A:$E,4,FALSE)),"",VLOOKUP($D835,SITES!$A:$E,4,FALSE))</f>
        <v>-80.077349999999996</v>
      </c>
      <c r="H835" s="50">
        <f t="shared" ref="H835:P835" si="1640">IF(ISERROR(H834),IF(ISERROR(H833),IF(ISERROR(H832),"BLANK",H832),H833),H834)</f>
        <v>45479</v>
      </c>
      <c r="I835" s="2">
        <f t="shared" si="1640"/>
        <v>15</v>
      </c>
      <c r="J835" s="2" t="str">
        <f t="shared" si="1640"/>
        <v>N</v>
      </c>
      <c r="K835" s="6">
        <f t="shared" si="1640"/>
        <v>0.41666666666666669</v>
      </c>
      <c r="L835" s="2" t="str">
        <f t="shared" si="1640"/>
        <v>Angela</v>
      </c>
      <c r="M835" s="2">
        <f t="shared" si="1640"/>
        <v>18.899999999999999</v>
      </c>
      <c r="N835" s="2">
        <f t="shared" si="1640"/>
        <v>2</v>
      </c>
      <c r="O835" s="2">
        <f t="shared" si="1640"/>
        <v>2</v>
      </c>
      <c r="P835" s="2" t="str">
        <f t="shared" si="1640"/>
        <v>dez</v>
      </c>
      <c r="Q835" s="7" t="str">
        <f>IF($N835=1,IF(ISERROR(VLOOKUP($P835,'M1'!$A:$C,Q$2,FALSE)),"NOT PRESENT",VLOOKUP($P835,'M1'!$A:$C,Q$2,FALSE)),IF($N835=2,IF(ISERROR(VLOOKUP(DATA!$P835,'M2'!$A:$C,Q$2,FALSE)),"NOT PRESENT",VLOOKUP(DATA!$P835,'M2'!$A:$C,Q$2,FALSE)),IF($N835=0,IF(ISERROR(VLOOKUP($P835,'M1'!$A:$C,Q$2,FALSE)),IF(ISERROR(VLOOKUP(DATA!$P835,'M2'!$A:$C,Q$2,FALSE)),"NOT PRESENT",VLOOKUP(DATA!$P835,'M2'!$A:$C,Q$2,FALSE)),VLOOKUP($P835,'M1'!$A:$C,Q$2,FALSE)),"SPECIFY METHOD")))</f>
        <v>Debris - Zero</v>
      </c>
      <c r="R835" s="7" t="str">
        <f>IF($N835=1,IF(ISERROR(VLOOKUP($P835,'M1'!$A:$C,R$2,FALSE)),"NOT PRESENT",VLOOKUP($P835,'M1'!$A:$C,R$2,FALSE)),IF($N835=2,IF(ISERROR(VLOOKUP(DATA!$P835,'M2'!$A:$C,R$2,FALSE)),"NOT PRESENT",VLOOKUP(DATA!$P835,'M2'!$A:$C,R$2,FALSE)),IF($N835=0,IF(ISERROR(VLOOKUP($P835,'M1'!$A:$C,R$2,FALSE)),IF(ISERROR(VLOOKUP(DATA!$P835,'M2'!$A:$C,R$2,FALSE)),"NOT PRESENT",VLOOKUP(DATA!$P835,'M2'!$A:$C,R$2,FALSE)),VLOOKUP($P835,'M1'!$A:$C,R$2,FALSE)),"SPECIFY METHOD")))</f>
        <v>No Debris found</v>
      </c>
      <c r="S835" s="33">
        <f t="shared" si="1544"/>
        <v>0</v>
      </c>
      <c r="T835" s="2">
        <v>0</v>
      </c>
    </row>
    <row r="836" spans="2:20">
      <c r="B836" s="2" t="str">
        <f t="shared" ref="B836:D836" si="1641">IF(ISERROR(B835),IF(ISERROR(B834),IF(ISERROR(B833),"BLANK",B833),B834),B835)</f>
        <v>LH</v>
      </c>
      <c r="C836" s="2" t="str">
        <f t="shared" si="1641"/>
        <v>KK</v>
      </c>
      <c r="D836" s="2" t="str">
        <f t="shared" si="1641"/>
        <v>BC3</v>
      </c>
      <c r="E836" s="7" t="str">
        <f>IF(ISERROR(VLOOKUP($D836,SITES!$A:$E,2,FALSE)),"",VLOOKUP($D836,SITES!$A:$E,2,FALSE))</f>
        <v>Broward County 3</v>
      </c>
      <c r="F836" s="4">
        <f>IF(ISERROR(VLOOKUP($D836,SITES!$A:$E,3,FALSE)),"",VLOOKUP($D836,SITES!$A:$E,3,FALSE))</f>
        <v>26.158633333333334</v>
      </c>
      <c r="G836" s="31">
        <f>IF(ISERROR(VLOOKUP($D836,SITES!$A:$E,4,FALSE)),"",VLOOKUP($D836,SITES!$A:$E,4,FALSE))</f>
        <v>-80.077349999999996</v>
      </c>
      <c r="H836" s="50">
        <f t="shared" ref="H836:P836" si="1642">IF(ISERROR(H835),IF(ISERROR(H834),IF(ISERROR(H833),"BLANK",H833),H834),H835)</f>
        <v>45479</v>
      </c>
      <c r="I836" s="2">
        <f t="shared" si="1642"/>
        <v>15</v>
      </c>
      <c r="J836" s="2" t="str">
        <f t="shared" si="1642"/>
        <v>N</v>
      </c>
      <c r="K836" s="6">
        <f t="shared" si="1642"/>
        <v>0.41666666666666669</v>
      </c>
      <c r="L836" s="2" t="str">
        <f t="shared" si="1642"/>
        <v>Angela</v>
      </c>
      <c r="M836" s="2">
        <f t="shared" si="1642"/>
        <v>18.899999999999999</v>
      </c>
      <c r="N836" s="2">
        <f t="shared" si="1642"/>
        <v>2</v>
      </c>
      <c r="O836" s="2">
        <f t="shared" si="1642"/>
        <v>2</v>
      </c>
      <c r="P836" s="2" t="str">
        <f t="shared" si="1642"/>
        <v>dez</v>
      </c>
      <c r="Q836" s="7" t="str">
        <f>IF($N836=1,IF(ISERROR(VLOOKUP($P836,'M1'!$A:$C,Q$2,FALSE)),"NOT PRESENT",VLOOKUP($P836,'M1'!$A:$C,Q$2,FALSE)),IF($N836=2,IF(ISERROR(VLOOKUP(DATA!$P836,'M2'!$A:$C,Q$2,FALSE)),"NOT PRESENT",VLOOKUP(DATA!$P836,'M2'!$A:$C,Q$2,FALSE)),IF($N836=0,IF(ISERROR(VLOOKUP($P836,'M1'!$A:$C,Q$2,FALSE)),IF(ISERROR(VLOOKUP(DATA!$P836,'M2'!$A:$C,Q$2,FALSE)),"NOT PRESENT",VLOOKUP(DATA!$P836,'M2'!$A:$C,Q$2,FALSE)),VLOOKUP($P836,'M1'!$A:$C,Q$2,FALSE)),"SPECIFY METHOD")))</f>
        <v>Debris - Zero</v>
      </c>
      <c r="R836" s="7" t="str">
        <f>IF($N836=1,IF(ISERROR(VLOOKUP($P836,'M1'!$A:$C,R$2,FALSE)),"NOT PRESENT",VLOOKUP($P836,'M1'!$A:$C,R$2,FALSE)),IF($N836=2,IF(ISERROR(VLOOKUP(DATA!$P836,'M2'!$A:$C,R$2,FALSE)),"NOT PRESENT",VLOOKUP(DATA!$P836,'M2'!$A:$C,R$2,FALSE)),IF($N836=0,IF(ISERROR(VLOOKUP($P836,'M1'!$A:$C,R$2,FALSE)),IF(ISERROR(VLOOKUP(DATA!$P836,'M2'!$A:$C,R$2,FALSE)),"NOT PRESENT",VLOOKUP(DATA!$P836,'M2'!$A:$C,R$2,FALSE)),VLOOKUP($P836,'M1'!$A:$C,R$2,FALSE)),"SPECIFY METHOD")))</f>
        <v>No Debris found</v>
      </c>
      <c r="S836" s="33">
        <f t="shared" si="1544"/>
        <v>0</v>
      </c>
      <c r="T836" s="2">
        <v>0</v>
      </c>
    </row>
    <row r="837" spans="2:20">
      <c r="B837" s="2" t="str">
        <f t="shared" ref="B837:D837" si="1643">IF(ISERROR(B836),IF(ISERROR(B835),IF(ISERROR(B834),"BLANK",B834),B835),B836)</f>
        <v>LH</v>
      </c>
      <c r="C837" s="2" t="str">
        <f t="shared" si="1643"/>
        <v>KK</v>
      </c>
      <c r="D837" s="2" t="str">
        <f t="shared" si="1643"/>
        <v>BC3</v>
      </c>
      <c r="E837" s="7" t="str">
        <f>IF(ISERROR(VLOOKUP($D837,SITES!$A:$E,2,FALSE)),"",VLOOKUP($D837,SITES!$A:$E,2,FALSE))</f>
        <v>Broward County 3</v>
      </c>
      <c r="F837" s="4">
        <f>IF(ISERROR(VLOOKUP($D837,SITES!$A:$E,3,FALSE)),"",VLOOKUP($D837,SITES!$A:$E,3,FALSE))</f>
        <v>26.158633333333334</v>
      </c>
      <c r="G837" s="31">
        <f>IF(ISERROR(VLOOKUP($D837,SITES!$A:$E,4,FALSE)),"",VLOOKUP($D837,SITES!$A:$E,4,FALSE))</f>
        <v>-80.077349999999996</v>
      </c>
      <c r="H837" s="50">
        <f t="shared" ref="H837:P837" si="1644">IF(ISERROR(H836),IF(ISERROR(H835),IF(ISERROR(H834),"BLANK",H834),H835),H836)</f>
        <v>45479</v>
      </c>
      <c r="I837" s="2">
        <f t="shared" si="1644"/>
        <v>15</v>
      </c>
      <c r="J837" s="2" t="str">
        <f t="shared" si="1644"/>
        <v>N</v>
      </c>
      <c r="K837" s="6">
        <f t="shared" si="1644"/>
        <v>0.41666666666666669</v>
      </c>
      <c r="L837" s="2" t="str">
        <f t="shared" si="1644"/>
        <v>Angela</v>
      </c>
      <c r="M837" s="2">
        <f t="shared" si="1644"/>
        <v>18.899999999999999</v>
      </c>
      <c r="N837" s="2">
        <f t="shared" si="1644"/>
        <v>2</v>
      </c>
      <c r="O837" s="2">
        <f t="shared" si="1644"/>
        <v>2</v>
      </c>
      <c r="P837" s="2" t="str">
        <f t="shared" si="1644"/>
        <v>dez</v>
      </c>
      <c r="Q837" s="7" t="str">
        <f>IF($N837=1,IF(ISERROR(VLOOKUP($P837,'M1'!$A:$C,Q$2,FALSE)),"NOT PRESENT",VLOOKUP($P837,'M1'!$A:$C,Q$2,FALSE)),IF($N837=2,IF(ISERROR(VLOOKUP(DATA!$P837,'M2'!$A:$C,Q$2,FALSE)),"NOT PRESENT",VLOOKUP(DATA!$P837,'M2'!$A:$C,Q$2,FALSE)),IF($N837=0,IF(ISERROR(VLOOKUP($P837,'M1'!$A:$C,Q$2,FALSE)),IF(ISERROR(VLOOKUP(DATA!$P837,'M2'!$A:$C,Q$2,FALSE)),"NOT PRESENT",VLOOKUP(DATA!$P837,'M2'!$A:$C,Q$2,FALSE)),VLOOKUP($P837,'M1'!$A:$C,Q$2,FALSE)),"SPECIFY METHOD")))</f>
        <v>Debris - Zero</v>
      </c>
      <c r="R837" s="7" t="str">
        <f>IF($N837=1,IF(ISERROR(VLOOKUP($P837,'M1'!$A:$C,R$2,FALSE)),"NOT PRESENT",VLOOKUP($P837,'M1'!$A:$C,R$2,FALSE)),IF($N837=2,IF(ISERROR(VLOOKUP(DATA!$P837,'M2'!$A:$C,R$2,FALSE)),"NOT PRESENT",VLOOKUP(DATA!$P837,'M2'!$A:$C,R$2,FALSE)),IF($N837=0,IF(ISERROR(VLOOKUP($P837,'M1'!$A:$C,R$2,FALSE)),IF(ISERROR(VLOOKUP(DATA!$P837,'M2'!$A:$C,R$2,FALSE)),"NOT PRESENT",VLOOKUP(DATA!$P837,'M2'!$A:$C,R$2,FALSE)),VLOOKUP($P837,'M1'!$A:$C,R$2,FALSE)),"SPECIFY METHOD")))</f>
        <v>No Debris found</v>
      </c>
      <c r="S837" s="33">
        <f t="shared" si="1544"/>
        <v>0</v>
      </c>
      <c r="T837" s="2">
        <v>0</v>
      </c>
    </row>
    <row r="838" spans="2:20">
      <c r="B838" s="2" t="str">
        <f t="shared" ref="B838:D838" si="1645">IF(ISERROR(B837),IF(ISERROR(B836),IF(ISERROR(B835),"BLANK",B835),B836),B837)</f>
        <v>LH</v>
      </c>
      <c r="C838" s="2" t="str">
        <f t="shared" si="1645"/>
        <v>KK</v>
      </c>
      <c r="D838" s="2" t="str">
        <f t="shared" si="1645"/>
        <v>BC3</v>
      </c>
      <c r="E838" s="7" t="str">
        <f>IF(ISERROR(VLOOKUP($D838,SITES!$A:$E,2,FALSE)),"",VLOOKUP($D838,SITES!$A:$E,2,FALSE))</f>
        <v>Broward County 3</v>
      </c>
      <c r="F838" s="4">
        <f>IF(ISERROR(VLOOKUP($D838,SITES!$A:$E,3,FALSE)),"",VLOOKUP($D838,SITES!$A:$E,3,FALSE))</f>
        <v>26.158633333333334</v>
      </c>
      <c r="G838" s="31">
        <f>IF(ISERROR(VLOOKUP($D838,SITES!$A:$E,4,FALSE)),"",VLOOKUP($D838,SITES!$A:$E,4,FALSE))</f>
        <v>-80.077349999999996</v>
      </c>
      <c r="H838" s="50">
        <f t="shared" ref="H838:P838" si="1646">IF(ISERROR(H837),IF(ISERROR(H836),IF(ISERROR(H835),"BLANK",H835),H836),H837)</f>
        <v>45479</v>
      </c>
      <c r="I838" s="2">
        <f t="shared" si="1646"/>
        <v>15</v>
      </c>
      <c r="J838" s="2" t="str">
        <f t="shared" si="1646"/>
        <v>N</v>
      </c>
      <c r="K838" s="6">
        <f t="shared" si="1646"/>
        <v>0.41666666666666669</v>
      </c>
      <c r="L838" s="2" t="str">
        <f t="shared" si="1646"/>
        <v>Angela</v>
      </c>
      <c r="M838" s="2">
        <f t="shared" si="1646"/>
        <v>18.899999999999999</v>
      </c>
      <c r="N838" s="2">
        <f t="shared" si="1646"/>
        <v>2</v>
      </c>
      <c r="O838" s="2">
        <f t="shared" si="1646"/>
        <v>2</v>
      </c>
      <c r="P838" s="2" t="str">
        <f t="shared" si="1646"/>
        <v>dez</v>
      </c>
      <c r="Q838" s="7" t="str">
        <f>IF($N838=1,IF(ISERROR(VLOOKUP($P838,'M1'!$A:$C,Q$2,FALSE)),"NOT PRESENT",VLOOKUP($P838,'M1'!$A:$C,Q$2,FALSE)),IF($N838=2,IF(ISERROR(VLOOKUP(DATA!$P838,'M2'!$A:$C,Q$2,FALSE)),"NOT PRESENT",VLOOKUP(DATA!$P838,'M2'!$A:$C,Q$2,FALSE)),IF($N838=0,IF(ISERROR(VLOOKUP($P838,'M1'!$A:$C,Q$2,FALSE)),IF(ISERROR(VLOOKUP(DATA!$P838,'M2'!$A:$C,Q$2,FALSE)),"NOT PRESENT",VLOOKUP(DATA!$P838,'M2'!$A:$C,Q$2,FALSE)),VLOOKUP($P838,'M1'!$A:$C,Q$2,FALSE)),"SPECIFY METHOD")))</f>
        <v>Debris - Zero</v>
      </c>
      <c r="R838" s="7" t="str">
        <f>IF($N838=1,IF(ISERROR(VLOOKUP($P838,'M1'!$A:$C,R$2,FALSE)),"NOT PRESENT",VLOOKUP($P838,'M1'!$A:$C,R$2,FALSE)),IF($N838=2,IF(ISERROR(VLOOKUP(DATA!$P838,'M2'!$A:$C,R$2,FALSE)),"NOT PRESENT",VLOOKUP(DATA!$P838,'M2'!$A:$C,R$2,FALSE)),IF($N838=0,IF(ISERROR(VLOOKUP($P838,'M1'!$A:$C,R$2,FALSE)),IF(ISERROR(VLOOKUP(DATA!$P838,'M2'!$A:$C,R$2,FALSE)),"NOT PRESENT",VLOOKUP(DATA!$P838,'M2'!$A:$C,R$2,FALSE)),VLOOKUP($P838,'M1'!$A:$C,R$2,FALSE)),"SPECIFY METHOD")))</f>
        <v>No Debris found</v>
      </c>
      <c r="S838" s="33">
        <f t="shared" si="1544"/>
        <v>0</v>
      </c>
      <c r="T838" s="2">
        <v>0</v>
      </c>
    </row>
    <row r="839" spans="2:20">
      <c r="B839" s="2" t="str">
        <f t="shared" ref="B839:D839" si="1647">IF(ISERROR(B838),IF(ISERROR(B837),IF(ISERROR(B836),"BLANK",B836),B837),B838)</f>
        <v>LH</v>
      </c>
      <c r="C839" s="2" t="str">
        <f t="shared" si="1647"/>
        <v>KK</v>
      </c>
      <c r="D839" s="2" t="str">
        <f t="shared" si="1647"/>
        <v>BC3</v>
      </c>
      <c r="E839" s="7" t="str">
        <f>IF(ISERROR(VLOOKUP($D839,SITES!$A:$E,2,FALSE)),"",VLOOKUP($D839,SITES!$A:$E,2,FALSE))</f>
        <v>Broward County 3</v>
      </c>
      <c r="F839" s="4">
        <f>IF(ISERROR(VLOOKUP($D839,SITES!$A:$E,3,FALSE)),"",VLOOKUP($D839,SITES!$A:$E,3,FALSE))</f>
        <v>26.158633333333334</v>
      </c>
      <c r="G839" s="31">
        <f>IF(ISERROR(VLOOKUP($D839,SITES!$A:$E,4,FALSE)),"",VLOOKUP($D839,SITES!$A:$E,4,FALSE))</f>
        <v>-80.077349999999996</v>
      </c>
      <c r="H839" s="50">
        <f t="shared" ref="H839:P839" si="1648">IF(ISERROR(H838),IF(ISERROR(H837),IF(ISERROR(H836),"BLANK",H836),H837),H838)</f>
        <v>45479</v>
      </c>
      <c r="I839" s="2">
        <f t="shared" si="1648"/>
        <v>15</v>
      </c>
      <c r="J839" s="2" t="str">
        <f t="shared" si="1648"/>
        <v>N</v>
      </c>
      <c r="K839" s="6">
        <f t="shared" si="1648"/>
        <v>0.41666666666666669</v>
      </c>
      <c r="L839" s="2" t="str">
        <f t="shared" si="1648"/>
        <v>Angela</v>
      </c>
      <c r="M839" s="2">
        <f t="shared" si="1648"/>
        <v>18.899999999999999</v>
      </c>
      <c r="N839" s="2">
        <f t="shared" si="1648"/>
        <v>2</v>
      </c>
      <c r="O839" s="2">
        <f t="shared" si="1648"/>
        <v>2</v>
      </c>
      <c r="P839" s="2" t="str">
        <f t="shared" si="1648"/>
        <v>dez</v>
      </c>
      <c r="Q839" s="7" t="str">
        <f>IF($N839=1,IF(ISERROR(VLOOKUP($P839,'M1'!$A:$C,Q$2,FALSE)),"NOT PRESENT",VLOOKUP($P839,'M1'!$A:$C,Q$2,FALSE)),IF($N839=2,IF(ISERROR(VLOOKUP(DATA!$P839,'M2'!$A:$C,Q$2,FALSE)),"NOT PRESENT",VLOOKUP(DATA!$P839,'M2'!$A:$C,Q$2,FALSE)),IF($N839=0,IF(ISERROR(VLOOKUP($P839,'M1'!$A:$C,Q$2,FALSE)),IF(ISERROR(VLOOKUP(DATA!$P839,'M2'!$A:$C,Q$2,FALSE)),"NOT PRESENT",VLOOKUP(DATA!$P839,'M2'!$A:$C,Q$2,FALSE)),VLOOKUP($P839,'M1'!$A:$C,Q$2,FALSE)),"SPECIFY METHOD")))</f>
        <v>Debris - Zero</v>
      </c>
      <c r="R839" s="7" t="str">
        <f>IF($N839=1,IF(ISERROR(VLOOKUP($P839,'M1'!$A:$C,R$2,FALSE)),"NOT PRESENT",VLOOKUP($P839,'M1'!$A:$C,R$2,FALSE)),IF($N839=2,IF(ISERROR(VLOOKUP(DATA!$P839,'M2'!$A:$C,R$2,FALSE)),"NOT PRESENT",VLOOKUP(DATA!$P839,'M2'!$A:$C,R$2,FALSE)),IF($N839=0,IF(ISERROR(VLOOKUP($P839,'M1'!$A:$C,R$2,FALSE)),IF(ISERROR(VLOOKUP(DATA!$P839,'M2'!$A:$C,R$2,FALSE)),"NOT PRESENT",VLOOKUP(DATA!$P839,'M2'!$A:$C,R$2,FALSE)),VLOOKUP($P839,'M1'!$A:$C,R$2,FALSE)),"SPECIFY METHOD")))</f>
        <v>No Debris found</v>
      </c>
      <c r="S839" s="33">
        <f t="shared" si="1544"/>
        <v>0</v>
      </c>
      <c r="T839" s="2">
        <v>0</v>
      </c>
    </row>
    <row r="840" spans="2:20">
      <c r="B840" s="2" t="str">
        <f t="shared" ref="B840:D840" si="1649">IF(ISERROR(B839),IF(ISERROR(B838),IF(ISERROR(B837),"BLANK",B837),B838),B839)</f>
        <v>LH</v>
      </c>
      <c r="C840" s="2" t="str">
        <f t="shared" si="1649"/>
        <v>KK</v>
      </c>
      <c r="D840" s="2" t="str">
        <f t="shared" si="1649"/>
        <v>BC3</v>
      </c>
      <c r="E840" s="7" t="str">
        <f>IF(ISERROR(VLOOKUP($D840,SITES!$A:$E,2,FALSE)),"",VLOOKUP($D840,SITES!$A:$E,2,FALSE))</f>
        <v>Broward County 3</v>
      </c>
      <c r="F840" s="4">
        <f>IF(ISERROR(VLOOKUP($D840,SITES!$A:$E,3,FALSE)),"",VLOOKUP($D840,SITES!$A:$E,3,FALSE))</f>
        <v>26.158633333333334</v>
      </c>
      <c r="G840" s="31">
        <f>IF(ISERROR(VLOOKUP($D840,SITES!$A:$E,4,FALSE)),"",VLOOKUP($D840,SITES!$A:$E,4,FALSE))</f>
        <v>-80.077349999999996</v>
      </c>
      <c r="H840" s="50">
        <f t="shared" ref="H840:P840" si="1650">IF(ISERROR(H839),IF(ISERROR(H838),IF(ISERROR(H837),"BLANK",H837),H838),H839)</f>
        <v>45479</v>
      </c>
      <c r="I840" s="2">
        <f t="shared" si="1650"/>
        <v>15</v>
      </c>
      <c r="J840" s="2" t="str">
        <f t="shared" si="1650"/>
        <v>N</v>
      </c>
      <c r="K840" s="6">
        <f t="shared" si="1650"/>
        <v>0.41666666666666669</v>
      </c>
      <c r="L840" s="2" t="str">
        <f t="shared" si="1650"/>
        <v>Angela</v>
      </c>
      <c r="M840" s="2">
        <f t="shared" si="1650"/>
        <v>18.899999999999999</v>
      </c>
      <c r="N840" s="2">
        <f t="shared" si="1650"/>
        <v>2</v>
      </c>
      <c r="O840" s="2">
        <f t="shared" si="1650"/>
        <v>2</v>
      </c>
      <c r="P840" s="2" t="str">
        <f t="shared" si="1650"/>
        <v>dez</v>
      </c>
      <c r="Q840" s="7" t="str">
        <f>IF($N840=1,IF(ISERROR(VLOOKUP($P840,'M1'!$A:$C,Q$2,FALSE)),"NOT PRESENT",VLOOKUP($P840,'M1'!$A:$C,Q$2,FALSE)),IF($N840=2,IF(ISERROR(VLOOKUP(DATA!$P840,'M2'!$A:$C,Q$2,FALSE)),"NOT PRESENT",VLOOKUP(DATA!$P840,'M2'!$A:$C,Q$2,FALSE)),IF($N840=0,IF(ISERROR(VLOOKUP($P840,'M1'!$A:$C,Q$2,FALSE)),IF(ISERROR(VLOOKUP(DATA!$P840,'M2'!$A:$C,Q$2,FALSE)),"NOT PRESENT",VLOOKUP(DATA!$P840,'M2'!$A:$C,Q$2,FALSE)),VLOOKUP($P840,'M1'!$A:$C,Q$2,FALSE)),"SPECIFY METHOD")))</f>
        <v>Debris - Zero</v>
      </c>
      <c r="R840" s="7" t="str">
        <f>IF($N840=1,IF(ISERROR(VLOOKUP($P840,'M1'!$A:$C,R$2,FALSE)),"NOT PRESENT",VLOOKUP($P840,'M1'!$A:$C,R$2,FALSE)),IF($N840=2,IF(ISERROR(VLOOKUP(DATA!$P840,'M2'!$A:$C,R$2,FALSE)),"NOT PRESENT",VLOOKUP(DATA!$P840,'M2'!$A:$C,R$2,FALSE)),IF($N840=0,IF(ISERROR(VLOOKUP($P840,'M1'!$A:$C,R$2,FALSE)),IF(ISERROR(VLOOKUP(DATA!$P840,'M2'!$A:$C,R$2,FALSE)),"NOT PRESENT",VLOOKUP(DATA!$P840,'M2'!$A:$C,R$2,FALSE)),VLOOKUP($P840,'M1'!$A:$C,R$2,FALSE)),"SPECIFY METHOD")))</f>
        <v>No Debris found</v>
      </c>
      <c r="S840" s="33">
        <f t="shared" si="1544"/>
        <v>0</v>
      </c>
      <c r="T840" s="2">
        <v>0</v>
      </c>
    </row>
    <row r="841" spans="2:20">
      <c r="B841" s="2" t="str">
        <f t="shared" ref="B841:D841" si="1651">IF(ISERROR(B840),IF(ISERROR(B839),IF(ISERROR(B838),"BLANK",B838),B839),B840)</f>
        <v>LH</v>
      </c>
      <c r="C841" s="2" t="str">
        <f t="shared" si="1651"/>
        <v>KK</v>
      </c>
      <c r="D841" s="2" t="str">
        <f t="shared" si="1651"/>
        <v>BC3</v>
      </c>
      <c r="E841" s="7" t="str">
        <f>IF(ISERROR(VLOOKUP($D841,SITES!$A:$E,2,FALSE)),"",VLOOKUP($D841,SITES!$A:$E,2,FALSE))</f>
        <v>Broward County 3</v>
      </c>
      <c r="F841" s="4">
        <f>IF(ISERROR(VLOOKUP($D841,SITES!$A:$E,3,FALSE)),"",VLOOKUP($D841,SITES!$A:$E,3,FALSE))</f>
        <v>26.158633333333334</v>
      </c>
      <c r="G841" s="31">
        <f>IF(ISERROR(VLOOKUP($D841,SITES!$A:$E,4,FALSE)),"",VLOOKUP($D841,SITES!$A:$E,4,FALSE))</f>
        <v>-80.077349999999996</v>
      </c>
      <c r="H841" s="50">
        <f t="shared" ref="H841:P841" si="1652">IF(ISERROR(H840),IF(ISERROR(H839),IF(ISERROR(H838),"BLANK",H838),H839),H840)</f>
        <v>45479</v>
      </c>
      <c r="I841" s="2">
        <f t="shared" si="1652"/>
        <v>15</v>
      </c>
      <c r="J841" s="2" t="str">
        <f t="shared" si="1652"/>
        <v>N</v>
      </c>
      <c r="K841" s="6">
        <f t="shared" si="1652"/>
        <v>0.41666666666666669</v>
      </c>
      <c r="L841" s="2" t="str">
        <f t="shared" si="1652"/>
        <v>Angela</v>
      </c>
      <c r="M841" s="2">
        <f t="shared" si="1652"/>
        <v>18.899999999999999</v>
      </c>
      <c r="N841" s="2">
        <f t="shared" si="1652"/>
        <v>2</v>
      </c>
      <c r="O841" s="2">
        <f t="shared" si="1652"/>
        <v>2</v>
      </c>
      <c r="P841" s="2" t="str">
        <f t="shared" si="1652"/>
        <v>dez</v>
      </c>
      <c r="Q841" s="7" t="str">
        <f>IF($N841=1,IF(ISERROR(VLOOKUP($P841,'M1'!$A:$C,Q$2,FALSE)),"NOT PRESENT",VLOOKUP($P841,'M1'!$A:$C,Q$2,FALSE)),IF($N841=2,IF(ISERROR(VLOOKUP(DATA!$P841,'M2'!$A:$C,Q$2,FALSE)),"NOT PRESENT",VLOOKUP(DATA!$P841,'M2'!$A:$C,Q$2,FALSE)),IF($N841=0,IF(ISERROR(VLOOKUP($P841,'M1'!$A:$C,Q$2,FALSE)),IF(ISERROR(VLOOKUP(DATA!$P841,'M2'!$A:$C,Q$2,FALSE)),"NOT PRESENT",VLOOKUP(DATA!$P841,'M2'!$A:$C,Q$2,FALSE)),VLOOKUP($P841,'M1'!$A:$C,Q$2,FALSE)),"SPECIFY METHOD")))</f>
        <v>Debris - Zero</v>
      </c>
      <c r="R841" s="7" t="str">
        <f>IF($N841=1,IF(ISERROR(VLOOKUP($P841,'M1'!$A:$C,R$2,FALSE)),"NOT PRESENT",VLOOKUP($P841,'M1'!$A:$C,R$2,FALSE)),IF($N841=2,IF(ISERROR(VLOOKUP(DATA!$P841,'M2'!$A:$C,R$2,FALSE)),"NOT PRESENT",VLOOKUP(DATA!$P841,'M2'!$A:$C,R$2,FALSE)),IF($N841=0,IF(ISERROR(VLOOKUP($P841,'M1'!$A:$C,R$2,FALSE)),IF(ISERROR(VLOOKUP(DATA!$P841,'M2'!$A:$C,R$2,FALSE)),"NOT PRESENT",VLOOKUP(DATA!$P841,'M2'!$A:$C,R$2,FALSE)),VLOOKUP($P841,'M1'!$A:$C,R$2,FALSE)),"SPECIFY METHOD")))</f>
        <v>No Debris found</v>
      </c>
      <c r="S841" s="33">
        <f t="shared" si="1544"/>
        <v>0</v>
      </c>
      <c r="T841" s="2">
        <v>0</v>
      </c>
    </row>
    <row r="842" spans="2:20">
      <c r="B842" s="2" t="str">
        <f t="shared" ref="B842:D842" si="1653">IF(ISERROR(B841),IF(ISERROR(B840),IF(ISERROR(B839),"BLANK",B839),B840),B841)</f>
        <v>LH</v>
      </c>
      <c r="C842" s="2" t="str">
        <f t="shared" si="1653"/>
        <v>KK</v>
      </c>
      <c r="D842" s="2" t="str">
        <f t="shared" si="1653"/>
        <v>BC3</v>
      </c>
      <c r="E842" s="7" t="str">
        <f>IF(ISERROR(VLOOKUP($D842,SITES!$A:$E,2,FALSE)),"",VLOOKUP($D842,SITES!$A:$E,2,FALSE))</f>
        <v>Broward County 3</v>
      </c>
      <c r="F842" s="4">
        <f>IF(ISERROR(VLOOKUP($D842,SITES!$A:$E,3,FALSE)),"",VLOOKUP($D842,SITES!$A:$E,3,FALSE))</f>
        <v>26.158633333333334</v>
      </c>
      <c r="G842" s="31">
        <f>IF(ISERROR(VLOOKUP($D842,SITES!$A:$E,4,FALSE)),"",VLOOKUP($D842,SITES!$A:$E,4,FALSE))</f>
        <v>-80.077349999999996</v>
      </c>
      <c r="H842" s="50">
        <f t="shared" ref="H842:P842" si="1654">IF(ISERROR(H841),IF(ISERROR(H840),IF(ISERROR(H839),"BLANK",H839),H840),H841)</f>
        <v>45479</v>
      </c>
      <c r="I842" s="2">
        <f t="shared" si="1654"/>
        <v>15</v>
      </c>
      <c r="J842" s="2" t="str">
        <f t="shared" si="1654"/>
        <v>N</v>
      </c>
      <c r="K842" s="6">
        <f t="shared" si="1654"/>
        <v>0.41666666666666669</v>
      </c>
      <c r="L842" s="2" t="str">
        <f t="shared" si="1654"/>
        <v>Angela</v>
      </c>
      <c r="M842" s="2">
        <f t="shared" si="1654"/>
        <v>18.899999999999999</v>
      </c>
      <c r="N842" s="2">
        <f t="shared" si="1654"/>
        <v>2</v>
      </c>
      <c r="O842" s="2">
        <f t="shared" si="1654"/>
        <v>2</v>
      </c>
      <c r="P842" s="2" t="str">
        <f t="shared" si="1654"/>
        <v>dez</v>
      </c>
      <c r="Q842" s="7" t="str">
        <f>IF($N842=1,IF(ISERROR(VLOOKUP($P842,'M1'!$A:$C,Q$2,FALSE)),"NOT PRESENT",VLOOKUP($P842,'M1'!$A:$C,Q$2,FALSE)),IF($N842=2,IF(ISERROR(VLOOKUP(DATA!$P842,'M2'!$A:$C,Q$2,FALSE)),"NOT PRESENT",VLOOKUP(DATA!$P842,'M2'!$A:$C,Q$2,FALSE)),IF($N842=0,IF(ISERROR(VLOOKUP($P842,'M1'!$A:$C,Q$2,FALSE)),IF(ISERROR(VLOOKUP(DATA!$P842,'M2'!$A:$C,Q$2,FALSE)),"NOT PRESENT",VLOOKUP(DATA!$P842,'M2'!$A:$C,Q$2,FALSE)),VLOOKUP($P842,'M1'!$A:$C,Q$2,FALSE)),"SPECIFY METHOD")))</f>
        <v>Debris - Zero</v>
      </c>
      <c r="R842" s="7" t="str">
        <f>IF($N842=1,IF(ISERROR(VLOOKUP($P842,'M1'!$A:$C,R$2,FALSE)),"NOT PRESENT",VLOOKUP($P842,'M1'!$A:$C,R$2,FALSE)),IF($N842=2,IF(ISERROR(VLOOKUP(DATA!$P842,'M2'!$A:$C,R$2,FALSE)),"NOT PRESENT",VLOOKUP(DATA!$P842,'M2'!$A:$C,R$2,FALSE)),IF($N842=0,IF(ISERROR(VLOOKUP($P842,'M1'!$A:$C,R$2,FALSE)),IF(ISERROR(VLOOKUP(DATA!$P842,'M2'!$A:$C,R$2,FALSE)),"NOT PRESENT",VLOOKUP(DATA!$P842,'M2'!$A:$C,R$2,FALSE)),VLOOKUP($P842,'M1'!$A:$C,R$2,FALSE)),"SPECIFY METHOD")))</f>
        <v>No Debris found</v>
      </c>
      <c r="S842" s="33">
        <f t="shared" si="1544"/>
        <v>0</v>
      </c>
      <c r="T842" s="2">
        <v>0</v>
      </c>
    </row>
    <row r="843" spans="2:20">
      <c r="B843" s="2" t="str">
        <f t="shared" ref="B843:D843" si="1655">IF(ISERROR(B842),IF(ISERROR(B841),IF(ISERROR(B840),"BLANK",B840),B841),B842)</f>
        <v>LH</v>
      </c>
      <c r="C843" s="2" t="str">
        <f t="shared" si="1655"/>
        <v>KK</v>
      </c>
      <c r="D843" s="2" t="str">
        <f t="shared" si="1655"/>
        <v>BC3</v>
      </c>
      <c r="E843" s="7" t="str">
        <f>IF(ISERROR(VLOOKUP($D843,SITES!$A:$E,2,FALSE)),"",VLOOKUP($D843,SITES!$A:$E,2,FALSE))</f>
        <v>Broward County 3</v>
      </c>
      <c r="F843" s="4">
        <f>IF(ISERROR(VLOOKUP($D843,SITES!$A:$E,3,FALSE)),"",VLOOKUP($D843,SITES!$A:$E,3,FALSE))</f>
        <v>26.158633333333334</v>
      </c>
      <c r="G843" s="31">
        <f>IF(ISERROR(VLOOKUP($D843,SITES!$A:$E,4,FALSE)),"",VLOOKUP($D843,SITES!$A:$E,4,FALSE))</f>
        <v>-80.077349999999996</v>
      </c>
      <c r="H843" s="50">
        <f t="shared" ref="H843:P843" si="1656">IF(ISERROR(H842),IF(ISERROR(H841),IF(ISERROR(H840),"BLANK",H840),H841),H842)</f>
        <v>45479</v>
      </c>
      <c r="I843" s="2">
        <f t="shared" si="1656"/>
        <v>15</v>
      </c>
      <c r="J843" s="2" t="str">
        <f t="shared" si="1656"/>
        <v>N</v>
      </c>
      <c r="K843" s="6">
        <f t="shared" si="1656"/>
        <v>0.41666666666666669</v>
      </c>
      <c r="L843" s="2" t="str">
        <f t="shared" si="1656"/>
        <v>Angela</v>
      </c>
      <c r="M843" s="2">
        <f t="shared" si="1656"/>
        <v>18.899999999999999</v>
      </c>
      <c r="N843" s="2">
        <f t="shared" si="1656"/>
        <v>2</v>
      </c>
      <c r="O843" s="2">
        <f t="shared" si="1656"/>
        <v>2</v>
      </c>
      <c r="P843" s="2" t="str">
        <f t="shared" si="1656"/>
        <v>dez</v>
      </c>
      <c r="Q843" s="7" t="str">
        <f>IF($N843=1,IF(ISERROR(VLOOKUP($P843,'M1'!$A:$C,Q$2,FALSE)),"NOT PRESENT",VLOOKUP($P843,'M1'!$A:$C,Q$2,FALSE)),IF($N843=2,IF(ISERROR(VLOOKUP(DATA!$P843,'M2'!$A:$C,Q$2,FALSE)),"NOT PRESENT",VLOOKUP(DATA!$P843,'M2'!$A:$C,Q$2,FALSE)),IF($N843=0,IF(ISERROR(VLOOKUP($P843,'M1'!$A:$C,Q$2,FALSE)),IF(ISERROR(VLOOKUP(DATA!$P843,'M2'!$A:$C,Q$2,FALSE)),"NOT PRESENT",VLOOKUP(DATA!$P843,'M2'!$A:$C,Q$2,FALSE)),VLOOKUP($P843,'M1'!$A:$C,Q$2,FALSE)),"SPECIFY METHOD")))</f>
        <v>Debris - Zero</v>
      </c>
      <c r="R843" s="7" t="str">
        <f>IF($N843=1,IF(ISERROR(VLOOKUP($P843,'M1'!$A:$C,R$2,FALSE)),"NOT PRESENT",VLOOKUP($P843,'M1'!$A:$C,R$2,FALSE)),IF($N843=2,IF(ISERROR(VLOOKUP(DATA!$P843,'M2'!$A:$C,R$2,FALSE)),"NOT PRESENT",VLOOKUP(DATA!$P843,'M2'!$A:$C,R$2,FALSE)),IF($N843=0,IF(ISERROR(VLOOKUP($P843,'M1'!$A:$C,R$2,FALSE)),IF(ISERROR(VLOOKUP(DATA!$P843,'M2'!$A:$C,R$2,FALSE)),"NOT PRESENT",VLOOKUP(DATA!$P843,'M2'!$A:$C,R$2,FALSE)),VLOOKUP($P843,'M1'!$A:$C,R$2,FALSE)),"SPECIFY METHOD")))</f>
        <v>No Debris found</v>
      </c>
      <c r="S843" s="33">
        <f t="shared" si="1544"/>
        <v>0</v>
      </c>
      <c r="T843" s="2">
        <v>0</v>
      </c>
    </row>
    <row r="844" spans="2:20">
      <c r="B844" s="2" t="str">
        <f t="shared" ref="B844:D844" si="1657">IF(ISERROR(B843),IF(ISERROR(B842),IF(ISERROR(B841),"BLANK",B841),B842),B843)</f>
        <v>LH</v>
      </c>
      <c r="C844" s="2" t="str">
        <f t="shared" si="1657"/>
        <v>KK</v>
      </c>
      <c r="D844" s="2" t="str">
        <f t="shared" si="1657"/>
        <v>BC3</v>
      </c>
      <c r="E844" s="7" t="str">
        <f>IF(ISERROR(VLOOKUP($D844,SITES!$A:$E,2,FALSE)),"",VLOOKUP($D844,SITES!$A:$E,2,FALSE))</f>
        <v>Broward County 3</v>
      </c>
      <c r="F844" s="4">
        <f>IF(ISERROR(VLOOKUP($D844,SITES!$A:$E,3,FALSE)),"",VLOOKUP($D844,SITES!$A:$E,3,FALSE))</f>
        <v>26.158633333333334</v>
      </c>
      <c r="G844" s="31">
        <f>IF(ISERROR(VLOOKUP($D844,SITES!$A:$E,4,FALSE)),"",VLOOKUP($D844,SITES!$A:$E,4,FALSE))</f>
        <v>-80.077349999999996</v>
      </c>
      <c r="H844" s="50">
        <f t="shared" ref="H844:P844" si="1658">IF(ISERROR(H843),IF(ISERROR(H842),IF(ISERROR(H841),"BLANK",H841),H842),H843)</f>
        <v>45479</v>
      </c>
      <c r="I844" s="2">
        <f t="shared" si="1658"/>
        <v>15</v>
      </c>
      <c r="J844" s="2" t="str">
        <f t="shared" si="1658"/>
        <v>N</v>
      </c>
      <c r="K844" s="6">
        <f t="shared" si="1658"/>
        <v>0.41666666666666669</v>
      </c>
      <c r="L844" s="2" t="str">
        <f t="shared" si="1658"/>
        <v>Angela</v>
      </c>
      <c r="M844" s="2">
        <f t="shared" si="1658"/>
        <v>18.899999999999999</v>
      </c>
      <c r="N844" s="2">
        <f t="shared" si="1658"/>
        <v>2</v>
      </c>
      <c r="O844" s="2">
        <f t="shared" si="1658"/>
        <v>2</v>
      </c>
      <c r="P844" s="2" t="str">
        <f t="shared" si="1658"/>
        <v>dez</v>
      </c>
      <c r="Q844" s="7" t="str">
        <f>IF($N844=1,IF(ISERROR(VLOOKUP($P844,'M1'!$A:$C,Q$2,FALSE)),"NOT PRESENT",VLOOKUP($P844,'M1'!$A:$C,Q$2,FALSE)),IF($N844=2,IF(ISERROR(VLOOKUP(DATA!$P844,'M2'!$A:$C,Q$2,FALSE)),"NOT PRESENT",VLOOKUP(DATA!$P844,'M2'!$A:$C,Q$2,FALSE)),IF($N844=0,IF(ISERROR(VLOOKUP($P844,'M1'!$A:$C,Q$2,FALSE)),IF(ISERROR(VLOOKUP(DATA!$P844,'M2'!$A:$C,Q$2,FALSE)),"NOT PRESENT",VLOOKUP(DATA!$P844,'M2'!$A:$C,Q$2,FALSE)),VLOOKUP($P844,'M1'!$A:$C,Q$2,FALSE)),"SPECIFY METHOD")))</f>
        <v>Debris - Zero</v>
      </c>
      <c r="R844" s="7" t="str">
        <f>IF($N844=1,IF(ISERROR(VLOOKUP($P844,'M1'!$A:$C,R$2,FALSE)),"NOT PRESENT",VLOOKUP($P844,'M1'!$A:$C,R$2,FALSE)),IF($N844=2,IF(ISERROR(VLOOKUP(DATA!$P844,'M2'!$A:$C,R$2,FALSE)),"NOT PRESENT",VLOOKUP(DATA!$P844,'M2'!$A:$C,R$2,FALSE)),IF($N844=0,IF(ISERROR(VLOOKUP($P844,'M1'!$A:$C,R$2,FALSE)),IF(ISERROR(VLOOKUP(DATA!$P844,'M2'!$A:$C,R$2,FALSE)),"NOT PRESENT",VLOOKUP(DATA!$P844,'M2'!$A:$C,R$2,FALSE)),VLOOKUP($P844,'M1'!$A:$C,R$2,FALSE)),"SPECIFY METHOD")))</f>
        <v>No Debris found</v>
      </c>
      <c r="S844" s="33">
        <f t="shared" si="1544"/>
        <v>0</v>
      </c>
      <c r="T844" s="2">
        <v>0</v>
      </c>
    </row>
    <row r="845" spans="2:20">
      <c r="B845" s="2" t="str">
        <f t="shared" ref="B845:D845" si="1659">IF(ISERROR(B844),IF(ISERROR(B843),IF(ISERROR(B842),"BLANK",B842),B843),B844)</f>
        <v>LH</v>
      </c>
      <c r="C845" s="2" t="str">
        <f t="shared" si="1659"/>
        <v>KK</v>
      </c>
      <c r="D845" s="2" t="str">
        <f t="shared" si="1659"/>
        <v>BC3</v>
      </c>
      <c r="E845" s="7" t="str">
        <f>IF(ISERROR(VLOOKUP($D845,SITES!$A:$E,2,FALSE)),"",VLOOKUP($D845,SITES!$A:$E,2,FALSE))</f>
        <v>Broward County 3</v>
      </c>
      <c r="F845" s="4">
        <f>IF(ISERROR(VLOOKUP($D845,SITES!$A:$E,3,FALSE)),"",VLOOKUP($D845,SITES!$A:$E,3,FALSE))</f>
        <v>26.158633333333334</v>
      </c>
      <c r="G845" s="31">
        <f>IF(ISERROR(VLOOKUP($D845,SITES!$A:$E,4,FALSE)),"",VLOOKUP($D845,SITES!$A:$E,4,FALSE))</f>
        <v>-80.077349999999996</v>
      </c>
      <c r="H845" s="50">
        <f t="shared" ref="H845:P845" si="1660">IF(ISERROR(H844),IF(ISERROR(H843),IF(ISERROR(H842),"BLANK",H842),H843),H844)</f>
        <v>45479</v>
      </c>
      <c r="I845" s="2">
        <f t="shared" si="1660"/>
        <v>15</v>
      </c>
      <c r="J845" s="2" t="str">
        <f t="shared" si="1660"/>
        <v>N</v>
      </c>
      <c r="K845" s="6">
        <f t="shared" si="1660"/>
        <v>0.41666666666666669</v>
      </c>
      <c r="L845" s="2" t="str">
        <f t="shared" si="1660"/>
        <v>Angela</v>
      </c>
      <c r="M845" s="2">
        <f t="shared" si="1660"/>
        <v>18.899999999999999</v>
      </c>
      <c r="N845" s="2">
        <f t="shared" si="1660"/>
        <v>2</v>
      </c>
      <c r="O845" s="2">
        <f t="shared" si="1660"/>
        <v>2</v>
      </c>
      <c r="P845" s="2" t="str">
        <f t="shared" si="1660"/>
        <v>dez</v>
      </c>
      <c r="Q845" s="7" t="str">
        <f>IF($N845=1,IF(ISERROR(VLOOKUP($P845,'M1'!$A:$C,Q$2,FALSE)),"NOT PRESENT",VLOOKUP($P845,'M1'!$A:$C,Q$2,FALSE)),IF($N845=2,IF(ISERROR(VLOOKUP(DATA!$P845,'M2'!$A:$C,Q$2,FALSE)),"NOT PRESENT",VLOOKUP(DATA!$P845,'M2'!$A:$C,Q$2,FALSE)),IF($N845=0,IF(ISERROR(VLOOKUP($P845,'M1'!$A:$C,Q$2,FALSE)),IF(ISERROR(VLOOKUP(DATA!$P845,'M2'!$A:$C,Q$2,FALSE)),"NOT PRESENT",VLOOKUP(DATA!$P845,'M2'!$A:$C,Q$2,FALSE)),VLOOKUP($P845,'M1'!$A:$C,Q$2,FALSE)),"SPECIFY METHOD")))</f>
        <v>Debris - Zero</v>
      </c>
      <c r="R845" s="7" t="str">
        <f>IF($N845=1,IF(ISERROR(VLOOKUP($P845,'M1'!$A:$C,R$2,FALSE)),"NOT PRESENT",VLOOKUP($P845,'M1'!$A:$C,R$2,FALSE)),IF($N845=2,IF(ISERROR(VLOOKUP(DATA!$P845,'M2'!$A:$C,R$2,FALSE)),"NOT PRESENT",VLOOKUP(DATA!$P845,'M2'!$A:$C,R$2,FALSE)),IF($N845=0,IF(ISERROR(VLOOKUP($P845,'M1'!$A:$C,R$2,FALSE)),IF(ISERROR(VLOOKUP(DATA!$P845,'M2'!$A:$C,R$2,FALSE)),"NOT PRESENT",VLOOKUP(DATA!$P845,'M2'!$A:$C,R$2,FALSE)),VLOOKUP($P845,'M1'!$A:$C,R$2,FALSE)),"SPECIFY METHOD")))</f>
        <v>No Debris found</v>
      </c>
      <c r="S845" s="33">
        <f t="shared" si="1544"/>
        <v>0</v>
      </c>
      <c r="T845" s="2">
        <v>0</v>
      </c>
    </row>
    <row r="846" spans="2:20">
      <c r="B846" s="2" t="str">
        <f t="shared" ref="B846:D846" si="1661">IF(ISERROR(B845),IF(ISERROR(B844),IF(ISERROR(B843),"BLANK",B843),B844),B845)</f>
        <v>LH</v>
      </c>
      <c r="C846" s="2" t="str">
        <f t="shared" si="1661"/>
        <v>KK</v>
      </c>
      <c r="D846" s="2" t="str">
        <f t="shared" si="1661"/>
        <v>BC3</v>
      </c>
      <c r="E846" s="7" t="str">
        <f>IF(ISERROR(VLOOKUP($D846,SITES!$A:$E,2,FALSE)),"",VLOOKUP($D846,SITES!$A:$E,2,FALSE))</f>
        <v>Broward County 3</v>
      </c>
      <c r="F846" s="4">
        <f>IF(ISERROR(VLOOKUP($D846,SITES!$A:$E,3,FALSE)),"",VLOOKUP($D846,SITES!$A:$E,3,FALSE))</f>
        <v>26.158633333333334</v>
      </c>
      <c r="G846" s="31">
        <f>IF(ISERROR(VLOOKUP($D846,SITES!$A:$E,4,FALSE)),"",VLOOKUP($D846,SITES!$A:$E,4,FALSE))</f>
        <v>-80.077349999999996</v>
      </c>
      <c r="H846" s="50">
        <f t="shared" ref="H846:P846" si="1662">IF(ISERROR(H845),IF(ISERROR(H844),IF(ISERROR(H843),"BLANK",H843),H844),H845)</f>
        <v>45479</v>
      </c>
      <c r="I846" s="2">
        <f t="shared" si="1662"/>
        <v>15</v>
      </c>
      <c r="J846" s="2" t="str">
        <f t="shared" si="1662"/>
        <v>N</v>
      </c>
      <c r="K846" s="6">
        <f t="shared" si="1662"/>
        <v>0.41666666666666669</v>
      </c>
      <c r="L846" s="2" t="str">
        <f t="shared" si="1662"/>
        <v>Angela</v>
      </c>
      <c r="M846" s="2">
        <f t="shared" si="1662"/>
        <v>18.899999999999999</v>
      </c>
      <c r="N846" s="2">
        <f t="shared" si="1662"/>
        <v>2</v>
      </c>
      <c r="O846" s="2">
        <f t="shared" si="1662"/>
        <v>2</v>
      </c>
      <c r="P846" s="2" t="str">
        <f t="shared" si="1662"/>
        <v>dez</v>
      </c>
      <c r="Q846" s="7" t="str">
        <f>IF($N846=1,IF(ISERROR(VLOOKUP($P846,'M1'!$A:$C,Q$2,FALSE)),"NOT PRESENT",VLOOKUP($P846,'M1'!$A:$C,Q$2,FALSE)),IF($N846=2,IF(ISERROR(VLOOKUP(DATA!$P846,'M2'!$A:$C,Q$2,FALSE)),"NOT PRESENT",VLOOKUP(DATA!$P846,'M2'!$A:$C,Q$2,FALSE)),IF($N846=0,IF(ISERROR(VLOOKUP($P846,'M1'!$A:$C,Q$2,FALSE)),IF(ISERROR(VLOOKUP(DATA!$P846,'M2'!$A:$C,Q$2,FALSE)),"NOT PRESENT",VLOOKUP(DATA!$P846,'M2'!$A:$C,Q$2,FALSE)),VLOOKUP($P846,'M1'!$A:$C,Q$2,FALSE)),"SPECIFY METHOD")))</f>
        <v>Debris - Zero</v>
      </c>
      <c r="R846" s="7" t="str">
        <f>IF($N846=1,IF(ISERROR(VLOOKUP($P846,'M1'!$A:$C,R$2,FALSE)),"NOT PRESENT",VLOOKUP($P846,'M1'!$A:$C,R$2,FALSE)),IF($N846=2,IF(ISERROR(VLOOKUP(DATA!$P846,'M2'!$A:$C,R$2,FALSE)),"NOT PRESENT",VLOOKUP(DATA!$P846,'M2'!$A:$C,R$2,FALSE)),IF($N846=0,IF(ISERROR(VLOOKUP($P846,'M1'!$A:$C,R$2,FALSE)),IF(ISERROR(VLOOKUP(DATA!$P846,'M2'!$A:$C,R$2,FALSE)),"NOT PRESENT",VLOOKUP(DATA!$P846,'M2'!$A:$C,R$2,FALSE)),VLOOKUP($P846,'M1'!$A:$C,R$2,FALSE)),"SPECIFY METHOD")))</f>
        <v>No Debris found</v>
      </c>
      <c r="S846" s="33">
        <f t="shared" si="1544"/>
        <v>0</v>
      </c>
      <c r="T846" s="2">
        <v>0</v>
      </c>
    </row>
    <row r="847" spans="2:20">
      <c r="B847" s="2" t="str">
        <f t="shared" ref="B847:D847" si="1663">IF(ISERROR(B846),IF(ISERROR(B845),IF(ISERROR(B844),"BLANK",B844),B845),B846)</f>
        <v>LH</v>
      </c>
      <c r="C847" s="2" t="str">
        <f t="shared" si="1663"/>
        <v>KK</v>
      </c>
      <c r="D847" s="2" t="str">
        <f t="shared" si="1663"/>
        <v>BC3</v>
      </c>
      <c r="E847" s="7" t="str">
        <f>IF(ISERROR(VLOOKUP($D847,SITES!$A:$E,2,FALSE)),"",VLOOKUP($D847,SITES!$A:$E,2,FALSE))</f>
        <v>Broward County 3</v>
      </c>
      <c r="F847" s="4">
        <f>IF(ISERROR(VLOOKUP($D847,SITES!$A:$E,3,FALSE)),"",VLOOKUP($D847,SITES!$A:$E,3,FALSE))</f>
        <v>26.158633333333334</v>
      </c>
      <c r="G847" s="31">
        <f>IF(ISERROR(VLOOKUP($D847,SITES!$A:$E,4,FALSE)),"",VLOOKUP($D847,SITES!$A:$E,4,FALSE))</f>
        <v>-80.077349999999996</v>
      </c>
      <c r="H847" s="50">
        <f t="shared" ref="H847:P847" si="1664">IF(ISERROR(H846),IF(ISERROR(H845),IF(ISERROR(H844),"BLANK",H844),H845),H846)</f>
        <v>45479</v>
      </c>
      <c r="I847" s="2">
        <f t="shared" si="1664"/>
        <v>15</v>
      </c>
      <c r="J847" s="2" t="str">
        <f t="shared" si="1664"/>
        <v>N</v>
      </c>
      <c r="K847" s="6">
        <f t="shared" si="1664"/>
        <v>0.41666666666666669</v>
      </c>
      <c r="L847" s="2" t="str">
        <f t="shared" si="1664"/>
        <v>Angela</v>
      </c>
      <c r="M847" s="2">
        <f t="shared" si="1664"/>
        <v>18.899999999999999</v>
      </c>
      <c r="N847" s="2">
        <f t="shared" si="1664"/>
        <v>2</v>
      </c>
      <c r="O847" s="2">
        <f t="shared" si="1664"/>
        <v>2</v>
      </c>
      <c r="P847" s="2" t="str">
        <f t="shared" si="1664"/>
        <v>dez</v>
      </c>
      <c r="Q847" s="7" t="str">
        <f>IF($N847=1,IF(ISERROR(VLOOKUP($P847,'M1'!$A:$C,Q$2,FALSE)),"NOT PRESENT",VLOOKUP($P847,'M1'!$A:$C,Q$2,FALSE)),IF($N847=2,IF(ISERROR(VLOOKUP(DATA!$P847,'M2'!$A:$C,Q$2,FALSE)),"NOT PRESENT",VLOOKUP(DATA!$P847,'M2'!$A:$C,Q$2,FALSE)),IF($N847=0,IF(ISERROR(VLOOKUP($P847,'M1'!$A:$C,Q$2,FALSE)),IF(ISERROR(VLOOKUP(DATA!$P847,'M2'!$A:$C,Q$2,FALSE)),"NOT PRESENT",VLOOKUP(DATA!$P847,'M2'!$A:$C,Q$2,FALSE)),VLOOKUP($P847,'M1'!$A:$C,Q$2,FALSE)),"SPECIFY METHOD")))</f>
        <v>Debris - Zero</v>
      </c>
      <c r="R847" s="7" t="str">
        <f>IF($N847=1,IF(ISERROR(VLOOKUP($P847,'M1'!$A:$C,R$2,FALSE)),"NOT PRESENT",VLOOKUP($P847,'M1'!$A:$C,R$2,FALSE)),IF($N847=2,IF(ISERROR(VLOOKUP(DATA!$P847,'M2'!$A:$C,R$2,FALSE)),"NOT PRESENT",VLOOKUP(DATA!$P847,'M2'!$A:$C,R$2,FALSE)),IF($N847=0,IF(ISERROR(VLOOKUP($P847,'M1'!$A:$C,R$2,FALSE)),IF(ISERROR(VLOOKUP(DATA!$P847,'M2'!$A:$C,R$2,FALSE)),"NOT PRESENT",VLOOKUP(DATA!$P847,'M2'!$A:$C,R$2,FALSE)),VLOOKUP($P847,'M1'!$A:$C,R$2,FALSE)),"SPECIFY METHOD")))</f>
        <v>No Debris found</v>
      </c>
      <c r="S847" s="33">
        <f t="shared" si="1544"/>
        <v>0</v>
      </c>
      <c r="T847" s="2">
        <v>0</v>
      </c>
    </row>
    <row r="848" spans="2:20">
      <c r="B848" s="2" t="str">
        <f t="shared" ref="B848:D848" si="1665">IF(ISERROR(B847),IF(ISERROR(B846),IF(ISERROR(B845),"BLANK",B845),B846),B847)</f>
        <v>LH</v>
      </c>
      <c r="C848" s="2" t="str">
        <f t="shared" si="1665"/>
        <v>KK</v>
      </c>
      <c r="D848" s="2" t="str">
        <f t="shared" si="1665"/>
        <v>BC3</v>
      </c>
      <c r="E848" s="7" t="str">
        <f>IF(ISERROR(VLOOKUP($D848,SITES!$A:$E,2,FALSE)),"",VLOOKUP($D848,SITES!$A:$E,2,FALSE))</f>
        <v>Broward County 3</v>
      </c>
      <c r="F848" s="4">
        <f>IF(ISERROR(VLOOKUP($D848,SITES!$A:$E,3,FALSE)),"",VLOOKUP($D848,SITES!$A:$E,3,FALSE))</f>
        <v>26.158633333333334</v>
      </c>
      <c r="G848" s="31">
        <f>IF(ISERROR(VLOOKUP($D848,SITES!$A:$E,4,FALSE)),"",VLOOKUP($D848,SITES!$A:$E,4,FALSE))</f>
        <v>-80.077349999999996</v>
      </c>
      <c r="H848" s="50">
        <f t="shared" ref="H848:P848" si="1666">IF(ISERROR(H847),IF(ISERROR(H846),IF(ISERROR(H845),"BLANK",H845),H846),H847)</f>
        <v>45479</v>
      </c>
      <c r="I848" s="2">
        <f t="shared" si="1666"/>
        <v>15</v>
      </c>
      <c r="J848" s="2" t="str">
        <f t="shared" si="1666"/>
        <v>N</v>
      </c>
      <c r="K848" s="6">
        <f t="shared" si="1666"/>
        <v>0.41666666666666669</v>
      </c>
      <c r="L848" s="2" t="str">
        <f t="shared" si="1666"/>
        <v>Angela</v>
      </c>
      <c r="M848" s="2">
        <f t="shared" si="1666"/>
        <v>18.899999999999999</v>
      </c>
      <c r="N848" s="2">
        <f t="shared" si="1666"/>
        <v>2</v>
      </c>
      <c r="O848" s="2">
        <f t="shared" si="1666"/>
        <v>2</v>
      </c>
      <c r="P848" s="2" t="str">
        <f t="shared" si="1666"/>
        <v>dez</v>
      </c>
      <c r="Q848" s="7" t="str">
        <f>IF($N848=1,IF(ISERROR(VLOOKUP($P848,'M1'!$A:$C,Q$2,FALSE)),"NOT PRESENT",VLOOKUP($P848,'M1'!$A:$C,Q$2,FALSE)),IF($N848=2,IF(ISERROR(VLOOKUP(DATA!$P848,'M2'!$A:$C,Q$2,FALSE)),"NOT PRESENT",VLOOKUP(DATA!$P848,'M2'!$A:$C,Q$2,FALSE)),IF($N848=0,IF(ISERROR(VLOOKUP($P848,'M1'!$A:$C,Q$2,FALSE)),IF(ISERROR(VLOOKUP(DATA!$P848,'M2'!$A:$C,Q$2,FALSE)),"NOT PRESENT",VLOOKUP(DATA!$P848,'M2'!$A:$C,Q$2,FALSE)),VLOOKUP($P848,'M1'!$A:$C,Q$2,FALSE)),"SPECIFY METHOD")))</f>
        <v>Debris - Zero</v>
      </c>
      <c r="R848" s="7" t="str">
        <f>IF($N848=1,IF(ISERROR(VLOOKUP($P848,'M1'!$A:$C,R$2,FALSE)),"NOT PRESENT",VLOOKUP($P848,'M1'!$A:$C,R$2,FALSE)),IF($N848=2,IF(ISERROR(VLOOKUP(DATA!$P848,'M2'!$A:$C,R$2,FALSE)),"NOT PRESENT",VLOOKUP(DATA!$P848,'M2'!$A:$C,R$2,FALSE)),IF($N848=0,IF(ISERROR(VLOOKUP($P848,'M1'!$A:$C,R$2,FALSE)),IF(ISERROR(VLOOKUP(DATA!$P848,'M2'!$A:$C,R$2,FALSE)),"NOT PRESENT",VLOOKUP(DATA!$P848,'M2'!$A:$C,R$2,FALSE)),VLOOKUP($P848,'M1'!$A:$C,R$2,FALSE)),"SPECIFY METHOD")))</f>
        <v>No Debris found</v>
      </c>
      <c r="S848" s="33">
        <f t="shared" si="1544"/>
        <v>0</v>
      </c>
      <c r="T848" s="2">
        <v>0</v>
      </c>
    </row>
    <row r="849" spans="2:20">
      <c r="B849" s="2" t="str">
        <f t="shared" ref="B849:D849" si="1667">IF(ISERROR(B848),IF(ISERROR(B847),IF(ISERROR(B846),"BLANK",B846),B847),B848)</f>
        <v>LH</v>
      </c>
      <c r="C849" s="2" t="str">
        <f t="shared" si="1667"/>
        <v>KK</v>
      </c>
      <c r="D849" s="2" t="str">
        <f t="shared" si="1667"/>
        <v>BC3</v>
      </c>
      <c r="E849" s="7" t="str">
        <f>IF(ISERROR(VLOOKUP($D849,SITES!$A:$E,2,FALSE)),"",VLOOKUP($D849,SITES!$A:$E,2,FALSE))</f>
        <v>Broward County 3</v>
      </c>
      <c r="F849" s="4">
        <f>IF(ISERROR(VLOOKUP($D849,SITES!$A:$E,3,FALSE)),"",VLOOKUP($D849,SITES!$A:$E,3,FALSE))</f>
        <v>26.158633333333334</v>
      </c>
      <c r="G849" s="31">
        <f>IF(ISERROR(VLOOKUP($D849,SITES!$A:$E,4,FALSE)),"",VLOOKUP($D849,SITES!$A:$E,4,FALSE))</f>
        <v>-80.077349999999996</v>
      </c>
      <c r="H849" s="50">
        <f t="shared" ref="H849:P849" si="1668">IF(ISERROR(H848),IF(ISERROR(H847),IF(ISERROR(H846),"BLANK",H846),H847),H848)</f>
        <v>45479</v>
      </c>
      <c r="I849" s="2">
        <f t="shared" si="1668"/>
        <v>15</v>
      </c>
      <c r="J849" s="2" t="str">
        <f t="shared" si="1668"/>
        <v>N</v>
      </c>
      <c r="K849" s="6">
        <f t="shared" si="1668"/>
        <v>0.41666666666666669</v>
      </c>
      <c r="L849" s="2" t="str">
        <f t="shared" si="1668"/>
        <v>Angela</v>
      </c>
      <c r="M849" s="2">
        <f t="shared" si="1668"/>
        <v>18.899999999999999</v>
      </c>
      <c r="N849" s="2">
        <f t="shared" si="1668"/>
        <v>2</v>
      </c>
      <c r="O849" s="2">
        <f t="shared" si="1668"/>
        <v>2</v>
      </c>
      <c r="P849" s="2" t="str">
        <f t="shared" si="1668"/>
        <v>dez</v>
      </c>
      <c r="Q849" s="7" t="str">
        <f>IF($N849=1,IF(ISERROR(VLOOKUP($P849,'M1'!$A:$C,Q$2,FALSE)),"NOT PRESENT",VLOOKUP($P849,'M1'!$A:$C,Q$2,FALSE)),IF($N849=2,IF(ISERROR(VLOOKUP(DATA!$P849,'M2'!$A:$C,Q$2,FALSE)),"NOT PRESENT",VLOOKUP(DATA!$P849,'M2'!$A:$C,Q$2,FALSE)),IF($N849=0,IF(ISERROR(VLOOKUP($P849,'M1'!$A:$C,Q$2,FALSE)),IF(ISERROR(VLOOKUP(DATA!$P849,'M2'!$A:$C,Q$2,FALSE)),"NOT PRESENT",VLOOKUP(DATA!$P849,'M2'!$A:$C,Q$2,FALSE)),VLOOKUP($P849,'M1'!$A:$C,Q$2,FALSE)),"SPECIFY METHOD")))</f>
        <v>Debris - Zero</v>
      </c>
      <c r="R849" s="7" t="str">
        <f>IF($N849=1,IF(ISERROR(VLOOKUP($P849,'M1'!$A:$C,R$2,FALSE)),"NOT PRESENT",VLOOKUP($P849,'M1'!$A:$C,R$2,FALSE)),IF($N849=2,IF(ISERROR(VLOOKUP(DATA!$P849,'M2'!$A:$C,R$2,FALSE)),"NOT PRESENT",VLOOKUP(DATA!$P849,'M2'!$A:$C,R$2,FALSE)),IF($N849=0,IF(ISERROR(VLOOKUP($P849,'M1'!$A:$C,R$2,FALSE)),IF(ISERROR(VLOOKUP(DATA!$P849,'M2'!$A:$C,R$2,FALSE)),"NOT PRESENT",VLOOKUP(DATA!$P849,'M2'!$A:$C,R$2,FALSE)),VLOOKUP($P849,'M1'!$A:$C,R$2,FALSE)),"SPECIFY METHOD")))</f>
        <v>No Debris found</v>
      </c>
      <c r="S849" s="33">
        <f t="shared" si="1544"/>
        <v>0</v>
      </c>
      <c r="T849" s="2">
        <v>0</v>
      </c>
    </row>
    <row r="850" spans="2:20">
      <c r="B850" s="2" t="str">
        <f t="shared" ref="B850:D850" si="1669">IF(ISERROR(B849),IF(ISERROR(B848),IF(ISERROR(B847),"BLANK",B847),B848),B849)</f>
        <v>LH</v>
      </c>
      <c r="C850" s="2" t="str">
        <f t="shared" si="1669"/>
        <v>KK</v>
      </c>
      <c r="D850" s="2" t="str">
        <f t="shared" si="1669"/>
        <v>BC3</v>
      </c>
      <c r="E850" s="7" t="str">
        <f>IF(ISERROR(VLOOKUP($D850,SITES!$A:$E,2,FALSE)),"",VLOOKUP($D850,SITES!$A:$E,2,FALSE))</f>
        <v>Broward County 3</v>
      </c>
      <c r="F850" s="4">
        <f>IF(ISERROR(VLOOKUP($D850,SITES!$A:$E,3,FALSE)),"",VLOOKUP($D850,SITES!$A:$E,3,FALSE))</f>
        <v>26.158633333333334</v>
      </c>
      <c r="G850" s="31">
        <f>IF(ISERROR(VLOOKUP($D850,SITES!$A:$E,4,FALSE)),"",VLOOKUP($D850,SITES!$A:$E,4,FALSE))</f>
        <v>-80.077349999999996</v>
      </c>
      <c r="H850" s="50">
        <f t="shared" ref="H850:P850" si="1670">IF(ISERROR(H849),IF(ISERROR(H848),IF(ISERROR(H847),"BLANK",H847),H848),H849)</f>
        <v>45479</v>
      </c>
      <c r="I850" s="2">
        <f t="shared" si="1670"/>
        <v>15</v>
      </c>
      <c r="J850" s="2" t="str">
        <f t="shared" si="1670"/>
        <v>N</v>
      </c>
      <c r="K850" s="6">
        <f t="shared" si="1670"/>
        <v>0.41666666666666669</v>
      </c>
      <c r="L850" s="2" t="str">
        <f t="shared" si="1670"/>
        <v>Angela</v>
      </c>
      <c r="M850" s="2">
        <f t="shared" si="1670"/>
        <v>18.899999999999999</v>
      </c>
      <c r="N850" s="2">
        <f t="shared" si="1670"/>
        <v>2</v>
      </c>
      <c r="O850" s="2">
        <f t="shared" si="1670"/>
        <v>2</v>
      </c>
      <c r="P850" s="2" t="str">
        <f t="shared" si="1670"/>
        <v>dez</v>
      </c>
      <c r="Q850" s="7" t="str">
        <f>IF($N850=1,IF(ISERROR(VLOOKUP($P850,'M1'!$A:$C,Q$2,FALSE)),"NOT PRESENT",VLOOKUP($P850,'M1'!$A:$C,Q$2,FALSE)),IF($N850=2,IF(ISERROR(VLOOKUP(DATA!$P850,'M2'!$A:$C,Q$2,FALSE)),"NOT PRESENT",VLOOKUP(DATA!$P850,'M2'!$A:$C,Q$2,FALSE)),IF($N850=0,IF(ISERROR(VLOOKUP($P850,'M1'!$A:$C,Q$2,FALSE)),IF(ISERROR(VLOOKUP(DATA!$P850,'M2'!$A:$C,Q$2,FALSE)),"NOT PRESENT",VLOOKUP(DATA!$P850,'M2'!$A:$C,Q$2,FALSE)),VLOOKUP($P850,'M1'!$A:$C,Q$2,FALSE)),"SPECIFY METHOD")))</f>
        <v>Debris - Zero</v>
      </c>
      <c r="R850" s="7" t="str">
        <f>IF($N850=1,IF(ISERROR(VLOOKUP($P850,'M1'!$A:$C,R$2,FALSE)),"NOT PRESENT",VLOOKUP($P850,'M1'!$A:$C,R$2,FALSE)),IF($N850=2,IF(ISERROR(VLOOKUP(DATA!$P850,'M2'!$A:$C,R$2,FALSE)),"NOT PRESENT",VLOOKUP(DATA!$P850,'M2'!$A:$C,R$2,FALSE)),IF($N850=0,IF(ISERROR(VLOOKUP($P850,'M1'!$A:$C,R$2,FALSE)),IF(ISERROR(VLOOKUP(DATA!$P850,'M2'!$A:$C,R$2,FALSE)),"NOT PRESENT",VLOOKUP(DATA!$P850,'M2'!$A:$C,R$2,FALSE)),VLOOKUP($P850,'M1'!$A:$C,R$2,FALSE)),"SPECIFY METHOD")))</f>
        <v>No Debris found</v>
      </c>
      <c r="S850" s="33">
        <f t="shared" si="1544"/>
        <v>0</v>
      </c>
      <c r="T850" s="2">
        <v>0</v>
      </c>
    </row>
    <row r="851" spans="2:20">
      <c r="B851" s="2" t="str">
        <f t="shared" ref="B851:D851" si="1671">IF(ISERROR(B850),IF(ISERROR(B849),IF(ISERROR(B848),"BLANK",B848),B849),B850)</f>
        <v>LH</v>
      </c>
      <c r="C851" s="2" t="str">
        <f t="shared" si="1671"/>
        <v>KK</v>
      </c>
      <c r="D851" s="2" t="str">
        <f t="shared" si="1671"/>
        <v>BC3</v>
      </c>
      <c r="E851" s="7" t="str">
        <f>IF(ISERROR(VLOOKUP($D851,SITES!$A:$E,2,FALSE)),"",VLOOKUP($D851,SITES!$A:$E,2,FALSE))</f>
        <v>Broward County 3</v>
      </c>
      <c r="F851" s="4">
        <f>IF(ISERROR(VLOOKUP($D851,SITES!$A:$E,3,FALSE)),"",VLOOKUP($D851,SITES!$A:$E,3,FALSE))</f>
        <v>26.158633333333334</v>
      </c>
      <c r="G851" s="31">
        <f>IF(ISERROR(VLOOKUP($D851,SITES!$A:$E,4,FALSE)),"",VLOOKUP($D851,SITES!$A:$E,4,FALSE))</f>
        <v>-80.077349999999996</v>
      </c>
      <c r="H851" s="50">
        <f t="shared" ref="H851:P851" si="1672">IF(ISERROR(H850),IF(ISERROR(H849),IF(ISERROR(H848),"BLANK",H848),H849),H850)</f>
        <v>45479</v>
      </c>
      <c r="I851" s="2">
        <f t="shared" si="1672"/>
        <v>15</v>
      </c>
      <c r="J851" s="2" t="str">
        <f t="shared" si="1672"/>
        <v>N</v>
      </c>
      <c r="K851" s="6">
        <f t="shared" si="1672"/>
        <v>0.41666666666666669</v>
      </c>
      <c r="L851" s="2" t="str">
        <f t="shared" si="1672"/>
        <v>Angela</v>
      </c>
      <c r="M851" s="2">
        <f t="shared" si="1672"/>
        <v>18.899999999999999</v>
      </c>
      <c r="N851" s="2">
        <f t="shared" si="1672"/>
        <v>2</v>
      </c>
      <c r="O851" s="2">
        <f t="shared" si="1672"/>
        <v>2</v>
      </c>
      <c r="P851" s="2" t="str">
        <f t="shared" si="1672"/>
        <v>dez</v>
      </c>
      <c r="Q851" s="7" t="str">
        <f>IF($N851=1,IF(ISERROR(VLOOKUP($P851,'M1'!$A:$C,Q$2,FALSE)),"NOT PRESENT",VLOOKUP($P851,'M1'!$A:$C,Q$2,FALSE)),IF($N851=2,IF(ISERROR(VLOOKUP(DATA!$P851,'M2'!$A:$C,Q$2,FALSE)),"NOT PRESENT",VLOOKUP(DATA!$P851,'M2'!$A:$C,Q$2,FALSE)),IF($N851=0,IF(ISERROR(VLOOKUP($P851,'M1'!$A:$C,Q$2,FALSE)),IF(ISERROR(VLOOKUP(DATA!$P851,'M2'!$A:$C,Q$2,FALSE)),"NOT PRESENT",VLOOKUP(DATA!$P851,'M2'!$A:$C,Q$2,FALSE)),VLOOKUP($P851,'M1'!$A:$C,Q$2,FALSE)),"SPECIFY METHOD")))</f>
        <v>Debris - Zero</v>
      </c>
      <c r="R851" s="7" t="str">
        <f>IF($N851=1,IF(ISERROR(VLOOKUP($P851,'M1'!$A:$C,R$2,FALSE)),"NOT PRESENT",VLOOKUP($P851,'M1'!$A:$C,R$2,FALSE)),IF($N851=2,IF(ISERROR(VLOOKUP(DATA!$P851,'M2'!$A:$C,R$2,FALSE)),"NOT PRESENT",VLOOKUP(DATA!$P851,'M2'!$A:$C,R$2,FALSE)),IF($N851=0,IF(ISERROR(VLOOKUP($P851,'M1'!$A:$C,R$2,FALSE)),IF(ISERROR(VLOOKUP(DATA!$P851,'M2'!$A:$C,R$2,FALSE)),"NOT PRESENT",VLOOKUP(DATA!$P851,'M2'!$A:$C,R$2,FALSE)),VLOOKUP($P851,'M1'!$A:$C,R$2,FALSE)),"SPECIFY METHOD")))</f>
        <v>No Debris found</v>
      </c>
      <c r="S851" s="33">
        <f t="shared" ref="S851:S914" si="1673">SUM(T851:AV851)</f>
        <v>0</v>
      </c>
      <c r="T851" s="2">
        <v>0</v>
      </c>
    </row>
    <row r="852" spans="2:20">
      <c r="B852" s="2" t="str">
        <f t="shared" ref="B852:D852" si="1674">IF(ISERROR(B851),IF(ISERROR(B850),IF(ISERROR(B849),"BLANK",B849),B850),B851)</f>
        <v>LH</v>
      </c>
      <c r="C852" s="2" t="str">
        <f t="shared" si="1674"/>
        <v>KK</v>
      </c>
      <c r="D852" s="2" t="str">
        <f t="shared" si="1674"/>
        <v>BC3</v>
      </c>
      <c r="E852" s="7" t="str">
        <f>IF(ISERROR(VLOOKUP($D852,SITES!$A:$E,2,FALSE)),"",VLOOKUP($D852,SITES!$A:$E,2,FALSE))</f>
        <v>Broward County 3</v>
      </c>
      <c r="F852" s="4">
        <f>IF(ISERROR(VLOOKUP($D852,SITES!$A:$E,3,FALSE)),"",VLOOKUP($D852,SITES!$A:$E,3,FALSE))</f>
        <v>26.158633333333334</v>
      </c>
      <c r="G852" s="31">
        <f>IF(ISERROR(VLOOKUP($D852,SITES!$A:$E,4,FALSE)),"",VLOOKUP($D852,SITES!$A:$E,4,FALSE))</f>
        <v>-80.077349999999996</v>
      </c>
      <c r="H852" s="50">
        <f t="shared" ref="H852:P852" si="1675">IF(ISERROR(H851),IF(ISERROR(H850),IF(ISERROR(H849),"BLANK",H849),H850),H851)</f>
        <v>45479</v>
      </c>
      <c r="I852" s="2">
        <f t="shared" si="1675"/>
        <v>15</v>
      </c>
      <c r="J852" s="2" t="str">
        <f t="shared" si="1675"/>
        <v>N</v>
      </c>
      <c r="K852" s="6">
        <f t="shared" si="1675"/>
        <v>0.41666666666666669</v>
      </c>
      <c r="L852" s="2" t="str">
        <f t="shared" si="1675"/>
        <v>Angela</v>
      </c>
      <c r="M852" s="2">
        <f t="shared" si="1675"/>
        <v>18.899999999999999</v>
      </c>
      <c r="N852" s="2">
        <f t="shared" si="1675"/>
        <v>2</v>
      </c>
      <c r="O852" s="2">
        <f t="shared" si="1675"/>
        <v>2</v>
      </c>
      <c r="P852" s="2" t="str">
        <f t="shared" si="1675"/>
        <v>dez</v>
      </c>
      <c r="Q852" s="7" t="str">
        <f>IF($N852=1,IF(ISERROR(VLOOKUP($P852,'M1'!$A:$C,Q$2,FALSE)),"NOT PRESENT",VLOOKUP($P852,'M1'!$A:$C,Q$2,FALSE)),IF($N852=2,IF(ISERROR(VLOOKUP(DATA!$P852,'M2'!$A:$C,Q$2,FALSE)),"NOT PRESENT",VLOOKUP(DATA!$P852,'M2'!$A:$C,Q$2,FALSE)),IF($N852=0,IF(ISERROR(VLOOKUP($P852,'M1'!$A:$C,Q$2,FALSE)),IF(ISERROR(VLOOKUP(DATA!$P852,'M2'!$A:$C,Q$2,FALSE)),"NOT PRESENT",VLOOKUP(DATA!$P852,'M2'!$A:$C,Q$2,FALSE)),VLOOKUP($P852,'M1'!$A:$C,Q$2,FALSE)),"SPECIFY METHOD")))</f>
        <v>Debris - Zero</v>
      </c>
      <c r="R852" s="7" t="str">
        <f>IF($N852=1,IF(ISERROR(VLOOKUP($P852,'M1'!$A:$C,R$2,FALSE)),"NOT PRESENT",VLOOKUP($P852,'M1'!$A:$C,R$2,FALSE)),IF($N852=2,IF(ISERROR(VLOOKUP(DATA!$P852,'M2'!$A:$C,R$2,FALSE)),"NOT PRESENT",VLOOKUP(DATA!$P852,'M2'!$A:$C,R$2,FALSE)),IF($N852=0,IF(ISERROR(VLOOKUP($P852,'M1'!$A:$C,R$2,FALSE)),IF(ISERROR(VLOOKUP(DATA!$P852,'M2'!$A:$C,R$2,FALSE)),"NOT PRESENT",VLOOKUP(DATA!$P852,'M2'!$A:$C,R$2,FALSE)),VLOOKUP($P852,'M1'!$A:$C,R$2,FALSE)),"SPECIFY METHOD")))</f>
        <v>No Debris found</v>
      </c>
      <c r="S852" s="33">
        <f t="shared" si="1673"/>
        <v>0</v>
      </c>
      <c r="T852" s="2">
        <v>0</v>
      </c>
    </row>
    <row r="853" spans="2:20">
      <c r="B853" s="2" t="str">
        <f t="shared" ref="B853:D853" si="1676">IF(ISERROR(B852),IF(ISERROR(B851),IF(ISERROR(B850),"BLANK",B850),B851),B852)</f>
        <v>LH</v>
      </c>
      <c r="C853" s="2" t="str">
        <f t="shared" si="1676"/>
        <v>KK</v>
      </c>
      <c r="D853" s="2" t="str">
        <f t="shared" si="1676"/>
        <v>BC3</v>
      </c>
      <c r="E853" s="7" t="str">
        <f>IF(ISERROR(VLOOKUP($D853,SITES!$A:$E,2,FALSE)),"",VLOOKUP($D853,SITES!$A:$E,2,FALSE))</f>
        <v>Broward County 3</v>
      </c>
      <c r="F853" s="4">
        <f>IF(ISERROR(VLOOKUP($D853,SITES!$A:$E,3,FALSE)),"",VLOOKUP($D853,SITES!$A:$E,3,FALSE))</f>
        <v>26.158633333333334</v>
      </c>
      <c r="G853" s="31">
        <f>IF(ISERROR(VLOOKUP($D853,SITES!$A:$E,4,FALSE)),"",VLOOKUP($D853,SITES!$A:$E,4,FALSE))</f>
        <v>-80.077349999999996</v>
      </c>
      <c r="H853" s="50">
        <f t="shared" ref="H853:P853" si="1677">IF(ISERROR(H852),IF(ISERROR(H851),IF(ISERROR(H850),"BLANK",H850),H851),H852)</f>
        <v>45479</v>
      </c>
      <c r="I853" s="2">
        <f t="shared" si="1677"/>
        <v>15</v>
      </c>
      <c r="J853" s="2" t="str">
        <f t="shared" si="1677"/>
        <v>N</v>
      </c>
      <c r="K853" s="6">
        <f t="shared" si="1677"/>
        <v>0.41666666666666669</v>
      </c>
      <c r="L853" s="2" t="str">
        <f t="shared" si="1677"/>
        <v>Angela</v>
      </c>
      <c r="M853" s="2">
        <f t="shared" si="1677"/>
        <v>18.899999999999999</v>
      </c>
      <c r="N853" s="2">
        <f t="shared" si="1677"/>
        <v>2</v>
      </c>
      <c r="O853" s="2">
        <f t="shared" si="1677"/>
        <v>2</v>
      </c>
      <c r="P853" s="2" t="str">
        <f t="shared" si="1677"/>
        <v>dez</v>
      </c>
      <c r="Q853" s="7" t="str">
        <f>IF($N853=1,IF(ISERROR(VLOOKUP($P853,'M1'!$A:$C,Q$2,FALSE)),"NOT PRESENT",VLOOKUP($P853,'M1'!$A:$C,Q$2,FALSE)),IF($N853=2,IF(ISERROR(VLOOKUP(DATA!$P853,'M2'!$A:$C,Q$2,FALSE)),"NOT PRESENT",VLOOKUP(DATA!$P853,'M2'!$A:$C,Q$2,FALSE)),IF($N853=0,IF(ISERROR(VLOOKUP($P853,'M1'!$A:$C,Q$2,FALSE)),IF(ISERROR(VLOOKUP(DATA!$P853,'M2'!$A:$C,Q$2,FALSE)),"NOT PRESENT",VLOOKUP(DATA!$P853,'M2'!$A:$C,Q$2,FALSE)),VLOOKUP($P853,'M1'!$A:$C,Q$2,FALSE)),"SPECIFY METHOD")))</f>
        <v>Debris - Zero</v>
      </c>
      <c r="R853" s="7" t="str">
        <f>IF($N853=1,IF(ISERROR(VLOOKUP($P853,'M1'!$A:$C,R$2,FALSE)),"NOT PRESENT",VLOOKUP($P853,'M1'!$A:$C,R$2,FALSE)),IF($N853=2,IF(ISERROR(VLOOKUP(DATA!$P853,'M2'!$A:$C,R$2,FALSE)),"NOT PRESENT",VLOOKUP(DATA!$P853,'M2'!$A:$C,R$2,FALSE)),IF($N853=0,IF(ISERROR(VLOOKUP($P853,'M1'!$A:$C,R$2,FALSE)),IF(ISERROR(VLOOKUP(DATA!$P853,'M2'!$A:$C,R$2,FALSE)),"NOT PRESENT",VLOOKUP(DATA!$P853,'M2'!$A:$C,R$2,FALSE)),VLOOKUP($P853,'M1'!$A:$C,R$2,FALSE)),"SPECIFY METHOD")))</f>
        <v>No Debris found</v>
      </c>
      <c r="S853" s="33">
        <f t="shared" si="1673"/>
        <v>0</v>
      </c>
      <c r="T853" s="2">
        <v>0</v>
      </c>
    </row>
    <row r="854" spans="2:20">
      <c r="B854" s="2" t="str">
        <f t="shared" ref="B854:D854" si="1678">IF(ISERROR(B853),IF(ISERROR(B852),IF(ISERROR(B851),"BLANK",B851),B852),B853)</f>
        <v>LH</v>
      </c>
      <c r="C854" s="2" t="str">
        <f t="shared" si="1678"/>
        <v>KK</v>
      </c>
      <c r="D854" s="2" t="str">
        <f t="shared" si="1678"/>
        <v>BC3</v>
      </c>
      <c r="E854" s="7" t="str">
        <f>IF(ISERROR(VLOOKUP($D854,SITES!$A:$E,2,FALSE)),"",VLOOKUP($D854,SITES!$A:$E,2,FALSE))</f>
        <v>Broward County 3</v>
      </c>
      <c r="F854" s="4">
        <f>IF(ISERROR(VLOOKUP($D854,SITES!$A:$E,3,FALSE)),"",VLOOKUP($D854,SITES!$A:$E,3,FALSE))</f>
        <v>26.158633333333334</v>
      </c>
      <c r="G854" s="31">
        <f>IF(ISERROR(VLOOKUP($D854,SITES!$A:$E,4,FALSE)),"",VLOOKUP($D854,SITES!$A:$E,4,FALSE))</f>
        <v>-80.077349999999996</v>
      </c>
      <c r="H854" s="50">
        <f t="shared" ref="H854:P854" si="1679">IF(ISERROR(H853),IF(ISERROR(H852),IF(ISERROR(H851),"BLANK",H851),H852),H853)</f>
        <v>45479</v>
      </c>
      <c r="I854" s="2">
        <f t="shared" si="1679"/>
        <v>15</v>
      </c>
      <c r="J854" s="2" t="str">
        <f t="shared" si="1679"/>
        <v>N</v>
      </c>
      <c r="K854" s="6">
        <f t="shared" si="1679"/>
        <v>0.41666666666666669</v>
      </c>
      <c r="L854" s="2" t="str">
        <f t="shared" si="1679"/>
        <v>Angela</v>
      </c>
      <c r="M854" s="2">
        <f t="shared" si="1679"/>
        <v>18.899999999999999</v>
      </c>
      <c r="N854" s="2">
        <f t="shared" si="1679"/>
        <v>2</v>
      </c>
      <c r="O854" s="2">
        <f t="shared" si="1679"/>
        <v>2</v>
      </c>
      <c r="P854" s="2" t="str">
        <f t="shared" si="1679"/>
        <v>dez</v>
      </c>
      <c r="Q854" s="7" t="str">
        <f>IF($N854=1,IF(ISERROR(VLOOKUP($P854,'M1'!$A:$C,Q$2,FALSE)),"NOT PRESENT",VLOOKUP($P854,'M1'!$A:$C,Q$2,FALSE)),IF($N854=2,IF(ISERROR(VLOOKUP(DATA!$P854,'M2'!$A:$C,Q$2,FALSE)),"NOT PRESENT",VLOOKUP(DATA!$P854,'M2'!$A:$C,Q$2,FALSE)),IF($N854=0,IF(ISERROR(VLOOKUP($P854,'M1'!$A:$C,Q$2,FALSE)),IF(ISERROR(VLOOKUP(DATA!$P854,'M2'!$A:$C,Q$2,FALSE)),"NOT PRESENT",VLOOKUP(DATA!$P854,'M2'!$A:$C,Q$2,FALSE)),VLOOKUP($P854,'M1'!$A:$C,Q$2,FALSE)),"SPECIFY METHOD")))</f>
        <v>Debris - Zero</v>
      </c>
      <c r="R854" s="7" t="str">
        <f>IF($N854=1,IF(ISERROR(VLOOKUP($P854,'M1'!$A:$C,R$2,FALSE)),"NOT PRESENT",VLOOKUP($P854,'M1'!$A:$C,R$2,FALSE)),IF($N854=2,IF(ISERROR(VLOOKUP(DATA!$P854,'M2'!$A:$C,R$2,FALSE)),"NOT PRESENT",VLOOKUP(DATA!$P854,'M2'!$A:$C,R$2,FALSE)),IF($N854=0,IF(ISERROR(VLOOKUP($P854,'M1'!$A:$C,R$2,FALSE)),IF(ISERROR(VLOOKUP(DATA!$P854,'M2'!$A:$C,R$2,FALSE)),"NOT PRESENT",VLOOKUP(DATA!$P854,'M2'!$A:$C,R$2,FALSE)),VLOOKUP($P854,'M1'!$A:$C,R$2,FALSE)),"SPECIFY METHOD")))</f>
        <v>No Debris found</v>
      </c>
      <c r="S854" s="33">
        <f t="shared" si="1673"/>
        <v>0</v>
      </c>
      <c r="T854" s="2">
        <v>0</v>
      </c>
    </row>
    <row r="855" spans="2:20">
      <c r="B855" s="2" t="str">
        <f t="shared" ref="B855:D855" si="1680">IF(ISERROR(B854),IF(ISERROR(B853),IF(ISERROR(B852),"BLANK",B852),B853),B854)</f>
        <v>LH</v>
      </c>
      <c r="C855" s="2" t="str">
        <f t="shared" si="1680"/>
        <v>KK</v>
      </c>
      <c r="D855" s="2" t="str">
        <f t="shared" si="1680"/>
        <v>BC3</v>
      </c>
      <c r="E855" s="7" t="str">
        <f>IF(ISERROR(VLOOKUP($D855,SITES!$A:$E,2,FALSE)),"",VLOOKUP($D855,SITES!$A:$E,2,FALSE))</f>
        <v>Broward County 3</v>
      </c>
      <c r="F855" s="4">
        <f>IF(ISERROR(VLOOKUP($D855,SITES!$A:$E,3,FALSE)),"",VLOOKUP($D855,SITES!$A:$E,3,FALSE))</f>
        <v>26.158633333333334</v>
      </c>
      <c r="G855" s="31">
        <f>IF(ISERROR(VLOOKUP($D855,SITES!$A:$E,4,FALSE)),"",VLOOKUP($D855,SITES!$A:$E,4,FALSE))</f>
        <v>-80.077349999999996</v>
      </c>
      <c r="H855" s="50">
        <f t="shared" ref="H855:P855" si="1681">IF(ISERROR(H854),IF(ISERROR(H853),IF(ISERROR(H852),"BLANK",H852),H853),H854)</f>
        <v>45479</v>
      </c>
      <c r="I855" s="2">
        <f t="shared" si="1681"/>
        <v>15</v>
      </c>
      <c r="J855" s="2" t="str">
        <f t="shared" si="1681"/>
        <v>N</v>
      </c>
      <c r="K855" s="6">
        <f t="shared" si="1681"/>
        <v>0.41666666666666669</v>
      </c>
      <c r="L855" s="2" t="str">
        <f t="shared" si="1681"/>
        <v>Angela</v>
      </c>
      <c r="M855" s="2">
        <f t="shared" si="1681"/>
        <v>18.899999999999999</v>
      </c>
      <c r="N855" s="2">
        <f t="shared" si="1681"/>
        <v>2</v>
      </c>
      <c r="O855" s="2">
        <f t="shared" si="1681"/>
        <v>2</v>
      </c>
      <c r="P855" s="2" t="str">
        <f t="shared" si="1681"/>
        <v>dez</v>
      </c>
      <c r="Q855" s="7" t="str">
        <f>IF($N855=1,IF(ISERROR(VLOOKUP($P855,'M1'!$A:$C,Q$2,FALSE)),"NOT PRESENT",VLOOKUP($P855,'M1'!$A:$C,Q$2,FALSE)),IF($N855=2,IF(ISERROR(VLOOKUP(DATA!$P855,'M2'!$A:$C,Q$2,FALSE)),"NOT PRESENT",VLOOKUP(DATA!$P855,'M2'!$A:$C,Q$2,FALSE)),IF($N855=0,IF(ISERROR(VLOOKUP($P855,'M1'!$A:$C,Q$2,FALSE)),IF(ISERROR(VLOOKUP(DATA!$P855,'M2'!$A:$C,Q$2,FALSE)),"NOT PRESENT",VLOOKUP(DATA!$P855,'M2'!$A:$C,Q$2,FALSE)),VLOOKUP($P855,'M1'!$A:$C,Q$2,FALSE)),"SPECIFY METHOD")))</f>
        <v>Debris - Zero</v>
      </c>
      <c r="R855" s="7" t="str">
        <f>IF($N855=1,IF(ISERROR(VLOOKUP($P855,'M1'!$A:$C,R$2,FALSE)),"NOT PRESENT",VLOOKUP($P855,'M1'!$A:$C,R$2,FALSE)),IF($N855=2,IF(ISERROR(VLOOKUP(DATA!$P855,'M2'!$A:$C,R$2,FALSE)),"NOT PRESENT",VLOOKUP(DATA!$P855,'M2'!$A:$C,R$2,FALSE)),IF($N855=0,IF(ISERROR(VLOOKUP($P855,'M1'!$A:$C,R$2,FALSE)),IF(ISERROR(VLOOKUP(DATA!$P855,'M2'!$A:$C,R$2,FALSE)),"NOT PRESENT",VLOOKUP(DATA!$P855,'M2'!$A:$C,R$2,FALSE)),VLOOKUP($P855,'M1'!$A:$C,R$2,FALSE)),"SPECIFY METHOD")))</f>
        <v>No Debris found</v>
      </c>
      <c r="S855" s="33">
        <f t="shared" si="1673"/>
        <v>0</v>
      </c>
      <c r="T855" s="2">
        <v>0</v>
      </c>
    </row>
    <row r="856" spans="2:20">
      <c r="B856" s="2" t="str">
        <f t="shared" ref="B856:D856" si="1682">IF(ISERROR(B855),IF(ISERROR(B854),IF(ISERROR(B853),"BLANK",B853),B854),B855)</f>
        <v>LH</v>
      </c>
      <c r="C856" s="2" t="str">
        <f t="shared" si="1682"/>
        <v>KK</v>
      </c>
      <c r="D856" s="2" t="str">
        <f t="shared" si="1682"/>
        <v>BC3</v>
      </c>
      <c r="E856" s="7" t="str">
        <f>IF(ISERROR(VLOOKUP($D856,SITES!$A:$E,2,FALSE)),"",VLOOKUP($D856,SITES!$A:$E,2,FALSE))</f>
        <v>Broward County 3</v>
      </c>
      <c r="F856" s="4">
        <f>IF(ISERROR(VLOOKUP($D856,SITES!$A:$E,3,FALSE)),"",VLOOKUP($D856,SITES!$A:$E,3,FALSE))</f>
        <v>26.158633333333334</v>
      </c>
      <c r="G856" s="31">
        <f>IF(ISERROR(VLOOKUP($D856,SITES!$A:$E,4,FALSE)),"",VLOOKUP($D856,SITES!$A:$E,4,FALSE))</f>
        <v>-80.077349999999996</v>
      </c>
      <c r="H856" s="50">
        <f t="shared" ref="H856:P856" si="1683">IF(ISERROR(H855),IF(ISERROR(H854),IF(ISERROR(H853),"BLANK",H853),H854),H855)</f>
        <v>45479</v>
      </c>
      <c r="I856" s="2">
        <f t="shared" si="1683"/>
        <v>15</v>
      </c>
      <c r="J856" s="2" t="str">
        <f t="shared" si="1683"/>
        <v>N</v>
      </c>
      <c r="K856" s="6">
        <f t="shared" si="1683"/>
        <v>0.41666666666666669</v>
      </c>
      <c r="L856" s="2" t="str">
        <f t="shared" si="1683"/>
        <v>Angela</v>
      </c>
      <c r="M856" s="2">
        <f t="shared" si="1683"/>
        <v>18.899999999999999</v>
      </c>
      <c r="N856" s="2">
        <f t="shared" si="1683"/>
        <v>2</v>
      </c>
      <c r="O856" s="2">
        <f t="shared" si="1683"/>
        <v>2</v>
      </c>
      <c r="P856" s="2" t="str">
        <f t="shared" si="1683"/>
        <v>dez</v>
      </c>
      <c r="Q856" s="7" t="str">
        <f>IF($N856=1,IF(ISERROR(VLOOKUP($P856,'M1'!$A:$C,Q$2,FALSE)),"NOT PRESENT",VLOOKUP($P856,'M1'!$A:$C,Q$2,FALSE)),IF($N856=2,IF(ISERROR(VLOOKUP(DATA!$P856,'M2'!$A:$C,Q$2,FALSE)),"NOT PRESENT",VLOOKUP(DATA!$P856,'M2'!$A:$C,Q$2,FALSE)),IF($N856=0,IF(ISERROR(VLOOKUP($P856,'M1'!$A:$C,Q$2,FALSE)),IF(ISERROR(VLOOKUP(DATA!$P856,'M2'!$A:$C,Q$2,FALSE)),"NOT PRESENT",VLOOKUP(DATA!$P856,'M2'!$A:$C,Q$2,FALSE)),VLOOKUP($P856,'M1'!$A:$C,Q$2,FALSE)),"SPECIFY METHOD")))</f>
        <v>Debris - Zero</v>
      </c>
      <c r="R856" s="7" t="str">
        <f>IF($N856=1,IF(ISERROR(VLOOKUP($P856,'M1'!$A:$C,R$2,FALSE)),"NOT PRESENT",VLOOKUP($P856,'M1'!$A:$C,R$2,FALSE)),IF($N856=2,IF(ISERROR(VLOOKUP(DATA!$P856,'M2'!$A:$C,R$2,FALSE)),"NOT PRESENT",VLOOKUP(DATA!$P856,'M2'!$A:$C,R$2,FALSE)),IF($N856=0,IF(ISERROR(VLOOKUP($P856,'M1'!$A:$C,R$2,FALSE)),IF(ISERROR(VLOOKUP(DATA!$P856,'M2'!$A:$C,R$2,FALSE)),"NOT PRESENT",VLOOKUP(DATA!$P856,'M2'!$A:$C,R$2,FALSE)),VLOOKUP($P856,'M1'!$A:$C,R$2,FALSE)),"SPECIFY METHOD")))</f>
        <v>No Debris found</v>
      </c>
      <c r="S856" s="33">
        <f t="shared" si="1673"/>
        <v>0</v>
      </c>
      <c r="T856" s="2">
        <v>0</v>
      </c>
    </row>
    <row r="857" spans="2:20">
      <c r="B857" s="2" t="str">
        <f t="shared" ref="B857:D857" si="1684">IF(ISERROR(B856),IF(ISERROR(B855),IF(ISERROR(B854),"BLANK",B854),B855),B856)</f>
        <v>LH</v>
      </c>
      <c r="C857" s="2" t="str">
        <f t="shared" si="1684"/>
        <v>KK</v>
      </c>
      <c r="D857" s="2" t="str">
        <f t="shared" si="1684"/>
        <v>BC3</v>
      </c>
      <c r="E857" s="7" t="str">
        <f>IF(ISERROR(VLOOKUP($D857,SITES!$A:$E,2,FALSE)),"",VLOOKUP($D857,SITES!$A:$E,2,FALSE))</f>
        <v>Broward County 3</v>
      </c>
      <c r="F857" s="4">
        <f>IF(ISERROR(VLOOKUP($D857,SITES!$A:$E,3,FALSE)),"",VLOOKUP($D857,SITES!$A:$E,3,FALSE))</f>
        <v>26.158633333333334</v>
      </c>
      <c r="G857" s="31">
        <f>IF(ISERROR(VLOOKUP($D857,SITES!$A:$E,4,FALSE)),"",VLOOKUP($D857,SITES!$A:$E,4,FALSE))</f>
        <v>-80.077349999999996</v>
      </c>
      <c r="H857" s="50">
        <f t="shared" ref="H857:P857" si="1685">IF(ISERROR(H856),IF(ISERROR(H855),IF(ISERROR(H854),"BLANK",H854),H855),H856)</f>
        <v>45479</v>
      </c>
      <c r="I857" s="2">
        <f t="shared" si="1685"/>
        <v>15</v>
      </c>
      <c r="J857" s="2" t="str">
        <f t="shared" si="1685"/>
        <v>N</v>
      </c>
      <c r="K857" s="6">
        <f t="shared" si="1685"/>
        <v>0.41666666666666669</v>
      </c>
      <c r="L857" s="2" t="str">
        <f t="shared" si="1685"/>
        <v>Angela</v>
      </c>
      <c r="M857" s="2">
        <f t="shared" si="1685"/>
        <v>18.899999999999999</v>
      </c>
      <c r="N857" s="2">
        <f t="shared" si="1685"/>
        <v>2</v>
      </c>
      <c r="O857" s="2">
        <f t="shared" si="1685"/>
        <v>2</v>
      </c>
      <c r="P857" s="2" t="str">
        <f t="shared" si="1685"/>
        <v>dez</v>
      </c>
      <c r="Q857" s="7" t="str">
        <f>IF($N857=1,IF(ISERROR(VLOOKUP($P857,'M1'!$A:$C,Q$2,FALSE)),"NOT PRESENT",VLOOKUP($P857,'M1'!$A:$C,Q$2,FALSE)),IF($N857=2,IF(ISERROR(VLOOKUP(DATA!$P857,'M2'!$A:$C,Q$2,FALSE)),"NOT PRESENT",VLOOKUP(DATA!$P857,'M2'!$A:$C,Q$2,FALSE)),IF($N857=0,IF(ISERROR(VLOOKUP($P857,'M1'!$A:$C,Q$2,FALSE)),IF(ISERROR(VLOOKUP(DATA!$P857,'M2'!$A:$C,Q$2,FALSE)),"NOT PRESENT",VLOOKUP(DATA!$P857,'M2'!$A:$C,Q$2,FALSE)),VLOOKUP($P857,'M1'!$A:$C,Q$2,FALSE)),"SPECIFY METHOD")))</f>
        <v>Debris - Zero</v>
      </c>
      <c r="R857" s="7" t="str">
        <f>IF($N857=1,IF(ISERROR(VLOOKUP($P857,'M1'!$A:$C,R$2,FALSE)),"NOT PRESENT",VLOOKUP($P857,'M1'!$A:$C,R$2,FALSE)),IF($N857=2,IF(ISERROR(VLOOKUP(DATA!$P857,'M2'!$A:$C,R$2,FALSE)),"NOT PRESENT",VLOOKUP(DATA!$P857,'M2'!$A:$C,R$2,FALSE)),IF($N857=0,IF(ISERROR(VLOOKUP($P857,'M1'!$A:$C,R$2,FALSE)),IF(ISERROR(VLOOKUP(DATA!$P857,'M2'!$A:$C,R$2,FALSE)),"NOT PRESENT",VLOOKUP(DATA!$P857,'M2'!$A:$C,R$2,FALSE)),VLOOKUP($P857,'M1'!$A:$C,R$2,FALSE)),"SPECIFY METHOD")))</f>
        <v>No Debris found</v>
      </c>
      <c r="S857" s="33">
        <f t="shared" si="1673"/>
        <v>0</v>
      </c>
      <c r="T857" s="2">
        <v>0</v>
      </c>
    </row>
    <row r="858" spans="2:20">
      <c r="B858" s="2" t="str">
        <f t="shared" ref="B858:D858" si="1686">IF(ISERROR(B857),IF(ISERROR(B856),IF(ISERROR(B855),"BLANK",B855),B856),B857)</f>
        <v>LH</v>
      </c>
      <c r="C858" s="2" t="str">
        <f t="shared" si="1686"/>
        <v>KK</v>
      </c>
      <c r="D858" s="2" t="str">
        <f t="shared" si="1686"/>
        <v>BC3</v>
      </c>
      <c r="E858" s="7" t="str">
        <f>IF(ISERROR(VLOOKUP($D858,SITES!$A:$E,2,FALSE)),"",VLOOKUP($D858,SITES!$A:$E,2,FALSE))</f>
        <v>Broward County 3</v>
      </c>
      <c r="F858" s="4">
        <f>IF(ISERROR(VLOOKUP($D858,SITES!$A:$E,3,FALSE)),"",VLOOKUP($D858,SITES!$A:$E,3,FALSE))</f>
        <v>26.158633333333334</v>
      </c>
      <c r="G858" s="31">
        <f>IF(ISERROR(VLOOKUP($D858,SITES!$A:$E,4,FALSE)),"",VLOOKUP($D858,SITES!$A:$E,4,FALSE))</f>
        <v>-80.077349999999996</v>
      </c>
      <c r="H858" s="50">
        <f t="shared" ref="H858:P858" si="1687">IF(ISERROR(H857),IF(ISERROR(H856),IF(ISERROR(H855),"BLANK",H855),H856),H857)</f>
        <v>45479</v>
      </c>
      <c r="I858" s="2">
        <f t="shared" si="1687"/>
        <v>15</v>
      </c>
      <c r="J858" s="2" t="str">
        <f t="shared" si="1687"/>
        <v>N</v>
      </c>
      <c r="K858" s="6">
        <f t="shared" si="1687"/>
        <v>0.41666666666666669</v>
      </c>
      <c r="L858" s="2" t="str">
        <f t="shared" si="1687"/>
        <v>Angela</v>
      </c>
      <c r="M858" s="2">
        <f t="shared" si="1687"/>
        <v>18.899999999999999</v>
      </c>
      <c r="N858" s="2">
        <f t="shared" si="1687"/>
        <v>2</v>
      </c>
      <c r="O858" s="2">
        <f t="shared" si="1687"/>
        <v>2</v>
      </c>
      <c r="P858" s="2" t="str">
        <f t="shared" si="1687"/>
        <v>dez</v>
      </c>
      <c r="Q858" s="7" t="str">
        <f>IF($N858=1,IF(ISERROR(VLOOKUP($P858,'M1'!$A:$C,Q$2,FALSE)),"NOT PRESENT",VLOOKUP($P858,'M1'!$A:$C,Q$2,FALSE)),IF($N858=2,IF(ISERROR(VLOOKUP(DATA!$P858,'M2'!$A:$C,Q$2,FALSE)),"NOT PRESENT",VLOOKUP(DATA!$P858,'M2'!$A:$C,Q$2,FALSE)),IF($N858=0,IF(ISERROR(VLOOKUP($P858,'M1'!$A:$C,Q$2,FALSE)),IF(ISERROR(VLOOKUP(DATA!$P858,'M2'!$A:$C,Q$2,FALSE)),"NOT PRESENT",VLOOKUP(DATA!$P858,'M2'!$A:$C,Q$2,FALSE)),VLOOKUP($P858,'M1'!$A:$C,Q$2,FALSE)),"SPECIFY METHOD")))</f>
        <v>Debris - Zero</v>
      </c>
      <c r="R858" s="7" t="str">
        <f>IF($N858=1,IF(ISERROR(VLOOKUP($P858,'M1'!$A:$C,R$2,FALSE)),"NOT PRESENT",VLOOKUP($P858,'M1'!$A:$C,R$2,FALSE)),IF($N858=2,IF(ISERROR(VLOOKUP(DATA!$P858,'M2'!$A:$C,R$2,FALSE)),"NOT PRESENT",VLOOKUP(DATA!$P858,'M2'!$A:$C,R$2,FALSE)),IF($N858=0,IF(ISERROR(VLOOKUP($P858,'M1'!$A:$C,R$2,FALSE)),IF(ISERROR(VLOOKUP(DATA!$P858,'M2'!$A:$C,R$2,FALSE)),"NOT PRESENT",VLOOKUP(DATA!$P858,'M2'!$A:$C,R$2,FALSE)),VLOOKUP($P858,'M1'!$A:$C,R$2,FALSE)),"SPECIFY METHOD")))</f>
        <v>No Debris found</v>
      </c>
      <c r="S858" s="33">
        <f t="shared" si="1673"/>
        <v>0</v>
      </c>
      <c r="T858" s="2">
        <v>0</v>
      </c>
    </row>
    <row r="859" spans="2:20">
      <c r="B859" s="2" t="str">
        <f t="shared" ref="B859:D859" si="1688">IF(ISERROR(B858),IF(ISERROR(B857),IF(ISERROR(B856),"BLANK",B856),B857),B858)</f>
        <v>LH</v>
      </c>
      <c r="C859" s="2" t="str">
        <f t="shared" si="1688"/>
        <v>KK</v>
      </c>
      <c r="D859" s="2" t="str">
        <f t="shared" si="1688"/>
        <v>BC3</v>
      </c>
      <c r="E859" s="7" t="str">
        <f>IF(ISERROR(VLOOKUP($D859,SITES!$A:$E,2,FALSE)),"",VLOOKUP($D859,SITES!$A:$E,2,FALSE))</f>
        <v>Broward County 3</v>
      </c>
      <c r="F859" s="4">
        <f>IF(ISERROR(VLOOKUP($D859,SITES!$A:$E,3,FALSE)),"",VLOOKUP($D859,SITES!$A:$E,3,FALSE))</f>
        <v>26.158633333333334</v>
      </c>
      <c r="G859" s="31">
        <f>IF(ISERROR(VLOOKUP($D859,SITES!$A:$E,4,FALSE)),"",VLOOKUP($D859,SITES!$A:$E,4,FALSE))</f>
        <v>-80.077349999999996</v>
      </c>
      <c r="H859" s="50">
        <f t="shared" ref="H859:P859" si="1689">IF(ISERROR(H858),IF(ISERROR(H857),IF(ISERROR(H856),"BLANK",H856),H857),H858)</f>
        <v>45479</v>
      </c>
      <c r="I859" s="2">
        <f t="shared" si="1689"/>
        <v>15</v>
      </c>
      <c r="J859" s="2" t="str">
        <f t="shared" si="1689"/>
        <v>N</v>
      </c>
      <c r="K859" s="6">
        <f t="shared" si="1689"/>
        <v>0.41666666666666669</v>
      </c>
      <c r="L859" s="2" t="str">
        <f t="shared" si="1689"/>
        <v>Angela</v>
      </c>
      <c r="M859" s="2">
        <f t="shared" si="1689"/>
        <v>18.899999999999999</v>
      </c>
      <c r="N859" s="2">
        <f t="shared" si="1689"/>
        <v>2</v>
      </c>
      <c r="O859" s="2">
        <f t="shared" si="1689"/>
        <v>2</v>
      </c>
      <c r="P859" s="2" t="str">
        <f t="shared" si="1689"/>
        <v>dez</v>
      </c>
      <c r="Q859" s="7" t="str">
        <f>IF($N859=1,IF(ISERROR(VLOOKUP($P859,'M1'!$A:$C,Q$2,FALSE)),"NOT PRESENT",VLOOKUP($P859,'M1'!$A:$C,Q$2,FALSE)),IF($N859=2,IF(ISERROR(VLOOKUP(DATA!$P859,'M2'!$A:$C,Q$2,FALSE)),"NOT PRESENT",VLOOKUP(DATA!$P859,'M2'!$A:$C,Q$2,FALSE)),IF($N859=0,IF(ISERROR(VLOOKUP($P859,'M1'!$A:$C,Q$2,FALSE)),IF(ISERROR(VLOOKUP(DATA!$P859,'M2'!$A:$C,Q$2,FALSE)),"NOT PRESENT",VLOOKUP(DATA!$P859,'M2'!$A:$C,Q$2,FALSE)),VLOOKUP($P859,'M1'!$A:$C,Q$2,FALSE)),"SPECIFY METHOD")))</f>
        <v>Debris - Zero</v>
      </c>
      <c r="R859" s="7" t="str">
        <f>IF($N859=1,IF(ISERROR(VLOOKUP($P859,'M1'!$A:$C,R$2,FALSE)),"NOT PRESENT",VLOOKUP($P859,'M1'!$A:$C,R$2,FALSE)),IF($N859=2,IF(ISERROR(VLOOKUP(DATA!$P859,'M2'!$A:$C,R$2,FALSE)),"NOT PRESENT",VLOOKUP(DATA!$P859,'M2'!$A:$C,R$2,FALSE)),IF($N859=0,IF(ISERROR(VLOOKUP($P859,'M1'!$A:$C,R$2,FALSE)),IF(ISERROR(VLOOKUP(DATA!$P859,'M2'!$A:$C,R$2,FALSE)),"NOT PRESENT",VLOOKUP(DATA!$P859,'M2'!$A:$C,R$2,FALSE)),VLOOKUP($P859,'M1'!$A:$C,R$2,FALSE)),"SPECIFY METHOD")))</f>
        <v>No Debris found</v>
      </c>
      <c r="S859" s="33">
        <f t="shared" si="1673"/>
        <v>0</v>
      </c>
      <c r="T859" s="2">
        <v>0</v>
      </c>
    </row>
    <row r="860" spans="2:20">
      <c r="B860" s="2" t="str">
        <f t="shared" ref="B860:D860" si="1690">IF(ISERROR(B859),IF(ISERROR(B858),IF(ISERROR(B857),"BLANK",B857),B858),B859)</f>
        <v>LH</v>
      </c>
      <c r="C860" s="2" t="str">
        <f t="shared" si="1690"/>
        <v>KK</v>
      </c>
      <c r="D860" s="2" t="str">
        <f t="shared" si="1690"/>
        <v>BC3</v>
      </c>
      <c r="E860" s="7" t="str">
        <f>IF(ISERROR(VLOOKUP($D860,SITES!$A:$E,2,FALSE)),"",VLOOKUP($D860,SITES!$A:$E,2,FALSE))</f>
        <v>Broward County 3</v>
      </c>
      <c r="F860" s="4">
        <f>IF(ISERROR(VLOOKUP($D860,SITES!$A:$E,3,FALSE)),"",VLOOKUP($D860,SITES!$A:$E,3,FALSE))</f>
        <v>26.158633333333334</v>
      </c>
      <c r="G860" s="31">
        <f>IF(ISERROR(VLOOKUP($D860,SITES!$A:$E,4,FALSE)),"",VLOOKUP($D860,SITES!$A:$E,4,FALSE))</f>
        <v>-80.077349999999996</v>
      </c>
      <c r="H860" s="50">
        <f t="shared" ref="H860:P860" si="1691">IF(ISERROR(H859),IF(ISERROR(H858),IF(ISERROR(H857),"BLANK",H857),H858),H859)</f>
        <v>45479</v>
      </c>
      <c r="I860" s="2">
        <f t="shared" si="1691"/>
        <v>15</v>
      </c>
      <c r="J860" s="2" t="str">
        <f t="shared" si="1691"/>
        <v>N</v>
      </c>
      <c r="K860" s="6">
        <f t="shared" si="1691"/>
        <v>0.41666666666666669</v>
      </c>
      <c r="L860" s="2" t="str">
        <f t="shared" si="1691"/>
        <v>Angela</v>
      </c>
      <c r="M860" s="2">
        <f t="shared" si="1691"/>
        <v>18.899999999999999</v>
      </c>
      <c r="N860" s="2">
        <f t="shared" si="1691"/>
        <v>2</v>
      </c>
      <c r="O860" s="2">
        <f t="shared" si="1691"/>
        <v>2</v>
      </c>
      <c r="P860" s="2" t="str">
        <f t="shared" si="1691"/>
        <v>dez</v>
      </c>
      <c r="Q860" s="7" t="str">
        <f>IF($N860=1,IF(ISERROR(VLOOKUP($P860,'M1'!$A:$C,Q$2,FALSE)),"NOT PRESENT",VLOOKUP($P860,'M1'!$A:$C,Q$2,FALSE)),IF($N860=2,IF(ISERROR(VLOOKUP(DATA!$P860,'M2'!$A:$C,Q$2,FALSE)),"NOT PRESENT",VLOOKUP(DATA!$P860,'M2'!$A:$C,Q$2,FALSE)),IF($N860=0,IF(ISERROR(VLOOKUP($P860,'M1'!$A:$C,Q$2,FALSE)),IF(ISERROR(VLOOKUP(DATA!$P860,'M2'!$A:$C,Q$2,FALSE)),"NOT PRESENT",VLOOKUP(DATA!$P860,'M2'!$A:$C,Q$2,FALSE)),VLOOKUP($P860,'M1'!$A:$C,Q$2,FALSE)),"SPECIFY METHOD")))</f>
        <v>Debris - Zero</v>
      </c>
      <c r="R860" s="7" t="str">
        <f>IF($N860=1,IF(ISERROR(VLOOKUP($P860,'M1'!$A:$C,R$2,FALSE)),"NOT PRESENT",VLOOKUP($P860,'M1'!$A:$C,R$2,FALSE)),IF($N860=2,IF(ISERROR(VLOOKUP(DATA!$P860,'M2'!$A:$C,R$2,FALSE)),"NOT PRESENT",VLOOKUP(DATA!$P860,'M2'!$A:$C,R$2,FALSE)),IF($N860=0,IF(ISERROR(VLOOKUP($P860,'M1'!$A:$C,R$2,FALSE)),IF(ISERROR(VLOOKUP(DATA!$P860,'M2'!$A:$C,R$2,FALSE)),"NOT PRESENT",VLOOKUP(DATA!$P860,'M2'!$A:$C,R$2,FALSE)),VLOOKUP($P860,'M1'!$A:$C,R$2,FALSE)),"SPECIFY METHOD")))</f>
        <v>No Debris found</v>
      </c>
      <c r="S860" s="33">
        <f t="shared" si="1673"/>
        <v>0</v>
      </c>
      <c r="T860" s="2">
        <v>0</v>
      </c>
    </row>
    <row r="861" spans="2:20">
      <c r="B861" s="2" t="str">
        <f t="shared" ref="B861:D861" si="1692">IF(ISERROR(B860),IF(ISERROR(B859),IF(ISERROR(B858),"BLANK",B858),B859),B860)</f>
        <v>LH</v>
      </c>
      <c r="C861" s="2" t="str">
        <f t="shared" si="1692"/>
        <v>KK</v>
      </c>
      <c r="D861" s="2" t="str">
        <f t="shared" si="1692"/>
        <v>BC3</v>
      </c>
      <c r="E861" s="7" t="str">
        <f>IF(ISERROR(VLOOKUP($D861,SITES!$A:$E,2,FALSE)),"",VLOOKUP($D861,SITES!$A:$E,2,FALSE))</f>
        <v>Broward County 3</v>
      </c>
      <c r="F861" s="4">
        <f>IF(ISERROR(VLOOKUP($D861,SITES!$A:$E,3,FALSE)),"",VLOOKUP($D861,SITES!$A:$E,3,FALSE))</f>
        <v>26.158633333333334</v>
      </c>
      <c r="G861" s="31">
        <f>IF(ISERROR(VLOOKUP($D861,SITES!$A:$E,4,FALSE)),"",VLOOKUP($D861,SITES!$A:$E,4,FALSE))</f>
        <v>-80.077349999999996</v>
      </c>
      <c r="H861" s="50">
        <f t="shared" ref="H861:P861" si="1693">IF(ISERROR(H860),IF(ISERROR(H859),IF(ISERROR(H858),"BLANK",H858),H859),H860)</f>
        <v>45479</v>
      </c>
      <c r="I861" s="2">
        <f t="shared" si="1693"/>
        <v>15</v>
      </c>
      <c r="J861" s="2" t="str">
        <f t="shared" si="1693"/>
        <v>N</v>
      </c>
      <c r="K861" s="6">
        <f t="shared" si="1693"/>
        <v>0.41666666666666669</v>
      </c>
      <c r="L861" s="2" t="str">
        <f t="shared" si="1693"/>
        <v>Angela</v>
      </c>
      <c r="M861" s="2">
        <f t="shared" si="1693"/>
        <v>18.899999999999999</v>
      </c>
      <c r="N861" s="2">
        <f t="shared" si="1693"/>
        <v>2</v>
      </c>
      <c r="O861" s="2">
        <f t="shared" si="1693"/>
        <v>2</v>
      </c>
      <c r="P861" s="2" t="str">
        <f t="shared" si="1693"/>
        <v>dez</v>
      </c>
      <c r="Q861" s="7" t="str">
        <f>IF($N861=1,IF(ISERROR(VLOOKUP($P861,'M1'!$A:$C,Q$2,FALSE)),"NOT PRESENT",VLOOKUP($P861,'M1'!$A:$C,Q$2,FALSE)),IF($N861=2,IF(ISERROR(VLOOKUP(DATA!$P861,'M2'!$A:$C,Q$2,FALSE)),"NOT PRESENT",VLOOKUP(DATA!$P861,'M2'!$A:$C,Q$2,FALSE)),IF($N861=0,IF(ISERROR(VLOOKUP($P861,'M1'!$A:$C,Q$2,FALSE)),IF(ISERROR(VLOOKUP(DATA!$P861,'M2'!$A:$C,Q$2,FALSE)),"NOT PRESENT",VLOOKUP(DATA!$P861,'M2'!$A:$C,Q$2,FALSE)),VLOOKUP($P861,'M1'!$A:$C,Q$2,FALSE)),"SPECIFY METHOD")))</f>
        <v>Debris - Zero</v>
      </c>
      <c r="R861" s="7" t="str">
        <f>IF($N861=1,IF(ISERROR(VLOOKUP($P861,'M1'!$A:$C,R$2,FALSE)),"NOT PRESENT",VLOOKUP($P861,'M1'!$A:$C,R$2,FALSE)),IF($N861=2,IF(ISERROR(VLOOKUP(DATA!$P861,'M2'!$A:$C,R$2,FALSE)),"NOT PRESENT",VLOOKUP(DATA!$P861,'M2'!$A:$C,R$2,FALSE)),IF($N861=0,IF(ISERROR(VLOOKUP($P861,'M1'!$A:$C,R$2,FALSE)),IF(ISERROR(VLOOKUP(DATA!$P861,'M2'!$A:$C,R$2,FALSE)),"NOT PRESENT",VLOOKUP(DATA!$P861,'M2'!$A:$C,R$2,FALSE)),VLOOKUP($P861,'M1'!$A:$C,R$2,FALSE)),"SPECIFY METHOD")))</f>
        <v>No Debris found</v>
      </c>
      <c r="S861" s="33">
        <f t="shared" si="1673"/>
        <v>0</v>
      </c>
      <c r="T861" s="2">
        <v>0</v>
      </c>
    </row>
    <row r="862" spans="2:20">
      <c r="B862" s="2" t="str">
        <f t="shared" ref="B862:D862" si="1694">IF(ISERROR(B861),IF(ISERROR(B860),IF(ISERROR(B859),"BLANK",B859),B860),B861)</f>
        <v>LH</v>
      </c>
      <c r="C862" s="2" t="str">
        <f t="shared" si="1694"/>
        <v>KK</v>
      </c>
      <c r="D862" s="2" t="str">
        <f t="shared" si="1694"/>
        <v>BC3</v>
      </c>
      <c r="E862" s="7" t="str">
        <f>IF(ISERROR(VLOOKUP($D862,SITES!$A:$E,2,FALSE)),"",VLOOKUP($D862,SITES!$A:$E,2,FALSE))</f>
        <v>Broward County 3</v>
      </c>
      <c r="F862" s="4">
        <f>IF(ISERROR(VLOOKUP($D862,SITES!$A:$E,3,FALSE)),"",VLOOKUP($D862,SITES!$A:$E,3,FALSE))</f>
        <v>26.158633333333334</v>
      </c>
      <c r="G862" s="31">
        <f>IF(ISERROR(VLOOKUP($D862,SITES!$A:$E,4,FALSE)),"",VLOOKUP($D862,SITES!$A:$E,4,FALSE))</f>
        <v>-80.077349999999996</v>
      </c>
      <c r="H862" s="50">
        <f t="shared" ref="H862:P862" si="1695">IF(ISERROR(H861),IF(ISERROR(H860),IF(ISERROR(H859),"BLANK",H859),H860),H861)</f>
        <v>45479</v>
      </c>
      <c r="I862" s="2">
        <f t="shared" si="1695"/>
        <v>15</v>
      </c>
      <c r="J862" s="2" t="str">
        <f t="shared" si="1695"/>
        <v>N</v>
      </c>
      <c r="K862" s="6">
        <f t="shared" si="1695"/>
        <v>0.41666666666666669</v>
      </c>
      <c r="L862" s="2" t="str">
        <f t="shared" si="1695"/>
        <v>Angela</v>
      </c>
      <c r="M862" s="2">
        <f t="shared" si="1695"/>
        <v>18.899999999999999</v>
      </c>
      <c r="N862" s="2">
        <f t="shared" si="1695"/>
        <v>2</v>
      </c>
      <c r="O862" s="2">
        <f t="shared" si="1695"/>
        <v>2</v>
      </c>
      <c r="P862" s="2" t="str">
        <f t="shared" si="1695"/>
        <v>dez</v>
      </c>
      <c r="Q862" s="7" t="str">
        <f>IF($N862=1,IF(ISERROR(VLOOKUP($P862,'M1'!$A:$C,Q$2,FALSE)),"NOT PRESENT",VLOOKUP($P862,'M1'!$A:$C,Q$2,FALSE)),IF($N862=2,IF(ISERROR(VLOOKUP(DATA!$P862,'M2'!$A:$C,Q$2,FALSE)),"NOT PRESENT",VLOOKUP(DATA!$P862,'M2'!$A:$C,Q$2,FALSE)),IF($N862=0,IF(ISERROR(VLOOKUP($P862,'M1'!$A:$C,Q$2,FALSE)),IF(ISERROR(VLOOKUP(DATA!$P862,'M2'!$A:$C,Q$2,FALSE)),"NOT PRESENT",VLOOKUP(DATA!$P862,'M2'!$A:$C,Q$2,FALSE)),VLOOKUP($P862,'M1'!$A:$C,Q$2,FALSE)),"SPECIFY METHOD")))</f>
        <v>Debris - Zero</v>
      </c>
      <c r="R862" s="7" t="str">
        <f>IF($N862=1,IF(ISERROR(VLOOKUP($P862,'M1'!$A:$C,R$2,FALSE)),"NOT PRESENT",VLOOKUP($P862,'M1'!$A:$C,R$2,FALSE)),IF($N862=2,IF(ISERROR(VLOOKUP(DATA!$P862,'M2'!$A:$C,R$2,FALSE)),"NOT PRESENT",VLOOKUP(DATA!$P862,'M2'!$A:$C,R$2,FALSE)),IF($N862=0,IF(ISERROR(VLOOKUP($P862,'M1'!$A:$C,R$2,FALSE)),IF(ISERROR(VLOOKUP(DATA!$P862,'M2'!$A:$C,R$2,FALSE)),"NOT PRESENT",VLOOKUP(DATA!$P862,'M2'!$A:$C,R$2,FALSE)),VLOOKUP($P862,'M1'!$A:$C,R$2,FALSE)),"SPECIFY METHOD")))</f>
        <v>No Debris found</v>
      </c>
      <c r="S862" s="33">
        <f t="shared" si="1673"/>
        <v>0</v>
      </c>
      <c r="T862" s="2">
        <v>0</v>
      </c>
    </row>
    <row r="863" spans="2:20">
      <c r="B863" s="2" t="str">
        <f t="shared" ref="B863:D863" si="1696">IF(ISERROR(B862),IF(ISERROR(B861),IF(ISERROR(B860),"BLANK",B860),B861),B862)</f>
        <v>LH</v>
      </c>
      <c r="C863" s="2" t="str">
        <f t="shared" si="1696"/>
        <v>KK</v>
      </c>
      <c r="D863" s="2" t="str">
        <f t="shared" si="1696"/>
        <v>BC3</v>
      </c>
      <c r="E863" s="7" t="str">
        <f>IF(ISERROR(VLOOKUP($D863,SITES!$A:$E,2,FALSE)),"",VLOOKUP($D863,SITES!$A:$E,2,FALSE))</f>
        <v>Broward County 3</v>
      </c>
      <c r="F863" s="4">
        <f>IF(ISERROR(VLOOKUP($D863,SITES!$A:$E,3,FALSE)),"",VLOOKUP($D863,SITES!$A:$E,3,FALSE))</f>
        <v>26.158633333333334</v>
      </c>
      <c r="G863" s="31">
        <f>IF(ISERROR(VLOOKUP($D863,SITES!$A:$E,4,FALSE)),"",VLOOKUP($D863,SITES!$A:$E,4,FALSE))</f>
        <v>-80.077349999999996</v>
      </c>
      <c r="H863" s="50">
        <f t="shared" ref="H863:P863" si="1697">IF(ISERROR(H862),IF(ISERROR(H861),IF(ISERROR(H860),"BLANK",H860),H861),H862)</f>
        <v>45479</v>
      </c>
      <c r="I863" s="2">
        <f t="shared" si="1697"/>
        <v>15</v>
      </c>
      <c r="J863" s="2" t="str">
        <f t="shared" si="1697"/>
        <v>N</v>
      </c>
      <c r="K863" s="6">
        <f t="shared" si="1697"/>
        <v>0.41666666666666669</v>
      </c>
      <c r="L863" s="2" t="str">
        <f t="shared" si="1697"/>
        <v>Angela</v>
      </c>
      <c r="M863" s="2">
        <f t="shared" si="1697"/>
        <v>18.899999999999999</v>
      </c>
      <c r="N863" s="2">
        <f t="shared" si="1697"/>
        <v>2</v>
      </c>
      <c r="O863" s="2">
        <f t="shared" si="1697"/>
        <v>2</v>
      </c>
      <c r="P863" s="2" t="str">
        <f t="shared" si="1697"/>
        <v>dez</v>
      </c>
      <c r="Q863" s="7" t="str">
        <f>IF($N863=1,IF(ISERROR(VLOOKUP($P863,'M1'!$A:$C,Q$2,FALSE)),"NOT PRESENT",VLOOKUP($P863,'M1'!$A:$C,Q$2,FALSE)),IF($N863=2,IF(ISERROR(VLOOKUP(DATA!$P863,'M2'!$A:$C,Q$2,FALSE)),"NOT PRESENT",VLOOKUP(DATA!$P863,'M2'!$A:$C,Q$2,FALSE)),IF($N863=0,IF(ISERROR(VLOOKUP($P863,'M1'!$A:$C,Q$2,FALSE)),IF(ISERROR(VLOOKUP(DATA!$P863,'M2'!$A:$C,Q$2,FALSE)),"NOT PRESENT",VLOOKUP(DATA!$P863,'M2'!$A:$C,Q$2,FALSE)),VLOOKUP($P863,'M1'!$A:$C,Q$2,FALSE)),"SPECIFY METHOD")))</f>
        <v>Debris - Zero</v>
      </c>
      <c r="R863" s="7" t="str">
        <f>IF($N863=1,IF(ISERROR(VLOOKUP($P863,'M1'!$A:$C,R$2,FALSE)),"NOT PRESENT",VLOOKUP($P863,'M1'!$A:$C,R$2,FALSE)),IF($N863=2,IF(ISERROR(VLOOKUP(DATA!$P863,'M2'!$A:$C,R$2,FALSE)),"NOT PRESENT",VLOOKUP(DATA!$P863,'M2'!$A:$C,R$2,FALSE)),IF($N863=0,IF(ISERROR(VLOOKUP($P863,'M1'!$A:$C,R$2,FALSE)),IF(ISERROR(VLOOKUP(DATA!$P863,'M2'!$A:$C,R$2,FALSE)),"NOT PRESENT",VLOOKUP(DATA!$P863,'M2'!$A:$C,R$2,FALSE)),VLOOKUP($P863,'M1'!$A:$C,R$2,FALSE)),"SPECIFY METHOD")))</f>
        <v>No Debris found</v>
      </c>
      <c r="S863" s="33">
        <f t="shared" si="1673"/>
        <v>0</v>
      </c>
      <c r="T863" s="2">
        <v>0</v>
      </c>
    </row>
    <row r="864" spans="2:20">
      <c r="B864" s="2" t="str">
        <f t="shared" ref="B864:D864" si="1698">IF(ISERROR(B863),IF(ISERROR(B862),IF(ISERROR(B861),"BLANK",B861),B862),B863)</f>
        <v>LH</v>
      </c>
      <c r="C864" s="2" t="str">
        <f t="shared" si="1698"/>
        <v>KK</v>
      </c>
      <c r="D864" s="2" t="str">
        <f t="shared" si="1698"/>
        <v>BC3</v>
      </c>
      <c r="E864" s="7" t="str">
        <f>IF(ISERROR(VLOOKUP($D864,SITES!$A:$E,2,FALSE)),"",VLOOKUP($D864,SITES!$A:$E,2,FALSE))</f>
        <v>Broward County 3</v>
      </c>
      <c r="F864" s="4">
        <f>IF(ISERROR(VLOOKUP($D864,SITES!$A:$E,3,FALSE)),"",VLOOKUP($D864,SITES!$A:$E,3,FALSE))</f>
        <v>26.158633333333334</v>
      </c>
      <c r="G864" s="31">
        <f>IF(ISERROR(VLOOKUP($D864,SITES!$A:$E,4,FALSE)),"",VLOOKUP($D864,SITES!$A:$E,4,FALSE))</f>
        <v>-80.077349999999996</v>
      </c>
      <c r="H864" s="50">
        <f t="shared" ref="H864:P864" si="1699">IF(ISERROR(H863),IF(ISERROR(H862),IF(ISERROR(H861),"BLANK",H861),H862),H863)</f>
        <v>45479</v>
      </c>
      <c r="I864" s="2">
        <f t="shared" si="1699"/>
        <v>15</v>
      </c>
      <c r="J864" s="2" t="str">
        <f t="shared" si="1699"/>
        <v>N</v>
      </c>
      <c r="K864" s="6">
        <f t="shared" si="1699"/>
        <v>0.41666666666666669</v>
      </c>
      <c r="L864" s="2" t="str">
        <f t="shared" si="1699"/>
        <v>Angela</v>
      </c>
      <c r="M864" s="2">
        <f t="shared" si="1699"/>
        <v>18.899999999999999</v>
      </c>
      <c r="N864" s="2">
        <f t="shared" si="1699"/>
        <v>2</v>
      </c>
      <c r="O864" s="2">
        <f t="shared" si="1699"/>
        <v>2</v>
      </c>
      <c r="P864" s="2" t="str">
        <f t="shared" si="1699"/>
        <v>dez</v>
      </c>
      <c r="Q864" s="7" t="str">
        <f>IF($N864=1,IF(ISERROR(VLOOKUP($P864,'M1'!$A:$C,Q$2,FALSE)),"NOT PRESENT",VLOOKUP($P864,'M1'!$A:$C,Q$2,FALSE)),IF($N864=2,IF(ISERROR(VLOOKUP(DATA!$P864,'M2'!$A:$C,Q$2,FALSE)),"NOT PRESENT",VLOOKUP(DATA!$P864,'M2'!$A:$C,Q$2,FALSE)),IF($N864=0,IF(ISERROR(VLOOKUP($P864,'M1'!$A:$C,Q$2,FALSE)),IF(ISERROR(VLOOKUP(DATA!$P864,'M2'!$A:$C,Q$2,FALSE)),"NOT PRESENT",VLOOKUP(DATA!$P864,'M2'!$A:$C,Q$2,FALSE)),VLOOKUP($P864,'M1'!$A:$C,Q$2,FALSE)),"SPECIFY METHOD")))</f>
        <v>Debris - Zero</v>
      </c>
      <c r="R864" s="7" t="str">
        <f>IF($N864=1,IF(ISERROR(VLOOKUP($P864,'M1'!$A:$C,R$2,FALSE)),"NOT PRESENT",VLOOKUP($P864,'M1'!$A:$C,R$2,FALSE)),IF($N864=2,IF(ISERROR(VLOOKUP(DATA!$P864,'M2'!$A:$C,R$2,FALSE)),"NOT PRESENT",VLOOKUP(DATA!$P864,'M2'!$A:$C,R$2,FALSE)),IF($N864=0,IF(ISERROR(VLOOKUP($P864,'M1'!$A:$C,R$2,FALSE)),IF(ISERROR(VLOOKUP(DATA!$P864,'M2'!$A:$C,R$2,FALSE)),"NOT PRESENT",VLOOKUP(DATA!$P864,'M2'!$A:$C,R$2,FALSE)),VLOOKUP($P864,'M1'!$A:$C,R$2,FALSE)),"SPECIFY METHOD")))</f>
        <v>No Debris found</v>
      </c>
      <c r="S864" s="33">
        <f t="shared" si="1673"/>
        <v>0</v>
      </c>
      <c r="T864" s="2">
        <v>0</v>
      </c>
    </row>
    <row r="865" spans="2:20">
      <c r="B865" s="2" t="str">
        <f t="shared" ref="B865:D865" si="1700">IF(ISERROR(B864),IF(ISERROR(B863),IF(ISERROR(B862),"BLANK",B862),B863),B864)</f>
        <v>LH</v>
      </c>
      <c r="C865" s="2" t="str">
        <f t="shared" si="1700"/>
        <v>KK</v>
      </c>
      <c r="D865" s="2" t="str">
        <f t="shared" si="1700"/>
        <v>BC3</v>
      </c>
      <c r="E865" s="7" t="str">
        <f>IF(ISERROR(VLOOKUP($D865,SITES!$A:$E,2,FALSE)),"",VLOOKUP($D865,SITES!$A:$E,2,FALSE))</f>
        <v>Broward County 3</v>
      </c>
      <c r="F865" s="4">
        <f>IF(ISERROR(VLOOKUP($D865,SITES!$A:$E,3,FALSE)),"",VLOOKUP($D865,SITES!$A:$E,3,FALSE))</f>
        <v>26.158633333333334</v>
      </c>
      <c r="G865" s="31">
        <f>IF(ISERROR(VLOOKUP($D865,SITES!$A:$E,4,FALSE)),"",VLOOKUP($D865,SITES!$A:$E,4,FALSE))</f>
        <v>-80.077349999999996</v>
      </c>
      <c r="H865" s="50">
        <f t="shared" ref="H865:P865" si="1701">IF(ISERROR(H864),IF(ISERROR(H863),IF(ISERROR(H862),"BLANK",H862),H863),H864)</f>
        <v>45479</v>
      </c>
      <c r="I865" s="2">
        <f t="shared" si="1701"/>
        <v>15</v>
      </c>
      <c r="J865" s="2" t="str">
        <f t="shared" si="1701"/>
        <v>N</v>
      </c>
      <c r="K865" s="6">
        <f t="shared" si="1701"/>
        <v>0.41666666666666669</v>
      </c>
      <c r="L865" s="2" t="str">
        <f t="shared" si="1701"/>
        <v>Angela</v>
      </c>
      <c r="M865" s="2">
        <f t="shared" si="1701"/>
        <v>18.899999999999999</v>
      </c>
      <c r="N865" s="2">
        <f t="shared" si="1701"/>
        <v>2</v>
      </c>
      <c r="O865" s="2">
        <f t="shared" si="1701"/>
        <v>2</v>
      </c>
      <c r="P865" s="2" t="str">
        <f t="shared" si="1701"/>
        <v>dez</v>
      </c>
      <c r="Q865" s="7" t="str">
        <f>IF($N865=1,IF(ISERROR(VLOOKUP($P865,'M1'!$A:$C,Q$2,FALSE)),"NOT PRESENT",VLOOKUP($P865,'M1'!$A:$C,Q$2,FALSE)),IF($N865=2,IF(ISERROR(VLOOKUP(DATA!$P865,'M2'!$A:$C,Q$2,FALSE)),"NOT PRESENT",VLOOKUP(DATA!$P865,'M2'!$A:$C,Q$2,FALSE)),IF($N865=0,IF(ISERROR(VLOOKUP($P865,'M1'!$A:$C,Q$2,FALSE)),IF(ISERROR(VLOOKUP(DATA!$P865,'M2'!$A:$C,Q$2,FALSE)),"NOT PRESENT",VLOOKUP(DATA!$P865,'M2'!$A:$C,Q$2,FALSE)),VLOOKUP($P865,'M1'!$A:$C,Q$2,FALSE)),"SPECIFY METHOD")))</f>
        <v>Debris - Zero</v>
      </c>
      <c r="R865" s="7" t="str">
        <f>IF($N865=1,IF(ISERROR(VLOOKUP($P865,'M1'!$A:$C,R$2,FALSE)),"NOT PRESENT",VLOOKUP($P865,'M1'!$A:$C,R$2,FALSE)),IF($N865=2,IF(ISERROR(VLOOKUP(DATA!$P865,'M2'!$A:$C,R$2,FALSE)),"NOT PRESENT",VLOOKUP(DATA!$P865,'M2'!$A:$C,R$2,FALSE)),IF($N865=0,IF(ISERROR(VLOOKUP($P865,'M1'!$A:$C,R$2,FALSE)),IF(ISERROR(VLOOKUP(DATA!$P865,'M2'!$A:$C,R$2,FALSE)),"NOT PRESENT",VLOOKUP(DATA!$P865,'M2'!$A:$C,R$2,FALSE)),VLOOKUP($P865,'M1'!$A:$C,R$2,FALSE)),"SPECIFY METHOD")))</f>
        <v>No Debris found</v>
      </c>
      <c r="S865" s="33">
        <f t="shared" si="1673"/>
        <v>0</v>
      </c>
      <c r="T865" s="2">
        <v>0</v>
      </c>
    </row>
    <row r="866" spans="2:20">
      <c r="B866" s="2" t="str">
        <f t="shared" ref="B866:D866" si="1702">IF(ISERROR(B865),IF(ISERROR(B864),IF(ISERROR(B863),"BLANK",B863),B864),B865)</f>
        <v>LH</v>
      </c>
      <c r="C866" s="2" t="str">
        <f t="shared" si="1702"/>
        <v>KK</v>
      </c>
      <c r="D866" s="2" t="str">
        <f t="shared" si="1702"/>
        <v>BC3</v>
      </c>
      <c r="E866" s="7" t="str">
        <f>IF(ISERROR(VLOOKUP($D866,SITES!$A:$E,2,FALSE)),"",VLOOKUP($D866,SITES!$A:$E,2,FALSE))</f>
        <v>Broward County 3</v>
      </c>
      <c r="F866" s="4">
        <f>IF(ISERROR(VLOOKUP($D866,SITES!$A:$E,3,FALSE)),"",VLOOKUP($D866,SITES!$A:$E,3,FALSE))</f>
        <v>26.158633333333334</v>
      </c>
      <c r="G866" s="31">
        <f>IF(ISERROR(VLOOKUP($D866,SITES!$A:$E,4,FALSE)),"",VLOOKUP($D866,SITES!$A:$E,4,FALSE))</f>
        <v>-80.077349999999996</v>
      </c>
      <c r="H866" s="50">
        <f t="shared" ref="H866:P866" si="1703">IF(ISERROR(H865),IF(ISERROR(H864),IF(ISERROR(H863),"BLANK",H863),H864),H865)</f>
        <v>45479</v>
      </c>
      <c r="I866" s="2">
        <f t="shared" si="1703"/>
        <v>15</v>
      </c>
      <c r="J866" s="2" t="str">
        <f t="shared" si="1703"/>
        <v>N</v>
      </c>
      <c r="K866" s="6">
        <f t="shared" si="1703"/>
        <v>0.41666666666666669</v>
      </c>
      <c r="L866" s="2" t="str">
        <f t="shared" si="1703"/>
        <v>Angela</v>
      </c>
      <c r="M866" s="2">
        <f t="shared" si="1703"/>
        <v>18.899999999999999</v>
      </c>
      <c r="N866" s="2">
        <f t="shared" si="1703"/>
        <v>2</v>
      </c>
      <c r="O866" s="2">
        <f t="shared" si="1703"/>
        <v>2</v>
      </c>
      <c r="P866" s="2" t="str">
        <f t="shared" si="1703"/>
        <v>dez</v>
      </c>
      <c r="Q866" s="7" t="str">
        <f>IF($N866=1,IF(ISERROR(VLOOKUP($P866,'M1'!$A:$C,Q$2,FALSE)),"NOT PRESENT",VLOOKUP($P866,'M1'!$A:$C,Q$2,FALSE)),IF($N866=2,IF(ISERROR(VLOOKUP(DATA!$P866,'M2'!$A:$C,Q$2,FALSE)),"NOT PRESENT",VLOOKUP(DATA!$P866,'M2'!$A:$C,Q$2,FALSE)),IF($N866=0,IF(ISERROR(VLOOKUP($P866,'M1'!$A:$C,Q$2,FALSE)),IF(ISERROR(VLOOKUP(DATA!$P866,'M2'!$A:$C,Q$2,FALSE)),"NOT PRESENT",VLOOKUP(DATA!$P866,'M2'!$A:$C,Q$2,FALSE)),VLOOKUP($P866,'M1'!$A:$C,Q$2,FALSE)),"SPECIFY METHOD")))</f>
        <v>Debris - Zero</v>
      </c>
      <c r="R866" s="7" t="str">
        <f>IF($N866=1,IF(ISERROR(VLOOKUP($P866,'M1'!$A:$C,R$2,FALSE)),"NOT PRESENT",VLOOKUP($P866,'M1'!$A:$C,R$2,FALSE)),IF($N866=2,IF(ISERROR(VLOOKUP(DATA!$P866,'M2'!$A:$C,R$2,FALSE)),"NOT PRESENT",VLOOKUP(DATA!$P866,'M2'!$A:$C,R$2,FALSE)),IF($N866=0,IF(ISERROR(VLOOKUP($P866,'M1'!$A:$C,R$2,FALSE)),IF(ISERROR(VLOOKUP(DATA!$P866,'M2'!$A:$C,R$2,FALSE)),"NOT PRESENT",VLOOKUP(DATA!$P866,'M2'!$A:$C,R$2,FALSE)),VLOOKUP($P866,'M1'!$A:$C,R$2,FALSE)),"SPECIFY METHOD")))</f>
        <v>No Debris found</v>
      </c>
      <c r="S866" s="33">
        <f t="shared" si="1673"/>
        <v>0</v>
      </c>
      <c r="T866" s="2">
        <v>0</v>
      </c>
    </row>
    <row r="867" spans="2:20">
      <c r="B867" s="2" t="str">
        <f t="shared" ref="B867:D867" si="1704">IF(ISERROR(B866),IF(ISERROR(B865),IF(ISERROR(B864),"BLANK",B864),B865),B866)</f>
        <v>LH</v>
      </c>
      <c r="C867" s="2" t="str">
        <f t="shared" si="1704"/>
        <v>KK</v>
      </c>
      <c r="D867" s="2" t="str">
        <f t="shared" si="1704"/>
        <v>BC3</v>
      </c>
      <c r="E867" s="7" t="str">
        <f>IF(ISERROR(VLOOKUP($D867,SITES!$A:$E,2,FALSE)),"",VLOOKUP($D867,SITES!$A:$E,2,FALSE))</f>
        <v>Broward County 3</v>
      </c>
      <c r="F867" s="4">
        <f>IF(ISERROR(VLOOKUP($D867,SITES!$A:$E,3,FALSE)),"",VLOOKUP($D867,SITES!$A:$E,3,FALSE))</f>
        <v>26.158633333333334</v>
      </c>
      <c r="G867" s="31">
        <f>IF(ISERROR(VLOOKUP($D867,SITES!$A:$E,4,FALSE)),"",VLOOKUP($D867,SITES!$A:$E,4,FALSE))</f>
        <v>-80.077349999999996</v>
      </c>
      <c r="H867" s="50">
        <f t="shared" ref="H867:P867" si="1705">IF(ISERROR(H866),IF(ISERROR(H865),IF(ISERROR(H864),"BLANK",H864),H865),H866)</f>
        <v>45479</v>
      </c>
      <c r="I867" s="2">
        <f t="shared" si="1705"/>
        <v>15</v>
      </c>
      <c r="J867" s="2" t="str">
        <f t="shared" si="1705"/>
        <v>N</v>
      </c>
      <c r="K867" s="6">
        <f t="shared" si="1705"/>
        <v>0.41666666666666669</v>
      </c>
      <c r="L867" s="2" t="str">
        <f t="shared" si="1705"/>
        <v>Angela</v>
      </c>
      <c r="M867" s="2">
        <f t="shared" si="1705"/>
        <v>18.899999999999999</v>
      </c>
      <c r="N867" s="2">
        <f t="shared" si="1705"/>
        <v>2</v>
      </c>
      <c r="O867" s="2">
        <f t="shared" si="1705"/>
        <v>2</v>
      </c>
      <c r="P867" s="2" t="str">
        <f t="shared" si="1705"/>
        <v>dez</v>
      </c>
      <c r="Q867" s="7" t="str">
        <f>IF($N867=1,IF(ISERROR(VLOOKUP($P867,'M1'!$A:$C,Q$2,FALSE)),"NOT PRESENT",VLOOKUP($P867,'M1'!$A:$C,Q$2,FALSE)),IF($N867=2,IF(ISERROR(VLOOKUP(DATA!$P867,'M2'!$A:$C,Q$2,FALSE)),"NOT PRESENT",VLOOKUP(DATA!$P867,'M2'!$A:$C,Q$2,FALSE)),IF($N867=0,IF(ISERROR(VLOOKUP($P867,'M1'!$A:$C,Q$2,FALSE)),IF(ISERROR(VLOOKUP(DATA!$P867,'M2'!$A:$C,Q$2,FALSE)),"NOT PRESENT",VLOOKUP(DATA!$P867,'M2'!$A:$C,Q$2,FALSE)),VLOOKUP($P867,'M1'!$A:$C,Q$2,FALSE)),"SPECIFY METHOD")))</f>
        <v>Debris - Zero</v>
      </c>
      <c r="R867" s="7" t="str">
        <f>IF($N867=1,IF(ISERROR(VLOOKUP($P867,'M1'!$A:$C,R$2,FALSE)),"NOT PRESENT",VLOOKUP($P867,'M1'!$A:$C,R$2,FALSE)),IF($N867=2,IF(ISERROR(VLOOKUP(DATA!$P867,'M2'!$A:$C,R$2,FALSE)),"NOT PRESENT",VLOOKUP(DATA!$P867,'M2'!$A:$C,R$2,FALSE)),IF($N867=0,IF(ISERROR(VLOOKUP($P867,'M1'!$A:$C,R$2,FALSE)),IF(ISERROR(VLOOKUP(DATA!$P867,'M2'!$A:$C,R$2,FALSE)),"NOT PRESENT",VLOOKUP(DATA!$P867,'M2'!$A:$C,R$2,FALSE)),VLOOKUP($P867,'M1'!$A:$C,R$2,FALSE)),"SPECIFY METHOD")))</f>
        <v>No Debris found</v>
      </c>
      <c r="S867" s="33">
        <f t="shared" si="1673"/>
        <v>0</v>
      </c>
      <c r="T867" s="2">
        <v>0</v>
      </c>
    </row>
    <row r="868" spans="2:20">
      <c r="B868" s="2" t="str">
        <f t="shared" ref="B868:D868" si="1706">IF(ISERROR(B867),IF(ISERROR(B866),IF(ISERROR(B865),"BLANK",B865),B866),B867)</f>
        <v>LH</v>
      </c>
      <c r="C868" s="2" t="str">
        <f t="shared" si="1706"/>
        <v>KK</v>
      </c>
      <c r="D868" s="2" t="str">
        <f t="shared" si="1706"/>
        <v>BC3</v>
      </c>
      <c r="E868" s="7" t="str">
        <f>IF(ISERROR(VLOOKUP($D868,SITES!$A:$E,2,FALSE)),"",VLOOKUP($D868,SITES!$A:$E,2,FALSE))</f>
        <v>Broward County 3</v>
      </c>
      <c r="F868" s="4">
        <f>IF(ISERROR(VLOOKUP($D868,SITES!$A:$E,3,FALSE)),"",VLOOKUP($D868,SITES!$A:$E,3,FALSE))</f>
        <v>26.158633333333334</v>
      </c>
      <c r="G868" s="31">
        <f>IF(ISERROR(VLOOKUP($D868,SITES!$A:$E,4,FALSE)),"",VLOOKUP($D868,SITES!$A:$E,4,FALSE))</f>
        <v>-80.077349999999996</v>
      </c>
      <c r="H868" s="50">
        <f t="shared" ref="H868:P868" si="1707">IF(ISERROR(H867),IF(ISERROR(H866),IF(ISERROR(H865),"BLANK",H865),H866),H867)</f>
        <v>45479</v>
      </c>
      <c r="I868" s="2">
        <f t="shared" si="1707"/>
        <v>15</v>
      </c>
      <c r="J868" s="2" t="str">
        <f t="shared" si="1707"/>
        <v>N</v>
      </c>
      <c r="K868" s="6">
        <f t="shared" si="1707"/>
        <v>0.41666666666666669</v>
      </c>
      <c r="L868" s="2" t="str">
        <f t="shared" si="1707"/>
        <v>Angela</v>
      </c>
      <c r="M868" s="2">
        <f t="shared" si="1707"/>
        <v>18.899999999999999</v>
      </c>
      <c r="N868" s="2">
        <f t="shared" si="1707"/>
        <v>2</v>
      </c>
      <c r="O868" s="2">
        <f t="shared" si="1707"/>
        <v>2</v>
      </c>
      <c r="P868" s="2" t="str">
        <f t="shared" si="1707"/>
        <v>dez</v>
      </c>
      <c r="Q868" s="7" t="str">
        <f>IF($N868=1,IF(ISERROR(VLOOKUP($P868,'M1'!$A:$C,Q$2,FALSE)),"NOT PRESENT",VLOOKUP($P868,'M1'!$A:$C,Q$2,FALSE)),IF($N868=2,IF(ISERROR(VLOOKUP(DATA!$P868,'M2'!$A:$C,Q$2,FALSE)),"NOT PRESENT",VLOOKUP(DATA!$P868,'M2'!$A:$C,Q$2,FALSE)),IF($N868=0,IF(ISERROR(VLOOKUP($P868,'M1'!$A:$C,Q$2,FALSE)),IF(ISERROR(VLOOKUP(DATA!$P868,'M2'!$A:$C,Q$2,FALSE)),"NOT PRESENT",VLOOKUP(DATA!$P868,'M2'!$A:$C,Q$2,FALSE)),VLOOKUP($P868,'M1'!$A:$C,Q$2,FALSE)),"SPECIFY METHOD")))</f>
        <v>Debris - Zero</v>
      </c>
      <c r="R868" s="7" t="str">
        <f>IF($N868=1,IF(ISERROR(VLOOKUP($P868,'M1'!$A:$C,R$2,FALSE)),"NOT PRESENT",VLOOKUP($P868,'M1'!$A:$C,R$2,FALSE)),IF($N868=2,IF(ISERROR(VLOOKUP(DATA!$P868,'M2'!$A:$C,R$2,FALSE)),"NOT PRESENT",VLOOKUP(DATA!$P868,'M2'!$A:$C,R$2,FALSE)),IF($N868=0,IF(ISERROR(VLOOKUP($P868,'M1'!$A:$C,R$2,FALSE)),IF(ISERROR(VLOOKUP(DATA!$P868,'M2'!$A:$C,R$2,FALSE)),"NOT PRESENT",VLOOKUP(DATA!$P868,'M2'!$A:$C,R$2,FALSE)),VLOOKUP($P868,'M1'!$A:$C,R$2,FALSE)),"SPECIFY METHOD")))</f>
        <v>No Debris found</v>
      </c>
      <c r="S868" s="33">
        <f t="shared" si="1673"/>
        <v>0</v>
      </c>
      <c r="T868" s="2">
        <v>0</v>
      </c>
    </row>
    <row r="869" spans="2:20">
      <c r="B869" s="2" t="str">
        <f t="shared" ref="B869:D869" si="1708">IF(ISERROR(B868),IF(ISERROR(B867),IF(ISERROR(B866),"BLANK",B866),B867),B868)</f>
        <v>LH</v>
      </c>
      <c r="C869" s="2" t="str">
        <f t="shared" si="1708"/>
        <v>KK</v>
      </c>
      <c r="D869" s="2" t="str">
        <f t="shared" si="1708"/>
        <v>BC3</v>
      </c>
      <c r="E869" s="7" t="str">
        <f>IF(ISERROR(VLOOKUP($D869,SITES!$A:$E,2,FALSE)),"",VLOOKUP($D869,SITES!$A:$E,2,FALSE))</f>
        <v>Broward County 3</v>
      </c>
      <c r="F869" s="4">
        <f>IF(ISERROR(VLOOKUP($D869,SITES!$A:$E,3,FALSE)),"",VLOOKUP($D869,SITES!$A:$E,3,FALSE))</f>
        <v>26.158633333333334</v>
      </c>
      <c r="G869" s="31">
        <f>IF(ISERROR(VLOOKUP($D869,SITES!$A:$E,4,FALSE)),"",VLOOKUP($D869,SITES!$A:$E,4,FALSE))</f>
        <v>-80.077349999999996</v>
      </c>
      <c r="H869" s="50">
        <f t="shared" ref="H869:P869" si="1709">IF(ISERROR(H868),IF(ISERROR(H867),IF(ISERROR(H866),"BLANK",H866),H867),H868)</f>
        <v>45479</v>
      </c>
      <c r="I869" s="2">
        <f t="shared" si="1709"/>
        <v>15</v>
      </c>
      <c r="J869" s="2" t="str">
        <f t="shared" si="1709"/>
        <v>N</v>
      </c>
      <c r="K869" s="6">
        <f t="shared" si="1709"/>
        <v>0.41666666666666669</v>
      </c>
      <c r="L869" s="2" t="str">
        <f t="shared" si="1709"/>
        <v>Angela</v>
      </c>
      <c r="M869" s="2">
        <f t="shared" si="1709"/>
        <v>18.899999999999999</v>
      </c>
      <c r="N869" s="2">
        <f t="shared" si="1709"/>
        <v>2</v>
      </c>
      <c r="O869" s="2">
        <f t="shared" si="1709"/>
        <v>2</v>
      </c>
      <c r="P869" s="2" t="str">
        <f t="shared" si="1709"/>
        <v>dez</v>
      </c>
      <c r="Q869" s="7" t="str">
        <f>IF($N869=1,IF(ISERROR(VLOOKUP($P869,'M1'!$A:$C,Q$2,FALSE)),"NOT PRESENT",VLOOKUP($P869,'M1'!$A:$C,Q$2,FALSE)),IF($N869=2,IF(ISERROR(VLOOKUP(DATA!$P869,'M2'!$A:$C,Q$2,FALSE)),"NOT PRESENT",VLOOKUP(DATA!$P869,'M2'!$A:$C,Q$2,FALSE)),IF($N869=0,IF(ISERROR(VLOOKUP($P869,'M1'!$A:$C,Q$2,FALSE)),IF(ISERROR(VLOOKUP(DATA!$P869,'M2'!$A:$C,Q$2,FALSE)),"NOT PRESENT",VLOOKUP(DATA!$P869,'M2'!$A:$C,Q$2,FALSE)),VLOOKUP($P869,'M1'!$A:$C,Q$2,FALSE)),"SPECIFY METHOD")))</f>
        <v>Debris - Zero</v>
      </c>
      <c r="R869" s="7" t="str">
        <f>IF($N869=1,IF(ISERROR(VLOOKUP($P869,'M1'!$A:$C,R$2,FALSE)),"NOT PRESENT",VLOOKUP($P869,'M1'!$A:$C,R$2,FALSE)),IF($N869=2,IF(ISERROR(VLOOKUP(DATA!$P869,'M2'!$A:$C,R$2,FALSE)),"NOT PRESENT",VLOOKUP(DATA!$P869,'M2'!$A:$C,R$2,FALSE)),IF($N869=0,IF(ISERROR(VLOOKUP($P869,'M1'!$A:$C,R$2,FALSE)),IF(ISERROR(VLOOKUP(DATA!$P869,'M2'!$A:$C,R$2,FALSE)),"NOT PRESENT",VLOOKUP(DATA!$P869,'M2'!$A:$C,R$2,FALSE)),VLOOKUP($P869,'M1'!$A:$C,R$2,FALSE)),"SPECIFY METHOD")))</f>
        <v>No Debris found</v>
      </c>
      <c r="S869" s="33">
        <f t="shared" si="1673"/>
        <v>0</v>
      </c>
      <c r="T869" s="2">
        <v>0</v>
      </c>
    </row>
    <row r="870" spans="2:20">
      <c r="B870" s="2" t="str">
        <f t="shared" ref="B870:D870" si="1710">IF(ISERROR(B869),IF(ISERROR(B868),IF(ISERROR(B867),"BLANK",B867),B868),B869)</f>
        <v>LH</v>
      </c>
      <c r="C870" s="2" t="str">
        <f t="shared" si="1710"/>
        <v>KK</v>
      </c>
      <c r="D870" s="2" t="str">
        <f t="shared" si="1710"/>
        <v>BC3</v>
      </c>
      <c r="E870" s="7" t="str">
        <f>IF(ISERROR(VLOOKUP($D870,SITES!$A:$E,2,FALSE)),"",VLOOKUP($D870,SITES!$A:$E,2,FALSE))</f>
        <v>Broward County 3</v>
      </c>
      <c r="F870" s="4">
        <f>IF(ISERROR(VLOOKUP($D870,SITES!$A:$E,3,FALSE)),"",VLOOKUP($D870,SITES!$A:$E,3,FALSE))</f>
        <v>26.158633333333334</v>
      </c>
      <c r="G870" s="31">
        <f>IF(ISERROR(VLOOKUP($D870,SITES!$A:$E,4,FALSE)),"",VLOOKUP($D870,SITES!$A:$E,4,FALSE))</f>
        <v>-80.077349999999996</v>
      </c>
      <c r="H870" s="50">
        <f t="shared" ref="H870:P870" si="1711">IF(ISERROR(H869),IF(ISERROR(H868),IF(ISERROR(H867),"BLANK",H867),H868),H869)</f>
        <v>45479</v>
      </c>
      <c r="I870" s="2">
        <f t="shared" si="1711"/>
        <v>15</v>
      </c>
      <c r="J870" s="2" t="str">
        <f t="shared" si="1711"/>
        <v>N</v>
      </c>
      <c r="K870" s="6">
        <f t="shared" si="1711"/>
        <v>0.41666666666666669</v>
      </c>
      <c r="L870" s="2" t="str">
        <f t="shared" si="1711"/>
        <v>Angela</v>
      </c>
      <c r="M870" s="2">
        <f t="shared" si="1711"/>
        <v>18.899999999999999</v>
      </c>
      <c r="N870" s="2">
        <f t="shared" si="1711"/>
        <v>2</v>
      </c>
      <c r="O870" s="2">
        <f t="shared" si="1711"/>
        <v>2</v>
      </c>
      <c r="P870" s="2" t="str">
        <f t="shared" si="1711"/>
        <v>dez</v>
      </c>
      <c r="Q870" s="7" t="str">
        <f>IF($N870=1,IF(ISERROR(VLOOKUP($P870,'M1'!$A:$C,Q$2,FALSE)),"NOT PRESENT",VLOOKUP($P870,'M1'!$A:$C,Q$2,FALSE)),IF($N870=2,IF(ISERROR(VLOOKUP(DATA!$P870,'M2'!$A:$C,Q$2,FALSE)),"NOT PRESENT",VLOOKUP(DATA!$P870,'M2'!$A:$C,Q$2,FALSE)),IF($N870=0,IF(ISERROR(VLOOKUP($P870,'M1'!$A:$C,Q$2,FALSE)),IF(ISERROR(VLOOKUP(DATA!$P870,'M2'!$A:$C,Q$2,FALSE)),"NOT PRESENT",VLOOKUP(DATA!$P870,'M2'!$A:$C,Q$2,FALSE)),VLOOKUP($P870,'M1'!$A:$C,Q$2,FALSE)),"SPECIFY METHOD")))</f>
        <v>Debris - Zero</v>
      </c>
      <c r="R870" s="7" t="str">
        <f>IF($N870=1,IF(ISERROR(VLOOKUP($P870,'M1'!$A:$C,R$2,FALSE)),"NOT PRESENT",VLOOKUP($P870,'M1'!$A:$C,R$2,FALSE)),IF($N870=2,IF(ISERROR(VLOOKUP(DATA!$P870,'M2'!$A:$C,R$2,FALSE)),"NOT PRESENT",VLOOKUP(DATA!$P870,'M2'!$A:$C,R$2,FALSE)),IF($N870=0,IF(ISERROR(VLOOKUP($P870,'M1'!$A:$C,R$2,FALSE)),IF(ISERROR(VLOOKUP(DATA!$P870,'M2'!$A:$C,R$2,FALSE)),"NOT PRESENT",VLOOKUP(DATA!$P870,'M2'!$A:$C,R$2,FALSE)),VLOOKUP($P870,'M1'!$A:$C,R$2,FALSE)),"SPECIFY METHOD")))</f>
        <v>No Debris found</v>
      </c>
      <c r="S870" s="33">
        <f t="shared" si="1673"/>
        <v>0</v>
      </c>
      <c r="T870" s="2">
        <v>0</v>
      </c>
    </row>
    <row r="871" spans="2:20">
      <c r="B871" s="2" t="str">
        <f t="shared" ref="B871:D871" si="1712">IF(ISERROR(B870),IF(ISERROR(B869),IF(ISERROR(B868),"BLANK",B868),B869),B870)</f>
        <v>LH</v>
      </c>
      <c r="C871" s="2" t="str">
        <f t="shared" si="1712"/>
        <v>KK</v>
      </c>
      <c r="D871" s="2" t="str">
        <f t="shared" si="1712"/>
        <v>BC3</v>
      </c>
      <c r="E871" s="7" t="str">
        <f>IF(ISERROR(VLOOKUP($D871,SITES!$A:$E,2,FALSE)),"",VLOOKUP($D871,SITES!$A:$E,2,FALSE))</f>
        <v>Broward County 3</v>
      </c>
      <c r="F871" s="4">
        <f>IF(ISERROR(VLOOKUP($D871,SITES!$A:$E,3,FALSE)),"",VLOOKUP($D871,SITES!$A:$E,3,FALSE))</f>
        <v>26.158633333333334</v>
      </c>
      <c r="G871" s="31">
        <f>IF(ISERROR(VLOOKUP($D871,SITES!$A:$E,4,FALSE)),"",VLOOKUP($D871,SITES!$A:$E,4,FALSE))</f>
        <v>-80.077349999999996</v>
      </c>
      <c r="H871" s="50">
        <f t="shared" ref="H871:P871" si="1713">IF(ISERROR(H870),IF(ISERROR(H869),IF(ISERROR(H868),"BLANK",H868),H869),H870)</f>
        <v>45479</v>
      </c>
      <c r="I871" s="2">
        <f t="shared" si="1713"/>
        <v>15</v>
      </c>
      <c r="J871" s="2" t="str">
        <f t="shared" si="1713"/>
        <v>N</v>
      </c>
      <c r="K871" s="6">
        <f t="shared" si="1713"/>
        <v>0.41666666666666669</v>
      </c>
      <c r="L871" s="2" t="str">
        <f t="shared" si="1713"/>
        <v>Angela</v>
      </c>
      <c r="M871" s="2">
        <f t="shared" si="1713"/>
        <v>18.899999999999999</v>
      </c>
      <c r="N871" s="2">
        <f t="shared" si="1713"/>
        <v>2</v>
      </c>
      <c r="O871" s="2">
        <f t="shared" si="1713"/>
        <v>2</v>
      </c>
      <c r="P871" s="2" t="str">
        <f t="shared" si="1713"/>
        <v>dez</v>
      </c>
      <c r="Q871" s="7" t="str">
        <f>IF($N871=1,IF(ISERROR(VLOOKUP($P871,'M1'!$A:$C,Q$2,FALSE)),"NOT PRESENT",VLOOKUP($P871,'M1'!$A:$C,Q$2,FALSE)),IF($N871=2,IF(ISERROR(VLOOKUP(DATA!$P871,'M2'!$A:$C,Q$2,FALSE)),"NOT PRESENT",VLOOKUP(DATA!$P871,'M2'!$A:$C,Q$2,FALSE)),IF($N871=0,IF(ISERROR(VLOOKUP($P871,'M1'!$A:$C,Q$2,FALSE)),IF(ISERROR(VLOOKUP(DATA!$P871,'M2'!$A:$C,Q$2,FALSE)),"NOT PRESENT",VLOOKUP(DATA!$P871,'M2'!$A:$C,Q$2,FALSE)),VLOOKUP($P871,'M1'!$A:$C,Q$2,FALSE)),"SPECIFY METHOD")))</f>
        <v>Debris - Zero</v>
      </c>
      <c r="R871" s="7" t="str">
        <f>IF($N871=1,IF(ISERROR(VLOOKUP($P871,'M1'!$A:$C,R$2,FALSE)),"NOT PRESENT",VLOOKUP($P871,'M1'!$A:$C,R$2,FALSE)),IF($N871=2,IF(ISERROR(VLOOKUP(DATA!$P871,'M2'!$A:$C,R$2,FALSE)),"NOT PRESENT",VLOOKUP(DATA!$P871,'M2'!$A:$C,R$2,FALSE)),IF($N871=0,IF(ISERROR(VLOOKUP($P871,'M1'!$A:$C,R$2,FALSE)),IF(ISERROR(VLOOKUP(DATA!$P871,'M2'!$A:$C,R$2,FALSE)),"NOT PRESENT",VLOOKUP(DATA!$P871,'M2'!$A:$C,R$2,FALSE)),VLOOKUP($P871,'M1'!$A:$C,R$2,FALSE)),"SPECIFY METHOD")))</f>
        <v>No Debris found</v>
      </c>
      <c r="S871" s="33">
        <f t="shared" si="1673"/>
        <v>0</v>
      </c>
      <c r="T871" s="2">
        <v>0</v>
      </c>
    </row>
    <row r="872" spans="2:20">
      <c r="B872" s="2" t="str">
        <f t="shared" ref="B872:D872" si="1714">IF(ISERROR(B871),IF(ISERROR(B870),IF(ISERROR(B869),"BLANK",B869),B870),B871)</f>
        <v>LH</v>
      </c>
      <c r="C872" s="2" t="str">
        <f t="shared" si="1714"/>
        <v>KK</v>
      </c>
      <c r="D872" s="2" t="str">
        <f t="shared" si="1714"/>
        <v>BC3</v>
      </c>
      <c r="E872" s="7" t="str">
        <f>IF(ISERROR(VLOOKUP($D872,SITES!$A:$E,2,FALSE)),"",VLOOKUP($D872,SITES!$A:$E,2,FALSE))</f>
        <v>Broward County 3</v>
      </c>
      <c r="F872" s="4">
        <f>IF(ISERROR(VLOOKUP($D872,SITES!$A:$E,3,FALSE)),"",VLOOKUP($D872,SITES!$A:$E,3,FALSE))</f>
        <v>26.158633333333334</v>
      </c>
      <c r="G872" s="31">
        <f>IF(ISERROR(VLOOKUP($D872,SITES!$A:$E,4,FALSE)),"",VLOOKUP($D872,SITES!$A:$E,4,FALSE))</f>
        <v>-80.077349999999996</v>
      </c>
      <c r="H872" s="50">
        <f t="shared" ref="H872:P872" si="1715">IF(ISERROR(H871),IF(ISERROR(H870),IF(ISERROR(H869),"BLANK",H869),H870),H871)</f>
        <v>45479</v>
      </c>
      <c r="I872" s="2">
        <f t="shared" si="1715"/>
        <v>15</v>
      </c>
      <c r="J872" s="2" t="str">
        <f t="shared" si="1715"/>
        <v>N</v>
      </c>
      <c r="K872" s="6">
        <f t="shared" si="1715"/>
        <v>0.41666666666666669</v>
      </c>
      <c r="L872" s="2" t="str">
        <f t="shared" si="1715"/>
        <v>Angela</v>
      </c>
      <c r="M872" s="2">
        <f t="shared" si="1715"/>
        <v>18.899999999999999</v>
      </c>
      <c r="N872" s="2">
        <f t="shared" si="1715"/>
        <v>2</v>
      </c>
      <c r="O872" s="2">
        <f t="shared" si="1715"/>
        <v>2</v>
      </c>
      <c r="P872" s="2" t="str">
        <f t="shared" si="1715"/>
        <v>dez</v>
      </c>
      <c r="Q872" s="7" t="str">
        <f>IF($N872=1,IF(ISERROR(VLOOKUP($P872,'M1'!$A:$C,Q$2,FALSE)),"NOT PRESENT",VLOOKUP($P872,'M1'!$A:$C,Q$2,FALSE)),IF($N872=2,IF(ISERROR(VLOOKUP(DATA!$P872,'M2'!$A:$C,Q$2,FALSE)),"NOT PRESENT",VLOOKUP(DATA!$P872,'M2'!$A:$C,Q$2,FALSE)),IF($N872=0,IF(ISERROR(VLOOKUP($P872,'M1'!$A:$C,Q$2,FALSE)),IF(ISERROR(VLOOKUP(DATA!$P872,'M2'!$A:$C,Q$2,FALSE)),"NOT PRESENT",VLOOKUP(DATA!$P872,'M2'!$A:$C,Q$2,FALSE)),VLOOKUP($P872,'M1'!$A:$C,Q$2,FALSE)),"SPECIFY METHOD")))</f>
        <v>Debris - Zero</v>
      </c>
      <c r="R872" s="7" t="str">
        <f>IF($N872=1,IF(ISERROR(VLOOKUP($P872,'M1'!$A:$C,R$2,FALSE)),"NOT PRESENT",VLOOKUP($P872,'M1'!$A:$C,R$2,FALSE)),IF($N872=2,IF(ISERROR(VLOOKUP(DATA!$P872,'M2'!$A:$C,R$2,FALSE)),"NOT PRESENT",VLOOKUP(DATA!$P872,'M2'!$A:$C,R$2,FALSE)),IF($N872=0,IF(ISERROR(VLOOKUP($P872,'M1'!$A:$C,R$2,FALSE)),IF(ISERROR(VLOOKUP(DATA!$P872,'M2'!$A:$C,R$2,FALSE)),"NOT PRESENT",VLOOKUP(DATA!$P872,'M2'!$A:$C,R$2,FALSE)),VLOOKUP($P872,'M1'!$A:$C,R$2,FALSE)),"SPECIFY METHOD")))</f>
        <v>No Debris found</v>
      </c>
      <c r="S872" s="33">
        <f t="shared" si="1673"/>
        <v>0</v>
      </c>
      <c r="T872" s="2">
        <v>0</v>
      </c>
    </row>
    <row r="873" spans="2:20">
      <c r="B873" s="2" t="str">
        <f t="shared" ref="B873:D873" si="1716">IF(ISERROR(B872),IF(ISERROR(B871),IF(ISERROR(B870),"BLANK",B870),B871),B872)</f>
        <v>LH</v>
      </c>
      <c r="C873" s="2" t="str">
        <f t="shared" si="1716"/>
        <v>KK</v>
      </c>
      <c r="D873" s="2" t="str">
        <f t="shared" si="1716"/>
        <v>BC3</v>
      </c>
      <c r="E873" s="7" t="str">
        <f>IF(ISERROR(VLOOKUP($D873,SITES!$A:$E,2,FALSE)),"",VLOOKUP($D873,SITES!$A:$E,2,FALSE))</f>
        <v>Broward County 3</v>
      </c>
      <c r="F873" s="4">
        <f>IF(ISERROR(VLOOKUP($D873,SITES!$A:$E,3,FALSE)),"",VLOOKUP($D873,SITES!$A:$E,3,FALSE))</f>
        <v>26.158633333333334</v>
      </c>
      <c r="G873" s="31">
        <f>IF(ISERROR(VLOOKUP($D873,SITES!$A:$E,4,FALSE)),"",VLOOKUP($D873,SITES!$A:$E,4,FALSE))</f>
        <v>-80.077349999999996</v>
      </c>
      <c r="H873" s="50">
        <f t="shared" ref="H873:P873" si="1717">IF(ISERROR(H872),IF(ISERROR(H871),IF(ISERROR(H870),"BLANK",H870),H871),H872)</f>
        <v>45479</v>
      </c>
      <c r="I873" s="2">
        <f t="shared" si="1717"/>
        <v>15</v>
      </c>
      <c r="J873" s="2" t="str">
        <f t="shared" si="1717"/>
        <v>N</v>
      </c>
      <c r="K873" s="6">
        <f t="shared" si="1717"/>
        <v>0.41666666666666669</v>
      </c>
      <c r="L873" s="2" t="str">
        <f t="shared" si="1717"/>
        <v>Angela</v>
      </c>
      <c r="M873" s="2">
        <f t="shared" si="1717"/>
        <v>18.899999999999999</v>
      </c>
      <c r="N873" s="2">
        <f t="shared" si="1717"/>
        <v>2</v>
      </c>
      <c r="O873" s="2">
        <f t="shared" si="1717"/>
        <v>2</v>
      </c>
      <c r="P873" s="2" t="str">
        <f t="shared" si="1717"/>
        <v>dez</v>
      </c>
      <c r="Q873" s="7" t="str">
        <f>IF($N873=1,IF(ISERROR(VLOOKUP($P873,'M1'!$A:$C,Q$2,FALSE)),"NOT PRESENT",VLOOKUP($P873,'M1'!$A:$C,Q$2,FALSE)),IF($N873=2,IF(ISERROR(VLOOKUP(DATA!$P873,'M2'!$A:$C,Q$2,FALSE)),"NOT PRESENT",VLOOKUP(DATA!$P873,'M2'!$A:$C,Q$2,FALSE)),IF($N873=0,IF(ISERROR(VLOOKUP($P873,'M1'!$A:$C,Q$2,FALSE)),IF(ISERROR(VLOOKUP(DATA!$P873,'M2'!$A:$C,Q$2,FALSE)),"NOT PRESENT",VLOOKUP(DATA!$P873,'M2'!$A:$C,Q$2,FALSE)),VLOOKUP($P873,'M1'!$A:$C,Q$2,FALSE)),"SPECIFY METHOD")))</f>
        <v>Debris - Zero</v>
      </c>
      <c r="R873" s="7" t="str">
        <f>IF($N873=1,IF(ISERROR(VLOOKUP($P873,'M1'!$A:$C,R$2,FALSE)),"NOT PRESENT",VLOOKUP($P873,'M1'!$A:$C,R$2,FALSE)),IF($N873=2,IF(ISERROR(VLOOKUP(DATA!$P873,'M2'!$A:$C,R$2,FALSE)),"NOT PRESENT",VLOOKUP(DATA!$P873,'M2'!$A:$C,R$2,FALSE)),IF($N873=0,IF(ISERROR(VLOOKUP($P873,'M1'!$A:$C,R$2,FALSE)),IF(ISERROR(VLOOKUP(DATA!$P873,'M2'!$A:$C,R$2,FALSE)),"NOT PRESENT",VLOOKUP(DATA!$P873,'M2'!$A:$C,R$2,FALSE)),VLOOKUP($P873,'M1'!$A:$C,R$2,FALSE)),"SPECIFY METHOD")))</f>
        <v>No Debris found</v>
      </c>
      <c r="S873" s="33">
        <f t="shared" si="1673"/>
        <v>0</v>
      </c>
      <c r="T873" s="2">
        <v>0</v>
      </c>
    </row>
    <row r="874" spans="2:20">
      <c r="B874" s="2" t="str">
        <f t="shared" ref="B874:D874" si="1718">IF(ISERROR(B873),IF(ISERROR(B872),IF(ISERROR(B871),"BLANK",B871),B872),B873)</f>
        <v>LH</v>
      </c>
      <c r="C874" s="2" t="str">
        <f t="shared" si="1718"/>
        <v>KK</v>
      </c>
      <c r="D874" s="2" t="str">
        <f t="shared" si="1718"/>
        <v>BC3</v>
      </c>
      <c r="E874" s="7" t="str">
        <f>IF(ISERROR(VLOOKUP($D874,SITES!$A:$E,2,FALSE)),"",VLOOKUP($D874,SITES!$A:$E,2,FALSE))</f>
        <v>Broward County 3</v>
      </c>
      <c r="F874" s="4">
        <f>IF(ISERROR(VLOOKUP($D874,SITES!$A:$E,3,FALSE)),"",VLOOKUP($D874,SITES!$A:$E,3,FALSE))</f>
        <v>26.158633333333334</v>
      </c>
      <c r="G874" s="31">
        <f>IF(ISERROR(VLOOKUP($D874,SITES!$A:$E,4,FALSE)),"",VLOOKUP($D874,SITES!$A:$E,4,FALSE))</f>
        <v>-80.077349999999996</v>
      </c>
      <c r="H874" s="50">
        <f t="shared" ref="H874:P874" si="1719">IF(ISERROR(H873),IF(ISERROR(H872),IF(ISERROR(H871),"BLANK",H871),H872),H873)</f>
        <v>45479</v>
      </c>
      <c r="I874" s="2">
        <f t="shared" si="1719"/>
        <v>15</v>
      </c>
      <c r="J874" s="2" t="str">
        <f t="shared" si="1719"/>
        <v>N</v>
      </c>
      <c r="K874" s="6">
        <f t="shared" si="1719"/>
        <v>0.41666666666666669</v>
      </c>
      <c r="L874" s="2" t="str">
        <f t="shared" si="1719"/>
        <v>Angela</v>
      </c>
      <c r="M874" s="2">
        <f t="shared" si="1719"/>
        <v>18.899999999999999</v>
      </c>
      <c r="N874" s="2">
        <f t="shared" si="1719"/>
        <v>2</v>
      </c>
      <c r="O874" s="2">
        <f t="shared" si="1719"/>
        <v>2</v>
      </c>
      <c r="P874" s="2" t="str">
        <f t="shared" si="1719"/>
        <v>dez</v>
      </c>
      <c r="Q874" s="7" t="str">
        <f>IF($N874=1,IF(ISERROR(VLOOKUP($P874,'M1'!$A:$C,Q$2,FALSE)),"NOT PRESENT",VLOOKUP($P874,'M1'!$A:$C,Q$2,FALSE)),IF($N874=2,IF(ISERROR(VLOOKUP(DATA!$P874,'M2'!$A:$C,Q$2,FALSE)),"NOT PRESENT",VLOOKUP(DATA!$P874,'M2'!$A:$C,Q$2,FALSE)),IF($N874=0,IF(ISERROR(VLOOKUP($P874,'M1'!$A:$C,Q$2,FALSE)),IF(ISERROR(VLOOKUP(DATA!$P874,'M2'!$A:$C,Q$2,FALSE)),"NOT PRESENT",VLOOKUP(DATA!$P874,'M2'!$A:$C,Q$2,FALSE)),VLOOKUP($P874,'M1'!$A:$C,Q$2,FALSE)),"SPECIFY METHOD")))</f>
        <v>Debris - Zero</v>
      </c>
      <c r="R874" s="7" t="str">
        <f>IF($N874=1,IF(ISERROR(VLOOKUP($P874,'M1'!$A:$C,R$2,FALSE)),"NOT PRESENT",VLOOKUP($P874,'M1'!$A:$C,R$2,FALSE)),IF($N874=2,IF(ISERROR(VLOOKUP(DATA!$P874,'M2'!$A:$C,R$2,FALSE)),"NOT PRESENT",VLOOKUP(DATA!$P874,'M2'!$A:$C,R$2,FALSE)),IF($N874=0,IF(ISERROR(VLOOKUP($P874,'M1'!$A:$C,R$2,FALSE)),IF(ISERROR(VLOOKUP(DATA!$P874,'M2'!$A:$C,R$2,FALSE)),"NOT PRESENT",VLOOKUP(DATA!$P874,'M2'!$A:$C,R$2,FALSE)),VLOOKUP($P874,'M1'!$A:$C,R$2,FALSE)),"SPECIFY METHOD")))</f>
        <v>No Debris found</v>
      </c>
      <c r="S874" s="33">
        <f t="shared" si="1673"/>
        <v>0</v>
      </c>
      <c r="T874" s="2">
        <v>0</v>
      </c>
    </row>
    <row r="875" spans="2:20">
      <c r="B875" s="2" t="str">
        <f t="shared" ref="B875:D875" si="1720">IF(ISERROR(B874),IF(ISERROR(B873),IF(ISERROR(B872),"BLANK",B872),B873),B874)</f>
        <v>LH</v>
      </c>
      <c r="C875" s="2" t="str">
        <f t="shared" si="1720"/>
        <v>KK</v>
      </c>
      <c r="D875" s="2" t="str">
        <f t="shared" si="1720"/>
        <v>BC3</v>
      </c>
      <c r="E875" s="7" t="str">
        <f>IF(ISERROR(VLOOKUP($D875,SITES!$A:$E,2,FALSE)),"",VLOOKUP($D875,SITES!$A:$E,2,FALSE))</f>
        <v>Broward County 3</v>
      </c>
      <c r="F875" s="4">
        <f>IF(ISERROR(VLOOKUP($D875,SITES!$A:$E,3,FALSE)),"",VLOOKUP($D875,SITES!$A:$E,3,FALSE))</f>
        <v>26.158633333333334</v>
      </c>
      <c r="G875" s="31">
        <f>IF(ISERROR(VLOOKUP($D875,SITES!$A:$E,4,FALSE)),"",VLOOKUP($D875,SITES!$A:$E,4,FALSE))</f>
        <v>-80.077349999999996</v>
      </c>
      <c r="H875" s="50">
        <f t="shared" ref="H875:P875" si="1721">IF(ISERROR(H874),IF(ISERROR(H873),IF(ISERROR(H872),"BLANK",H872),H873),H874)</f>
        <v>45479</v>
      </c>
      <c r="I875" s="2">
        <f t="shared" si="1721"/>
        <v>15</v>
      </c>
      <c r="J875" s="2" t="str">
        <f t="shared" si="1721"/>
        <v>N</v>
      </c>
      <c r="K875" s="6">
        <f t="shared" si="1721"/>
        <v>0.41666666666666669</v>
      </c>
      <c r="L875" s="2" t="str">
        <f t="shared" si="1721"/>
        <v>Angela</v>
      </c>
      <c r="M875" s="2">
        <f t="shared" si="1721"/>
        <v>18.899999999999999</v>
      </c>
      <c r="N875" s="2">
        <f t="shared" si="1721"/>
        <v>2</v>
      </c>
      <c r="O875" s="2">
        <f t="shared" si="1721"/>
        <v>2</v>
      </c>
      <c r="P875" s="2" t="str">
        <f t="shared" si="1721"/>
        <v>dez</v>
      </c>
      <c r="Q875" s="7" t="str">
        <f>IF($N875=1,IF(ISERROR(VLOOKUP($P875,'M1'!$A:$C,Q$2,FALSE)),"NOT PRESENT",VLOOKUP($P875,'M1'!$A:$C,Q$2,FALSE)),IF($N875=2,IF(ISERROR(VLOOKUP(DATA!$P875,'M2'!$A:$C,Q$2,FALSE)),"NOT PRESENT",VLOOKUP(DATA!$P875,'M2'!$A:$C,Q$2,FALSE)),IF($N875=0,IF(ISERROR(VLOOKUP($P875,'M1'!$A:$C,Q$2,FALSE)),IF(ISERROR(VLOOKUP(DATA!$P875,'M2'!$A:$C,Q$2,FALSE)),"NOT PRESENT",VLOOKUP(DATA!$P875,'M2'!$A:$C,Q$2,FALSE)),VLOOKUP($P875,'M1'!$A:$C,Q$2,FALSE)),"SPECIFY METHOD")))</f>
        <v>Debris - Zero</v>
      </c>
      <c r="R875" s="7" t="str">
        <f>IF($N875=1,IF(ISERROR(VLOOKUP($P875,'M1'!$A:$C,R$2,FALSE)),"NOT PRESENT",VLOOKUP($P875,'M1'!$A:$C,R$2,FALSE)),IF($N875=2,IF(ISERROR(VLOOKUP(DATA!$P875,'M2'!$A:$C,R$2,FALSE)),"NOT PRESENT",VLOOKUP(DATA!$P875,'M2'!$A:$C,R$2,FALSE)),IF($N875=0,IF(ISERROR(VLOOKUP($P875,'M1'!$A:$C,R$2,FALSE)),IF(ISERROR(VLOOKUP(DATA!$P875,'M2'!$A:$C,R$2,FALSE)),"NOT PRESENT",VLOOKUP(DATA!$P875,'M2'!$A:$C,R$2,FALSE)),VLOOKUP($P875,'M1'!$A:$C,R$2,FALSE)),"SPECIFY METHOD")))</f>
        <v>No Debris found</v>
      </c>
      <c r="S875" s="33">
        <f t="shared" si="1673"/>
        <v>0</v>
      </c>
      <c r="T875" s="2">
        <v>0</v>
      </c>
    </row>
    <row r="876" spans="2:20">
      <c r="B876" s="2" t="str">
        <f t="shared" ref="B876:D876" si="1722">IF(ISERROR(B875),IF(ISERROR(B874),IF(ISERROR(B873),"BLANK",B873),B874),B875)</f>
        <v>LH</v>
      </c>
      <c r="C876" s="2" t="str">
        <f t="shared" si="1722"/>
        <v>KK</v>
      </c>
      <c r="D876" s="2" t="str">
        <f t="shared" si="1722"/>
        <v>BC3</v>
      </c>
      <c r="E876" s="7" t="str">
        <f>IF(ISERROR(VLOOKUP($D876,SITES!$A:$E,2,FALSE)),"",VLOOKUP($D876,SITES!$A:$E,2,FALSE))</f>
        <v>Broward County 3</v>
      </c>
      <c r="F876" s="4">
        <f>IF(ISERROR(VLOOKUP($D876,SITES!$A:$E,3,FALSE)),"",VLOOKUP($D876,SITES!$A:$E,3,FALSE))</f>
        <v>26.158633333333334</v>
      </c>
      <c r="G876" s="31">
        <f>IF(ISERROR(VLOOKUP($D876,SITES!$A:$E,4,FALSE)),"",VLOOKUP($D876,SITES!$A:$E,4,FALSE))</f>
        <v>-80.077349999999996</v>
      </c>
      <c r="H876" s="50">
        <f t="shared" ref="H876:P876" si="1723">IF(ISERROR(H875),IF(ISERROR(H874),IF(ISERROR(H873),"BLANK",H873),H874),H875)</f>
        <v>45479</v>
      </c>
      <c r="I876" s="2">
        <f t="shared" si="1723"/>
        <v>15</v>
      </c>
      <c r="J876" s="2" t="str">
        <f t="shared" si="1723"/>
        <v>N</v>
      </c>
      <c r="K876" s="6">
        <f t="shared" si="1723"/>
        <v>0.41666666666666669</v>
      </c>
      <c r="L876" s="2" t="str">
        <f t="shared" si="1723"/>
        <v>Angela</v>
      </c>
      <c r="M876" s="2">
        <f t="shared" si="1723"/>
        <v>18.899999999999999</v>
      </c>
      <c r="N876" s="2">
        <f t="shared" si="1723"/>
        <v>2</v>
      </c>
      <c r="O876" s="2">
        <f t="shared" si="1723"/>
        <v>2</v>
      </c>
      <c r="P876" s="2" t="str">
        <f t="shared" si="1723"/>
        <v>dez</v>
      </c>
      <c r="Q876" s="7" t="str">
        <f>IF($N876=1,IF(ISERROR(VLOOKUP($P876,'M1'!$A:$C,Q$2,FALSE)),"NOT PRESENT",VLOOKUP($P876,'M1'!$A:$C,Q$2,FALSE)),IF($N876=2,IF(ISERROR(VLOOKUP(DATA!$P876,'M2'!$A:$C,Q$2,FALSE)),"NOT PRESENT",VLOOKUP(DATA!$P876,'M2'!$A:$C,Q$2,FALSE)),IF($N876=0,IF(ISERROR(VLOOKUP($P876,'M1'!$A:$C,Q$2,FALSE)),IF(ISERROR(VLOOKUP(DATA!$P876,'M2'!$A:$C,Q$2,FALSE)),"NOT PRESENT",VLOOKUP(DATA!$P876,'M2'!$A:$C,Q$2,FALSE)),VLOOKUP($P876,'M1'!$A:$C,Q$2,FALSE)),"SPECIFY METHOD")))</f>
        <v>Debris - Zero</v>
      </c>
      <c r="R876" s="7" t="str">
        <f>IF($N876=1,IF(ISERROR(VLOOKUP($P876,'M1'!$A:$C,R$2,FALSE)),"NOT PRESENT",VLOOKUP($P876,'M1'!$A:$C,R$2,FALSE)),IF($N876=2,IF(ISERROR(VLOOKUP(DATA!$P876,'M2'!$A:$C,R$2,FALSE)),"NOT PRESENT",VLOOKUP(DATA!$P876,'M2'!$A:$C,R$2,FALSE)),IF($N876=0,IF(ISERROR(VLOOKUP($P876,'M1'!$A:$C,R$2,FALSE)),IF(ISERROR(VLOOKUP(DATA!$P876,'M2'!$A:$C,R$2,FALSE)),"NOT PRESENT",VLOOKUP(DATA!$P876,'M2'!$A:$C,R$2,FALSE)),VLOOKUP($P876,'M1'!$A:$C,R$2,FALSE)),"SPECIFY METHOD")))</f>
        <v>No Debris found</v>
      </c>
      <c r="S876" s="33">
        <f t="shared" si="1673"/>
        <v>0</v>
      </c>
      <c r="T876" s="2">
        <v>0</v>
      </c>
    </row>
    <row r="877" spans="2:20">
      <c r="B877" s="2" t="str">
        <f t="shared" ref="B877:D877" si="1724">IF(ISERROR(B876),IF(ISERROR(B875),IF(ISERROR(B874),"BLANK",B874),B875),B876)</f>
        <v>LH</v>
      </c>
      <c r="C877" s="2" t="str">
        <f t="shared" si="1724"/>
        <v>KK</v>
      </c>
      <c r="D877" s="2" t="str">
        <f t="shared" si="1724"/>
        <v>BC3</v>
      </c>
      <c r="E877" s="7" t="str">
        <f>IF(ISERROR(VLOOKUP($D877,SITES!$A:$E,2,FALSE)),"",VLOOKUP($D877,SITES!$A:$E,2,FALSE))</f>
        <v>Broward County 3</v>
      </c>
      <c r="F877" s="4">
        <f>IF(ISERROR(VLOOKUP($D877,SITES!$A:$E,3,FALSE)),"",VLOOKUP($D877,SITES!$A:$E,3,FALSE))</f>
        <v>26.158633333333334</v>
      </c>
      <c r="G877" s="31">
        <f>IF(ISERROR(VLOOKUP($D877,SITES!$A:$E,4,FALSE)),"",VLOOKUP($D877,SITES!$A:$E,4,FALSE))</f>
        <v>-80.077349999999996</v>
      </c>
      <c r="H877" s="50">
        <f t="shared" ref="H877:P877" si="1725">IF(ISERROR(H876),IF(ISERROR(H875),IF(ISERROR(H874),"BLANK",H874),H875),H876)</f>
        <v>45479</v>
      </c>
      <c r="I877" s="2">
        <f t="shared" si="1725"/>
        <v>15</v>
      </c>
      <c r="J877" s="2" t="str">
        <f t="shared" si="1725"/>
        <v>N</v>
      </c>
      <c r="K877" s="6">
        <f t="shared" si="1725"/>
        <v>0.41666666666666669</v>
      </c>
      <c r="L877" s="2" t="str">
        <f t="shared" si="1725"/>
        <v>Angela</v>
      </c>
      <c r="M877" s="2">
        <f t="shared" si="1725"/>
        <v>18.899999999999999</v>
      </c>
      <c r="N877" s="2">
        <f t="shared" si="1725"/>
        <v>2</v>
      </c>
      <c r="O877" s="2">
        <f t="shared" si="1725"/>
        <v>2</v>
      </c>
      <c r="P877" s="2" t="str">
        <f t="shared" si="1725"/>
        <v>dez</v>
      </c>
      <c r="Q877" s="7" t="str">
        <f>IF($N877=1,IF(ISERROR(VLOOKUP($P877,'M1'!$A:$C,Q$2,FALSE)),"NOT PRESENT",VLOOKUP($P877,'M1'!$A:$C,Q$2,FALSE)),IF($N877=2,IF(ISERROR(VLOOKUP(DATA!$P877,'M2'!$A:$C,Q$2,FALSE)),"NOT PRESENT",VLOOKUP(DATA!$P877,'M2'!$A:$C,Q$2,FALSE)),IF($N877=0,IF(ISERROR(VLOOKUP($P877,'M1'!$A:$C,Q$2,FALSE)),IF(ISERROR(VLOOKUP(DATA!$P877,'M2'!$A:$C,Q$2,FALSE)),"NOT PRESENT",VLOOKUP(DATA!$P877,'M2'!$A:$C,Q$2,FALSE)),VLOOKUP($P877,'M1'!$A:$C,Q$2,FALSE)),"SPECIFY METHOD")))</f>
        <v>Debris - Zero</v>
      </c>
      <c r="R877" s="7" t="str">
        <f>IF($N877=1,IF(ISERROR(VLOOKUP($P877,'M1'!$A:$C,R$2,FALSE)),"NOT PRESENT",VLOOKUP($P877,'M1'!$A:$C,R$2,FALSE)),IF($N877=2,IF(ISERROR(VLOOKUP(DATA!$P877,'M2'!$A:$C,R$2,FALSE)),"NOT PRESENT",VLOOKUP(DATA!$P877,'M2'!$A:$C,R$2,FALSE)),IF($N877=0,IF(ISERROR(VLOOKUP($P877,'M1'!$A:$C,R$2,FALSE)),IF(ISERROR(VLOOKUP(DATA!$P877,'M2'!$A:$C,R$2,FALSE)),"NOT PRESENT",VLOOKUP(DATA!$P877,'M2'!$A:$C,R$2,FALSE)),VLOOKUP($P877,'M1'!$A:$C,R$2,FALSE)),"SPECIFY METHOD")))</f>
        <v>No Debris found</v>
      </c>
      <c r="S877" s="33">
        <f t="shared" si="1673"/>
        <v>0</v>
      </c>
      <c r="T877" s="2">
        <v>0</v>
      </c>
    </row>
    <row r="878" spans="2:20">
      <c r="B878" s="2" t="str">
        <f t="shared" ref="B878:D878" si="1726">IF(ISERROR(B877),IF(ISERROR(B876),IF(ISERROR(B875),"BLANK",B875),B876),B877)</f>
        <v>LH</v>
      </c>
      <c r="C878" s="2" t="str">
        <f t="shared" si="1726"/>
        <v>KK</v>
      </c>
      <c r="D878" s="2" t="str">
        <f t="shared" si="1726"/>
        <v>BC3</v>
      </c>
      <c r="E878" s="7" t="str">
        <f>IF(ISERROR(VLOOKUP($D878,SITES!$A:$E,2,FALSE)),"",VLOOKUP($D878,SITES!$A:$E,2,FALSE))</f>
        <v>Broward County 3</v>
      </c>
      <c r="F878" s="4">
        <f>IF(ISERROR(VLOOKUP($D878,SITES!$A:$E,3,FALSE)),"",VLOOKUP($D878,SITES!$A:$E,3,FALSE))</f>
        <v>26.158633333333334</v>
      </c>
      <c r="G878" s="31">
        <f>IF(ISERROR(VLOOKUP($D878,SITES!$A:$E,4,FALSE)),"",VLOOKUP($D878,SITES!$A:$E,4,FALSE))</f>
        <v>-80.077349999999996</v>
      </c>
      <c r="H878" s="50">
        <f t="shared" ref="H878:P878" si="1727">IF(ISERROR(H877),IF(ISERROR(H876),IF(ISERROR(H875),"BLANK",H875),H876),H877)</f>
        <v>45479</v>
      </c>
      <c r="I878" s="2">
        <f t="shared" si="1727"/>
        <v>15</v>
      </c>
      <c r="J878" s="2" t="str">
        <f t="shared" si="1727"/>
        <v>N</v>
      </c>
      <c r="K878" s="6">
        <f t="shared" si="1727"/>
        <v>0.41666666666666669</v>
      </c>
      <c r="L878" s="2" t="str">
        <f t="shared" si="1727"/>
        <v>Angela</v>
      </c>
      <c r="M878" s="2">
        <f t="shared" si="1727"/>
        <v>18.899999999999999</v>
      </c>
      <c r="N878" s="2">
        <f t="shared" si="1727"/>
        <v>2</v>
      </c>
      <c r="O878" s="2">
        <f t="shared" si="1727"/>
        <v>2</v>
      </c>
      <c r="P878" s="2" t="str">
        <f t="shared" si="1727"/>
        <v>dez</v>
      </c>
      <c r="Q878" s="7" t="str">
        <f>IF($N878=1,IF(ISERROR(VLOOKUP($P878,'M1'!$A:$C,Q$2,FALSE)),"NOT PRESENT",VLOOKUP($P878,'M1'!$A:$C,Q$2,FALSE)),IF($N878=2,IF(ISERROR(VLOOKUP(DATA!$P878,'M2'!$A:$C,Q$2,FALSE)),"NOT PRESENT",VLOOKUP(DATA!$P878,'M2'!$A:$C,Q$2,FALSE)),IF($N878=0,IF(ISERROR(VLOOKUP($P878,'M1'!$A:$C,Q$2,FALSE)),IF(ISERROR(VLOOKUP(DATA!$P878,'M2'!$A:$C,Q$2,FALSE)),"NOT PRESENT",VLOOKUP(DATA!$P878,'M2'!$A:$C,Q$2,FALSE)),VLOOKUP($P878,'M1'!$A:$C,Q$2,FALSE)),"SPECIFY METHOD")))</f>
        <v>Debris - Zero</v>
      </c>
      <c r="R878" s="7" t="str">
        <f>IF($N878=1,IF(ISERROR(VLOOKUP($P878,'M1'!$A:$C,R$2,FALSE)),"NOT PRESENT",VLOOKUP($P878,'M1'!$A:$C,R$2,FALSE)),IF($N878=2,IF(ISERROR(VLOOKUP(DATA!$P878,'M2'!$A:$C,R$2,FALSE)),"NOT PRESENT",VLOOKUP(DATA!$P878,'M2'!$A:$C,R$2,FALSE)),IF($N878=0,IF(ISERROR(VLOOKUP($P878,'M1'!$A:$C,R$2,FALSE)),IF(ISERROR(VLOOKUP(DATA!$P878,'M2'!$A:$C,R$2,FALSE)),"NOT PRESENT",VLOOKUP(DATA!$P878,'M2'!$A:$C,R$2,FALSE)),VLOOKUP($P878,'M1'!$A:$C,R$2,FALSE)),"SPECIFY METHOD")))</f>
        <v>No Debris found</v>
      </c>
      <c r="S878" s="33">
        <f t="shared" si="1673"/>
        <v>0</v>
      </c>
      <c r="T878" s="2">
        <v>0</v>
      </c>
    </row>
    <row r="879" spans="2:20">
      <c r="B879" s="2" t="str">
        <f t="shared" ref="B879:D879" si="1728">IF(ISERROR(B878),IF(ISERROR(B877),IF(ISERROR(B876),"BLANK",B876),B877),B878)</f>
        <v>LH</v>
      </c>
      <c r="C879" s="2" t="str">
        <f t="shared" si="1728"/>
        <v>KK</v>
      </c>
      <c r="D879" s="2" t="str">
        <f t="shared" si="1728"/>
        <v>BC3</v>
      </c>
      <c r="E879" s="7" t="str">
        <f>IF(ISERROR(VLOOKUP($D879,SITES!$A:$E,2,FALSE)),"",VLOOKUP($D879,SITES!$A:$E,2,FALSE))</f>
        <v>Broward County 3</v>
      </c>
      <c r="F879" s="4">
        <f>IF(ISERROR(VLOOKUP($D879,SITES!$A:$E,3,FALSE)),"",VLOOKUP($D879,SITES!$A:$E,3,FALSE))</f>
        <v>26.158633333333334</v>
      </c>
      <c r="G879" s="31">
        <f>IF(ISERROR(VLOOKUP($D879,SITES!$A:$E,4,FALSE)),"",VLOOKUP($D879,SITES!$A:$E,4,FALSE))</f>
        <v>-80.077349999999996</v>
      </c>
      <c r="H879" s="50">
        <f t="shared" ref="H879:P879" si="1729">IF(ISERROR(H878),IF(ISERROR(H877),IF(ISERROR(H876),"BLANK",H876),H877),H878)</f>
        <v>45479</v>
      </c>
      <c r="I879" s="2">
        <f t="shared" si="1729"/>
        <v>15</v>
      </c>
      <c r="J879" s="2" t="str">
        <f t="shared" si="1729"/>
        <v>N</v>
      </c>
      <c r="K879" s="6">
        <f t="shared" si="1729"/>
        <v>0.41666666666666669</v>
      </c>
      <c r="L879" s="2" t="str">
        <f t="shared" si="1729"/>
        <v>Angela</v>
      </c>
      <c r="M879" s="2">
        <f t="shared" si="1729"/>
        <v>18.899999999999999</v>
      </c>
      <c r="N879" s="2">
        <f t="shared" si="1729"/>
        <v>2</v>
      </c>
      <c r="O879" s="2">
        <f t="shared" si="1729"/>
        <v>2</v>
      </c>
      <c r="P879" s="2" t="str">
        <f t="shared" si="1729"/>
        <v>dez</v>
      </c>
      <c r="Q879" s="7" t="str">
        <f>IF($N879=1,IF(ISERROR(VLOOKUP($P879,'M1'!$A:$C,Q$2,FALSE)),"NOT PRESENT",VLOOKUP($P879,'M1'!$A:$C,Q$2,FALSE)),IF($N879=2,IF(ISERROR(VLOOKUP(DATA!$P879,'M2'!$A:$C,Q$2,FALSE)),"NOT PRESENT",VLOOKUP(DATA!$P879,'M2'!$A:$C,Q$2,FALSE)),IF($N879=0,IF(ISERROR(VLOOKUP($P879,'M1'!$A:$C,Q$2,FALSE)),IF(ISERROR(VLOOKUP(DATA!$P879,'M2'!$A:$C,Q$2,FALSE)),"NOT PRESENT",VLOOKUP(DATA!$P879,'M2'!$A:$C,Q$2,FALSE)),VLOOKUP($P879,'M1'!$A:$C,Q$2,FALSE)),"SPECIFY METHOD")))</f>
        <v>Debris - Zero</v>
      </c>
      <c r="R879" s="7" t="str">
        <f>IF($N879=1,IF(ISERROR(VLOOKUP($P879,'M1'!$A:$C,R$2,FALSE)),"NOT PRESENT",VLOOKUP($P879,'M1'!$A:$C,R$2,FALSE)),IF($N879=2,IF(ISERROR(VLOOKUP(DATA!$P879,'M2'!$A:$C,R$2,FALSE)),"NOT PRESENT",VLOOKUP(DATA!$P879,'M2'!$A:$C,R$2,FALSE)),IF($N879=0,IF(ISERROR(VLOOKUP($P879,'M1'!$A:$C,R$2,FALSE)),IF(ISERROR(VLOOKUP(DATA!$P879,'M2'!$A:$C,R$2,FALSE)),"NOT PRESENT",VLOOKUP(DATA!$P879,'M2'!$A:$C,R$2,FALSE)),VLOOKUP($P879,'M1'!$A:$C,R$2,FALSE)),"SPECIFY METHOD")))</f>
        <v>No Debris found</v>
      </c>
      <c r="S879" s="33">
        <f t="shared" si="1673"/>
        <v>0</v>
      </c>
      <c r="T879" s="2">
        <v>0</v>
      </c>
    </row>
    <row r="880" spans="2:20">
      <c r="B880" s="2" t="str">
        <f t="shared" ref="B880:D880" si="1730">IF(ISERROR(B879),IF(ISERROR(B878),IF(ISERROR(B877),"BLANK",B877),B878),B879)</f>
        <v>LH</v>
      </c>
      <c r="C880" s="2" t="str">
        <f t="shared" si="1730"/>
        <v>KK</v>
      </c>
      <c r="D880" s="2" t="str">
        <f t="shared" si="1730"/>
        <v>BC3</v>
      </c>
      <c r="E880" s="7" t="str">
        <f>IF(ISERROR(VLOOKUP($D880,SITES!$A:$E,2,FALSE)),"",VLOOKUP($D880,SITES!$A:$E,2,FALSE))</f>
        <v>Broward County 3</v>
      </c>
      <c r="F880" s="4">
        <f>IF(ISERROR(VLOOKUP($D880,SITES!$A:$E,3,FALSE)),"",VLOOKUP($D880,SITES!$A:$E,3,FALSE))</f>
        <v>26.158633333333334</v>
      </c>
      <c r="G880" s="31">
        <f>IF(ISERROR(VLOOKUP($D880,SITES!$A:$E,4,FALSE)),"",VLOOKUP($D880,SITES!$A:$E,4,FALSE))</f>
        <v>-80.077349999999996</v>
      </c>
      <c r="H880" s="50">
        <f t="shared" ref="H880:P880" si="1731">IF(ISERROR(H879),IF(ISERROR(H878),IF(ISERROR(H877),"BLANK",H877),H878),H879)</f>
        <v>45479</v>
      </c>
      <c r="I880" s="2">
        <f t="shared" si="1731"/>
        <v>15</v>
      </c>
      <c r="J880" s="2" t="str">
        <f t="shared" si="1731"/>
        <v>N</v>
      </c>
      <c r="K880" s="6">
        <f t="shared" si="1731"/>
        <v>0.41666666666666669</v>
      </c>
      <c r="L880" s="2" t="str">
        <f t="shared" si="1731"/>
        <v>Angela</v>
      </c>
      <c r="M880" s="2">
        <f t="shared" si="1731"/>
        <v>18.899999999999999</v>
      </c>
      <c r="N880" s="2">
        <f t="shared" si="1731"/>
        <v>2</v>
      </c>
      <c r="O880" s="2">
        <f t="shared" si="1731"/>
        <v>2</v>
      </c>
      <c r="P880" s="2" t="str">
        <f t="shared" si="1731"/>
        <v>dez</v>
      </c>
      <c r="Q880" s="7" t="str">
        <f>IF($N880=1,IF(ISERROR(VLOOKUP($P880,'M1'!$A:$C,Q$2,FALSE)),"NOT PRESENT",VLOOKUP($P880,'M1'!$A:$C,Q$2,FALSE)),IF($N880=2,IF(ISERROR(VLOOKUP(DATA!$P880,'M2'!$A:$C,Q$2,FALSE)),"NOT PRESENT",VLOOKUP(DATA!$P880,'M2'!$A:$C,Q$2,FALSE)),IF($N880=0,IF(ISERROR(VLOOKUP($P880,'M1'!$A:$C,Q$2,FALSE)),IF(ISERROR(VLOOKUP(DATA!$P880,'M2'!$A:$C,Q$2,FALSE)),"NOT PRESENT",VLOOKUP(DATA!$P880,'M2'!$A:$C,Q$2,FALSE)),VLOOKUP($P880,'M1'!$A:$C,Q$2,FALSE)),"SPECIFY METHOD")))</f>
        <v>Debris - Zero</v>
      </c>
      <c r="R880" s="7" t="str">
        <f>IF($N880=1,IF(ISERROR(VLOOKUP($P880,'M1'!$A:$C,R$2,FALSE)),"NOT PRESENT",VLOOKUP($P880,'M1'!$A:$C,R$2,FALSE)),IF($N880=2,IF(ISERROR(VLOOKUP(DATA!$P880,'M2'!$A:$C,R$2,FALSE)),"NOT PRESENT",VLOOKUP(DATA!$P880,'M2'!$A:$C,R$2,FALSE)),IF($N880=0,IF(ISERROR(VLOOKUP($P880,'M1'!$A:$C,R$2,FALSE)),IF(ISERROR(VLOOKUP(DATA!$P880,'M2'!$A:$C,R$2,FALSE)),"NOT PRESENT",VLOOKUP(DATA!$P880,'M2'!$A:$C,R$2,FALSE)),VLOOKUP($P880,'M1'!$A:$C,R$2,FALSE)),"SPECIFY METHOD")))</f>
        <v>No Debris found</v>
      </c>
      <c r="S880" s="33">
        <f t="shared" si="1673"/>
        <v>0</v>
      </c>
      <c r="T880" s="2">
        <v>0</v>
      </c>
    </row>
    <row r="881" spans="2:20">
      <c r="B881" s="2" t="str">
        <f t="shared" ref="B881:D881" si="1732">IF(ISERROR(B880),IF(ISERROR(B879),IF(ISERROR(B878),"BLANK",B878),B879),B880)</f>
        <v>LH</v>
      </c>
      <c r="C881" s="2" t="str">
        <f t="shared" si="1732"/>
        <v>KK</v>
      </c>
      <c r="D881" s="2" t="str">
        <f t="shared" si="1732"/>
        <v>BC3</v>
      </c>
      <c r="E881" s="7" t="str">
        <f>IF(ISERROR(VLOOKUP($D881,SITES!$A:$E,2,FALSE)),"",VLOOKUP($D881,SITES!$A:$E,2,FALSE))</f>
        <v>Broward County 3</v>
      </c>
      <c r="F881" s="4">
        <f>IF(ISERROR(VLOOKUP($D881,SITES!$A:$E,3,FALSE)),"",VLOOKUP($D881,SITES!$A:$E,3,FALSE))</f>
        <v>26.158633333333334</v>
      </c>
      <c r="G881" s="31">
        <f>IF(ISERROR(VLOOKUP($D881,SITES!$A:$E,4,FALSE)),"",VLOOKUP($D881,SITES!$A:$E,4,FALSE))</f>
        <v>-80.077349999999996</v>
      </c>
      <c r="H881" s="50">
        <f t="shared" ref="H881:P881" si="1733">IF(ISERROR(H880),IF(ISERROR(H879),IF(ISERROR(H878),"BLANK",H878),H879),H880)</f>
        <v>45479</v>
      </c>
      <c r="I881" s="2">
        <f t="shared" si="1733"/>
        <v>15</v>
      </c>
      <c r="J881" s="2" t="str">
        <f t="shared" si="1733"/>
        <v>N</v>
      </c>
      <c r="K881" s="6">
        <f t="shared" si="1733"/>
        <v>0.41666666666666669</v>
      </c>
      <c r="L881" s="2" t="str">
        <f t="shared" si="1733"/>
        <v>Angela</v>
      </c>
      <c r="M881" s="2">
        <f t="shared" si="1733"/>
        <v>18.899999999999999</v>
      </c>
      <c r="N881" s="2">
        <f t="shared" si="1733"/>
        <v>2</v>
      </c>
      <c r="O881" s="2">
        <f t="shared" si="1733"/>
        <v>2</v>
      </c>
      <c r="P881" s="2" t="str">
        <f t="shared" si="1733"/>
        <v>dez</v>
      </c>
      <c r="Q881" s="7" t="str">
        <f>IF($N881=1,IF(ISERROR(VLOOKUP($P881,'M1'!$A:$C,Q$2,FALSE)),"NOT PRESENT",VLOOKUP($P881,'M1'!$A:$C,Q$2,FALSE)),IF($N881=2,IF(ISERROR(VLOOKUP(DATA!$P881,'M2'!$A:$C,Q$2,FALSE)),"NOT PRESENT",VLOOKUP(DATA!$P881,'M2'!$A:$C,Q$2,FALSE)),IF($N881=0,IF(ISERROR(VLOOKUP($P881,'M1'!$A:$C,Q$2,FALSE)),IF(ISERROR(VLOOKUP(DATA!$P881,'M2'!$A:$C,Q$2,FALSE)),"NOT PRESENT",VLOOKUP(DATA!$P881,'M2'!$A:$C,Q$2,FALSE)),VLOOKUP($P881,'M1'!$A:$C,Q$2,FALSE)),"SPECIFY METHOD")))</f>
        <v>Debris - Zero</v>
      </c>
      <c r="R881" s="7" t="str">
        <f>IF($N881=1,IF(ISERROR(VLOOKUP($P881,'M1'!$A:$C,R$2,FALSE)),"NOT PRESENT",VLOOKUP($P881,'M1'!$A:$C,R$2,FALSE)),IF($N881=2,IF(ISERROR(VLOOKUP(DATA!$P881,'M2'!$A:$C,R$2,FALSE)),"NOT PRESENT",VLOOKUP(DATA!$P881,'M2'!$A:$C,R$2,FALSE)),IF($N881=0,IF(ISERROR(VLOOKUP($P881,'M1'!$A:$C,R$2,FALSE)),IF(ISERROR(VLOOKUP(DATA!$P881,'M2'!$A:$C,R$2,FALSE)),"NOT PRESENT",VLOOKUP(DATA!$P881,'M2'!$A:$C,R$2,FALSE)),VLOOKUP($P881,'M1'!$A:$C,R$2,FALSE)),"SPECIFY METHOD")))</f>
        <v>No Debris found</v>
      </c>
      <c r="S881" s="33">
        <f t="shared" si="1673"/>
        <v>0</v>
      </c>
      <c r="T881" s="2">
        <v>0</v>
      </c>
    </row>
    <row r="882" spans="2:20">
      <c r="B882" s="2" t="str">
        <f t="shared" ref="B882:D882" si="1734">IF(ISERROR(B881),IF(ISERROR(B880),IF(ISERROR(B879),"BLANK",B879),B880),B881)</f>
        <v>LH</v>
      </c>
      <c r="C882" s="2" t="str">
        <f t="shared" si="1734"/>
        <v>KK</v>
      </c>
      <c r="D882" s="2" t="str">
        <f t="shared" si="1734"/>
        <v>BC3</v>
      </c>
      <c r="E882" s="7" t="str">
        <f>IF(ISERROR(VLOOKUP($D882,SITES!$A:$E,2,FALSE)),"",VLOOKUP($D882,SITES!$A:$E,2,FALSE))</f>
        <v>Broward County 3</v>
      </c>
      <c r="F882" s="4">
        <f>IF(ISERROR(VLOOKUP($D882,SITES!$A:$E,3,FALSE)),"",VLOOKUP($D882,SITES!$A:$E,3,FALSE))</f>
        <v>26.158633333333334</v>
      </c>
      <c r="G882" s="31">
        <f>IF(ISERROR(VLOOKUP($D882,SITES!$A:$E,4,FALSE)),"",VLOOKUP($D882,SITES!$A:$E,4,FALSE))</f>
        <v>-80.077349999999996</v>
      </c>
      <c r="H882" s="50">
        <f t="shared" ref="H882:P882" si="1735">IF(ISERROR(H881),IF(ISERROR(H880),IF(ISERROR(H879),"BLANK",H879),H880),H881)</f>
        <v>45479</v>
      </c>
      <c r="I882" s="2">
        <f t="shared" si="1735"/>
        <v>15</v>
      </c>
      <c r="J882" s="2" t="str">
        <f t="shared" si="1735"/>
        <v>N</v>
      </c>
      <c r="K882" s="6">
        <f t="shared" si="1735"/>
        <v>0.41666666666666669</v>
      </c>
      <c r="L882" s="2" t="str">
        <f t="shared" si="1735"/>
        <v>Angela</v>
      </c>
      <c r="M882" s="2">
        <f t="shared" si="1735"/>
        <v>18.899999999999999</v>
      </c>
      <c r="N882" s="2">
        <f t="shared" si="1735"/>
        <v>2</v>
      </c>
      <c r="O882" s="2">
        <f t="shared" si="1735"/>
        <v>2</v>
      </c>
      <c r="P882" s="2" t="str">
        <f t="shared" si="1735"/>
        <v>dez</v>
      </c>
      <c r="Q882" s="7" t="str">
        <f>IF($N882=1,IF(ISERROR(VLOOKUP($P882,'M1'!$A:$C,Q$2,FALSE)),"NOT PRESENT",VLOOKUP($P882,'M1'!$A:$C,Q$2,FALSE)),IF($N882=2,IF(ISERROR(VLOOKUP(DATA!$P882,'M2'!$A:$C,Q$2,FALSE)),"NOT PRESENT",VLOOKUP(DATA!$P882,'M2'!$A:$C,Q$2,FALSE)),IF($N882=0,IF(ISERROR(VLOOKUP($P882,'M1'!$A:$C,Q$2,FALSE)),IF(ISERROR(VLOOKUP(DATA!$P882,'M2'!$A:$C,Q$2,FALSE)),"NOT PRESENT",VLOOKUP(DATA!$P882,'M2'!$A:$C,Q$2,FALSE)),VLOOKUP($P882,'M1'!$A:$C,Q$2,FALSE)),"SPECIFY METHOD")))</f>
        <v>Debris - Zero</v>
      </c>
      <c r="R882" s="7" t="str">
        <f>IF($N882=1,IF(ISERROR(VLOOKUP($P882,'M1'!$A:$C,R$2,FALSE)),"NOT PRESENT",VLOOKUP($P882,'M1'!$A:$C,R$2,FALSE)),IF($N882=2,IF(ISERROR(VLOOKUP(DATA!$P882,'M2'!$A:$C,R$2,FALSE)),"NOT PRESENT",VLOOKUP(DATA!$P882,'M2'!$A:$C,R$2,FALSE)),IF($N882=0,IF(ISERROR(VLOOKUP($P882,'M1'!$A:$C,R$2,FALSE)),IF(ISERROR(VLOOKUP(DATA!$P882,'M2'!$A:$C,R$2,FALSE)),"NOT PRESENT",VLOOKUP(DATA!$P882,'M2'!$A:$C,R$2,FALSE)),VLOOKUP($P882,'M1'!$A:$C,R$2,FALSE)),"SPECIFY METHOD")))</f>
        <v>No Debris found</v>
      </c>
      <c r="S882" s="33">
        <f t="shared" si="1673"/>
        <v>0</v>
      </c>
      <c r="T882" s="2">
        <v>0</v>
      </c>
    </row>
    <row r="883" spans="2:20">
      <c r="B883" s="2" t="str">
        <f t="shared" ref="B883:D883" si="1736">IF(ISERROR(B882),IF(ISERROR(B881),IF(ISERROR(B880),"BLANK",B880),B881),B882)</f>
        <v>LH</v>
      </c>
      <c r="C883" s="2" t="str">
        <f t="shared" si="1736"/>
        <v>KK</v>
      </c>
      <c r="D883" s="2" t="str">
        <f t="shared" si="1736"/>
        <v>BC3</v>
      </c>
      <c r="E883" s="7" t="str">
        <f>IF(ISERROR(VLOOKUP($D883,SITES!$A:$E,2,FALSE)),"",VLOOKUP($D883,SITES!$A:$E,2,FALSE))</f>
        <v>Broward County 3</v>
      </c>
      <c r="F883" s="4">
        <f>IF(ISERROR(VLOOKUP($D883,SITES!$A:$E,3,FALSE)),"",VLOOKUP($D883,SITES!$A:$E,3,FALSE))</f>
        <v>26.158633333333334</v>
      </c>
      <c r="G883" s="31">
        <f>IF(ISERROR(VLOOKUP($D883,SITES!$A:$E,4,FALSE)),"",VLOOKUP($D883,SITES!$A:$E,4,FALSE))</f>
        <v>-80.077349999999996</v>
      </c>
      <c r="H883" s="50">
        <f t="shared" ref="H883:P883" si="1737">IF(ISERROR(H882),IF(ISERROR(H881),IF(ISERROR(H880),"BLANK",H880),H881),H882)</f>
        <v>45479</v>
      </c>
      <c r="I883" s="2">
        <f t="shared" si="1737"/>
        <v>15</v>
      </c>
      <c r="J883" s="2" t="str">
        <f t="shared" si="1737"/>
        <v>N</v>
      </c>
      <c r="K883" s="6">
        <f t="shared" si="1737"/>
        <v>0.41666666666666669</v>
      </c>
      <c r="L883" s="2" t="str">
        <f t="shared" si="1737"/>
        <v>Angela</v>
      </c>
      <c r="M883" s="2">
        <f t="shared" si="1737"/>
        <v>18.899999999999999</v>
      </c>
      <c r="N883" s="2">
        <f t="shared" si="1737"/>
        <v>2</v>
      </c>
      <c r="O883" s="2">
        <f t="shared" si="1737"/>
        <v>2</v>
      </c>
      <c r="P883" s="2" t="str">
        <f t="shared" si="1737"/>
        <v>dez</v>
      </c>
      <c r="Q883" s="7" t="str">
        <f>IF($N883=1,IF(ISERROR(VLOOKUP($P883,'M1'!$A:$C,Q$2,FALSE)),"NOT PRESENT",VLOOKUP($P883,'M1'!$A:$C,Q$2,FALSE)),IF($N883=2,IF(ISERROR(VLOOKUP(DATA!$P883,'M2'!$A:$C,Q$2,FALSE)),"NOT PRESENT",VLOOKUP(DATA!$P883,'M2'!$A:$C,Q$2,FALSE)),IF($N883=0,IF(ISERROR(VLOOKUP($P883,'M1'!$A:$C,Q$2,FALSE)),IF(ISERROR(VLOOKUP(DATA!$P883,'M2'!$A:$C,Q$2,FALSE)),"NOT PRESENT",VLOOKUP(DATA!$P883,'M2'!$A:$C,Q$2,FALSE)),VLOOKUP($P883,'M1'!$A:$C,Q$2,FALSE)),"SPECIFY METHOD")))</f>
        <v>Debris - Zero</v>
      </c>
      <c r="R883" s="7" t="str">
        <f>IF($N883=1,IF(ISERROR(VLOOKUP($P883,'M1'!$A:$C,R$2,FALSE)),"NOT PRESENT",VLOOKUP($P883,'M1'!$A:$C,R$2,FALSE)),IF($N883=2,IF(ISERROR(VLOOKUP(DATA!$P883,'M2'!$A:$C,R$2,FALSE)),"NOT PRESENT",VLOOKUP(DATA!$P883,'M2'!$A:$C,R$2,FALSE)),IF($N883=0,IF(ISERROR(VLOOKUP($P883,'M1'!$A:$C,R$2,FALSE)),IF(ISERROR(VLOOKUP(DATA!$P883,'M2'!$A:$C,R$2,FALSE)),"NOT PRESENT",VLOOKUP(DATA!$P883,'M2'!$A:$C,R$2,FALSE)),VLOOKUP($P883,'M1'!$A:$C,R$2,FALSE)),"SPECIFY METHOD")))</f>
        <v>No Debris found</v>
      </c>
      <c r="S883" s="33">
        <f t="shared" si="1673"/>
        <v>0</v>
      </c>
      <c r="T883" s="2">
        <v>0</v>
      </c>
    </row>
    <row r="884" spans="2:20">
      <c r="B884" s="2" t="str">
        <f t="shared" ref="B884:D884" si="1738">IF(ISERROR(B883),IF(ISERROR(B882),IF(ISERROR(B881),"BLANK",B881),B882),B883)</f>
        <v>LH</v>
      </c>
      <c r="C884" s="2" t="str">
        <f t="shared" si="1738"/>
        <v>KK</v>
      </c>
      <c r="D884" s="2" t="str">
        <f t="shared" si="1738"/>
        <v>BC3</v>
      </c>
      <c r="E884" s="7" t="str">
        <f>IF(ISERROR(VLOOKUP($D884,SITES!$A:$E,2,FALSE)),"",VLOOKUP($D884,SITES!$A:$E,2,FALSE))</f>
        <v>Broward County 3</v>
      </c>
      <c r="F884" s="4">
        <f>IF(ISERROR(VLOOKUP($D884,SITES!$A:$E,3,FALSE)),"",VLOOKUP($D884,SITES!$A:$E,3,FALSE))</f>
        <v>26.158633333333334</v>
      </c>
      <c r="G884" s="31">
        <f>IF(ISERROR(VLOOKUP($D884,SITES!$A:$E,4,FALSE)),"",VLOOKUP($D884,SITES!$A:$E,4,FALSE))</f>
        <v>-80.077349999999996</v>
      </c>
      <c r="H884" s="50">
        <f t="shared" ref="H884:P884" si="1739">IF(ISERROR(H883),IF(ISERROR(H882),IF(ISERROR(H881),"BLANK",H881),H882),H883)</f>
        <v>45479</v>
      </c>
      <c r="I884" s="2">
        <f t="shared" si="1739"/>
        <v>15</v>
      </c>
      <c r="J884" s="2" t="str">
        <f t="shared" si="1739"/>
        <v>N</v>
      </c>
      <c r="K884" s="6">
        <f t="shared" si="1739"/>
        <v>0.41666666666666669</v>
      </c>
      <c r="L884" s="2" t="str">
        <f t="shared" si="1739"/>
        <v>Angela</v>
      </c>
      <c r="M884" s="2">
        <f t="shared" si="1739"/>
        <v>18.899999999999999</v>
      </c>
      <c r="N884" s="2">
        <f t="shared" si="1739"/>
        <v>2</v>
      </c>
      <c r="O884" s="2">
        <f t="shared" si="1739"/>
        <v>2</v>
      </c>
      <c r="P884" s="2" t="str">
        <f t="shared" si="1739"/>
        <v>dez</v>
      </c>
      <c r="Q884" s="7" t="str">
        <f>IF($N884=1,IF(ISERROR(VLOOKUP($P884,'M1'!$A:$C,Q$2,FALSE)),"NOT PRESENT",VLOOKUP($P884,'M1'!$A:$C,Q$2,FALSE)),IF($N884=2,IF(ISERROR(VLOOKUP(DATA!$P884,'M2'!$A:$C,Q$2,FALSE)),"NOT PRESENT",VLOOKUP(DATA!$P884,'M2'!$A:$C,Q$2,FALSE)),IF($N884=0,IF(ISERROR(VLOOKUP($P884,'M1'!$A:$C,Q$2,FALSE)),IF(ISERROR(VLOOKUP(DATA!$P884,'M2'!$A:$C,Q$2,FALSE)),"NOT PRESENT",VLOOKUP(DATA!$P884,'M2'!$A:$C,Q$2,FALSE)),VLOOKUP($P884,'M1'!$A:$C,Q$2,FALSE)),"SPECIFY METHOD")))</f>
        <v>Debris - Zero</v>
      </c>
      <c r="R884" s="7" t="str">
        <f>IF($N884=1,IF(ISERROR(VLOOKUP($P884,'M1'!$A:$C,R$2,FALSE)),"NOT PRESENT",VLOOKUP($P884,'M1'!$A:$C,R$2,FALSE)),IF($N884=2,IF(ISERROR(VLOOKUP(DATA!$P884,'M2'!$A:$C,R$2,FALSE)),"NOT PRESENT",VLOOKUP(DATA!$P884,'M2'!$A:$C,R$2,FALSE)),IF($N884=0,IF(ISERROR(VLOOKUP($P884,'M1'!$A:$C,R$2,FALSE)),IF(ISERROR(VLOOKUP(DATA!$P884,'M2'!$A:$C,R$2,FALSE)),"NOT PRESENT",VLOOKUP(DATA!$P884,'M2'!$A:$C,R$2,FALSE)),VLOOKUP($P884,'M1'!$A:$C,R$2,FALSE)),"SPECIFY METHOD")))</f>
        <v>No Debris found</v>
      </c>
      <c r="S884" s="33">
        <f t="shared" si="1673"/>
        <v>0</v>
      </c>
      <c r="T884" s="2">
        <v>0</v>
      </c>
    </row>
    <row r="885" spans="2:20">
      <c r="B885" s="2" t="str">
        <f t="shared" ref="B885:D885" si="1740">IF(ISERROR(B884),IF(ISERROR(B883),IF(ISERROR(B882),"BLANK",B882),B883),B884)</f>
        <v>LH</v>
      </c>
      <c r="C885" s="2" t="str">
        <f t="shared" si="1740"/>
        <v>KK</v>
      </c>
      <c r="D885" s="2" t="str">
        <f t="shared" si="1740"/>
        <v>BC3</v>
      </c>
      <c r="E885" s="7" t="str">
        <f>IF(ISERROR(VLOOKUP($D885,SITES!$A:$E,2,FALSE)),"",VLOOKUP($D885,SITES!$A:$E,2,FALSE))</f>
        <v>Broward County 3</v>
      </c>
      <c r="F885" s="4">
        <f>IF(ISERROR(VLOOKUP($D885,SITES!$A:$E,3,FALSE)),"",VLOOKUP($D885,SITES!$A:$E,3,FALSE))</f>
        <v>26.158633333333334</v>
      </c>
      <c r="G885" s="31">
        <f>IF(ISERROR(VLOOKUP($D885,SITES!$A:$E,4,FALSE)),"",VLOOKUP($D885,SITES!$A:$E,4,FALSE))</f>
        <v>-80.077349999999996</v>
      </c>
      <c r="H885" s="50">
        <f t="shared" ref="H885:P885" si="1741">IF(ISERROR(H884),IF(ISERROR(H883),IF(ISERROR(H882),"BLANK",H882),H883),H884)</f>
        <v>45479</v>
      </c>
      <c r="I885" s="2">
        <f t="shared" si="1741"/>
        <v>15</v>
      </c>
      <c r="J885" s="2" t="str">
        <f t="shared" si="1741"/>
        <v>N</v>
      </c>
      <c r="K885" s="6">
        <f t="shared" si="1741"/>
        <v>0.41666666666666669</v>
      </c>
      <c r="L885" s="2" t="str">
        <f t="shared" si="1741"/>
        <v>Angela</v>
      </c>
      <c r="M885" s="2">
        <f t="shared" si="1741"/>
        <v>18.899999999999999</v>
      </c>
      <c r="N885" s="2">
        <f t="shared" si="1741"/>
        <v>2</v>
      </c>
      <c r="O885" s="2">
        <f t="shared" si="1741"/>
        <v>2</v>
      </c>
      <c r="P885" s="2" t="str">
        <f t="shared" si="1741"/>
        <v>dez</v>
      </c>
      <c r="Q885" s="7" t="str">
        <f>IF($N885=1,IF(ISERROR(VLOOKUP($P885,'M1'!$A:$C,Q$2,FALSE)),"NOT PRESENT",VLOOKUP($P885,'M1'!$A:$C,Q$2,FALSE)),IF($N885=2,IF(ISERROR(VLOOKUP(DATA!$P885,'M2'!$A:$C,Q$2,FALSE)),"NOT PRESENT",VLOOKUP(DATA!$P885,'M2'!$A:$C,Q$2,FALSE)),IF($N885=0,IF(ISERROR(VLOOKUP($P885,'M1'!$A:$C,Q$2,FALSE)),IF(ISERROR(VLOOKUP(DATA!$P885,'M2'!$A:$C,Q$2,FALSE)),"NOT PRESENT",VLOOKUP(DATA!$P885,'M2'!$A:$C,Q$2,FALSE)),VLOOKUP($P885,'M1'!$A:$C,Q$2,FALSE)),"SPECIFY METHOD")))</f>
        <v>Debris - Zero</v>
      </c>
      <c r="R885" s="7" t="str">
        <f>IF($N885=1,IF(ISERROR(VLOOKUP($P885,'M1'!$A:$C,R$2,FALSE)),"NOT PRESENT",VLOOKUP($P885,'M1'!$A:$C,R$2,FALSE)),IF($N885=2,IF(ISERROR(VLOOKUP(DATA!$P885,'M2'!$A:$C,R$2,FALSE)),"NOT PRESENT",VLOOKUP(DATA!$P885,'M2'!$A:$C,R$2,FALSE)),IF($N885=0,IF(ISERROR(VLOOKUP($P885,'M1'!$A:$C,R$2,FALSE)),IF(ISERROR(VLOOKUP(DATA!$P885,'M2'!$A:$C,R$2,FALSE)),"NOT PRESENT",VLOOKUP(DATA!$P885,'M2'!$A:$C,R$2,FALSE)),VLOOKUP($P885,'M1'!$A:$C,R$2,FALSE)),"SPECIFY METHOD")))</f>
        <v>No Debris found</v>
      </c>
      <c r="S885" s="33">
        <f t="shared" si="1673"/>
        <v>0</v>
      </c>
      <c r="T885" s="2">
        <v>0</v>
      </c>
    </row>
    <row r="886" spans="2:20">
      <c r="B886" s="2" t="str">
        <f t="shared" ref="B886:D886" si="1742">IF(ISERROR(B885),IF(ISERROR(B884),IF(ISERROR(B883),"BLANK",B883),B884),B885)</f>
        <v>LH</v>
      </c>
      <c r="C886" s="2" t="str">
        <f t="shared" si="1742"/>
        <v>KK</v>
      </c>
      <c r="D886" s="2" t="str">
        <f t="shared" si="1742"/>
        <v>BC3</v>
      </c>
      <c r="E886" s="7" t="str">
        <f>IF(ISERROR(VLOOKUP($D886,SITES!$A:$E,2,FALSE)),"",VLOOKUP($D886,SITES!$A:$E,2,FALSE))</f>
        <v>Broward County 3</v>
      </c>
      <c r="F886" s="4">
        <f>IF(ISERROR(VLOOKUP($D886,SITES!$A:$E,3,FALSE)),"",VLOOKUP($D886,SITES!$A:$E,3,FALSE))</f>
        <v>26.158633333333334</v>
      </c>
      <c r="G886" s="31">
        <f>IF(ISERROR(VLOOKUP($D886,SITES!$A:$E,4,FALSE)),"",VLOOKUP($D886,SITES!$A:$E,4,FALSE))</f>
        <v>-80.077349999999996</v>
      </c>
      <c r="H886" s="50">
        <f t="shared" ref="H886:P886" si="1743">IF(ISERROR(H885),IF(ISERROR(H884),IF(ISERROR(H883),"BLANK",H883),H884),H885)</f>
        <v>45479</v>
      </c>
      <c r="I886" s="2">
        <f t="shared" si="1743"/>
        <v>15</v>
      </c>
      <c r="J886" s="2" t="str">
        <f t="shared" si="1743"/>
        <v>N</v>
      </c>
      <c r="K886" s="6">
        <f t="shared" si="1743"/>
        <v>0.41666666666666669</v>
      </c>
      <c r="L886" s="2" t="str">
        <f t="shared" si="1743"/>
        <v>Angela</v>
      </c>
      <c r="M886" s="2">
        <f t="shared" si="1743"/>
        <v>18.899999999999999</v>
      </c>
      <c r="N886" s="2">
        <f t="shared" si="1743"/>
        <v>2</v>
      </c>
      <c r="O886" s="2">
        <f t="shared" si="1743"/>
        <v>2</v>
      </c>
      <c r="P886" s="2" t="str">
        <f t="shared" si="1743"/>
        <v>dez</v>
      </c>
      <c r="Q886" s="7" t="str">
        <f>IF($N886=1,IF(ISERROR(VLOOKUP($P886,'M1'!$A:$C,Q$2,FALSE)),"NOT PRESENT",VLOOKUP($P886,'M1'!$A:$C,Q$2,FALSE)),IF($N886=2,IF(ISERROR(VLOOKUP(DATA!$P886,'M2'!$A:$C,Q$2,FALSE)),"NOT PRESENT",VLOOKUP(DATA!$P886,'M2'!$A:$C,Q$2,FALSE)),IF($N886=0,IF(ISERROR(VLOOKUP($P886,'M1'!$A:$C,Q$2,FALSE)),IF(ISERROR(VLOOKUP(DATA!$P886,'M2'!$A:$C,Q$2,FALSE)),"NOT PRESENT",VLOOKUP(DATA!$P886,'M2'!$A:$C,Q$2,FALSE)),VLOOKUP($P886,'M1'!$A:$C,Q$2,FALSE)),"SPECIFY METHOD")))</f>
        <v>Debris - Zero</v>
      </c>
      <c r="R886" s="7" t="str">
        <f>IF($N886=1,IF(ISERROR(VLOOKUP($P886,'M1'!$A:$C,R$2,FALSE)),"NOT PRESENT",VLOOKUP($P886,'M1'!$A:$C,R$2,FALSE)),IF($N886=2,IF(ISERROR(VLOOKUP(DATA!$P886,'M2'!$A:$C,R$2,FALSE)),"NOT PRESENT",VLOOKUP(DATA!$P886,'M2'!$A:$C,R$2,FALSE)),IF($N886=0,IF(ISERROR(VLOOKUP($P886,'M1'!$A:$C,R$2,FALSE)),IF(ISERROR(VLOOKUP(DATA!$P886,'M2'!$A:$C,R$2,FALSE)),"NOT PRESENT",VLOOKUP(DATA!$P886,'M2'!$A:$C,R$2,FALSE)),VLOOKUP($P886,'M1'!$A:$C,R$2,FALSE)),"SPECIFY METHOD")))</f>
        <v>No Debris found</v>
      </c>
      <c r="S886" s="33">
        <f t="shared" si="1673"/>
        <v>0</v>
      </c>
      <c r="T886" s="2">
        <v>0</v>
      </c>
    </row>
    <row r="887" spans="2:20">
      <c r="B887" s="2" t="str">
        <f t="shared" ref="B887:D887" si="1744">IF(ISERROR(B886),IF(ISERROR(B885),IF(ISERROR(B884),"BLANK",B884),B885),B886)</f>
        <v>LH</v>
      </c>
      <c r="C887" s="2" t="str">
        <f t="shared" si="1744"/>
        <v>KK</v>
      </c>
      <c r="D887" s="2" t="str">
        <f t="shared" si="1744"/>
        <v>BC3</v>
      </c>
      <c r="E887" s="7" t="str">
        <f>IF(ISERROR(VLOOKUP($D887,SITES!$A:$E,2,FALSE)),"",VLOOKUP($D887,SITES!$A:$E,2,FALSE))</f>
        <v>Broward County 3</v>
      </c>
      <c r="F887" s="4">
        <f>IF(ISERROR(VLOOKUP($D887,SITES!$A:$E,3,FALSE)),"",VLOOKUP($D887,SITES!$A:$E,3,FALSE))</f>
        <v>26.158633333333334</v>
      </c>
      <c r="G887" s="31">
        <f>IF(ISERROR(VLOOKUP($D887,SITES!$A:$E,4,FALSE)),"",VLOOKUP($D887,SITES!$A:$E,4,FALSE))</f>
        <v>-80.077349999999996</v>
      </c>
      <c r="H887" s="50">
        <f t="shared" ref="H887:P887" si="1745">IF(ISERROR(H886),IF(ISERROR(H885),IF(ISERROR(H884),"BLANK",H884),H885),H886)</f>
        <v>45479</v>
      </c>
      <c r="I887" s="2">
        <f t="shared" si="1745"/>
        <v>15</v>
      </c>
      <c r="J887" s="2" t="str">
        <f t="shared" si="1745"/>
        <v>N</v>
      </c>
      <c r="K887" s="6">
        <f t="shared" si="1745"/>
        <v>0.41666666666666669</v>
      </c>
      <c r="L887" s="2" t="str">
        <f t="shared" si="1745"/>
        <v>Angela</v>
      </c>
      <c r="M887" s="2">
        <f t="shared" si="1745"/>
        <v>18.899999999999999</v>
      </c>
      <c r="N887" s="2">
        <f t="shared" si="1745"/>
        <v>2</v>
      </c>
      <c r="O887" s="2">
        <f t="shared" si="1745"/>
        <v>2</v>
      </c>
      <c r="P887" s="2" t="str">
        <f t="shared" si="1745"/>
        <v>dez</v>
      </c>
      <c r="Q887" s="7" t="str">
        <f>IF($N887=1,IF(ISERROR(VLOOKUP($P887,'M1'!$A:$C,Q$2,FALSE)),"NOT PRESENT",VLOOKUP($P887,'M1'!$A:$C,Q$2,FALSE)),IF($N887=2,IF(ISERROR(VLOOKUP(DATA!$P887,'M2'!$A:$C,Q$2,FALSE)),"NOT PRESENT",VLOOKUP(DATA!$P887,'M2'!$A:$C,Q$2,FALSE)),IF($N887=0,IF(ISERROR(VLOOKUP($P887,'M1'!$A:$C,Q$2,FALSE)),IF(ISERROR(VLOOKUP(DATA!$P887,'M2'!$A:$C,Q$2,FALSE)),"NOT PRESENT",VLOOKUP(DATA!$P887,'M2'!$A:$C,Q$2,FALSE)),VLOOKUP($P887,'M1'!$A:$C,Q$2,FALSE)),"SPECIFY METHOD")))</f>
        <v>Debris - Zero</v>
      </c>
      <c r="R887" s="7" t="str">
        <f>IF($N887=1,IF(ISERROR(VLOOKUP($P887,'M1'!$A:$C,R$2,FALSE)),"NOT PRESENT",VLOOKUP($P887,'M1'!$A:$C,R$2,FALSE)),IF($N887=2,IF(ISERROR(VLOOKUP(DATA!$P887,'M2'!$A:$C,R$2,FALSE)),"NOT PRESENT",VLOOKUP(DATA!$P887,'M2'!$A:$C,R$2,FALSE)),IF($N887=0,IF(ISERROR(VLOOKUP($P887,'M1'!$A:$C,R$2,FALSE)),IF(ISERROR(VLOOKUP(DATA!$P887,'M2'!$A:$C,R$2,FALSE)),"NOT PRESENT",VLOOKUP(DATA!$P887,'M2'!$A:$C,R$2,FALSE)),VLOOKUP($P887,'M1'!$A:$C,R$2,FALSE)),"SPECIFY METHOD")))</f>
        <v>No Debris found</v>
      </c>
      <c r="S887" s="33">
        <f t="shared" si="1673"/>
        <v>0</v>
      </c>
      <c r="T887" s="2">
        <v>0</v>
      </c>
    </row>
    <row r="888" spans="2:20">
      <c r="B888" s="2" t="str">
        <f t="shared" ref="B888:D888" si="1746">IF(ISERROR(B887),IF(ISERROR(B886),IF(ISERROR(B885),"BLANK",B885),B886),B887)</f>
        <v>LH</v>
      </c>
      <c r="C888" s="2" t="str">
        <f t="shared" si="1746"/>
        <v>KK</v>
      </c>
      <c r="D888" s="2" t="str">
        <f t="shared" si="1746"/>
        <v>BC3</v>
      </c>
      <c r="E888" s="7" t="str">
        <f>IF(ISERROR(VLOOKUP($D888,SITES!$A:$E,2,FALSE)),"",VLOOKUP($D888,SITES!$A:$E,2,FALSE))</f>
        <v>Broward County 3</v>
      </c>
      <c r="F888" s="4">
        <f>IF(ISERROR(VLOOKUP($D888,SITES!$A:$E,3,FALSE)),"",VLOOKUP($D888,SITES!$A:$E,3,FALSE))</f>
        <v>26.158633333333334</v>
      </c>
      <c r="G888" s="31">
        <f>IF(ISERROR(VLOOKUP($D888,SITES!$A:$E,4,FALSE)),"",VLOOKUP($D888,SITES!$A:$E,4,FALSE))</f>
        <v>-80.077349999999996</v>
      </c>
      <c r="H888" s="50">
        <f t="shared" ref="H888:P888" si="1747">IF(ISERROR(H887),IF(ISERROR(H886),IF(ISERROR(H885),"BLANK",H885),H886),H887)</f>
        <v>45479</v>
      </c>
      <c r="I888" s="2">
        <f t="shared" si="1747"/>
        <v>15</v>
      </c>
      <c r="J888" s="2" t="str">
        <f t="shared" si="1747"/>
        <v>N</v>
      </c>
      <c r="K888" s="6">
        <f t="shared" si="1747"/>
        <v>0.41666666666666669</v>
      </c>
      <c r="L888" s="2" t="str">
        <f t="shared" si="1747"/>
        <v>Angela</v>
      </c>
      <c r="M888" s="2">
        <f t="shared" si="1747"/>
        <v>18.899999999999999</v>
      </c>
      <c r="N888" s="2">
        <f t="shared" si="1747"/>
        <v>2</v>
      </c>
      <c r="O888" s="2">
        <f t="shared" si="1747"/>
        <v>2</v>
      </c>
      <c r="P888" s="2" t="str">
        <f t="shared" si="1747"/>
        <v>dez</v>
      </c>
      <c r="Q888" s="7" t="str">
        <f>IF($N888=1,IF(ISERROR(VLOOKUP($P888,'M1'!$A:$C,Q$2,FALSE)),"NOT PRESENT",VLOOKUP($P888,'M1'!$A:$C,Q$2,FALSE)),IF($N888=2,IF(ISERROR(VLOOKUP(DATA!$P888,'M2'!$A:$C,Q$2,FALSE)),"NOT PRESENT",VLOOKUP(DATA!$P888,'M2'!$A:$C,Q$2,FALSE)),IF($N888=0,IF(ISERROR(VLOOKUP($P888,'M1'!$A:$C,Q$2,FALSE)),IF(ISERROR(VLOOKUP(DATA!$P888,'M2'!$A:$C,Q$2,FALSE)),"NOT PRESENT",VLOOKUP(DATA!$P888,'M2'!$A:$C,Q$2,FALSE)),VLOOKUP($P888,'M1'!$A:$C,Q$2,FALSE)),"SPECIFY METHOD")))</f>
        <v>Debris - Zero</v>
      </c>
      <c r="R888" s="7" t="str">
        <f>IF($N888=1,IF(ISERROR(VLOOKUP($P888,'M1'!$A:$C,R$2,FALSE)),"NOT PRESENT",VLOOKUP($P888,'M1'!$A:$C,R$2,FALSE)),IF($N888=2,IF(ISERROR(VLOOKUP(DATA!$P888,'M2'!$A:$C,R$2,FALSE)),"NOT PRESENT",VLOOKUP(DATA!$P888,'M2'!$A:$C,R$2,FALSE)),IF($N888=0,IF(ISERROR(VLOOKUP($P888,'M1'!$A:$C,R$2,FALSE)),IF(ISERROR(VLOOKUP(DATA!$P888,'M2'!$A:$C,R$2,FALSE)),"NOT PRESENT",VLOOKUP(DATA!$P888,'M2'!$A:$C,R$2,FALSE)),VLOOKUP($P888,'M1'!$A:$C,R$2,FALSE)),"SPECIFY METHOD")))</f>
        <v>No Debris found</v>
      </c>
      <c r="S888" s="33">
        <f t="shared" si="1673"/>
        <v>0</v>
      </c>
      <c r="T888" s="2">
        <v>0</v>
      </c>
    </row>
    <row r="889" spans="2:20">
      <c r="B889" s="2" t="str">
        <f t="shared" ref="B889:D889" si="1748">IF(ISERROR(B888),IF(ISERROR(B887),IF(ISERROR(B886),"BLANK",B886),B887),B888)</f>
        <v>LH</v>
      </c>
      <c r="C889" s="2" t="str">
        <f t="shared" si="1748"/>
        <v>KK</v>
      </c>
      <c r="D889" s="2" t="str">
        <f t="shared" si="1748"/>
        <v>BC3</v>
      </c>
      <c r="E889" s="7" t="str">
        <f>IF(ISERROR(VLOOKUP($D889,SITES!$A:$E,2,FALSE)),"",VLOOKUP($D889,SITES!$A:$E,2,FALSE))</f>
        <v>Broward County 3</v>
      </c>
      <c r="F889" s="4">
        <f>IF(ISERROR(VLOOKUP($D889,SITES!$A:$E,3,FALSE)),"",VLOOKUP($D889,SITES!$A:$E,3,FALSE))</f>
        <v>26.158633333333334</v>
      </c>
      <c r="G889" s="31">
        <f>IF(ISERROR(VLOOKUP($D889,SITES!$A:$E,4,FALSE)),"",VLOOKUP($D889,SITES!$A:$E,4,FALSE))</f>
        <v>-80.077349999999996</v>
      </c>
      <c r="H889" s="50">
        <f t="shared" ref="H889:P889" si="1749">IF(ISERROR(H888),IF(ISERROR(H887),IF(ISERROR(H886),"BLANK",H886),H887),H888)</f>
        <v>45479</v>
      </c>
      <c r="I889" s="2">
        <f t="shared" si="1749"/>
        <v>15</v>
      </c>
      <c r="J889" s="2" t="str">
        <f t="shared" si="1749"/>
        <v>N</v>
      </c>
      <c r="K889" s="6">
        <f t="shared" si="1749"/>
        <v>0.41666666666666669</v>
      </c>
      <c r="L889" s="2" t="str">
        <f t="shared" si="1749"/>
        <v>Angela</v>
      </c>
      <c r="M889" s="2">
        <f t="shared" si="1749"/>
        <v>18.899999999999999</v>
      </c>
      <c r="N889" s="2">
        <f t="shared" si="1749"/>
        <v>2</v>
      </c>
      <c r="O889" s="2">
        <f t="shared" si="1749"/>
        <v>2</v>
      </c>
      <c r="P889" s="2" t="str">
        <f t="shared" si="1749"/>
        <v>dez</v>
      </c>
      <c r="Q889" s="7" t="str">
        <f>IF($N889=1,IF(ISERROR(VLOOKUP($P889,'M1'!$A:$C,Q$2,FALSE)),"NOT PRESENT",VLOOKUP($P889,'M1'!$A:$C,Q$2,FALSE)),IF($N889=2,IF(ISERROR(VLOOKUP(DATA!$P889,'M2'!$A:$C,Q$2,FALSE)),"NOT PRESENT",VLOOKUP(DATA!$P889,'M2'!$A:$C,Q$2,FALSE)),IF($N889=0,IF(ISERROR(VLOOKUP($P889,'M1'!$A:$C,Q$2,FALSE)),IF(ISERROR(VLOOKUP(DATA!$P889,'M2'!$A:$C,Q$2,FALSE)),"NOT PRESENT",VLOOKUP(DATA!$P889,'M2'!$A:$C,Q$2,FALSE)),VLOOKUP($P889,'M1'!$A:$C,Q$2,FALSE)),"SPECIFY METHOD")))</f>
        <v>Debris - Zero</v>
      </c>
      <c r="R889" s="7" t="str">
        <f>IF($N889=1,IF(ISERROR(VLOOKUP($P889,'M1'!$A:$C,R$2,FALSE)),"NOT PRESENT",VLOOKUP($P889,'M1'!$A:$C,R$2,FALSE)),IF($N889=2,IF(ISERROR(VLOOKUP(DATA!$P889,'M2'!$A:$C,R$2,FALSE)),"NOT PRESENT",VLOOKUP(DATA!$P889,'M2'!$A:$C,R$2,FALSE)),IF($N889=0,IF(ISERROR(VLOOKUP($P889,'M1'!$A:$C,R$2,FALSE)),IF(ISERROR(VLOOKUP(DATA!$P889,'M2'!$A:$C,R$2,FALSE)),"NOT PRESENT",VLOOKUP(DATA!$P889,'M2'!$A:$C,R$2,FALSE)),VLOOKUP($P889,'M1'!$A:$C,R$2,FALSE)),"SPECIFY METHOD")))</f>
        <v>No Debris found</v>
      </c>
      <c r="S889" s="33">
        <f t="shared" si="1673"/>
        <v>0</v>
      </c>
      <c r="T889" s="2">
        <v>0</v>
      </c>
    </row>
    <row r="890" spans="2:20">
      <c r="B890" s="2" t="str">
        <f t="shared" ref="B890:D890" si="1750">IF(ISERROR(B889),IF(ISERROR(B888),IF(ISERROR(B887),"BLANK",B887),B888),B889)</f>
        <v>LH</v>
      </c>
      <c r="C890" s="2" t="str">
        <f t="shared" si="1750"/>
        <v>KK</v>
      </c>
      <c r="D890" s="2" t="str">
        <f t="shared" si="1750"/>
        <v>BC3</v>
      </c>
      <c r="E890" s="7" t="str">
        <f>IF(ISERROR(VLOOKUP($D890,SITES!$A:$E,2,FALSE)),"",VLOOKUP($D890,SITES!$A:$E,2,FALSE))</f>
        <v>Broward County 3</v>
      </c>
      <c r="F890" s="4">
        <f>IF(ISERROR(VLOOKUP($D890,SITES!$A:$E,3,FALSE)),"",VLOOKUP($D890,SITES!$A:$E,3,FALSE))</f>
        <v>26.158633333333334</v>
      </c>
      <c r="G890" s="31">
        <f>IF(ISERROR(VLOOKUP($D890,SITES!$A:$E,4,FALSE)),"",VLOOKUP($D890,SITES!$A:$E,4,FALSE))</f>
        <v>-80.077349999999996</v>
      </c>
      <c r="H890" s="50">
        <f t="shared" ref="H890:P890" si="1751">IF(ISERROR(H889),IF(ISERROR(H888),IF(ISERROR(H887),"BLANK",H887),H888),H889)</f>
        <v>45479</v>
      </c>
      <c r="I890" s="2">
        <f t="shared" si="1751"/>
        <v>15</v>
      </c>
      <c r="J890" s="2" t="str">
        <f t="shared" si="1751"/>
        <v>N</v>
      </c>
      <c r="K890" s="6">
        <f t="shared" si="1751"/>
        <v>0.41666666666666669</v>
      </c>
      <c r="L890" s="2" t="str">
        <f t="shared" si="1751"/>
        <v>Angela</v>
      </c>
      <c r="M890" s="2">
        <f t="shared" si="1751"/>
        <v>18.899999999999999</v>
      </c>
      <c r="N890" s="2">
        <f t="shared" si="1751"/>
        <v>2</v>
      </c>
      <c r="O890" s="2">
        <f t="shared" si="1751"/>
        <v>2</v>
      </c>
      <c r="P890" s="2" t="str">
        <f t="shared" si="1751"/>
        <v>dez</v>
      </c>
      <c r="Q890" s="7" t="str">
        <f>IF($N890=1,IF(ISERROR(VLOOKUP($P890,'M1'!$A:$C,Q$2,FALSE)),"NOT PRESENT",VLOOKUP($P890,'M1'!$A:$C,Q$2,FALSE)),IF($N890=2,IF(ISERROR(VLOOKUP(DATA!$P890,'M2'!$A:$C,Q$2,FALSE)),"NOT PRESENT",VLOOKUP(DATA!$P890,'M2'!$A:$C,Q$2,FALSE)),IF($N890=0,IF(ISERROR(VLOOKUP($P890,'M1'!$A:$C,Q$2,FALSE)),IF(ISERROR(VLOOKUP(DATA!$P890,'M2'!$A:$C,Q$2,FALSE)),"NOT PRESENT",VLOOKUP(DATA!$P890,'M2'!$A:$C,Q$2,FALSE)),VLOOKUP($P890,'M1'!$A:$C,Q$2,FALSE)),"SPECIFY METHOD")))</f>
        <v>Debris - Zero</v>
      </c>
      <c r="R890" s="7" t="str">
        <f>IF($N890=1,IF(ISERROR(VLOOKUP($P890,'M1'!$A:$C,R$2,FALSE)),"NOT PRESENT",VLOOKUP($P890,'M1'!$A:$C,R$2,FALSE)),IF($N890=2,IF(ISERROR(VLOOKUP(DATA!$P890,'M2'!$A:$C,R$2,FALSE)),"NOT PRESENT",VLOOKUP(DATA!$P890,'M2'!$A:$C,R$2,FALSE)),IF($N890=0,IF(ISERROR(VLOOKUP($P890,'M1'!$A:$C,R$2,FALSE)),IF(ISERROR(VLOOKUP(DATA!$P890,'M2'!$A:$C,R$2,FALSE)),"NOT PRESENT",VLOOKUP(DATA!$P890,'M2'!$A:$C,R$2,FALSE)),VLOOKUP($P890,'M1'!$A:$C,R$2,FALSE)),"SPECIFY METHOD")))</f>
        <v>No Debris found</v>
      </c>
      <c r="S890" s="33">
        <f t="shared" si="1673"/>
        <v>0</v>
      </c>
      <c r="T890" s="2">
        <v>0</v>
      </c>
    </row>
    <row r="891" spans="2:20">
      <c r="B891" s="2" t="str">
        <f t="shared" ref="B891:D891" si="1752">IF(ISERROR(B890),IF(ISERROR(B889),IF(ISERROR(B888),"BLANK",B888),B889),B890)</f>
        <v>LH</v>
      </c>
      <c r="C891" s="2" t="str">
        <f t="shared" si="1752"/>
        <v>KK</v>
      </c>
      <c r="D891" s="2" t="str">
        <f t="shared" si="1752"/>
        <v>BC3</v>
      </c>
      <c r="E891" s="7" t="str">
        <f>IF(ISERROR(VLOOKUP($D891,SITES!$A:$E,2,FALSE)),"",VLOOKUP($D891,SITES!$A:$E,2,FALSE))</f>
        <v>Broward County 3</v>
      </c>
      <c r="F891" s="4">
        <f>IF(ISERROR(VLOOKUP($D891,SITES!$A:$E,3,FALSE)),"",VLOOKUP($D891,SITES!$A:$E,3,FALSE))</f>
        <v>26.158633333333334</v>
      </c>
      <c r="G891" s="31">
        <f>IF(ISERROR(VLOOKUP($D891,SITES!$A:$E,4,FALSE)),"",VLOOKUP($D891,SITES!$A:$E,4,FALSE))</f>
        <v>-80.077349999999996</v>
      </c>
      <c r="H891" s="50">
        <f t="shared" ref="H891:P891" si="1753">IF(ISERROR(H890),IF(ISERROR(H889),IF(ISERROR(H888),"BLANK",H888),H889),H890)</f>
        <v>45479</v>
      </c>
      <c r="I891" s="2">
        <f t="shared" si="1753"/>
        <v>15</v>
      </c>
      <c r="J891" s="2" t="str">
        <f t="shared" si="1753"/>
        <v>N</v>
      </c>
      <c r="K891" s="6">
        <f t="shared" si="1753"/>
        <v>0.41666666666666669</v>
      </c>
      <c r="L891" s="2" t="str">
        <f t="shared" si="1753"/>
        <v>Angela</v>
      </c>
      <c r="M891" s="2">
        <f t="shared" si="1753"/>
        <v>18.899999999999999</v>
      </c>
      <c r="N891" s="2">
        <f t="shared" si="1753"/>
        <v>2</v>
      </c>
      <c r="O891" s="2">
        <f t="shared" si="1753"/>
        <v>2</v>
      </c>
      <c r="P891" s="2" t="str">
        <f t="shared" si="1753"/>
        <v>dez</v>
      </c>
      <c r="Q891" s="7" t="str">
        <f>IF($N891=1,IF(ISERROR(VLOOKUP($P891,'M1'!$A:$C,Q$2,FALSE)),"NOT PRESENT",VLOOKUP($P891,'M1'!$A:$C,Q$2,FALSE)),IF($N891=2,IF(ISERROR(VLOOKUP(DATA!$P891,'M2'!$A:$C,Q$2,FALSE)),"NOT PRESENT",VLOOKUP(DATA!$P891,'M2'!$A:$C,Q$2,FALSE)),IF($N891=0,IF(ISERROR(VLOOKUP($P891,'M1'!$A:$C,Q$2,FALSE)),IF(ISERROR(VLOOKUP(DATA!$P891,'M2'!$A:$C,Q$2,FALSE)),"NOT PRESENT",VLOOKUP(DATA!$P891,'M2'!$A:$C,Q$2,FALSE)),VLOOKUP($P891,'M1'!$A:$C,Q$2,FALSE)),"SPECIFY METHOD")))</f>
        <v>Debris - Zero</v>
      </c>
      <c r="R891" s="7" t="str">
        <f>IF($N891=1,IF(ISERROR(VLOOKUP($P891,'M1'!$A:$C,R$2,FALSE)),"NOT PRESENT",VLOOKUP($P891,'M1'!$A:$C,R$2,FALSE)),IF($N891=2,IF(ISERROR(VLOOKUP(DATA!$P891,'M2'!$A:$C,R$2,FALSE)),"NOT PRESENT",VLOOKUP(DATA!$P891,'M2'!$A:$C,R$2,FALSE)),IF($N891=0,IF(ISERROR(VLOOKUP($P891,'M1'!$A:$C,R$2,FALSE)),IF(ISERROR(VLOOKUP(DATA!$P891,'M2'!$A:$C,R$2,FALSE)),"NOT PRESENT",VLOOKUP(DATA!$P891,'M2'!$A:$C,R$2,FALSE)),VLOOKUP($P891,'M1'!$A:$C,R$2,FALSE)),"SPECIFY METHOD")))</f>
        <v>No Debris found</v>
      </c>
      <c r="S891" s="33">
        <f t="shared" si="1673"/>
        <v>0</v>
      </c>
      <c r="T891" s="2">
        <v>0</v>
      </c>
    </row>
    <row r="892" spans="2:20">
      <c r="B892" s="2" t="str">
        <f t="shared" ref="B892:D892" si="1754">IF(ISERROR(B891),IF(ISERROR(B890),IF(ISERROR(B889),"BLANK",B889),B890),B891)</f>
        <v>LH</v>
      </c>
      <c r="C892" s="2" t="str">
        <f t="shared" si="1754"/>
        <v>KK</v>
      </c>
      <c r="D892" s="2" t="str">
        <f t="shared" si="1754"/>
        <v>BC3</v>
      </c>
      <c r="E892" s="7" t="str">
        <f>IF(ISERROR(VLOOKUP($D892,SITES!$A:$E,2,FALSE)),"",VLOOKUP($D892,SITES!$A:$E,2,FALSE))</f>
        <v>Broward County 3</v>
      </c>
      <c r="F892" s="4">
        <f>IF(ISERROR(VLOOKUP($D892,SITES!$A:$E,3,FALSE)),"",VLOOKUP($D892,SITES!$A:$E,3,FALSE))</f>
        <v>26.158633333333334</v>
      </c>
      <c r="G892" s="31">
        <f>IF(ISERROR(VLOOKUP($D892,SITES!$A:$E,4,FALSE)),"",VLOOKUP($D892,SITES!$A:$E,4,FALSE))</f>
        <v>-80.077349999999996</v>
      </c>
      <c r="H892" s="50">
        <f t="shared" ref="H892:P892" si="1755">IF(ISERROR(H891),IF(ISERROR(H890),IF(ISERROR(H889),"BLANK",H889),H890),H891)</f>
        <v>45479</v>
      </c>
      <c r="I892" s="2">
        <f t="shared" si="1755"/>
        <v>15</v>
      </c>
      <c r="J892" s="2" t="str">
        <f t="shared" si="1755"/>
        <v>N</v>
      </c>
      <c r="K892" s="6">
        <f t="shared" si="1755"/>
        <v>0.41666666666666669</v>
      </c>
      <c r="L892" s="2" t="str">
        <f t="shared" si="1755"/>
        <v>Angela</v>
      </c>
      <c r="M892" s="2">
        <f t="shared" si="1755"/>
        <v>18.899999999999999</v>
      </c>
      <c r="N892" s="2">
        <f t="shared" si="1755"/>
        <v>2</v>
      </c>
      <c r="O892" s="2">
        <f t="shared" si="1755"/>
        <v>2</v>
      </c>
      <c r="P892" s="2" t="str">
        <f t="shared" si="1755"/>
        <v>dez</v>
      </c>
      <c r="Q892" s="7" t="str">
        <f>IF($N892=1,IF(ISERROR(VLOOKUP($P892,'M1'!$A:$C,Q$2,FALSE)),"NOT PRESENT",VLOOKUP($P892,'M1'!$A:$C,Q$2,FALSE)),IF($N892=2,IF(ISERROR(VLOOKUP(DATA!$P892,'M2'!$A:$C,Q$2,FALSE)),"NOT PRESENT",VLOOKUP(DATA!$P892,'M2'!$A:$C,Q$2,FALSE)),IF($N892=0,IF(ISERROR(VLOOKUP($P892,'M1'!$A:$C,Q$2,FALSE)),IF(ISERROR(VLOOKUP(DATA!$P892,'M2'!$A:$C,Q$2,FALSE)),"NOT PRESENT",VLOOKUP(DATA!$P892,'M2'!$A:$C,Q$2,FALSE)),VLOOKUP($P892,'M1'!$A:$C,Q$2,FALSE)),"SPECIFY METHOD")))</f>
        <v>Debris - Zero</v>
      </c>
      <c r="R892" s="7" t="str">
        <f>IF($N892=1,IF(ISERROR(VLOOKUP($P892,'M1'!$A:$C,R$2,FALSE)),"NOT PRESENT",VLOOKUP($P892,'M1'!$A:$C,R$2,FALSE)),IF($N892=2,IF(ISERROR(VLOOKUP(DATA!$P892,'M2'!$A:$C,R$2,FALSE)),"NOT PRESENT",VLOOKUP(DATA!$P892,'M2'!$A:$C,R$2,FALSE)),IF($N892=0,IF(ISERROR(VLOOKUP($P892,'M1'!$A:$C,R$2,FALSE)),IF(ISERROR(VLOOKUP(DATA!$P892,'M2'!$A:$C,R$2,FALSE)),"NOT PRESENT",VLOOKUP(DATA!$P892,'M2'!$A:$C,R$2,FALSE)),VLOOKUP($P892,'M1'!$A:$C,R$2,FALSE)),"SPECIFY METHOD")))</f>
        <v>No Debris found</v>
      </c>
      <c r="S892" s="33">
        <f t="shared" si="1673"/>
        <v>0</v>
      </c>
      <c r="T892" s="2">
        <v>0</v>
      </c>
    </row>
    <row r="893" spans="2:20">
      <c r="B893" s="2" t="str">
        <f t="shared" ref="B893:D893" si="1756">IF(ISERROR(B892),IF(ISERROR(B891),IF(ISERROR(B890),"BLANK",B890),B891),B892)</f>
        <v>LH</v>
      </c>
      <c r="C893" s="2" t="str">
        <f t="shared" si="1756"/>
        <v>KK</v>
      </c>
      <c r="D893" s="2" t="str">
        <f t="shared" si="1756"/>
        <v>BC3</v>
      </c>
      <c r="E893" s="7" t="str">
        <f>IF(ISERROR(VLOOKUP($D893,SITES!$A:$E,2,FALSE)),"",VLOOKUP($D893,SITES!$A:$E,2,FALSE))</f>
        <v>Broward County 3</v>
      </c>
      <c r="F893" s="4">
        <f>IF(ISERROR(VLOOKUP($D893,SITES!$A:$E,3,FALSE)),"",VLOOKUP($D893,SITES!$A:$E,3,FALSE))</f>
        <v>26.158633333333334</v>
      </c>
      <c r="G893" s="31">
        <f>IF(ISERROR(VLOOKUP($D893,SITES!$A:$E,4,FALSE)),"",VLOOKUP($D893,SITES!$A:$E,4,FALSE))</f>
        <v>-80.077349999999996</v>
      </c>
      <c r="H893" s="50">
        <f t="shared" ref="H893:P893" si="1757">IF(ISERROR(H892),IF(ISERROR(H891),IF(ISERROR(H890),"BLANK",H890),H891),H892)</f>
        <v>45479</v>
      </c>
      <c r="I893" s="2">
        <f t="shared" si="1757"/>
        <v>15</v>
      </c>
      <c r="J893" s="2" t="str">
        <f t="shared" si="1757"/>
        <v>N</v>
      </c>
      <c r="K893" s="6">
        <f t="shared" si="1757"/>
        <v>0.41666666666666669</v>
      </c>
      <c r="L893" s="2" t="str">
        <f t="shared" si="1757"/>
        <v>Angela</v>
      </c>
      <c r="M893" s="2">
        <f t="shared" si="1757"/>
        <v>18.899999999999999</v>
      </c>
      <c r="N893" s="2">
        <f t="shared" si="1757"/>
        <v>2</v>
      </c>
      <c r="O893" s="2">
        <f t="shared" si="1757"/>
        <v>2</v>
      </c>
      <c r="P893" s="2" t="str">
        <f t="shared" si="1757"/>
        <v>dez</v>
      </c>
      <c r="Q893" s="7" t="str">
        <f>IF($N893=1,IF(ISERROR(VLOOKUP($P893,'M1'!$A:$C,Q$2,FALSE)),"NOT PRESENT",VLOOKUP($P893,'M1'!$A:$C,Q$2,FALSE)),IF($N893=2,IF(ISERROR(VLOOKUP(DATA!$P893,'M2'!$A:$C,Q$2,FALSE)),"NOT PRESENT",VLOOKUP(DATA!$P893,'M2'!$A:$C,Q$2,FALSE)),IF($N893=0,IF(ISERROR(VLOOKUP($P893,'M1'!$A:$C,Q$2,FALSE)),IF(ISERROR(VLOOKUP(DATA!$P893,'M2'!$A:$C,Q$2,FALSE)),"NOT PRESENT",VLOOKUP(DATA!$P893,'M2'!$A:$C,Q$2,FALSE)),VLOOKUP($P893,'M1'!$A:$C,Q$2,FALSE)),"SPECIFY METHOD")))</f>
        <v>Debris - Zero</v>
      </c>
      <c r="R893" s="7" t="str">
        <f>IF($N893=1,IF(ISERROR(VLOOKUP($P893,'M1'!$A:$C,R$2,FALSE)),"NOT PRESENT",VLOOKUP($P893,'M1'!$A:$C,R$2,FALSE)),IF($N893=2,IF(ISERROR(VLOOKUP(DATA!$P893,'M2'!$A:$C,R$2,FALSE)),"NOT PRESENT",VLOOKUP(DATA!$P893,'M2'!$A:$C,R$2,FALSE)),IF($N893=0,IF(ISERROR(VLOOKUP($P893,'M1'!$A:$C,R$2,FALSE)),IF(ISERROR(VLOOKUP(DATA!$P893,'M2'!$A:$C,R$2,FALSE)),"NOT PRESENT",VLOOKUP(DATA!$P893,'M2'!$A:$C,R$2,FALSE)),VLOOKUP($P893,'M1'!$A:$C,R$2,FALSE)),"SPECIFY METHOD")))</f>
        <v>No Debris found</v>
      </c>
      <c r="S893" s="33">
        <f t="shared" si="1673"/>
        <v>0</v>
      </c>
      <c r="T893" s="2">
        <v>0</v>
      </c>
    </row>
    <row r="894" spans="2:20">
      <c r="B894" s="2" t="str">
        <f t="shared" ref="B894:D894" si="1758">IF(ISERROR(B893),IF(ISERROR(B892),IF(ISERROR(B891),"BLANK",B891),B892),B893)</f>
        <v>LH</v>
      </c>
      <c r="C894" s="2" t="str">
        <f t="shared" si="1758"/>
        <v>KK</v>
      </c>
      <c r="D894" s="2" t="str">
        <f t="shared" si="1758"/>
        <v>BC3</v>
      </c>
      <c r="E894" s="7" t="str">
        <f>IF(ISERROR(VLOOKUP($D894,SITES!$A:$E,2,FALSE)),"",VLOOKUP($D894,SITES!$A:$E,2,FALSE))</f>
        <v>Broward County 3</v>
      </c>
      <c r="F894" s="4">
        <f>IF(ISERROR(VLOOKUP($D894,SITES!$A:$E,3,FALSE)),"",VLOOKUP($D894,SITES!$A:$E,3,FALSE))</f>
        <v>26.158633333333334</v>
      </c>
      <c r="G894" s="31">
        <f>IF(ISERROR(VLOOKUP($D894,SITES!$A:$E,4,FALSE)),"",VLOOKUP($D894,SITES!$A:$E,4,FALSE))</f>
        <v>-80.077349999999996</v>
      </c>
      <c r="H894" s="50">
        <f t="shared" ref="H894:P894" si="1759">IF(ISERROR(H893),IF(ISERROR(H892),IF(ISERROR(H891),"BLANK",H891),H892),H893)</f>
        <v>45479</v>
      </c>
      <c r="I894" s="2">
        <f t="shared" si="1759"/>
        <v>15</v>
      </c>
      <c r="J894" s="2" t="str">
        <f t="shared" si="1759"/>
        <v>N</v>
      </c>
      <c r="K894" s="6">
        <f t="shared" si="1759"/>
        <v>0.41666666666666669</v>
      </c>
      <c r="L894" s="2" t="str">
        <f t="shared" si="1759"/>
        <v>Angela</v>
      </c>
      <c r="M894" s="2">
        <f t="shared" si="1759"/>
        <v>18.899999999999999</v>
      </c>
      <c r="N894" s="2">
        <f t="shared" si="1759"/>
        <v>2</v>
      </c>
      <c r="O894" s="2">
        <f t="shared" si="1759"/>
        <v>2</v>
      </c>
      <c r="P894" s="2" t="str">
        <f t="shared" si="1759"/>
        <v>dez</v>
      </c>
      <c r="Q894" s="7" t="str">
        <f>IF($N894=1,IF(ISERROR(VLOOKUP($P894,'M1'!$A:$C,Q$2,FALSE)),"NOT PRESENT",VLOOKUP($P894,'M1'!$A:$C,Q$2,FALSE)),IF($N894=2,IF(ISERROR(VLOOKUP(DATA!$P894,'M2'!$A:$C,Q$2,FALSE)),"NOT PRESENT",VLOOKUP(DATA!$P894,'M2'!$A:$C,Q$2,FALSE)),IF($N894=0,IF(ISERROR(VLOOKUP($P894,'M1'!$A:$C,Q$2,FALSE)),IF(ISERROR(VLOOKUP(DATA!$P894,'M2'!$A:$C,Q$2,FALSE)),"NOT PRESENT",VLOOKUP(DATA!$P894,'M2'!$A:$C,Q$2,FALSE)),VLOOKUP($P894,'M1'!$A:$C,Q$2,FALSE)),"SPECIFY METHOD")))</f>
        <v>Debris - Zero</v>
      </c>
      <c r="R894" s="7" t="str">
        <f>IF($N894=1,IF(ISERROR(VLOOKUP($P894,'M1'!$A:$C,R$2,FALSE)),"NOT PRESENT",VLOOKUP($P894,'M1'!$A:$C,R$2,FALSE)),IF($N894=2,IF(ISERROR(VLOOKUP(DATA!$P894,'M2'!$A:$C,R$2,FALSE)),"NOT PRESENT",VLOOKUP(DATA!$P894,'M2'!$A:$C,R$2,FALSE)),IF($N894=0,IF(ISERROR(VLOOKUP($P894,'M1'!$A:$C,R$2,FALSE)),IF(ISERROR(VLOOKUP(DATA!$P894,'M2'!$A:$C,R$2,FALSE)),"NOT PRESENT",VLOOKUP(DATA!$P894,'M2'!$A:$C,R$2,FALSE)),VLOOKUP($P894,'M1'!$A:$C,R$2,FALSE)),"SPECIFY METHOD")))</f>
        <v>No Debris found</v>
      </c>
      <c r="S894" s="33">
        <f t="shared" si="1673"/>
        <v>0</v>
      </c>
      <c r="T894" s="2">
        <v>0</v>
      </c>
    </row>
    <row r="895" spans="2:20">
      <c r="B895" s="2" t="str">
        <f t="shared" ref="B895:D895" si="1760">IF(ISERROR(B894),IF(ISERROR(B893),IF(ISERROR(B892),"BLANK",B892),B893),B894)</f>
        <v>LH</v>
      </c>
      <c r="C895" s="2" t="str">
        <f t="shared" si="1760"/>
        <v>KK</v>
      </c>
      <c r="D895" s="2" t="str">
        <f t="shared" si="1760"/>
        <v>BC3</v>
      </c>
      <c r="E895" s="7" t="str">
        <f>IF(ISERROR(VLOOKUP($D895,SITES!$A:$E,2,FALSE)),"",VLOOKUP($D895,SITES!$A:$E,2,FALSE))</f>
        <v>Broward County 3</v>
      </c>
      <c r="F895" s="4">
        <f>IF(ISERROR(VLOOKUP($D895,SITES!$A:$E,3,FALSE)),"",VLOOKUP($D895,SITES!$A:$E,3,FALSE))</f>
        <v>26.158633333333334</v>
      </c>
      <c r="G895" s="31">
        <f>IF(ISERROR(VLOOKUP($D895,SITES!$A:$E,4,FALSE)),"",VLOOKUP($D895,SITES!$A:$E,4,FALSE))</f>
        <v>-80.077349999999996</v>
      </c>
      <c r="H895" s="50">
        <f t="shared" ref="H895:P895" si="1761">IF(ISERROR(H894),IF(ISERROR(H893),IF(ISERROR(H892),"BLANK",H892),H893),H894)</f>
        <v>45479</v>
      </c>
      <c r="I895" s="2">
        <f t="shared" si="1761"/>
        <v>15</v>
      </c>
      <c r="J895" s="2" t="str">
        <f t="shared" si="1761"/>
        <v>N</v>
      </c>
      <c r="K895" s="6">
        <f t="shared" si="1761"/>
        <v>0.41666666666666669</v>
      </c>
      <c r="L895" s="2" t="str">
        <f t="shared" si="1761"/>
        <v>Angela</v>
      </c>
      <c r="M895" s="2">
        <f t="shared" si="1761"/>
        <v>18.899999999999999</v>
      </c>
      <c r="N895" s="2">
        <f t="shared" si="1761"/>
        <v>2</v>
      </c>
      <c r="O895" s="2">
        <f t="shared" si="1761"/>
        <v>2</v>
      </c>
      <c r="P895" s="2" t="str">
        <f t="shared" si="1761"/>
        <v>dez</v>
      </c>
      <c r="Q895" s="7" t="str">
        <f>IF($N895=1,IF(ISERROR(VLOOKUP($P895,'M1'!$A:$C,Q$2,FALSE)),"NOT PRESENT",VLOOKUP($P895,'M1'!$A:$C,Q$2,FALSE)),IF($N895=2,IF(ISERROR(VLOOKUP(DATA!$P895,'M2'!$A:$C,Q$2,FALSE)),"NOT PRESENT",VLOOKUP(DATA!$P895,'M2'!$A:$C,Q$2,FALSE)),IF($N895=0,IF(ISERROR(VLOOKUP($P895,'M1'!$A:$C,Q$2,FALSE)),IF(ISERROR(VLOOKUP(DATA!$P895,'M2'!$A:$C,Q$2,FALSE)),"NOT PRESENT",VLOOKUP(DATA!$P895,'M2'!$A:$C,Q$2,FALSE)),VLOOKUP($P895,'M1'!$A:$C,Q$2,FALSE)),"SPECIFY METHOD")))</f>
        <v>Debris - Zero</v>
      </c>
      <c r="R895" s="7" t="str">
        <f>IF($N895=1,IF(ISERROR(VLOOKUP($P895,'M1'!$A:$C,R$2,FALSE)),"NOT PRESENT",VLOOKUP($P895,'M1'!$A:$C,R$2,FALSE)),IF($N895=2,IF(ISERROR(VLOOKUP(DATA!$P895,'M2'!$A:$C,R$2,FALSE)),"NOT PRESENT",VLOOKUP(DATA!$P895,'M2'!$A:$C,R$2,FALSE)),IF($N895=0,IF(ISERROR(VLOOKUP($P895,'M1'!$A:$C,R$2,FALSE)),IF(ISERROR(VLOOKUP(DATA!$P895,'M2'!$A:$C,R$2,FALSE)),"NOT PRESENT",VLOOKUP(DATA!$P895,'M2'!$A:$C,R$2,FALSE)),VLOOKUP($P895,'M1'!$A:$C,R$2,FALSE)),"SPECIFY METHOD")))</f>
        <v>No Debris found</v>
      </c>
      <c r="S895" s="33">
        <f t="shared" si="1673"/>
        <v>0</v>
      </c>
      <c r="T895" s="2">
        <v>0</v>
      </c>
    </row>
    <row r="896" spans="2:20">
      <c r="B896" s="2" t="str">
        <f t="shared" ref="B896:D896" si="1762">IF(ISERROR(B895),IF(ISERROR(B894),IF(ISERROR(B893),"BLANK",B893),B894),B895)</f>
        <v>LH</v>
      </c>
      <c r="C896" s="2" t="str">
        <f t="shared" si="1762"/>
        <v>KK</v>
      </c>
      <c r="D896" s="2" t="str">
        <f t="shared" si="1762"/>
        <v>BC3</v>
      </c>
      <c r="E896" s="7" t="str">
        <f>IF(ISERROR(VLOOKUP($D896,SITES!$A:$E,2,FALSE)),"",VLOOKUP($D896,SITES!$A:$E,2,FALSE))</f>
        <v>Broward County 3</v>
      </c>
      <c r="F896" s="4">
        <f>IF(ISERROR(VLOOKUP($D896,SITES!$A:$E,3,FALSE)),"",VLOOKUP($D896,SITES!$A:$E,3,FALSE))</f>
        <v>26.158633333333334</v>
      </c>
      <c r="G896" s="31">
        <f>IF(ISERROR(VLOOKUP($D896,SITES!$A:$E,4,FALSE)),"",VLOOKUP($D896,SITES!$A:$E,4,FALSE))</f>
        <v>-80.077349999999996</v>
      </c>
      <c r="H896" s="50">
        <f t="shared" ref="H896:P896" si="1763">IF(ISERROR(H895),IF(ISERROR(H894),IF(ISERROR(H893),"BLANK",H893),H894),H895)</f>
        <v>45479</v>
      </c>
      <c r="I896" s="2">
        <f t="shared" si="1763"/>
        <v>15</v>
      </c>
      <c r="J896" s="2" t="str">
        <f t="shared" si="1763"/>
        <v>N</v>
      </c>
      <c r="K896" s="6">
        <f t="shared" si="1763"/>
        <v>0.41666666666666669</v>
      </c>
      <c r="L896" s="2" t="str">
        <f t="shared" si="1763"/>
        <v>Angela</v>
      </c>
      <c r="M896" s="2">
        <f t="shared" si="1763"/>
        <v>18.899999999999999</v>
      </c>
      <c r="N896" s="2">
        <f t="shared" si="1763"/>
        <v>2</v>
      </c>
      <c r="O896" s="2">
        <f t="shared" si="1763"/>
        <v>2</v>
      </c>
      <c r="P896" s="2" t="str">
        <f t="shared" si="1763"/>
        <v>dez</v>
      </c>
      <c r="Q896" s="7" t="str">
        <f>IF($N896=1,IF(ISERROR(VLOOKUP($P896,'M1'!$A:$C,Q$2,FALSE)),"NOT PRESENT",VLOOKUP($P896,'M1'!$A:$C,Q$2,FALSE)),IF($N896=2,IF(ISERROR(VLOOKUP(DATA!$P896,'M2'!$A:$C,Q$2,FALSE)),"NOT PRESENT",VLOOKUP(DATA!$P896,'M2'!$A:$C,Q$2,FALSE)),IF($N896=0,IF(ISERROR(VLOOKUP($P896,'M1'!$A:$C,Q$2,FALSE)),IF(ISERROR(VLOOKUP(DATA!$P896,'M2'!$A:$C,Q$2,FALSE)),"NOT PRESENT",VLOOKUP(DATA!$P896,'M2'!$A:$C,Q$2,FALSE)),VLOOKUP($P896,'M1'!$A:$C,Q$2,FALSE)),"SPECIFY METHOD")))</f>
        <v>Debris - Zero</v>
      </c>
      <c r="R896" s="7" t="str">
        <f>IF($N896=1,IF(ISERROR(VLOOKUP($P896,'M1'!$A:$C,R$2,FALSE)),"NOT PRESENT",VLOOKUP($P896,'M1'!$A:$C,R$2,FALSE)),IF($N896=2,IF(ISERROR(VLOOKUP(DATA!$P896,'M2'!$A:$C,R$2,FALSE)),"NOT PRESENT",VLOOKUP(DATA!$P896,'M2'!$A:$C,R$2,FALSE)),IF($N896=0,IF(ISERROR(VLOOKUP($P896,'M1'!$A:$C,R$2,FALSE)),IF(ISERROR(VLOOKUP(DATA!$P896,'M2'!$A:$C,R$2,FALSE)),"NOT PRESENT",VLOOKUP(DATA!$P896,'M2'!$A:$C,R$2,FALSE)),VLOOKUP($P896,'M1'!$A:$C,R$2,FALSE)),"SPECIFY METHOD")))</f>
        <v>No Debris found</v>
      </c>
      <c r="S896" s="33">
        <f t="shared" si="1673"/>
        <v>0</v>
      </c>
      <c r="T896" s="2">
        <v>0</v>
      </c>
    </row>
    <row r="897" spans="2:20">
      <c r="B897" s="2" t="str">
        <f t="shared" ref="B897:D897" si="1764">IF(ISERROR(B896),IF(ISERROR(B895),IF(ISERROR(B894),"BLANK",B894),B895),B896)</f>
        <v>LH</v>
      </c>
      <c r="C897" s="2" t="str">
        <f t="shared" si="1764"/>
        <v>KK</v>
      </c>
      <c r="D897" s="2" t="str">
        <f t="shared" si="1764"/>
        <v>BC3</v>
      </c>
      <c r="E897" s="7" t="str">
        <f>IF(ISERROR(VLOOKUP($D897,SITES!$A:$E,2,FALSE)),"",VLOOKUP($D897,SITES!$A:$E,2,FALSE))</f>
        <v>Broward County 3</v>
      </c>
      <c r="F897" s="4">
        <f>IF(ISERROR(VLOOKUP($D897,SITES!$A:$E,3,FALSE)),"",VLOOKUP($D897,SITES!$A:$E,3,FALSE))</f>
        <v>26.158633333333334</v>
      </c>
      <c r="G897" s="31">
        <f>IF(ISERROR(VLOOKUP($D897,SITES!$A:$E,4,FALSE)),"",VLOOKUP($D897,SITES!$A:$E,4,FALSE))</f>
        <v>-80.077349999999996</v>
      </c>
      <c r="H897" s="50">
        <f t="shared" ref="H897:P897" si="1765">IF(ISERROR(H896),IF(ISERROR(H895),IF(ISERROR(H894),"BLANK",H894),H895),H896)</f>
        <v>45479</v>
      </c>
      <c r="I897" s="2">
        <f t="shared" si="1765"/>
        <v>15</v>
      </c>
      <c r="J897" s="2" t="str">
        <f t="shared" si="1765"/>
        <v>N</v>
      </c>
      <c r="K897" s="6">
        <f t="shared" si="1765"/>
        <v>0.41666666666666669</v>
      </c>
      <c r="L897" s="2" t="str">
        <f t="shared" si="1765"/>
        <v>Angela</v>
      </c>
      <c r="M897" s="2">
        <f t="shared" si="1765"/>
        <v>18.899999999999999</v>
      </c>
      <c r="N897" s="2">
        <f t="shared" si="1765"/>
        <v>2</v>
      </c>
      <c r="O897" s="2">
        <f t="shared" si="1765"/>
        <v>2</v>
      </c>
      <c r="P897" s="2" t="str">
        <f t="shared" si="1765"/>
        <v>dez</v>
      </c>
      <c r="Q897" s="7" t="str">
        <f>IF($N897=1,IF(ISERROR(VLOOKUP($P897,'M1'!$A:$C,Q$2,FALSE)),"NOT PRESENT",VLOOKUP($P897,'M1'!$A:$C,Q$2,FALSE)),IF($N897=2,IF(ISERROR(VLOOKUP(DATA!$P897,'M2'!$A:$C,Q$2,FALSE)),"NOT PRESENT",VLOOKUP(DATA!$P897,'M2'!$A:$C,Q$2,FALSE)),IF($N897=0,IF(ISERROR(VLOOKUP($P897,'M1'!$A:$C,Q$2,FALSE)),IF(ISERROR(VLOOKUP(DATA!$P897,'M2'!$A:$C,Q$2,FALSE)),"NOT PRESENT",VLOOKUP(DATA!$P897,'M2'!$A:$C,Q$2,FALSE)),VLOOKUP($P897,'M1'!$A:$C,Q$2,FALSE)),"SPECIFY METHOD")))</f>
        <v>Debris - Zero</v>
      </c>
      <c r="R897" s="7" t="str">
        <f>IF($N897=1,IF(ISERROR(VLOOKUP($P897,'M1'!$A:$C,R$2,FALSE)),"NOT PRESENT",VLOOKUP($P897,'M1'!$A:$C,R$2,FALSE)),IF($N897=2,IF(ISERROR(VLOOKUP(DATA!$P897,'M2'!$A:$C,R$2,FALSE)),"NOT PRESENT",VLOOKUP(DATA!$P897,'M2'!$A:$C,R$2,FALSE)),IF($N897=0,IF(ISERROR(VLOOKUP($P897,'M1'!$A:$C,R$2,FALSE)),IF(ISERROR(VLOOKUP(DATA!$P897,'M2'!$A:$C,R$2,FALSE)),"NOT PRESENT",VLOOKUP(DATA!$P897,'M2'!$A:$C,R$2,FALSE)),VLOOKUP($P897,'M1'!$A:$C,R$2,FALSE)),"SPECIFY METHOD")))</f>
        <v>No Debris found</v>
      </c>
      <c r="S897" s="33">
        <f t="shared" si="1673"/>
        <v>0</v>
      </c>
      <c r="T897" s="2">
        <v>0</v>
      </c>
    </row>
    <row r="898" spans="2:20">
      <c r="B898" s="2" t="str">
        <f t="shared" ref="B898:D898" si="1766">IF(ISERROR(B897),IF(ISERROR(B896),IF(ISERROR(B895),"BLANK",B895),B896),B897)</f>
        <v>LH</v>
      </c>
      <c r="C898" s="2" t="str">
        <f t="shared" si="1766"/>
        <v>KK</v>
      </c>
      <c r="D898" s="2" t="str">
        <f t="shared" si="1766"/>
        <v>BC3</v>
      </c>
      <c r="E898" s="7" t="str">
        <f>IF(ISERROR(VLOOKUP($D898,SITES!$A:$E,2,FALSE)),"",VLOOKUP($D898,SITES!$A:$E,2,FALSE))</f>
        <v>Broward County 3</v>
      </c>
      <c r="F898" s="4">
        <f>IF(ISERROR(VLOOKUP($D898,SITES!$A:$E,3,FALSE)),"",VLOOKUP($D898,SITES!$A:$E,3,FALSE))</f>
        <v>26.158633333333334</v>
      </c>
      <c r="G898" s="31">
        <f>IF(ISERROR(VLOOKUP($D898,SITES!$A:$E,4,FALSE)),"",VLOOKUP($D898,SITES!$A:$E,4,FALSE))</f>
        <v>-80.077349999999996</v>
      </c>
      <c r="H898" s="50">
        <f t="shared" ref="H898:P898" si="1767">IF(ISERROR(H897),IF(ISERROR(H896),IF(ISERROR(H895),"BLANK",H895),H896),H897)</f>
        <v>45479</v>
      </c>
      <c r="I898" s="2">
        <f t="shared" si="1767"/>
        <v>15</v>
      </c>
      <c r="J898" s="2" t="str">
        <f t="shared" si="1767"/>
        <v>N</v>
      </c>
      <c r="K898" s="6">
        <f t="shared" si="1767"/>
        <v>0.41666666666666669</v>
      </c>
      <c r="L898" s="2" t="str">
        <f t="shared" si="1767"/>
        <v>Angela</v>
      </c>
      <c r="M898" s="2">
        <f t="shared" si="1767"/>
        <v>18.899999999999999</v>
      </c>
      <c r="N898" s="2">
        <f t="shared" si="1767"/>
        <v>2</v>
      </c>
      <c r="O898" s="2">
        <f t="shared" si="1767"/>
        <v>2</v>
      </c>
      <c r="P898" s="2" t="str">
        <f t="shared" si="1767"/>
        <v>dez</v>
      </c>
      <c r="Q898" s="7" t="str">
        <f>IF($N898=1,IF(ISERROR(VLOOKUP($P898,'M1'!$A:$C,Q$2,FALSE)),"NOT PRESENT",VLOOKUP($P898,'M1'!$A:$C,Q$2,FALSE)),IF($N898=2,IF(ISERROR(VLOOKUP(DATA!$P898,'M2'!$A:$C,Q$2,FALSE)),"NOT PRESENT",VLOOKUP(DATA!$P898,'M2'!$A:$C,Q$2,FALSE)),IF($N898=0,IF(ISERROR(VLOOKUP($P898,'M1'!$A:$C,Q$2,FALSE)),IF(ISERROR(VLOOKUP(DATA!$P898,'M2'!$A:$C,Q$2,FALSE)),"NOT PRESENT",VLOOKUP(DATA!$P898,'M2'!$A:$C,Q$2,FALSE)),VLOOKUP($P898,'M1'!$A:$C,Q$2,FALSE)),"SPECIFY METHOD")))</f>
        <v>Debris - Zero</v>
      </c>
      <c r="R898" s="7" t="str">
        <f>IF($N898=1,IF(ISERROR(VLOOKUP($P898,'M1'!$A:$C,R$2,FALSE)),"NOT PRESENT",VLOOKUP($P898,'M1'!$A:$C,R$2,FALSE)),IF($N898=2,IF(ISERROR(VLOOKUP(DATA!$P898,'M2'!$A:$C,R$2,FALSE)),"NOT PRESENT",VLOOKUP(DATA!$P898,'M2'!$A:$C,R$2,FALSE)),IF($N898=0,IF(ISERROR(VLOOKUP($P898,'M1'!$A:$C,R$2,FALSE)),IF(ISERROR(VLOOKUP(DATA!$P898,'M2'!$A:$C,R$2,FALSE)),"NOT PRESENT",VLOOKUP(DATA!$P898,'M2'!$A:$C,R$2,FALSE)),VLOOKUP($P898,'M1'!$A:$C,R$2,FALSE)),"SPECIFY METHOD")))</f>
        <v>No Debris found</v>
      </c>
      <c r="S898" s="33">
        <f t="shared" si="1673"/>
        <v>0</v>
      </c>
      <c r="T898" s="2">
        <v>0</v>
      </c>
    </row>
    <row r="899" spans="2:20">
      <c r="B899" s="2" t="str">
        <f t="shared" ref="B899:D899" si="1768">IF(ISERROR(B898),IF(ISERROR(B897),IF(ISERROR(B896),"BLANK",B896),B897),B898)</f>
        <v>LH</v>
      </c>
      <c r="C899" s="2" t="str">
        <f t="shared" si="1768"/>
        <v>KK</v>
      </c>
      <c r="D899" s="2" t="str">
        <f t="shared" si="1768"/>
        <v>BC3</v>
      </c>
      <c r="E899" s="7" t="str">
        <f>IF(ISERROR(VLOOKUP($D899,SITES!$A:$E,2,FALSE)),"",VLOOKUP($D899,SITES!$A:$E,2,FALSE))</f>
        <v>Broward County 3</v>
      </c>
      <c r="F899" s="4">
        <f>IF(ISERROR(VLOOKUP($D899,SITES!$A:$E,3,FALSE)),"",VLOOKUP($D899,SITES!$A:$E,3,FALSE))</f>
        <v>26.158633333333334</v>
      </c>
      <c r="G899" s="31">
        <f>IF(ISERROR(VLOOKUP($D899,SITES!$A:$E,4,FALSE)),"",VLOOKUP($D899,SITES!$A:$E,4,FALSE))</f>
        <v>-80.077349999999996</v>
      </c>
      <c r="H899" s="50">
        <f t="shared" ref="H899:P899" si="1769">IF(ISERROR(H898),IF(ISERROR(H897),IF(ISERROR(H896),"BLANK",H896),H897),H898)</f>
        <v>45479</v>
      </c>
      <c r="I899" s="2">
        <f t="shared" si="1769"/>
        <v>15</v>
      </c>
      <c r="J899" s="2" t="str">
        <f t="shared" si="1769"/>
        <v>N</v>
      </c>
      <c r="K899" s="6">
        <f t="shared" si="1769"/>
        <v>0.41666666666666669</v>
      </c>
      <c r="L899" s="2" t="str">
        <f t="shared" si="1769"/>
        <v>Angela</v>
      </c>
      <c r="M899" s="2">
        <f t="shared" si="1769"/>
        <v>18.899999999999999</v>
      </c>
      <c r="N899" s="2">
        <f t="shared" si="1769"/>
        <v>2</v>
      </c>
      <c r="O899" s="2">
        <f t="shared" si="1769"/>
        <v>2</v>
      </c>
      <c r="P899" s="2" t="str">
        <f t="shared" si="1769"/>
        <v>dez</v>
      </c>
      <c r="Q899" s="7" t="str">
        <f>IF($N899=1,IF(ISERROR(VLOOKUP($P899,'M1'!$A:$C,Q$2,FALSE)),"NOT PRESENT",VLOOKUP($P899,'M1'!$A:$C,Q$2,FALSE)),IF($N899=2,IF(ISERROR(VLOOKUP(DATA!$P899,'M2'!$A:$C,Q$2,FALSE)),"NOT PRESENT",VLOOKUP(DATA!$P899,'M2'!$A:$C,Q$2,FALSE)),IF($N899=0,IF(ISERROR(VLOOKUP($P899,'M1'!$A:$C,Q$2,FALSE)),IF(ISERROR(VLOOKUP(DATA!$P899,'M2'!$A:$C,Q$2,FALSE)),"NOT PRESENT",VLOOKUP(DATA!$P899,'M2'!$A:$C,Q$2,FALSE)),VLOOKUP($P899,'M1'!$A:$C,Q$2,FALSE)),"SPECIFY METHOD")))</f>
        <v>Debris - Zero</v>
      </c>
      <c r="R899" s="7" t="str">
        <f>IF($N899=1,IF(ISERROR(VLOOKUP($P899,'M1'!$A:$C,R$2,FALSE)),"NOT PRESENT",VLOOKUP($P899,'M1'!$A:$C,R$2,FALSE)),IF($N899=2,IF(ISERROR(VLOOKUP(DATA!$P899,'M2'!$A:$C,R$2,FALSE)),"NOT PRESENT",VLOOKUP(DATA!$P899,'M2'!$A:$C,R$2,FALSE)),IF($N899=0,IF(ISERROR(VLOOKUP($P899,'M1'!$A:$C,R$2,FALSE)),IF(ISERROR(VLOOKUP(DATA!$P899,'M2'!$A:$C,R$2,FALSE)),"NOT PRESENT",VLOOKUP(DATA!$P899,'M2'!$A:$C,R$2,FALSE)),VLOOKUP($P899,'M1'!$A:$C,R$2,FALSE)),"SPECIFY METHOD")))</f>
        <v>No Debris found</v>
      </c>
      <c r="S899" s="33">
        <f t="shared" si="1673"/>
        <v>0</v>
      </c>
      <c r="T899" s="2">
        <v>0</v>
      </c>
    </row>
    <row r="900" spans="2:20">
      <c r="B900" s="2" t="str">
        <f t="shared" ref="B900:D900" si="1770">IF(ISERROR(B899),IF(ISERROR(B898),IF(ISERROR(B897),"BLANK",B897),B898),B899)</f>
        <v>LH</v>
      </c>
      <c r="C900" s="2" t="str">
        <f t="shared" si="1770"/>
        <v>KK</v>
      </c>
      <c r="D900" s="2" t="str">
        <f t="shared" si="1770"/>
        <v>BC3</v>
      </c>
      <c r="E900" s="7" t="str">
        <f>IF(ISERROR(VLOOKUP($D900,SITES!$A:$E,2,FALSE)),"",VLOOKUP($D900,SITES!$A:$E,2,FALSE))</f>
        <v>Broward County 3</v>
      </c>
      <c r="F900" s="4">
        <f>IF(ISERROR(VLOOKUP($D900,SITES!$A:$E,3,FALSE)),"",VLOOKUP($D900,SITES!$A:$E,3,FALSE))</f>
        <v>26.158633333333334</v>
      </c>
      <c r="G900" s="31">
        <f>IF(ISERROR(VLOOKUP($D900,SITES!$A:$E,4,FALSE)),"",VLOOKUP($D900,SITES!$A:$E,4,FALSE))</f>
        <v>-80.077349999999996</v>
      </c>
      <c r="H900" s="50">
        <f t="shared" ref="H900:P900" si="1771">IF(ISERROR(H899),IF(ISERROR(H898),IF(ISERROR(H897),"BLANK",H897),H898),H899)</f>
        <v>45479</v>
      </c>
      <c r="I900" s="2">
        <f t="shared" si="1771"/>
        <v>15</v>
      </c>
      <c r="J900" s="2" t="str">
        <f t="shared" si="1771"/>
        <v>N</v>
      </c>
      <c r="K900" s="6">
        <f t="shared" si="1771"/>
        <v>0.41666666666666669</v>
      </c>
      <c r="L900" s="2" t="str">
        <f t="shared" si="1771"/>
        <v>Angela</v>
      </c>
      <c r="M900" s="2">
        <f t="shared" si="1771"/>
        <v>18.899999999999999</v>
      </c>
      <c r="N900" s="2">
        <f t="shared" si="1771"/>
        <v>2</v>
      </c>
      <c r="O900" s="2">
        <f t="shared" si="1771"/>
        <v>2</v>
      </c>
      <c r="P900" s="2" t="str">
        <f t="shared" si="1771"/>
        <v>dez</v>
      </c>
      <c r="Q900" s="7" t="str">
        <f>IF($N900=1,IF(ISERROR(VLOOKUP($P900,'M1'!$A:$C,Q$2,FALSE)),"NOT PRESENT",VLOOKUP($P900,'M1'!$A:$C,Q$2,FALSE)),IF($N900=2,IF(ISERROR(VLOOKUP(DATA!$P900,'M2'!$A:$C,Q$2,FALSE)),"NOT PRESENT",VLOOKUP(DATA!$P900,'M2'!$A:$C,Q$2,FALSE)),IF($N900=0,IF(ISERROR(VLOOKUP($P900,'M1'!$A:$C,Q$2,FALSE)),IF(ISERROR(VLOOKUP(DATA!$P900,'M2'!$A:$C,Q$2,FALSE)),"NOT PRESENT",VLOOKUP(DATA!$P900,'M2'!$A:$C,Q$2,FALSE)),VLOOKUP($P900,'M1'!$A:$C,Q$2,FALSE)),"SPECIFY METHOD")))</f>
        <v>Debris - Zero</v>
      </c>
      <c r="R900" s="7" t="str">
        <f>IF($N900=1,IF(ISERROR(VLOOKUP($P900,'M1'!$A:$C,R$2,FALSE)),"NOT PRESENT",VLOOKUP($P900,'M1'!$A:$C,R$2,FALSE)),IF($N900=2,IF(ISERROR(VLOOKUP(DATA!$P900,'M2'!$A:$C,R$2,FALSE)),"NOT PRESENT",VLOOKUP(DATA!$P900,'M2'!$A:$C,R$2,FALSE)),IF($N900=0,IF(ISERROR(VLOOKUP($P900,'M1'!$A:$C,R$2,FALSE)),IF(ISERROR(VLOOKUP(DATA!$P900,'M2'!$A:$C,R$2,FALSE)),"NOT PRESENT",VLOOKUP(DATA!$P900,'M2'!$A:$C,R$2,FALSE)),VLOOKUP($P900,'M1'!$A:$C,R$2,FALSE)),"SPECIFY METHOD")))</f>
        <v>No Debris found</v>
      </c>
      <c r="S900" s="33">
        <f t="shared" si="1673"/>
        <v>0</v>
      </c>
      <c r="T900" s="2">
        <v>0</v>
      </c>
    </row>
    <row r="901" spans="2:20">
      <c r="B901" s="2" t="str">
        <f t="shared" ref="B901:D901" si="1772">IF(ISERROR(B900),IF(ISERROR(B899),IF(ISERROR(B898),"BLANK",B898),B899),B900)</f>
        <v>LH</v>
      </c>
      <c r="C901" s="2" t="str">
        <f t="shared" si="1772"/>
        <v>KK</v>
      </c>
      <c r="D901" s="2" t="str">
        <f t="shared" si="1772"/>
        <v>BC3</v>
      </c>
      <c r="E901" s="7" t="str">
        <f>IF(ISERROR(VLOOKUP($D901,SITES!$A:$E,2,FALSE)),"",VLOOKUP($D901,SITES!$A:$E,2,FALSE))</f>
        <v>Broward County 3</v>
      </c>
      <c r="F901" s="4">
        <f>IF(ISERROR(VLOOKUP($D901,SITES!$A:$E,3,FALSE)),"",VLOOKUP($D901,SITES!$A:$E,3,FALSE))</f>
        <v>26.158633333333334</v>
      </c>
      <c r="G901" s="31">
        <f>IF(ISERROR(VLOOKUP($D901,SITES!$A:$E,4,FALSE)),"",VLOOKUP($D901,SITES!$A:$E,4,FALSE))</f>
        <v>-80.077349999999996</v>
      </c>
      <c r="H901" s="50">
        <f t="shared" ref="H901:P901" si="1773">IF(ISERROR(H900),IF(ISERROR(H899),IF(ISERROR(H898),"BLANK",H898),H899),H900)</f>
        <v>45479</v>
      </c>
      <c r="I901" s="2">
        <f t="shared" si="1773"/>
        <v>15</v>
      </c>
      <c r="J901" s="2" t="str">
        <f t="shared" si="1773"/>
        <v>N</v>
      </c>
      <c r="K901" s="6">
        <f t="shared" si="1773"/>
        <v>0.41666666666666669</v>
      </c>
      <c r="L901" s="2" t="str">
        <f t="shared" si="1773"/>
        <v>Angela</v>
      </c>
      <c r="M901" s="2">
        <f t="shared" si="1773"/>
        <v>18.899999999999999</v>
      </c>
      <c r="N901" s="2">
        <f t="shared" si="1773"/>
        <v>2</v>
      </c>
      <c r="O901" s="2">
        <f t="shared" si="1773"/>
        <v>2</v>
      </c>
      <c r="P901" s="2" t="str">
        <f t="shared" si="1773"/>
        <v>dez</v>
      </c>
      <c r="Q901" s="7" t="str">
        <f>IF($N901=1,IF(ISERROR(VLOOKUP($P901,'M1'!$A:$C,Q$2,FALSE)),"NOT PRESENT",VLOOKUP($P901,'M1'!$A:$C,Q$2,FALSE)),IF($N901=2,IF(ISERROR(VLOOKUP(DATA!$P901,'M2'!$A:$C,Q$2,FALSE)),"NOT PRESENT",VLOOKUP(DATA!$P901,'M2'!$A:$C,Q$2,FALSE)),IF($N901=0,IF(ISERROR(VLOOKUP($P901,'M1'!$A:$C,Q$2,FALSE)),IF(ISERROR(VLOOKUP(DATA!$P901,'M2'!$A:$C,Q$2,FALSE)),"NOT PRESENT",VLOOKUP(DATA!$P901,'M2'!$A:$C,Q$2,FALSE)),VLOOKUP($P901,'M1'!$A:$C,Q$2,FALSE)),"SPECIFY METHOD")))</f>
        <v>Debris - Zero</v>
      </c>
      <c r="R901" s="7" t="str">
        <f>IF($N901=1,IF(ISERROR(VLOOKUP($P901,'M1'!$A:$C,R$2,FALSE)),"NOT PRESENT",VLOOKUP($P901,'M1'!$A:$C,R$2,FALSE)),IF($N901=2,IF(ISERROR(VLOOKUP(DATA!$P901,'M2'!$A:$C,R$2,FALSE)),"NOT PRESENT",VLOOKUP(DATA!$P901,'M2'!$A:$C,R$2,FALSE)),IF($N901=0,IF(ISERROR(VLOOKUP($P901,'M1'!$A:$C,R$2,FALSE)),IF(ISERROR(VLOOKUP(DATA!$P901,'M2'!$A:$C,R$2,FALSE)),"NOT PRESENT",VLOOKUP(DATA!$P901,'M2'!$A:$C,R$2,FALSE)),VLOOKUP($P901,'M1'!$A:$C,R$2,FALSE)),"SPECIFY METHOD")))</f>
        <v>No Debris found</v>
      </c>
      <c r="S901" s="33">
        <f t="shared" si="1673"/>
        <v>0</v>
      </c>
      <c r="T901" s="2">
        <v>0</v>
      </c>
    </row>
    <row r="902" spans="2:20">
      <c r="B902" s="2" t="str">
        <f t="shared" ref="B902:D902" si="1774">IF(ISERROR(B901),IF(ISERROR(B900),IF(ISERROR(B899),"BLANK",B899),B900),B901)</f>
        <v>LH</v>
      </c>
      <c r="C902" s="2" t="str">
        <f t="shared" si="1774"/>
        <v>KK</v>
      </c>
      <c r="D902" s="2" t="str">
        <f t="shared" si="1774"/>
        <v>BC3</v>
      </c>
      <c r="E902" s="7" t="str">
        <f>IF(ISERROR(VLOOKUP($D902,SITES!$A:$E,2,FALSE)),"",VLOOKUP($D902,SITES!$A:$E,2,FALSE))</f>
        <v>Broward County 3</v>
      </c>
      <c r="F902" s="4">
        <f>IF(ISERROR(VLOOKUP($D902,SITES!$A:$E,3,FALSE)),"",VLOOKUP($D902,SITES!$A:$E,3,FALSE))</f>
        <v>26.158633333333334</v>
      </c>
      <c r="G902" s="31">
        <f>IF(ISERROR(VLOOKUP($D902,SITES!$A:$E,4,FALSE)),"",VLOOKUP($D902,SITES!$A:$E,4,FALSE))</f>
        <v>-80.077349999999996</v>
      </c>
      <c r="H902" s="50">
        <f t="shared" ref="H902:P902" si="1775">IF(ISERROR(H901),IF(ISERROR(H900),IF(ISERROR(H899),"BLANK",H899),H900),H901)</f>
        <v>45479</v>
      </c>
      <c r="I902" s="2">
        <f t="shared" si="1775"/>
        <v>15</v>
      </c>
      <c r="J902" s="2" t="str">
        <f t="shared" si="1775"/>
        <v>N</v>
      </c>
      <c r="K902" s="6">
        <f t="shared" si="1775"/>
        <v>0.41666666666666669</v>
      </c>
      <c r="L902" s="2" t="str">
        <f t="shared" si="1775"/>
        <v>Angela</v>
      </c>
      <c r="M902" s="2">
        <f t="shared" si="1775"/>
        <v>18.899999999999999</v>
      </c>
      <c r="N902" s="2">
        <f t="shared" si="1775"/>
        <v>2</v>
      </c>
      <c r="O902" s="2">
        <f t="shared" si="1775"/>
        <v>2</v>
      </c>
      <c r="P902" s="2" t="str">
        <f t="shared" si="1775"/>
        <v>dez</v>
      </c>
      <c r="Q902" s="7" t="str">
        <f>IF($N902=1,IF(ISERROR(VLOOKUP($P902,'M1'!$A:$C,Q$2,FALSE)),"NOT PRESENT",VLOOKUP($P902,'M1'!$A:$C,Q$2,FALSE)),IF($N902=2,IF(ISERROR(VLOOKUP(DATA!$P902,'M2'!$A:$C,Q$2,FALSE)),"NOT PRESENT",VLOOKUP(DATA!$P902,'M2'!$A:$C,Q$2,FALSE)),IF($N902=0,IF(ISERROR(VLOOKUP($P902,'M1'!$A:$C,Q$2,FALSE)),IF(ISERROR(VLOOKUP(DATA!$P902,'M2'!$A:$C,Q$2,FALSE)),"NOT PRESENT",VLOOKUP(DATA!$P902,'M2'!$A:$C,Q$2,FALSE)),VLOOKUP($P902,'M1'!$A:$C,Q$2,FALSE)),"SPECIFY METHOD")))</f>
        <v>Debris - Zero</v>
      </c>
      <c r="R902" s="7" t="str">
        <f>IF($N902=1,IF(ISERROR(VLOOKUP($P902,'M1'!$A:$C,R$2,FALSE)),"NOT PRESENT",VLOOKUP($P902,'M1'!$A:$C,R$2,FALSE)),IF($N902=2,IF(ISERROR(VLOOKUP(DATA!$P902,'M2'!$A:$C,R$2,FALSE)),"NOT PRESENT",VLOOKUP(DATA!$P902,'M2'!$A:$C,R$2,FALSE)),IF($N902=0,IF(ISERROR(VLOOKUP($P902,'M1'!$A:$C,R$2,FALSE)),IF(ISERROR(VLOOKUP(DATA!$P902,'M2'!$A:$C,R$2,FALSE)),"NOT PRESENT",VLOOKUP(DATA!$P902,'M2'!$A:$C,R$2,FALSE)),VLOOKUP($P902,'M1'!$A:$C,R$2,FALSE)),"SPECIFY METHOD")))</f>
        <v>No Debris found</v>
      </c>
      <c r="S902" s="33">
        <f t="shared" si="1673"/>
        <v>0</v>
      </c>
      <c r="T902" s="2">
        <v>0</v>
      </c>
    </row>
    <row r="903" spans="2:20">
      <c r="B903" s="2" t="str">
        <f t="shared" ref="B903:D903" si="1776">IF(ISERROR(B902),IF(ISERROR(B901),IF(ISERROR(B900),"BLANK",B900),B901),B902)</f>
        <v>LH</v>
      </c>
      <c r="C903" s="2" t="str">
        <f t="shared" si="1776"/>
        <v>KK</v>
      </c>
      <c r="D903" s="2" t="str">
        <f t="shared" si="1776"/>
        <v>BC3</v>
      </c>
      <c r="E903" s="7" t="str">
        <f>IF(ISERROR(VLOOKUP($D903,SITES!$A:$E,2,FALSE)),"",VLOOKUP($D903,SITES!$A:$E,2,FALSE))</f>
        <v>Broward County 3</v>
      </c>
      <c r="F903" s="4">
        <f>IF(ISERROR(VLOOKUP($D903,SITES!$A:$E,3,FALSE)),"",VLOOKUP($D903,SITES!$A:$E,3,FALSE))</f>
        <v>26.158633333333334</v>
      </c>
      <c r="G903" s="31">
        <f>IF(ISERROR(VLOOKUP($D903,SITES!$A:$E,4,FALSE)),"",VLOOKUP($D903,SITES!$A:$E,4,FALSE))</f>
        <v>-80.077349999999996</v>
      </c>
      <c r="H903" s="50">
        <f t="shared" ref="H903:P903" si="1777">IF(ISERROR(H902),IF(ISERROR(H901),IF(ISERROR(H900),"BLANK",H900),H901),H902)</f>
        <v>45479</v>
      </c>
      <c r="I903" s="2">
        <f t="shared" si="1777"/>
        <v>15</v>
      </c>
      <c r="J903" s="2" t="str">
        <f t="shared" si="1777"/>
        <v>N</v>
      </c>
      <c r="K903" s="6">
        <f t="shared" si="1777"/>
        <v>0.41666666666666669</v>
      </c>
      <c r="L903" s="2" t="str">
        <f t="shared" si="1777"/>
        <v>Angela</v>
      </c>
      <c r="M903" s="2">
        <f t="shared" si="1777"/>
        <v>18.899999999999999</v>
      </c>
      <c r="N903" s="2">
        <f t="shared" si="1777"/>
        <v>2</v>
      </c>
      <c r="O903" s="2">
        <f t="shared" si="1777"/>
        <v>2</v>
      </c>
      <c r="P903" s="2" t="str">
        <f t="shared" si="1777"/>
        <v>dez</v>
      </c>
      <c r="Q903" s="7" t="str">
        <f>IF($N903=1,IF(ISERROR(VLOOKUP($P903,'M1'!$A:$C,Q$2,FALSE)),"NOT PRESENT",VLOOKUP($P903,'M1'!$A:$C,Q$2,FALSE)),IF($N903=2,IF(ISERROR(VLOOKUP(DATA!$P903,'M2'!$A:$C,Q$2,FALSE)),"NOT PRESENT",VLOOKUP(DATA!$P903,'M2'!$A:$C,Q$2,FALSE)),IF($N903=0,IF(ISERROR(VLOOKUP($P903,'M1'!$A:$C,Q$2,FALSE)),IF(ISERROR(VLOOKUP(DATA!$P903,'M2'!$A:$C,Q$2,FALSE)),"NOT PRESENT",VLOOKUP(DATA!$P903,'M2'!$A:$C,Q$2,FALSE)),VLOOKUP($P903,'M1'!$A:$C,Q$2,FALSE)),"SPECIFY METHOD")))</f>
        <v>Debris - Zero</v>
      </c>
      <c r="R903" s="7" t="str">
        <f>IF($N903=1,IF(ISERROR(VLOOKUP($P903,'M1'!$A:$C,R$2,FALSE)),"NOT PRESENT",VLOOKUP($P903,'M1'!$A:$C,R$2,FALSE)),IF($N903=2,IF(ISERROR(VLOOKUP(DATA!$P903,'M2'!$A:$C,R$2,FALSE)),"NOT PRESENT",VLOOKUP(DATA!$P903,'M2'!$A:$C,R$2,FALSE)),IF($N903=0,IF(ISERROR(VLOOKUP($P903,'M1'!$A:$C,R$2,FALSE)),IF(ISERROR(VLOOKUP(DATA!$P903,'M2'!$A:$C,R$2,FALSE)),"NOT PRESENT",VLOOKUP(DATA!$P903,'M2'!$A:$C,R$2,FALSE)),VLOOKUP($P903,'M1'!$A:$C,R$2,FALSE)),"SPECIFY METHOD")))</f>
        <v>No Debris found</v>
      </c>
      <c r="S903" s="33">
        <f t="shared" si="1673"/>
        <v>0</v>
      </c>
      <c r="T903" s="2">
        <v>0</v>
      </c>
    </row>
    <row r="904" spans="2:20">
      <c r="B904" s="2" t="str">
        <f t="shared" ref="B904:D904" si="1778">IF(ISERROR(B903),IF(ISERROR(B902),IF(ISERROR(B901),"BLANK",B901),B902),B903)</f>
        <v>LH</v>
      </c>
      <c r="C904" s="2" t="str">
        <f t="shared" si="1778"/>
        <v>KK</v>
      </c>
      <c r="D904" s="2" t="str">
        <f t="shared" si="1778"/>
        <v>BC3</v>
      </c>
      <c r="E904" s="7" t="str">
        <f>IF(ISERROR(VLOOKUP($D904,SITES!$A:$E,2,FALSE)),"",VLOOKUP($D904,SITES!$A:$E,2,FALSE))</f>
        <v>Broward County 3</v>
      </c>
      <c r="F904" s="4">
        <f>IF(ISERROR(VLOOKUP($D904,SITES!$A:$E,3,FALSE)),"",VLOOKUP($D904,SITES!$A:$E,3,FALSE))</f>
        <v>26.158633333333334</v>
      </c>
      <c r="G904" s="31">
        <f>IF(ISERROR(VLOOKUP($D904,SITES!$A:$E,4,FALSE)),"",VLOOKUP($D904,SITES!$A:$E,4,FALSE))</f>
        <v>-80.077349999999996</v>
      </c>
      <c r="H904" s="50">
        <f t="shared" ref="H904:P904" si="1779">IF(ISERROR(H903),IF(ISERROR(H902),IF(ISERROR(H901),"BLANK",H901),H902),H903)</f>
        <v>45479</v>
      </c>
      <c r="I904" s="2">
        <f t="shared" si="1779"/>
        <v>15</v>
      </c>
      <c r="J904" s="2" t="str">
        <f t="shared" si="1779"/>
        <v>N</v>
      </c>
      <c r="K904" s="6">
        <f t="shared" si="1779"/>
        <v>0.41666666666666669</v>
      </c>
      <c r="L904" s="2" t="str">
        <f t="shared" si="1779"/>
        <v>Angela</v>
      </c>
      <c r="M904" s="2">
        <f t="shared" si="1779"/>
        <v>18.899999999999999</v>
      </c>
      <c r="N904" s="2">
        <f t="shared" si="1779"/>
        <v>2</v>
      </c>
      <c r="O904" s="2">
        <f t="shared" si="1779"/>
        <v>2</v>
      </c>
      <c r="P904" s="2" t="str">
        <f t="shared" si="1779"/>
        <v>dez</v>
      </c>
      <c r="Q904" s="7" t="str">
        <f>IF($N904=1,IF(ISERROR(VLOOKUP($P904,'M1'!$A:$C,Q$2,FALSE)),"NOT PRESENT",VLOOKUP($P904,'M1'!$A:$C,Q$2,FALSE)),IF($N904=2,IF(ISERROR(VLOOKUP(DATA!$P904,'M2'!$A:$C,Q$2,FALSE)),"NOT PRESENT",VLOOKUP(DATA!$P904,'M2'!$A:$C,Q$2,FALSE)),IF($N904=0,IF(ISERROR(VLOOKUP($P904,'M1'!$A:$C,Q$2,FALSE)),IF(ISERROR(VLOOKUP(DATA!$P904,'M2'!$A:$C,Q$2,FALSE)),"NOT PRESENT",VLOOKUP(DATA!$P904,'M2'!$A:$C,Q$2,FALSE)),VLOOKUP($P904,'M1'!$A:$C,Q$2,FALSE)),"SPECIFY METHOD")))</f>
        <v>Debris - Zero</v>
      </c>
      <c r="R904" s="7" t="str">
        <f>IF($N904=1,IF(ISERROR(VLOOKUP($P904,'M1'!$A:$C,R$2,FALSE)),"NOT PRESENT",VLOOKUP($P904,'M1'!$A:$C,R$2,FALSE)),IF($N904=2,IF(ISERROR(VLOOKUP(DATA!$P904,'M2'!$A:$C,R$2,FALSE)),"NOT PRESENT",VLOOKUP(DATA!$P904,'M2'!$A:$C,R$2,FALSE)),IF($N904=0,IF(ISERROR(VLOOKUP($P904,'M1'!$A:$C,R$2,FALSE)),IF(ISERROR(VLOOKUP(DATA!$P904,'M2'!$A:$C,R$2,FALSE)),"NOT PRESENT",VLOOKUP(DATA!$P904,'M2'!$A:$C,R$2,FALSE)),VLOOKUP($P904,'M1'!$A:$C,R$2,FALSE)),"SPECIFY METHOD")))</f>
        <v>No Debris found</v>
      </c>
      <c r="S904" s="33">
        <f t="shared" si="1673"/>
        <v>0</v>
      </c>
      <c r="T904" s="2">
        <v>0</v>
      </c>
    </row>
    <row r="905" spans="2:20">
      <c r="B905" s="2" t="str">
        <f t="shared" ref="B905:D905" si="1780">IF(ISERROR(B904),IF(ISERROR(B903),IF(ISERROR(B902),"BLANK",B902),B903),B904)</f>
        <v>LH</v>
      </c>
      <c r="C905" s="2" t="str">
        <f t="shared" si="1780"/>
        <v>KK</v>
      </c>
      <c r="D905" s="2" t="str">
        <f t="shared" si="1780"/>
        <v>BC3</v>
      </c>
      <c r="E905" s="7" t="str">
        <f>IF(ISERROR(VLOOKUP($D905,SITES!$A:$E,2,FALSE)),"",VLOOKUP($D905,SITES!$A:$E,2,FALSE))</f>
        <v>Broward County 3</v>
      </c>
      <c r="F905" s="4">
        <f>IF(ISERROR(VLOOKUP($D905,SITES!$A:$E,3,FALSE)),"",VLOOKUP($D905,SITES!$A:$E,3,FALSE))</f>
        <v>26.158633333333334</v>
      </c>
      <c r="G905" s="31">
        <f>IF(ISERROR(VLOOKUP($D905,SITES!$A:$E,4,FALSE)),"",VLOOKUP($D905,SITES!$A:$E,4,FALSE))</f>
        <v>-80.077349999999996</v>
      </c>
      <c r="H905" s="50">
        <f t="shared" ref="H905:P905" si="1781">IF(ISERROR(H904),IF(ISERROR(H903),IF(ISERROR(H902),"BLANK",H902),H903),H904)</f>
        <v>45479</v>
      </c>
      <c r="I905" s="2">
        <f t="shared" si="1781"/>
        <v>15</v>
      </c>
      <c r="J905" s="2" t="str">
        <f t="shared" si="1781"/>
        <v>N</v>
      </c>
      <c r="K905" s="6">
        <f t="shared" si="1781"/>
        <v>0.41666666666666669</v>
      </c>
      <c r="L905" s="2" t="str">
        <f t="shared" si="1781"/>
        <v>Angela</v>
      </c>
      <c r="M905" s="2">
        <f t="shared" si="1781"/>
        <v>18.899999999999999</v>
      </c>
      <c r="N905" s="2">
        <f t="shared" si="1781"/>
        <v>2</v>
      </c>
      <c r="O905" s="2">
        <f t="shared" si="1781"/>
        <v>2</v>
      </c>
      <c r="P905" s="2" t="str">
        <f t="shared" si="1781"/>
        <v>dez</v>
      </c>
      <c r="Q905" s="7" t="str">
        <f>IF($N905=1,IF(ISERROR(VLOOKUP($P905,'M1'!$A:$C,Q$2,FALSE)),"NOT PRESENT",VLOOKUP($P905,'M1'!$A:$C,Q$2,FALSE)),IF($N905=2,IF(ISERROR(VLOOKUP(DATA!$P905,'M2'!$A:$C,Q$2,FALSE)),"NOT PRESENT",VLOOKUP(DATA!$P905,'M2'!$A:$C,Q$2,FALSE)),IF($N905=0,IF(ISERROR(VLOOKUP($P905,'M1'!$A:$C,Q$2,FALSE)),IF(ISERROR(VLOOKUP(DATA!$P905,'M2'!$A:$C,Q$2,FALSE)),"NOT PRESENT",VLOOKUP(DATA!$P905,'M2'!$A:$C,Q$2,FALSE)),VLOOKUP($P905,'M1'!$A:$C,Q$2,FALSE)),"SPECIFY METHOD")))</f>
        <v>Debris - Zero</v>
      </c>
      <c r="R905" s="7" t="str">
        <f>IF($N905=1,IF(ISERROR(VLOOKUP($P905,'M1'!$A:$C,R$2,FALSE)),"NOT PRESENT",VLOOKUP($P905,'M1'!$A:$C,R$2,FALSE)),IF($N905=2,IF(ISERROR(VLOOKUP(DATA!$P905,'M2'!$A:$C,R$2,FALSE)),"NOT PRESENT",VLOOKUP(DATA!$P905,'M2'!$A:$C,R$2,FALSE)),IF($N905=0,IF(ISERROR(VLOOKUP($P905,'M1'!$A:$C,R$2,FALSE)),IF(ISERROR(VLOOKUP(DATA!$P905,'M2'!$A:$C,R$2,FALSE)),"NOT PRESENT",VLOOKUP(DATA!$P905,'M2'!$A:$C,R$2,FALSE)),VLOOKUP($P905,'M1'!$A:$C,R$2,FALSE)),"SPECIFY METHOD")))</f>
        <v>No Debris found</v>
      </c>
      <c r="S905" s="33">
        <f t="shared" si="1673"/>
        <v>0</v>
      </c>
      <c r="T905" s="2">
        <v>0</v>
      </c>
    </row>
    <row r="906" spans="2:20">
      <c r="B906" s="2" t="str">
        <f t="shared" ref="B906:D906" si="1782">IF(ISERROR(B905),IF(ISERROR(B904),IF(ISERROR(B903),"BLANK",B903),B904),B905)</f>
        <v>LH</v>
      </c>
      <c r="C906" s="2" t="str">
        <f t="shared" si="1782"/>
        <v>KK</v>
      </c>
      <c r="D906" s="2" t="str">
        <f t="shared" si="1782"/>
        <v>BC3</v>
      </c>
      <c r="E906" s="7" t="str">
        <f>IF(ISERROR(VLOOKUP($D906,SITES!$A:$E,2,FALSE)),"",VLOOKUP($D906,SITES!$A:$E,2,FALSE))</f>
        <v>Broward County 3</v>
      </c>
      <c r="F906" s="4">
        <f>IF(ISERROR(VLOOKUP($D906,SITES!$A:$E,3,FALSE)),"",VLOOKUP($D906,SITES!$A:$E,3,FALSE))</f>
        <v>26.158633333333334</v>
      </c>
      <c r="G906" s="31">
        <f>IF(ISERROR(VLOOKUP($D906,SITES!$A:$E,4,FALSE)),"",VLOOKUP($D906,SITES!$A:$E,4,FALSE))</f>
        <v>-80.077349999999996</v>
      </c>
      <c r="H906" s="50">
        <f t="shared" ref="H906:P906" si="1783">IF(ISERROR(H905),IF(ISERROR(H904),IF(ISERROR(H903),"BLANK",H903),H904),H905)</f>
        <v>45479</v>
      </c>
      <c r="I906" s="2">
        <f t="shared" si="1783"/>
        <v>15</v>
      </c>
      <c r="J906" s="2" t="str">
        <f t="shared" si="1783"/>
        <v>N</v>
      </c>
      <c r="K906" s="6">
        <f t="shared" si="1783"/>
        <v>0.41666666666666669</v>
      </c>
      <c r="L906" s="2" t="str">
        <f t="shared" si="1783"/>
        <v>Angela</v>
      </c>
      <c r="M906" s="2">
        <f t="shared" si="1783"/>
        <v>18.899999999999999</v>
      </c>
      <c r="N906" s="2">
        <f t="shared" si="1783"/>
        <v>2</v>
      </c>
      <c r="O906" s="2">
        <f t="shared" si="1783"/>
        <v>2</v>
      </c>
      <c r="P906" s="2" t="str">
        <f t="shared" si="1783"/>
        <v>dez</v>
      </c>
      <c r="Q906" s="7" t="str">
        <f>IF($N906=1,IF(ISERROR(VLOOKUP($P906,'M1'!$A:$C,Q$2,FALSE)),"NOT PRESENT",VLOOKUP($P906,'M1'!$A:$C,Q$2,FALSE)),IF($N906=2,IF(ISERROR(VLOOKUP(DATA!$P906,'M2'!$A:$C,Q$2,FALSE)),"NOT PRESENT",VLOOKUP(DATA!$P906,'M2'!$A:$C,Q$2,FALSE)),IF($N906=0,IF(ISERROR(VLOOKUP($P906,'M1'!$A:$C,Q$2,FALSE)),IF(ISERROR(VLOOKUP(DATA!$P906,'M2'!$A:$C,Q$2,FALSE)),"NOT PRESENT",VLOOKUP(DATA!$P906,'M2'!$A:$C,Q$2,FALSE)),VLOOKUP($P906,'M1'!$A:$C,Q$2,FALSE)),"SPECIFY METHOD")))</f>
        <v>Debris - Zero</v>
      </c>
      <c r="R906" s="7" t="str">
        <f>IF($N906=1,IF(ISERROR(VLOOKUP($P906,'M1'!$A:$C,R$2,FALSE)),"NOT PRESENT",VLOOKUP($P906,'M1'!$A:$C,R$2,FALSE)),IF($N906=2,IF(ISERROR(VLOOKUP(DATA!$P906,'M2'!$A:$C,R$2,FALSE)),"NOT PRESENT",VLOOKUP(DATA!$P906,'M2'!$A:$C,R$2,FALSE)),IF($N906=0,IF(ISERROR(VLOOKUP($P906,'M1'!$A:$C,R$2,FALSE)),IF(ISERROR(VLOOKUP(DATA!$P906,'M2'!$A:$C,R$2,FALSE)),"NOT PRESENT",VLOOKUP(DATA!$P906,'M2'!$A:$C,R$2,FALSE)),VLOOKUP($P906,'M1'!$A:$C,R$2,FALSE)),"SPECIFY METHOD")))</f>
        <v>No Debris found</v>
      </c>
      <c r="S906" s="33">
        <f t="shared" si="1673"/>
        <v>0</v>
      </c>
      <c r="T906" s="2">
        <v>0</v>
      </c>
    </row>
    <row r="907" spans="2:20">
      <c r="B907" s="2" t="str">
        <f t="shared" ref="B907:D907" si="1784">IF(ISERROR(B906),IF(ISERROR(B905),IF(ISERROR(B904),"BLANK",B904),B905),B906)</f>
        <v>LH</v>
      </c>
      <c r="C907" s="2" t="str">
        <f t="shared" si="1784"/>
        <v>KK</v>
      </c>
      <c r="D907" s="2" t="str">
        <f t="shared" si="1784"/>
        <v>BC3</v>
      </c>
      <c r="E907" s="7" t="str">
        <f>IF(ISERROR(VLOOKUP($D907,SITES!$A:$E,2,FALSE)),"",VLOOKUP($D907,SITES!$A:$E,2,FALSE))</f>
        <v>Broward County 3</v>
      </c>
      <c r="F907" s="4">
        <f>IF(ISERROR(VLOOKUP($D907,SITES!$A:$E,3,FALSE)),"",VLOOKUP($D907,SITES!$A:$E,3,FALSE))</f>
        <v>26.158633333333334</v>
      </c>
      <c r="G907" s="31">
        <f>IF(ISERROR(VLOOKUP($D907,SITES!$A:$E,4,FALSE)),"",VLOOKUP($D907,SITES!$A:$E,4,FALSE))</f>
        <v>-80.077349999999996</v>
      </c>
      <c r="H907" s="50">
        <f t="shared" ref="H907:P907" si="1785">IF(ISERROR(H906),IF(ISERROR(H905),IF(ISERROR(H904),"BLANK",H904),H905),H906)</f>
        <v>45479</v>
      </c>
      <c r="I907" s="2">
        <f t="shared" si="1785"/>
        <v>15</v>
      </c>
      <c r="J907" s="2" t="str">
        <f t="shared" si="1785"/>
        <v>N</v>
      </c>
      <c r="K907" s="6">
        <f t="shared" si="1785"/>
        <v>0.41666666666666669</v>
      </c>
      <c r="L907" s="2" t="str">
        <f t="shared" si="1785"/>
        <v>Angela</v>
      </c>
      <c r="M907" s="2">
        <f t="shared" si="1785"/>
        <v>18.899999999999999</v>
      </c>
      <c r="N907" s="2">
        <f t="shared" si="1785"/>
        <v>2</v>
      </c>
      <c r="O907" s="2">
        <f t="shared" si="1785"/>
        <v>2</v>
      </c>
      <c r="P907" s="2" t="str">
        <f t="shared" si="1785"/>
        <v>dez</v>
      </c>
      <c r="Q907" s="7" t="str">
        <f>IF($N907=1,IF(ISERROR(VLOOKUP($P907,'M1'!$A:$C,Q$2,FALSE)),"NOT PRESENT",VLOOKUP($P907,'M1'!$A:$C,Q$2,FALSE)),IF($N907=2,IF(ISERROR(VLOOKUP(DATA!$P907,'M2'!$A:$C,Q$2,FALSE)),"NOT PRESENT",VLOOKUP(DATA!$P907,'M2'!$A:$C,Q$2,FALSE)),IF($N907=0,IF(ISERROR(VLOOKUP($P907,'M1'!$A:$C,Q$2,FALSE)),IF(ISERROR(VLOOKUP(DATA!$P907,'M2'!$A:$C,Q$2,FALSE)),"NOT PRESENT",VLOOKUP(DATA!$P907,'M2'!$A:$C,Q$2,FALSE)),VLOOKUP($P907,'M1'!$A:$C,Q$2,FALSE)),"SPECIFY METHOD")))</f>
        <v>Debris - Zero</v>
      </c>
      <c r="R907" s="7" t="str">
        <f>IF($N907=1,IF(ISERROR(VLOOKUP($P907,'M1'!$A:$C,R$2,FALSE)),"NOT PRESENT",VLOOKUP($P907,'M1'!$A:$C,R$2,FALSE)),IF($N907=2,IF(ISERROR(VLOOKUP(DATA!$P907,'M2'!$A:$C,R$2,FALSE)),"NOT PRESENT",VLOOKUP(DATA!$P907,'M2'!$A:$C,R$2,FALSE)),IF($N907=0,IF(ISERROR(VLOOKUP($P907,'M1'!$A:$C,R$2,FALSE)),IF(ISERROR(VLOOKUP(DATA!$P907,'M2'!$A:$C,R$2,FALSE)),"NOT PRESENT",VLOOKUP(DATA!$P907,'M2'!$A:$C,R$2,FALSE)),VLOOKUP($P907,'M1'!$A:$C,R$2,FALSE)),"SPECIFY METHOD")))</f>
        <v>No Debris found</v>
      </c>
      <c r="S907" s="33">
        <f t="shared" si="1673"/>
        <v>0</v>
      </c>
      <c r="T907" s="2">
        <v>0</v>
      </c>
    </row>
    <row r="908" spans="2:20">
      <c r="B908" s="2" t="str">
        <f t="shared" ref="B908:D908" si="1786">IF(ISERROR(B907),IF(ISERROR(B906),IF(ISERROR(B905),"BLANK",B905),B906),B907)</f>
        <v>LH</v>
      </c>
      <c r="C908" s="2" t="str">
        <f t="shared" si="1786"/>
        <v>KK</v>
      </c>
      <c r="D908" s="2" t="str">
        <f t="shared" si="1786"/>
        <v>BC3</v>
      </c>
      <c r="E908" s="7" t="str">
        <f>IF(ISERROR(VLOOKUP($D908,SITES!$A:$E,2,FALSE)),"",VLOOKUP($D908,SITES!$A:$E,2,FALSE))</f>
        <v>Broward County 3</v>
      </c>
      <c r="F908" s="4">
        <f>IF(ISERROR(VLOOKUP($D908,SITES!$A:$E,3,FALSE)),"",VLOOKUP($D908,SITES!$A:$E,3,FALSE))</f>
        <v>26.158633333333334</v>
      </c>
      <c r="G908" s="31">
        <f>IF(ISERROR(VLOOKUP($D908,SITES!$A:$E,4,FALSE)),"",VLOOKUP($D908,SITES!$A:$E,4,FALSE))</f>
        <v>-80.077349999999996</v>
      </c>
      <c r="H908" s="50">
        <f t="shared" ref="H908:P908" si="1787">IF(ISERROR(H907),IF(ISERROR(H906),IF(ISERROR(H905),"BLANK",H905),H906),H907)</f>
        <v>45479</v>
      </c>
      <c r="I908" s="2">
        <f t="shared" si="1787"/>
        <v>15</v>
      </c>
      <c r="J908" s="2" t="str">
        <f t="shared" si="1787"/>
        <v>N</v>
      </c>
      <c r="K908" s="6">
        <f t="shared" si="1787"/>
        <v>0.41666666666666669</v>
      </c>
      <c r="L908" s="2" t="str">
        <f t="shared" si="1787"/>
        <v>Angela</v>
      </c>
      <c r="M908" s="2">
        <f t="shared" si="1787"/>
        <v>18.899999999999999</v>
      </c>
      <c r="N908" s="2">
        <f t="shared" si="1787"/>
        <v>2</v>
      </c>
      <c r="O908" s="2">
        <f t="shared" si="1787"/>
        <v>2</v>
      </c>
      <c r="P908" s="2" t="str">
        <f t="shared" si="1787"/>
        <v>dez</v>
      </c>
      <c r="Q908" s="7" t="str">
        <f>IF($N908=1,IF(ISERROR(VLOOKUP($P908,'M1'!$A:$C,Q$2,FALSE)),"NOT PRESENT",VLOOKUP($P908,'M1'!$A:$C,Q$2,FALSE)),IF($N908=2,IF(ISERROR(VLOOKUP(DATA!$P908,'M2'!$A:$C,Q$2,FALSE)),"NOT PRESENT",VLOOKUP(DATA!$P908,'M2'!$A:$C,Q$2,FALSE)),IF($N908=0,IF(ISERROR(VLOOKUP($P908,'M1'!$A:$C,Q$2,FALSE)),IF(ISERROR(VLOOKUP(DATA!$P908,'M2'!$A:$C,Q$2,FALSE)),"NOT PRESENT",VLOOKUP(DATA!$P908,'M2'!$A:$C,Q$2,FALSE)),VLOOKUP($P908,'M1'!$A:$C,Q$2,FALSE)),"SPECIFY METHOD")))</f>
        <v>Debris - Zero</v>
      </c>
      <c r="R908" s="7" t="str">
        <f>IF($N908=1,IF(ISERROR(VLOOKUP($P908,'M1'!$A:$C,R$2,FALSE)),"NOT PRESENT",VLOOKUP($P908,'M1'!$A:$C,R$2,FALSE)),IF($N908=2,IF(ISERROR(VLOOKUP(DATA!$P908,'M2'!$A:$C,R$2,FALSE)),"NOT PRESENT",VLOOKUP(DATA!$P908,'M2'!$A:$C,R$2,FALSE)),IF($N908=0,IF(ISERROR(VLOOKUP($P908,'M1'!$A:$C,R$2,FALSE)),IF(ISERROR(VLOOKUP(DATA!$P908,'M2'!$A:$C,R$2,FALSE)),"NOT PRESENT",VLOOKUP(DATA!$P908,'M2'!$A:$C,R$2,FALSE)),VLOOKUP($P908,'M1'!$A:$C,R$2,FALSE)),"SPECIFY METHOD")))</f>
        <v>No Debris found</v>
      </c>
      <c r="S908" s="33">
        <f t="shared" si="1673"/>
        <v>0</v>
      </c>
      <c r="T908" s="2">
        <v>0</v>
      </c>
    </row>
    <row r="909" spans="2:20">
      <c r="B909" s="2" t="str">
        <f t="shared" ref="B909:D909" si="1788">IF(ISERROR(B908),IF(ISERROR(B907),IF(ISERROR(B906),"BLANK",B906),B907),B908)</f>
        <v>LH</v>
      </c>
      <c r="C909" s="2" t="str">
        <f t="shared" si="1788"/>
        <v>KK</v>
      </c>
      <c r="D909" s="2" t="str">
        <f t="shared" si="1788"/>
        <v>BC3</v>
      </c>
      <c r="E909" s="7" t="str">
        <f>IF(ISERROR(VLOOKUP($D909,SITES!$A:$E,2,FALSE)),"",VLOOKUP($D909,SITES!$A:$E,2,FALSE))</f>
        <v>Broward County 3</v>
      </c>
      <c r="F909" s="4">
        <f>IF(ISERROR(VLOOKUP($D909,SITES!$A:$E,3,FALSE)),"",VLOOKUP($D909,SITES!$A:$E,3,FALSE))</f>
        <v>26.158633333333334</v>
      </c>
      <c r="G909" s="31">
        <f>IF(ISERROR(VLOOKUP($D909,SITES!$A:$E,4,FALSE)),"",VLOOKUP($D909,SITES!$A:$E,4,FALSE))</f>
        <v>-80.077349999999996</v>
      </c>
      <c r="H909" s="50">
        <f t="shared" ref="H909:P909" si="1789">IF(ISERROR(H908),IF(ISERROR(H907),IF(ISERROR(H906),"BLANK",H906),H907),H908)</f>
        <v>45479</v>
      </c>
      <c r="I909" s="2">
        <f t="shared" si="1789"/>
        <v>15</v>
      </c>
      <c r="J909" s="2" t="str">
        <f t="shared" si="1789"/>
        <v>N</v>
      </c>
      <c r="K909" s="6">
        <f t="shared" si="1789"/>
        <v>0.41666666666666669</v>
      </c>
      <c r="L909" s="2" t="str">
        <f t="shared" si="1789"/>
        <v>Angela</v>
      </c>
      <c r="M909" s="2">
        <f t="shared" si="1789"/>
        <v>18.899999999999999</v>
      </c>
      <c r="N909" s="2">
        <f t="shared" si="1789"/>
        <v>2</v>
      </c>
      <c r="O909" s="2">
        <f t="shared" si="1789"/>
        <v>2</v>
      </c>
      <c r="P909" s="2" t="str">
        <f t="shared" si="1789"/>
        <v>dez</v>
      </c>
      <c r="Q909" s="7" t="str">
        <f>IF($N909=1,IF(ISERROR(VLOOKUP($P909,'M1'!$A:$C,Q$2,FALSE)),"NOT PRESENT",VLOOKUP($P909,'M1'!$A:$C,Q$2,FALSE)),IF($N909=2,IF(ISERROR(VLOOKUP(DATA!$P909,'M2'!$A:$C,Q$2,FALSE)),"NOT PRESENT",VLOOKUP(DATA!$P909,'M2'!$A:$C,Q$2,FALSE)),IF($N909=0,IF(ISERROR(VLOOKUP($P909,'M1'!$A:$C,Q$2,FALSE)),IF(ISERROR(VLOOKUP(DATA!$P909,'M2'!$A:$C,Q$2,FALSE)),"NOT PRESENT",VLOOKUP(DATA!$P909,'M2'!$A:$C,Q$2,FALSE)),VLOOKUP($P909,'M1'!$A:$C,Q$2,FALSE)),"SPECIFY METHOD")))</f>
        <v>Debris - Zero</v>
      </c>
      <c r="R909" s="7" t="str">
        <f>IF($N909=1,IF(ISERROR(VLOOKUP($P909,'M1'!$A:$C,R$2,FALSE)),"NOT PRESENT",VLOOKUP($P909,'M1'!$A:$C,R$2,FALSE)),IF($N909=2,IF(ISERROR(VLOOKUP(DATA!$P909,'M2'!$A:$C,R$2,FALSE)),"NOT PRESENT",VLOOKUP(DATA!$P909,'M2'!$A:$C,R$2,FALSE)),IF($N909=0,IF(ISERROR(VLOOKUP($P909,'M1'!$A:$C,R$2,FALSE)),IF(ISERROR(VLOOKUP(DATA!$P909,'M2'!$A:$C,R$2,FALSE)),"NOT PRESENT",VLOOKUP(DATA!$P909,'M2'!$A:$C,R$2,FALSE)),VLOOKUP($P909,'M1'!$A:$C,R$2,FALSE)),"SPECIFY METHOD")))</f>
        <v>No Debris found</v>
      </c>
      <c r="S909" s="33">
        <f t="shared" si="1673"/>
        <v>0</v>
      </c>
      <c r="T909" s="2">
        <v>0</v>
      </c>
    </row>
    <row r="910" spans="2:20">
      <c r="B910" s="2" t="str">
        <f t="shared" ref="B910:D910" si="1790">IF(ISERROR(B909),IF(ISERROR(B908),IF(ISERROR(B907),"BLANK",B907),B908),B909)</f>
        <v>LH</v>
      </c>
      <c r="C910" s="2" t="str">
        <f t="shared" si="1790"/>
        <v>KK</v>
      </c>
      <c r="D910" s="2" t="str">
        <f t="shared" si="1790"/>
        <v>BC3</v>
      </c>
      <c r="E910" s="7" t="str">
        <f>IF(ISERROR(VLOOKUP($D910,SITES!$A:$E,2,FALSE)),"",VLOOKUP($D910,SITES!$A:$E,2,FALSE))</f>
        <v>Broward County 3</v>
      </c>
      <c r="F910" s="4">
        <f>IF(ISERROR(VLOOKUP($D910,SITES!$A:$E,3,FALSE)),"",VLOOKUP($D910,SITES!$A:$E,3,FALSE))</f>
        <v>26.158633333333334</v>
      </c>
      <c r="G910" s="31">
        <f>IF(ISERROR(VLOOKUP($D910,SITES!$A:$E,4,FALSE)),"",VLOOKUP($D910,SITES!$A:$E,4,FALSE))</f>
        <v>-80.077349999999996</v>
      </c>
      <c r="H910" s="50">
        <f t="shared" ref="H910:P910" si="1791">IF(ISERROR(H909),IF(ISERROR(H908),IF(ISERROR(H907),"BLANK",H907),H908),H909)</f>
        <v>45479</v>
      </c>
      <c r="I910" s="2">
        <f t="shared" si="1791"/>
        <v>15</v>
      </c>
      <c r="J910" s="2" t="str">
        <f t="shared" si="1791"/>
        <v>N</v>
      </c>
      <c r="K910" s="6">
        <f t="shared" si="1791"/>
        <v>0.41666666666666669</v>
      </c>
      <c r="L910" s="2" t="str">
        <f t="shared" si="1791"/>
        <v>Angela</v>
      </c>
      <c r="M910" s="2">
        <f t="shared" si="1791"/>
        <v>18.899999999999999</v>
      </c>
      <c r="N910" s="2">
        <f t="shared" si="1791"/>
        <v>2</v>
      </c>
      <c r="O910" s="2">
        <f t="shared" si="1791"/>
        <v>2</v>
      </c>
      <c r="P910" s="2" t="str">
        <f t="shared" si="1791"/>
        <v>dez</v>
      </c>
      <c r="Q910" s="7" t="str">
        <f>IF($N910=1,IF(ISERROR(VLOOKUP($P910,'M1'!$A:$C,Q$2,FALSE)),"NOT PRESENT",VLOOKUP($P910,'M1'!$A:$C,Q$2,FALSE)),IF($N910=2,IF(ISERROR(VLOOKUP(DATA!$P910,'M2'!$A:$C,Q$2,FALSE)),"NOT PRESENT",VLOOKUP(DATA!$P910,'M2'!$A:$C,Q$2,FALSE)),IF($N910=0,IF(ISERROR(VLOOKUP($P910,'M1'!$A:$C,Q$2,FALSE)),IF(ISERROR(VLOOKUP(DATA!$P910,'M2'!$A:$C,Q$2,FALSE)),"NOT PRESENT",VLOOKUP(DATA!$P910,'M2'!$A:$C,Q$2,FALSE)),VLOOKUP($P910,'M1'!$A:$C,Q$2,FALSE)),"SPECIFY METHOD")))</f>
        <v>Debris - Zero</v>
      </c>
      <c r="R910" s="7" t="str">
        <f>IF($N910=1,IF(ISERROR(VLOOKUP($P910,'M1'!$A:$C,R$2,FALSE)),"NOT PRESENT",VLOOKUP($P910,'M1'!$A:$C,R$2,FALSE)),IF($N910=2,IF(ISERROR(VLOOKUP(DATA!$P910,'M2'!$A:$C,R$2,FALSE)),"NOT PRESENT",VLOOKUP(DATA!$P910,'M2'!$A:$C,R$2,FALSE)),IF($N910=0,IF(ISERROR(VLOOKUP($P910,'M1'!$A:$C,R$2,FALSE)),IF(ISERROR(VLOOKUP(DATA!$P910,'M2'!$A:$C,R$2,FALSE)),"NOT PRESENT",VLOOKUP(DATA!$P910,'M2'!$A:$C,R$2,FALSE)),VLOOKUP($P910,'M1'!$A:$C,R$2,FALSE)),"SPECIFY METHOD")))</f>
        <v>No Debris found</v>
      </c>
      <c r="S910" s="33">
        <f t="shared" si="1673"/>
        <v>0</v>
      </c>
      <c r="T910" s="2">
        <v>0</v>
      </c>
    </row>
    <row r="911" spans="2:20">
      <c r="B911" s="2" t="str">
        <f t="shared" ref="B911:D911" si="1792">IF(ISERROR(B910),IF(ISERROR(B909),IF(ISERROR(B908),"BLANK",B908),B909),B910)</f>
        <v>LH</v>
      </c>
      <c r="C911" s="2" t="str">
        <f t="shared" si="1792"/>
        <v>KK</v>
      </c>
      <c r="D911" s="2" t="str">
        <f t="shared" si="1792"/>
        <v>BC3</v>
      </c>
      <c r="E911" s="7" t="str">
        <f>IF(ISERROR(VLOOKUP($D911,SITES!$A:$E,2,FALSE)),"",VLOOKUP($D911,SITES!$A:$E,2,FALSE))</f>
        <v>Broward County 3</v>
      </c>
      <c r="F911" s="4">
        <f>IF(ISERROR(VLOOKUP($D911,SITES!$A:$E,3,FALSE)),"",VLOOKUP($D911,SITES!$A:$E,3,FALSE))</f>
        <v>26.158633333333334</v>
      </c>
      <c r="G911" s="31">
        <f>IF(ISERROR(VLOOKUP($D911,SITES!$A:$E,4,FALSE)),"",VLOOKUP($D911,SITES!$A:$E,4,FALSE))</f>
        <v>-80.077349999999996</v>
      </c>
      <c r="H911" s="50">
        <f t="shared" ref="H911:P911" si="1793">IF(ISERROR(H910),IF(ISERROR(H909),IF(ISERROR(H908),"BLANK",H908),H909),H910)</f>
        <v>45479</v>
      </c>
      <c r="I911" s="2">
        <f t="shared" si="1793"/>
        <v>15</v>
      </c>
      <c r="J911" s="2" t="str">
        <f t="shared" si="1793"/>
        <v>N</v>
      </c>
      <c r="K911" s="6">
        <f t="shared" si="1793"/>
        <v>0.41666666666666669</v>
      </c>
      <c r="L911" s="2" t="str">
        <f t="shared" si="1793"/>
        <v>Angela</v>
      </c>
      <c r="M911" s="2">
        <f t="shared" si="1793"/>
        <v>18.899999999999999</v>
      </c>
      <c r="N911" s="2">
        <f t="shared" si="1793"/>
        <v>2</v>
      </c>
      <c r="O911" s="2">
        <f t="shared" si="1793"/>
        <v>2</v>
      </c>
      <c r="P911" s="2" t="str">
        <f t="shared" si="1793"/>
        <v>dez</v>
      </c>
      <c r="Q911" s="7" t="str">
        <f>IF($N911=1,IF(ISERROR(VLOOKUP($P911,'M1'!$A:$C,Q$2,FALSE)),"NOT PRESENT",VLOOKUP($P911,'M1'!$A:$C,Q$2,FALSE)),IF($N911=2,IF(ISERROR(VLOOKUP(DATA!$P911,'M2'!$A:$C,Q$2,FALSE)),"NOT PRESENT",VLOOKUP(DATA!$P911,'M2'!$A:$C,Q$2,FALSE)),IF($N911=0,IF(ISERROR(VLOOKUP($P911,'M1'!$A:$C,Q$2,FALSE)),IF(ISERROR(VLOOKUP(DATA!$P911,'M2'!$A:$C,Q$2,FALSE)),"NOT PRESENT",VLOOKUP(DATA!$P911,'M2'!$A:$C,Q$2,FALSE)),VLOOKUP($P911,'M1'!$A:$C,Q$2,FALSE)),"SPECIFY METHOD")))</f>
        <v>Debris - Zero</v>
      </c>
      <c r="R911" s="7" t="str">
        <f>IF($N911=1,IF(ISERROR(VLOOKUP($P911,'M1'!$A:$C,R$2,FALSE)),"NOT PRESENT",VLOOKUP($P911,'M1'!$A:$C,R$2,FALSE)),IF($N911=2,IF(ISERROR(VLOOKUP(DATA!$P911,'M2'!$A:$C,R$2,FALSE)),"NOT PRESENT",VLOOKUP(DATA!$P911,'M2'!$A:$C,R$2,FALSE)),IF($N911=0,IF(ISERROR(VLOOKUP($P911,'M1'!$A:$C,R$2,FALSE)),IF(ISERROR(VLOOKUP(DATA!$P911,'M2'!$A:$C,R$2,FALSE)),"NOT PRESENT",VLOOKUP(DATA!$P911,'M2'!$A:$C,R$2,FALSE)),VLOOKUP($P911,'M1'!$A:$C,R$2,FALSE)),"SPECIFY METHOD")))</f>
        <v>No Debris found</v>
      </c>
      <c r="S911" s="33">
        <f t="shared" si="1673"/>
        <v>0</v>
      </c>
      <c r="T911" s="2">
        <v>0</v>
      </c>
    </row>
    <row r="912" spans="2:20">
      <c r="B912" s="2" t="str">
        <f t="shared" ref="B912:D912" si="1794">IF(ISERROR(B911),IF(ISERROR(B910),IF(ISERROR(B909),"BLANK",B909),B910),B911)</f>
        <v>LH</v>
      </c>
      <c r="C912" s="2" t="str">
        <f t="shared" si="1794"/>
        <v>KK</v>
      </c>
      <c r="D912" s="2" t="str">
        <f t="shared" si="1794"/>
        <v>BC3</v>
      </c>
      <c r="E912" s="7" t="str">
        <f>IF(ISERROR(VLOOKUP($D912,SITES!$A:$E,2,FALSE)),"",VLOOKUP($D912,SITES!$A:$E,2,FALSE))</f>
        <v>Broward County 3</v>
      </c>
      <c r="F912" s="4">
        <f>IF(ISERROR(VLOOKUP($D912,SITES!$A:$E,3,FALSE)),"",VLOOKUP($D912,SITES!$A:$E,3,FALSE))</f>
        <v>26.158633333333334</v>
      </c>
      <c r="G912" s="31">
        <f>IF(ISERROR(VLOOKUP($D912,SITES!$A:$E,4,FALSE)),"",VLOOKUP($D912,SITES!$A:$E,4,FALSE))</f>
        <v>-80.077349999999996</v>
      </c>
      <c r="H912" s="50">
        <f t="shared" ref="H912:P912" si="1795">IF(ISERROR(H911),IF(ISERROR(H910),IF(ISERROR(H909),"BLANK",H909),H910),H911)</f>
        <v>45479</v>
      </c>
      <c r="I912" s="2">
        <f t="shared" si="1795"/>
        <v>15</v>
      </c>
      <c r="J912" s="2" t="str">
        <f t="shared" si="1795"/>
        <v>N</v>
      </c>
      <c r="K912" s="6">
        <f t="shared" si="1795"/>
        <v>0.41666666666666669</v>
      </c>
      <c r="L912" s="2" t="str">
        <f t="shared" si="1795"/>
        <v>Angela</v>
      </c>
      <c r="M912" s="2">
        <f t="shared" si="1795"/>
        <v>18.899999999999999</v>
      </c>
      <c r="N912" s="2">
        <f t="shared" si="1795"/>
        <v>2</v>
      </c>
      <c r="O912" s="2">
        <f t="shared" si="1795"/>
        <v>2</v>
      </c>
      <c r="P912" s="2" t="str">
        <f t="shared" si="1795"/>
        <v>dez</v>
      </c>
      <c r="Q912" s="7" t="str">
        <f>IF($N912=1,IF(ISERROR(VLOOKUP($P912,'M1'!$A:$C,Q$2,FALSE)),"NOT PRESENT",VLOOKUP($P912,'M1'!$A:$C,Q$2,FALSE)),IF($N912=2,IF(ISERROR(VLOOKUP(DATA!$P912,'M2'!$A:$C,Q$2,FALSE)),"NOT PRESENT",VLOOKUP(DATA!$P912,'M2'!$A:$C,Q$2,FALSE)),IF($N912=0,IF(ISERROR(VLOOKUP($P912,'M1'!$A:$C,Q$2,FALSE)),IF(ISERROR(VLOOKUP(DATA!$P912,'M2'!$A:$C,Q$2,FALSE)),"NOT PRESENT",VLOOKUP(DATA!$P912,'M2'!$A:$C,Q$2,FALSE)),VLOOKUP($P912,'M1'!$A:$C,Q$2,FALSE)),"SPECIFY METHOD")))</f>
        <v>Debris - Zero</v>
      </c>
      <c r="R912" s="7" t="str">
        <f>IF($N912=1,IF(ISERROR(VLOOKUP($P912,'M1'!$A:$C,R$2,FALSE)),"NOT PRESENT",VLOOKUP($P912,'M1'!$A:$C,R$2,FALSE)),IF($N912=2,IF(ISERROR(VLOOKUP(DATA!$P912,'M2'!$A:$C,R$2,FALSE)),"NOT PRESENT",VLOOKUP(DATA!$P912,'M2'!$A:$C,R$2,FALSE)),IF($N912=0,IF(ISERROR(VLOOKUP($P912,'M1'!$A:$C,R$2,FALSE)),IF(ISERROR(VLOOKUP(DATA!$P912,'M2'!$A:$C,R$2,FALSE)),"NOT PRESENT",VLOOKUP(DATA!$P912,'M2'!$A:$C,R$2,FALSE)),VLOOKUP($P912,'M1'!$A:$C,R$2,FALSE)),"SPECIFY METHOD")))</f>
        <v>No Debris found</v>
      </c>
      <c r="S912" s="33">
        <f t="shared" si="1673"/>
        <v>0</v>
      </c>
      <c r="T912" s="2">
        <v>0</v>
      </c>
    </row>
    <row r="913" spans="2:20">
      <c r="B913" s="2" t="str">
        <f t="shared" ref="B913:D913" si="1796">IF(ISERROR(B912),IF(ISERROR(B911),IF(ISERROR(B910),"BLANK",B910),B911),B912)</f>
        <v>LH</v>
      </c>
      <c r="C913" s="2" t="str">
        <f t="shared" si="1796"/>
        <v>KK</v>
      </c>
      <c r="D913" s="2" t="str">
        <f t="shared" si="1796"/>
        <v>BC3</v>
      </c>
      <c r="E913" s="7" t="str">
        <f>IF(ISERROR(VLOOKUP($D913,SITES!$A:$E,2,FALSE)),"",VLOOKUP($D913,SITES!$A:$E,2,FALSE))</f>
        <v>Broward County 3</v>
      </c>
      <c r="F913" s="4">
        <f>IF(ISERROR(VLOOKUP($D913,SITES!$A:$E,3,FALSE)),"",VLOOKUP($D913,SITES!$A:$E,3,FALSE))</f>
        <v>26.158633333333334</v>
      </c>
      <c r="G913" s="31">
        <f>IF(ISERROR(VLOOKUP($D913,SITES!$A:$E,4,FALSE)),"",VLOOKUP($D913,SITES!$A:$E,4,FALSE))</f>
        <v>-80.077349999999996</v>
      </c>
      <c r="H913" s="50">
        <f t="shared" ref="H913:P913" si="1797">IF(ISERROR(H912),IF(ISERROR(H911),IF(ISERROR(H910),"BLANK",H910),H911),H912)</f>
        <v>45479</v>
      </c>
      <c r="I913" s="2">
        <f t="shared" si="1797"/>
        <v>15</v>
      </c>
      <c r="J913" s="2" t="str">
        <f t="shared" si="1797"/>
        <v>N</v>
      </c>
      <c r="K913" s="6">
        <f t="shared" si="1797"/>
        <v>0.41666666666666669</v>
      </c>
      <c r="L913" s="2" t="str">
        <f t="shared" si="1797"/>
        <v>Angela</v>
      </c>
      <c r="M913" s="2">
        <f t="shared" si="1797"/>
        <v>18.899999999999999</v>
      </c>
      <c r="N913" s="2">
        <f t="shared" si="1797"/>
        <v>2</v>
      </c>
      <c r="O913" s="2">
        <f t="shared" si="1797"/>
        <v>2</v>
      </c>
      <c r="P913" s="2" t="str">
        <f t="shared" si="1797"/>
        <v>dez</v>
      </c>
      <c r="Q913" s="7" t="str">
        <f>IF($N913=1,IF(ISERROR(VLOOKUP($P913,'M1'!$A:$C,Q$2,FALSE)),"NOT PRESENT",VLOOKUP($P913,'M1'!$A:$C,Q$2,FALSE)),IF($N913=2,IF(ISERROR(VLOOKUP(DATA!$P913,'M2'!$A:$C,Q$2,FALSE)),"NOT PRESENT",VLOOKUP(DATA!$P913,'M2'!$A:$C,Q$2,FALSE)),IF($N913=0,IF(ISERROR(VLOOKUP($P913,'M1'!$A:$C,Q$2,FALSE)),IF(ISERROR(VLOOKUP(DATA!$P913,'M2'!$A:$C,Q$2,FALSE)),"NOT PRESENT",VLOOKUP(DATA!$P913,'M2'!$A:$C,Q$2,FALSE)),VLOOKUP($P913,'M1'!$A:$C,Q$2,FALSE)),"SPECIFY METHOD")))</f>
        <v>Debris - Zero</v>
      </c>
      <c r="R913" s="7" t="str">
        <f>IF($N913=1,IF(ISERROR(VLOOKUP($P913,'M1'!$A:$C,R$2,FALSE)),"NOT PRESENT",VLOOKUP($P913,'M1'!$A:$C,R$2,FALSE)),IF($N913=2,IF(ISERROR(VLOOKUP(DATA!$P913,'M2'!$A:$C,R$2,FALSE)),"NOT PRESENT",VLOOKUP(DATA!$P913,'M2'!$A:$C,R$2,FALSE)),IF($N913=0,IF(ISERROR(VLOOKUP($P913,'M1'!$A:$C,R$2,FALSE)),IF(ISERROR(VLOOKUP(DATA!$P913,'M2'!$A:$C,R$2,FALSE)),"NOT PRESENT",VLOOKUP(DATA!$P913,'M2'!$A:$C,R$2,FALSE)),VLOOKUP($P913,'M1'!$A:$C,R$2,FALSE)),"SPECIFY METHOD")))</f>
        <v>No Debris found</v>
      </c>
      <c r="S913" s="33">
        <f t="shared" si="1673"/>
        <v>0</v>
      </c>
      <c r="T913" s="2">
        <v>0</v>
      </c>
    </row>
    <row r="914" spans="2:20">
      <c r="B914" s="2" t="str">
        <f t="shared" ref="B914:D914" si="1798">IF(ISERROR(B913),IF(ISERROR(B912),IF(ISERROR(B911),"BLANK",B911),B912),B913)</f>
        <v>LH</v>
      </c>
      <c r="C914" s="2" t="str">
        <f t="shared" si="1798"/>
        <v>KK</v>
      </c>
      <c r="D914" s="2" t="str">
        <f t="shared" si="1798"/>
        <v>BC3</v>
      </c>
      <c r="E914" s="7" t="str">
        <f>IF(ISERROR(VLOOKUP($D914,SITES!$A:$E,2,FALSE)),"",VLOOKUP($D914,SITES!$A:$E,2,FALSE))</f>
        <v>Broward County 3</v>
      </c>
      <c r="F914" s="4">
        <f>IF(ISERROR(VLOOKUP($D914,SITES!$A:$E,3,FALSE)),"",VLOOKUP($D914,SITES!$A:$E,3,FALSE))</f>
        <v>26.158633333333334</v>
      </c>
      <c r="G914" s="31">
        <f>IF(ISERROR(VLOOKUP($D914,SITES!$A:$E,4,FALSE)),"",VLOOKUP($D914,SITES!$A:$E,4,FALSE))</f>
        <v>-80.077349999999996</v>
      </c>
      <c r="H914" s="50">
        <f t="shared" ref="H914:P914" si="1799">IF(ISERROR(H913),IF(ISERROR(H912),IF(ISERROR(H911),"BLANK",H911),H912),H913)</f>
        <v>45479</v>
      </c>
      <c r="I914" s="2">
        <f t="shared" si="1799"/>
        <v>15</v>
      </c>
      <c r="J914" s="2" t="str">
        <f t="shared" si="1799"/>
        <v>N</v>
      </c>
      <c r="K914" s="6">
        <f t="shared" si="1799"/>
        <v>0.41666666666666669</v>
      </c>
      <c r="L914" s="2" t="str">
        <f t="shared" si="1799"/>
        <v>Angela</v>
      </c>
      <c r="M914" s="2">
        <f t="shared" si="1799"/>
        <v>18.899999999999999</v>
      </c>
      <c r="N914" s="2">
        <f t="shared" si="1799"/>
        <v>2</v>
      </c>
      <c r="O914" s="2">
        <f t="shared" si="1799"/>
        <v>2</v>
      </c>
      <c r="P914" s="2" t="str">
        <f t="shared" si="1799"/>
        <v>dez</v>
      </c>
      <c r="Q914" s="7" t="str">
        <f>IF($N914=1,IF(ISERROR(VLOOKUP($P914,'M1'!$A:$C,Q$2,FALSE)),"NOT PRESENT",VLOOKUP($P914,'M1'!$A:$C,Q$2,FALSE)),IF($N914=2,IF(ISERROR(VLOOKUP(DATA!$P914,'M2'!$A:$C,Q$2,FALSE)),"NOT PRESENT",VLOOKUP(DATA!$P914,'M2'!$A:$C,Q$2,FALSE)),IF($N914=0,IF(ISERROR(VLOOKUP($P914,'M1'!$A:$C,Q$2,FALSE)),IF(ISERROR(VLOOKUP(DATA!$P914,'M2'!$A:$C,Q$2,FALSE)),"NOT PRESENT",VLOOKUP(DATA!$P914,'M2'!$A:$C,Q$2,FALSE)),VLOOKUP($P914,'M1'!$A:$C,Q$2,FALSE)),"SPECIFY METHOD")))</f>
        <v>Debris - Zero</v>
      </c>
      <c r="R914" s="7" t="str">
        <f>IF($N914=1,IF(ISERROR(VLOOKUP($P914,'M1'!$A:$C,R$2,FALSE)),"NOT PRESENT",VLOOKUP($P914,'M1'!$A:$C,R$2,FALSE)),IF($N914=2,IF(ISERROR(VLOOKUP(DATA!$P914,'M2'!$A:$C,R$2,FALSE)),"NOT PRESENT",VLOOKUP(DATA!$P914,'M2'!$A:$C,R$2,FALSE)),IF($N914=0,IF(ISERROR(VLOOKUP($P914,'M1'!$A:$C,R$2,FALSE)),IF(ISERROR(VLOOKUP(DATA!$P914,'M2'!$A:$C,R$2,FALSE)),"NOT PRESENT",VLOOKUP(DATA!$P914,'M2'!$A:$C,R$2,FALSE)),VLOOKUP($P914,'M1'!$A:$C,R$2,FALSE)),"SPECIFY METHOD")))</f>
        <v>No Debris found</v>
      </c>
      <c r="S914" s="33">
        <f t="shared" si="1673"/>
        <v>0</v>
      </c>
      <c r="T914" s="2">
        <v>0</v>
      </c>
    </row>
    <row r="915" spans="2:20">
      <c r="B915" s="2" t="str">
        <f t="shared" ref="B915:D915" si="1800">IF(ISERROR(B914),IF(ISERROR(B913),IF(ISERROR(B912),"BLANK",B912),B913),B914)</f>
        <v>LH</v>
      </c>
      <c r="C915" s="2" t="str">
        <f t="shared" si="1800"/>
        <v>KK</v>
      </c>
      <c r="D915" s="2" t="str">
        <f t="shared" si="1800"/>
        <v>BC3</v>
      </c>
      <c r="E915" s="7" t="str">
        <f>IF(ISERROR(VLOOKUP($D915,SITES!$A:$E,2,FALSE)),"",VLOOKUP($D915,SITES!$A:$E,2,FALSE))</f>
        <v>Broward County 3</v>
      </c>
      <c r="F915" s="4">
        <f>IF(ISERROR(VLOOKUP($D915,SITES!$A:$E,3,FALSE)),"",VLOOKUP($D915,SITES!$A:$E,3,FALSE))</f>
        <v>26.158633333333334</v>
      </c>
      <c r="G915" s="31">
        <f>IF(ISERROR(VLOOKUP($D915,SITES!$A:$E,4,FALSE)),"",VLOOKUP($D915,SITES!$A:$E,4,FALSE))</f>
        <v>-80.077349999999996</v>
      </c>
      <c r="H915" s="50">
        <f t="shared" ref="H915:P915" si="1801">IF(ISERROR(H914),IF(ISERROR(H913),IF(ISERROR(H912),"BLANK",H912),H913),H914)</f>
        <v>45479</v>
      </c>
      <c r="I915" s="2">
        <f t="shared" si="1801"/>
        <v>15</v>
      </c>
      <c r="J915" s="2" t="str">
        <f t="shared" si="1801"/>
        <v>N</v>
      </c>
      <c r="K915" s="6">
        <f t="shared" si="1801"/>
        <v>0.41666666666666669</v>
      </c>
      <c r="L915" s="2" t="str">
        <f t="shared" si="1801"/>
        <v>Angela</v>
      </c>
      <c r="M915" s="2">
        <f t="shared" si="1801"/>
        <v>18.899999999999999</v>
      </c>
      <c r="N915" s="2">
        <f t="shared" si="1801"/>
        <v>2</v>
      </c>
      <c r="O915" s="2">
        <f t="shared" si="1801"/>
        <v>2</v>
      </c>
      <c r="P915" s="2" t="str">
        <f t="shared" si="1801"/>
        <v>dez</v>
      </c>
      <c r="Q915" s="7" t="str">
        <f>IF($N915=1,IF(ISERROR(VLOOKUP($P915,'M1'!$A:$C,Q$2,FALSE)),"NOT PRESENT",VLOOKUP($P915,'M1'!$A:$C,Q$2,FALSE)),IF($N915=2,IF(ISERROR(VLOOKUP(DATA!$P915,'M2'!$A:$C,Q$2,FALSE)),"NOT PRESENT",VLOOKUP(DATA!$P915,'M2'!$A:$C,Q$2,FALSE)),IF($N915=0,IF(ISERROR(VLOOKUP($P915,'M1'!$A:$C,Q$2,FALSE)),IF(ISERROR(VLOOKUP(DATA!$P915,'M2'!$A:$C,Q$2,FALSE)),"NOT PRESENT",VLOOKUP(DATA!$P915,'M2'!$A:$C,Q$2,FALSE)),VLOOKUP($P915,'M1'!$A:$C,Q$2,FALSE)),"SPECIFY METHOD")))</f>
        <v>Debris - Zero</v>
      </c>
      <c r="R915" s="7" t="str">
        <f>IF($N915=1,IF(ISERROR(VLOOKUP($P915,'M1'!$A:$C,R$2,FALSE)),"NOT PRESENT",VLOOKUP($P915,'M1'!$A:$C,R$2,FALSE)),IF($N915=2,IF(ISERROR(VLOOKUP(DATA!$P915,'M2'!$A:$C,R$2,FALSE)),"NOT PRESENT",VLOOKUP(DATA!$P915,'M2'!$A:$C,R$2,FALSE)),IF($N915=0,IF(ISERROR(VLOOKUP($P915,'M1'!$A:$C,R$2,FALSE)),IF(ISERROR(VLOOKUP(DATA!$P915,'M2'!$A:$C,R$2,FALSE)),"NOT PRESENT",VLOOKUP(DATA!$P915,'M2'!$A:$C,R$2,FALSE)),VLOOKUP($P915,'M1'!$A:$C,R$2,FALSE)),"SPECIFY METHOD")))</f>
        <v>No Debris found</v>
      </c>
      <c r="S915" s="33">
        <f t="shared" ref="S915:S978" si="1802">SUM(T915:AV915)</f>
        <v>0</v>
      </c>
      <c r="T915" s="2">
        <v>0</v>
      </c>
    </row>
    <row r="916" spans="2:20">
      <c r="B916" s="2" t="str">
        <f t="shared" ref="B916:D916" si="1803">IF(ISERROR(B915),IF(ISERROR(B914),IF(ISERROR(B913),"BLANK",B913),B914),B915)</f>
        <v>LH</v>
      </c>
      <c r="C916" s="2" t="str">
        <f t="shared" si="1803"/>
        <v>KK</v>
      </c>
      <c r="D916" s="2" t="str">
        <f t="shared" si="1803"/>
        <v>BC3</v>
      </c>
      <c r="E916" s="7" t="str">
        <f>IF(ISERROR(VLOOKUP($D916,SITES!$A:$E,2,FALSE)),"",VLOOKUP($D916,SITES!$A:$E,2,FALSE))</f>
        <v>Broward County 3</v>
      </c>
      <c r="F916" s="4">
        <f>IF(ISERROR(VLOOKUP($D916,SITES!$A:$E,3,FALSE)),"",VLOOKUP($D916,SITES!$A:$E,3,FALSE))</f>
        <v>26.158633333333334</v>
      </c>
      <c r="G916" s="31">
        <f>IF(ISERROR(VLOOKUP($D916,SITES!$A:$E,4,FALSE)),"",VLOOKUP($D916,SITES!$A:$E,4,FALSE))</f>
        <v>-80.077349999999996</v>
      </c>
      <c r="H916" s="50">
        <f t="shared" ref="H916:P916" si="1804">IF(ISERROR(H915),IF(ISERROR(H914),IF(ISERROR(H913),"BLANK",H913),H914),H915)</f>
        <v>45479</v>
      </c>
      <c r="I916" s="2">
        <f t="shared" si="1804"/>
        <v>15</v>
      </c>
      <c r="J916" s="2" t="str">
        <f t="shared" si="1804"/>
        <v>N</v>
      </c>
      <c r="K916" s="6">
        <f t="shared" si="1804"/>
        <v>0.41666666666666669</v>
      </c>
      <c r="L916" s="2" t="str">
        <f t="shared" si="1804"/>
        <v>Angela</v>
      </c>
      <c r="M916" s="2">
        <f t="shared" si="1804"/>
        <v>18.899999999999999</v>
      </c>
      <c r="N916" s="2">
        <f t="shared" si="1804"/>
        <v>2</v>
      </c>
      <c r="O916" s="2">
        <f t="shared" si="1804"/>
        <v>2</v>
      </c>
      <c r="P916" s="2" t="str">
        <f t="shared" si="1804"/>
        <v>dez</v>
      </c>
      <c r="Q916" s="7" t="str">
        <f>IF($N916=1,IF(ISERROR(VLOOKUP($P916,'M1'!$A:$C,Q$2,FALSE)),"NOT PRESENT",VLOOKUP($P916,'M1'!$A:$C,Q$2,FALSE)),IF($N916=2,IF(ISERROR(VLOOKUP(DATA!$P916,'M2'!$A:$C,Q$2,FALSE)),"NOT PRESENT",VLOOKUP(DATA!$P916,'M2'!$A:$C,Q$2,FALSE)),IF($N916=0,IF(ISERROR(VLOOKUP($P916,'M1'!$A:$C,Q$2,FALSE)),IF(ISERROR(VLOOKUP(DATA!$P916,'M2'!$A:$C,Q$2,FALSE)),"NOT PRESENT",VLOOKUP(DATA!$P916,'M2'!$A:$C,Q$2,FALSE)),VLOOKUP($P916,'M1'!$A:$C,Q$2,FALSE)),"SPECIFY METHOD")))</f>
        <v>Debris - Zero</v>
      </c>
      <c r="R916" s="7" t="str">
        <f>IF($N916=1,IF(ISERROR(VLOOKUP($P916,'M1'!$A:$C,R$2,FALSE)),"NOT PRESENT",VLOOKUP($P916,'M1'!$A:$C,R$2,FALSE)),IF($N916=2,IF(ISERROR(VLOOKUP(DATA!$P916,'M2'!$A:$C,R$2,FALSE)),"NOT PRESENT",VLOOKUP(DATA!$P916,'M2'!$A:$C,R$2,FALSE)),IF($N916=0,IF(ISERROR(VLOOKUP($P916,'M1'!$A:$C,R$2,FALSE)),IF(ISERROR(VLOOKUP(DATA!$P916,'M2'!$A:$C,R$2,FALSE)),"NOT PRESENT",VLOOKUP(DATA!$P916,'M2'!$A:$C,R$2,FALSE)),VLOOKUP($P916,'M1'!$A:$C,R$2,FALSE)),"SPECIFY METHOD")))</f>
        <v>No Debris found</v>
      </c>
      <c r="S916" s="33">
        <f t="shared" si="1802"/>
        <v>0</v>
      </c>
      <c r="T916" s="2">
        <v>0</v>
      </c>
    </row>
    <row r="917" spans="2:20">
      <c r="B917" s="2" t="str">
        <f t="shared" ref="B917:D917" si="1805">IF(ISERROR(B916),IF(ISERROR(B915),IF(ISERROR(B914),"BLANK",B914),B915),B916)</f>
        <v>LH</v>
      </c>
      <c r="C917" s="2" t="str">
        <f t="shared" si="1805"/>
        <v>KK</v>
      </c>
      <c r="D917" s="2" t="str">
        <f t="shared" si="1805"/>
        <v>BC3</v>
      </c>
      <c r="E917" s="7" t="str">
        <f>IF(ISERROR(VLOOKUP($D917,SITES!$A:$E,2,FALSE)),"",VLOOKUP($D917,SITES!$A:$E,2,FALSE))</f>
        <v>Broward County 3</v>
      </c>
      <c r="F917" s="4">
        <f>IF(ISERROR(VLOOKUP($D917,SITES!$A:$E,3,FALSE)),"",VLOOKUP($D917,SITES!$A:$E,3,FALSE))</f>
        <v>26.158633333333334</v>
      </c>
      <c r="G917" s="31">
        <f>IF(ISERROR(VLOOKUP($D917,SITES!$A:$E,4,FALSE)),"",VLOOKUP($D917,SITES!$A:$E,4,FALSE))</f>
        <v>-80.077349999999996</v>
      </c>
      <c r="H917" s="50">
        <f t="shared" ref="H917:P917" si="1806">IF(ISERROR(H916),IF(ISERROR(H915),IF(ISERROR(H914),"BLANK",H914),H915),H916)</f>
        <v>45479</v>
      </c>
      <c r="I917" s="2">
        <f t="shared" si="1806"/>
        <v>15</v>
      </c>
      <c r="J917" s="2" t="str">
        <f t="shared" si="1806"/>
        <v>N</v>
      </c>
      <c r="K917" s="6">
        <f t="shared" si="1806"/>
        <v>0.41666666666666669</v>
      </c>
      <c r="L917" s="2" t="str">
        <f t="shared" si="1806"/>
        <v>Angela</v>
      </c>
      <c r="M917" s="2">
        <f t="shared" si="1806"/>
        <v>18.899999999999999</v>
      </c>
      <c r="N917" s="2">
        <f t="shared" si="1806"/>
        <v>2</v>
      </c>
      <c r="O917" s="2">
        <f t="shared" si="1806"/>
        <v>2</v>
      </c>
      <c r="P917" s="2" t="str">
        <f t="shared" si="1806"/>
        <v>dez</v>
      </c>
      <c r="Q917" s="7" t="str">
        <f>IF($N917=1,IF(ISERROR(VLOOKUP($P917,'M1'!$A:$C,Q$2,FALSE)),"NOT PRESENT",VLOOKUP($P917,'M1'!$A:$C,Q$2,FALSE)),IF($N917=2,IF(ISERROR(VLOOKUP(DATA!$P917,'M2'!$A:$C,Q$2,FALSE)),"NOT PRESENT",VLOOKUP(DATA!$P917,'M2'!$A:$C,Q$2,FALSE)),IF($N917=0,IF(ISERROR(VLOOKUP($P917,'M1'!$A:$C,Q$2,FALSE)),IF(ISERROR(VLOOKUP(DATA!$P917,'M2'!$A:$C,Q$2,FALSE)),"NOT PRESENT",VLOOKUP(DATA!$P917,'M2'!$A:$C,Q$2,FALSE)),VLOOKUP($P917,'M1'!$A:$C,Q$2,FALSE)),"SPECIFY METHOD")))</f>
        <v>Debris - Zero</v>
      </c>
      <c r="R917" s="7" t="str">
        <f>IF($N917=1,IF(ISERROR(VLOOKUP($P917,'M1'!$A:$C,R$2,FALSE)),"NOT PRESENT",VLOOKUP($P917,'M1'!$A:$C,R$2,FALSE)),IF($N917=2,IF(ISERROR(VLOOKUP(DATA!$P917,'M2'!$A:$C,R$2,FALSE)),"NOT PRESENT",VLOOKUP(DATA!$P917,'M2'!$A:$C,R$2,FALSE)),IF($N917=0,IF(ISERROR(VLOOKUP($P917,'M1'!$A:$C,R$2,FALSE)),IF(ISERROR(VLOOKUP(DATA!$P917,'M2'!$A:$C,R$2,FALSE)),"NOT PRESENT",VLOOKUP(DATA!$P917,'M2'!$A:$C,R$2,FALSE)),VLOOKUP($P917,'M1'!$A:$C,R$2,FALSE)),"SPECIFY METHOD")))</f>
        <v>No Debris found</v>
      </c>
      <c r="S917" s="33">
        <f t="shared" si="1802"/>
        <v>0</v>
      </c>
      <c r="T917" s="2">
        <v>0</v>
      </c>
    </row>
    <row r="918" spans="2:20">
      <c r="B918" s="2" t="str">
        <f t="shared" ref="B918:D918" si="1807">IF(ISERROR(B917),IF(ISERROR(B916),IF(ISERROR(B915),"BLANK",B915),B916),B917)</f>
        <v>LH</v>
      </c>
      <c r="C918" s="2" t="str">
        <f t="shared" si="1807"/>
        <v>KK</v>
      </c>
      <c r="D918" s="2" t="str">
        <f t="shared" si="1807"/>
        <v>BC3</v>
      </c>
      <c r="E918" s="7" t="str">
        <f>IF(ISERROR(VLOOKUP($D918,SITES!$A:$E,2,FALSE)),"",VLOOKUP($D918,SITES!$A:$E,2,FALSE))</f>
        <v>Broward County 3</v>
      </c>
      <c r="F918" s="4">
        <f>IF(ISERROR(VLOOKUP($D918,SITES!$A:$E,3,FALSE)),"",VLOOKUP($D918,SITES!$A:$E,3,FALSE))</f>
        <v>26.158633333333334</v>
      </c>
      <c r="G918" s="31">
        <f>IF(ISERROR(VLOOKUP($D918,SITES!$A:$E,4,FALSE)),"",VLOOKUP($D918,SITES!$A:$E,4,FALSE))</f>
        <v>-80.077349999999996</v>
      </c>
      <c r="H918" s="50">
        <f t="shared" ref="H918:P918" si="1808">IF(ISERROR(H917),IF(ISERROR(H916),IF(ISERROR(H915),"BLANK",H915),H916),H917)</f>
        <v>45479</v>
      </c>
      <c r="I918" s="2">
        <f t="shared" si="1808"/>
        <v>15</v>
      </c>
      <c r="J918" s="2" t="str">
        <f t="shared" si="1808"/>
        <v>N</v>
      </c>
      <c r="K918" s="6">
        <f t="shared" si="1808"/>
        <v>0.41666666666666669</v>
      </c>
      <c r="L918" s="2" t="str">
        <f t="shared" si="1808"/>
        <v>Angela</v>
      </c>
      <c r="M918" s="2">
        <f t="shared" si="1808"/>
        <v>18.899999999999999</v>
      </c>
      <c r="N918" s="2">
        <f t="shared" si="1808"/>
        <v>2</v>
      </c>
      <c r="O918" s="2">
        <f t="shared" si="1808"/>
        <v>2</v>
      </c>
      <c r="P918" s="2" t="str">
        <f t="shared" si="1808"/>
        <v>dez</v>
      </c>
      <c r="Q918" s="7" t="str">
        <f>IF($N918=1,IF(ISERROR(VLOOKUP($P918,'M1'!$A:$C,Q$2,FALSE)),"NOT PRESENT",VLOOKUP($P918,'M1'!$A:$C,Q$2,FALSE)),IF($N918=2,IF(ISERROR(VLOOKUP(DATA!$P918,'M2'!$A:$C,Q$2,FALSE)),"NOT PRESENT",VLOOKUP(DATA!$P918,'M2'!$A:$C,Q$2,FALSE)),IF($N918=0,IF(ISERROR(VLOOKUP($P918,'M1'!$A:$C,Q$2,FALSE)),IF(ISERROR(VLOOKUP(DATA!$P918,'M2'!$A:$C,Q$2,FALSE)),"NOT PRESENT",VLOOKUP(DATA!$P918,'M2'!$A:$C,Q$2,FALSE)),VLOOKUP($P918,'M1'!$A:$C,Q$2,FALSE)),"SPECIFY METHOD")))</f>
        <v>Debris - Zero</v>
      </c>
      <c r="R918" s="7" t="str">
        <f>IF($N918=1,IF(ISERROR(VLOOKUP($P918,'M1'!$A:$C,R$2,FALSE)),"NOT PRESENT",VLOOKUP($P918,'M1'!$A:$C,R$2,FALSE)),IF($N918=2,IF(ISERROR(VLOOKUP(DATA!$P918,'M2'!$A:$C,R$2,FALSE)),"NOT PRESENT",VLOOKUP(DATA!$P918,'M2'!$A:$C,R$2,FALSE)),IF($N918=0,IF(ISERROR(VLOOKUP($P918,'M1'!$A:$C,R$2,FALSE)),IF(ISERROR(VLOOKUP(DATA!$P918,'M2'!$A:$C,R$2,FALSE)),"NOT PRESENT",VLOOKUP(DATA!$P918,'M2'!$A:$C,R$2,FALSE)),VLOOKUP($P918,'M1'!$A:$C,R$2,FALSE)),"SPECIFY METHOD")))</f>
        <v>No Debris found</v>
      </c>
      <c r="S918" s="33">
        <f t="shared" si="1802"/>
        <v>0</v>
      </c>
      <c r="T918" s="2">
        <v>0</v>
      </c>
    </row>
    <row r="919" spans="2:20">
      <c r="B919" s="2" t="str">
        <f t="shared" ref="B919:D919" si="1809">IF(ISERROR(B918),IF(ISERROR(B917),IF(ISERROR(B916),"BLANK",B916),B917),B918)</f>
        <v>LH</v>
      </c>
      <c r="C919" s="2" t="str">
        <f t="shared" si="1809"/>
        <v>KK</v>
      </c>
      <c r="D919" s="2" t="str">
        <f t="shared" si="1809"/>
        <v>BC3</v>
      </c>
      <c r="E919" s="7" t="str">
        <f>IF(ISERROR(VLOOKUP($D919,SITES!$A:$E,2,FALSE)),"",VLOOKUP($D919,SITES!$A:$E,2,FALSE))</f>
        <v>Broward County 3</v>
      </c>
      <c r="F919" s="4">
        <f>IF(ISERROR(VLOOKUP($D919,SITES!$A:$E,3,FALSE)),"",VLOOKUP($D919,SITES!$A:$E,3,FALSE))</f>
        <v>26.158633333333334</v>
      </c>
      <c r="G919" s="31">
        <f>IF(ISERROR(VLOOKUP($D919,SITES!$A:$E,4,FALSE)),"",VLOOKUP($D919,SITES!$A:$E,4,FALSE))</f>
        <v>-80.077349999999996</v>
      </c>
      <c r="H919" s="50">
        <f t="shared" ref="H919:P919" si="1810">IF(ISERROR(H918),IF(ISERROR(H917),IF(ISERROR(H916),"BLANK",H916),H917),H918)</f>
        <v>45479</v>
      </c>
      <c r="I919" s="2">
        <f t="shared" si="1810"/>
        <v>15</v>
      </c>
      <c r="J919" s="2" t="str">
        <f t="shared" si="1810"/>
        <v>N</v>
      </c>
      <c r="K919" s="6">
        <f t="shared" si="1810"/>
        <v>0.41666666666666669</v>
      </c>
      <c r="L919" s="2" t="str">
        <f t="shared" si="1810"/>
        <v>Angela</v>
      </c>
      <c r="M919" s="2">
        <f t="shared" si="1810"/>
        <v>18.899999999999999</v>
      </c>
      <c r="N919" s="2">
        <f t="shared" si="1810"/>
        <v>2</v>
      </c>
      <c r="O919" s="2">
        <f t="shared" si="1810"/>
        <v>2</v>
      </c>
      <c r="P919" s="2" t="str">
        <f t="shared" si="1810"/>
        <v>dez</v>
      </c>
      <c r="Q919" s="7" t="str">
        <f>IF($N919=1,IF(ISERROR(VLOOKUP($P919,'M1'!$A:$C,Q$2,FALSE)),"NOT PRESENT",VLOOKUP($P919,'M1'!$A:$C,Q$2,FALSE)),IF($N919=2,IF(ISERROR(VLOOKUP(DATA!$P919,'M2'!$A:$C,Q$2,FALSE)),"NOT PRESENT",VLOOKUP(DATA!$P919,'M2'!$A:$C,Q$2,FALSE)),IF($N919=0,IF(ISERROR(VLOOKUP($P919,'M1'!$A:$C,Q$2,FALSE)),IF(ISERROR(VLOOKUP(DATA!$P919,'M2'!$A:$C,Q$2,FALSE)),"NOT PRESENT",VLOOKUP(DATA!$P919,'M2'!$A:$C,Q$2,FALSE)),VLOOKUP($P919,'M1'!$A:$C,Q$2,FALSE)),"SPECIFY METHOD")))</f>
        <v>Debris - Zero</v>
      </c>
      <c r="R919" s="7" t="str">
        <f>IF($N919=1,IF(ISERROR(VLOOKUP($P919,'M1'!$A:$C,R$2,FALSE)),"NOT PRESENT",VLOOKUP($P919,'M1'!$A:$C,R$2,FALSE)),IF($N919=2,IF(ISERROR(VLOOKUP(DATA!$P919,'M2'!$A:$C,R$2,FALSE)),"NOT PRESENT",VLOOKUP(DATA!$P919,'M2'!$A:$C,R$2,FALSE)),IF($N919=0,IF(ISERROR(VLOOKUP($P919,'M1'!$A:$C,R$2,FALSE)),IF(ISERROR(VLOOKUP(DATA!$P919,'M2'!$A:$C,R$2,FALSE)),"NOT PRESENT",VLOOKUP(DATA!$P919,'M2'!$A:$C,R$2,FALSE)),VLOOKUP($P919,'M1'!$A:$C,R$2,FALSE)),"SPECIFY METHOD")))</f>
        <v>No Debris found</v>
      </c>
      <c r="S919" s="33">
        <f t="shared" si="1802"/>
        <v>0</v>
      </c>
      <c r="T919" s="2">
        <v>0</v>
      </c>
    </row>
    <row r="920" spans="2:20">
      <c r="B920" s="2" t="str">
        <f t="shared" ref="B920:D920" si="1811">IF(ISERROR(B919),IF(ISERROR(B918),IF(ISERROR(B917),"BLANK",B917),B918),B919)</f>
        <v>LH</v>
      </c>
      <c r="C920" s="2" t="str">
        <f t="shared" si="1811"/>
        <v>KK</v>
      </c>
      <c r="D920" s="2" t="str">
        <f t="shared" si="1811"/>
        <v>BC3</v>
      </c>
      <c r="E920" s="7" t="str">
        <f>IF(ISERROR(VLOOKUP($D920,SITES!$A:$E,2,FALSE)),"",VLOOKUP($D920,SITES!$A:$E,2,FALSE))</f>
        <v>Broward County 3</v>
      </c>
      <c r="F920" s="4">
        <f>IF(ISERROR(VLOOKUP($D920,SITES!$A:$E,3,FALSE)),"",VLOOKUP($D920,SITES!$A:$E,3,FALSE))</f>
        <v>26.158633333333334</v>
      </c>
      <c r="G920" s="31">
        <f>IF(ISERROR(VLOOKUP($D920,SITES!$A:$E,4,FALSE)),"",VLOOKUP($D920,SITES!$A:$E,4,FALSE))</f>
        <v>-80.077349999999996</v>
      </c>
      <c r="H920" s="50">
        <f t="shared" ref="H920:P920" si="1812">IF(ISERROR(H919),IF(ISERROR(H918),IF(ISERROR(H917),"BLANK",H917),H918),H919)</f>
        <v>45479</v>
      </c>
      <c r="I920" s="2">
        <f t="shared" si="1812"/>
        <v>15</v>
      </c>
      <c r="J920" s="2" t="str">
        <f t="shared" si="1812"/>
        <v>N</v>
      </c>
      <c r="K920" s="6">
        <f t="shared" si="1812"/>
        <v>0.41666666666666669</v>
      </c>
      <c r="L920" s="2" t="str">
        <f t="shared" si="1812"/>
        <v>Angela</v>
      </c>
      <c r="M920" s="2">
        <f t="shared" si="1812"/>
        <v>18.899999999999999</v>
      </c>
      <c r="N920" s="2">
        <f t="shared" si="1812"/>
        <v>2</v>
      </c>
      <c r="O920" s="2">
        <f t="shared" si="1812"/>
        <v>2</v>
      </c>
      <c r="P920" s="2" t="str">
        <f t="shared" si="1812"/>
        <v>dez</v>
      </c>
      <c r="Q920" s="7" t="str">
        <f>IF($N920=1,IF(ISERROR(VLOOKUP($P920,'M1'!$A:$C,Q$2,FALSE)),"NOT PRESENT",VLOOKUP($P920,'M1'!$A:$C,Q$2,FALSE)),IF($N920=2,IF(ISERROR(VLOOKUP(DATA!$P920,'M2'!$A:$C,Q$2,FALSE)),"NOT PRESENT",VLOOKUP(DATA!$P920,'M2'!$A:$C,Q$2,FALSE)),IF($N920=0,IF(ISERROR(VLOOKUP($P920,'M1'!$A:$C,Q$2,FALSE)),IF(ISERROR(VLOOKUP(DATA!$P920,'M2'!$A:$C,Q$2,FALSE)),"NOT PRESENT",VLOOKUP(DATA!$P920,'M2'!$A:$C,Q$2,FALSE)),VLOOKUP($P920,'M1'!$A:$C,Q$2,FALSE)),"SPECIFY METHOD")))</f>
        <v>Debris - Zero</v>
      </c>
      <c r="R920" s="7" t="str">
        <f>IF($N920=1,IF(ISERROR(VLOOKUP($P920,'M1'!$A:$C,R$2,FALSE)),"NOT PRESENT",VLOOKUP($P920,'M1'!$A:$C,R$2,FALSE)),IF($N920=2,IF(ISERROR(VLOOKUP(DATA!$P920,'M2'!$A:$C,R$2,FALSE)),"NOT PRESENT",VLOOKUP(DATA!$P920,'M2'!$A:$C,R$2,FALSE)),IF($N920=0,IF(ISERROR(VLOOKUP($P920,'M1'!$A:$C,R$2,FALSE)),IF(ISERROR(VLOOKUP(DATA!$P920,'M2'!$A:$C,R$2,FALSE)),"NOT PRESENT",VLOOKUP(DATA!$P920,'M2'!$A:$C,R$2,FALSE)),VLOOKUP($P920,'M1'!$A:$C,R$2,FALSE)),"SPECIFY METHOD")))</f>
        <v>No Debris found</v>
      </c>
      <c r="S920" s="33">
        <f t="shared" si="1802"/>
        <v>0</v>
      </c>
      <c r="T920" s="2">
        <v>0</v>
      </c>
    </row>
    <row r="921" spans="2:20">
      <c r="B921" s="2" t="str">
        <f t="shared" ref="B921:D921" si="1813">IF(ISERROR(B920),IF(ISERROR(B919),IF(ISERROR(B918),"BLANK",B918),B919),B920)</f>
        <v>LH</v>
      </c>
      <c r="C921" s="2" t="str">
        <f t="shared" si="1813"/>
        <v>KK</v>
      </c>
      <c r="D921" s="2" t="str">
        <f t="shared" si="1813"/>
        <v>BC3</v>
      </c>
      <c r="E921" s="7" t="str">
        <f>IF(ISERROR(VLOOKUP($D921,SITES!$A:$E,2,FALSE)),"",VLOOKUP($D921,SITES!$A:$E,2,FALSE))</f>
        <v>Broward County 3</v>
      </c>
      <c r="F921" s="4">
        <f>IF(ISERROR(VLOOKUP($D921,SITES!$A:$E,3,FALSE)),"",VLOOKUP($D921,SITES!$A:$E,3,FALSE))</f>
        <v>26.158633333333334</v>
      </c>
      <c r="G921" s="31">
        <f>IF(ISERROR(VLOOKUP($D921,SITES!$A:$E,4,FALSE)),"",VLOOKUP($D921,SITES!$A:$E,4,FALSE))</f>
        <v>-80.077349999999996</v>
      </c>
      <c r="H921" s="50">
        <f t="shared" ref="H921:P921" si="1814">IF(ISERROR(H920),IF(ISERROR(H919),IF(ISERROR(H918),"BLANK",H918),H919),H920)</f>
        <v>45479</v>
      </c>
      <c r="I921" s="2">
        <f t="shared" si="1814"/>
        <v>15</v>
      </c>
      <c r="J921" s="2" t="str">
        <f t="shared" si="1814"/>
        <v>N</v>
      </c>
      <c r="K921" s="6">
        <f t="shared" si="1814"/>
        <v>0.41666666666666669</v>
      </c>
      <c r="L921" s="2" t="str">
        <f t="shared" si="1814"/>
        <v>Angela</v>
      </c>
      <c r="M921" s="2">
        <f t="shared" si="1814"/>
        <v>18.899999999999999</v>
      </c>
      <c r="N921" s="2">
        <f t="shared" si="1814"/>
        <v>2</v>
      </c>
      <c r="O921" s="2">
        <f t="shared" si="1814"/>
        <v>2</v>
      </c>
      <c r="P921" s="2" t="str">
        <f t="shared" si="1814"/>
        <v>dez</v>
      </c>
      <c r="Q921" s="7" t="str">
        <f>IF($N921=1,IF(ISERROR(VLOOKUP($P921,'M1'!$A:$C,Q$2,FALSE)),"NOT PRESENT",VLOOKUP($P921,'M1'!$A:$C,Q$2,FALSE)),IF($N921=2,IF(ISERROR(VLOOKUP(DATA!$P921,'M2'!$A:$C,Q$2,FALSE)),"NOT PRESENT",VLOOKUP(DATA!$P921,'M2'!$A:$C,Q$2,FALSE)),IF($N921=0,IF(ISERROR(VLOOKUP($P921,'M1'!$A:$C,Q$2,FALSE)),IF(ISERROR(VLOOKUP(DATA!$P921,'M2'!$A:$C,Q$2,FALSE)),"NOT PRESENT",VLOOKUP(DATA!$P921,'M2'!$A:$C,Q$2,FALSE)),VLOOKUP($P921,'M1'!$A:$C,Q$2,FALSE)),"SPECIFY METHOD")))</f>
        <v>Debris - Zero</v>
      </c>
      <c r="R921" s="7" t="str">
        <f>IF($N921=1,IF(ISERROR(VLOOKUP($P921,'M1'!$A:$C,R$2,FALSE)),"NOT PRESENT",VLOOKUP($P921,'M1'!$A:$C,R$2,FALSE)),IF($N921=2,IF(ISERROR(VLOOKUP(DATA!$P921,'M2'!$A:$C,R$2,FALSE)),"NOT PRESENT",VLOOKUP(DATA!$P921,'M2'!$A:$C,R$2,FALSE)),IF($N921=0,IF(ISERROR(VLOOKUP($P921,'M1'!$A:$C,R$2,FALSE)),IF(ISERROR(VLOOKUP(DATA!$P921,'M2'!$A:$C,R$2,FALSE)),"NOT PRESENT",VLOOKUP(DATA!$P921,'M2'!$A:$C,R$2,FALSE)),VLOOKUP($P921,'M1'!$A:$C,R$2,FALSE)),"SPECIFY METHOD")))</f>
        <v>No Debris found</v>
      </c>
      <c r="S921" s="33">
        <f t="shared" si="1802"/>
        <v>0</v>
      </c>
      <c r="T921" s="2">
        <v>0</v>
      </c>
    </row>
    <row r="922" spans="2:20">
      <c r="B922" s="2" t="str">
        <f t="shared" ref="B922:D922" si="1815">IF(ISERROR(B921),IF(ISERROR(B920),IF(ISERROR(B919),"BLANK",B919),B920),B921)</f>
        <v>LH</v>
      </c>
      <c r="C922" s="2" t="str">
        <f t="shared" si="1815"/>
        <v>KK</v>
      </c>
      <c r="D922" s="2" t="str">
        <f t="shared" si="1815"/>
        <v>BC3</v>
      </c>
      <c r="E922" s="7" t="str">
        <f>IF(ISERROR(VLOOKUP($D922,SITES!$A:$E,2,FALSE)),"",VLOOKUP($D922,SITES!$A:$E,2,FALSE))</f>
        <v>Broward County 3</v>
      </c>
      <c r="F922" s="4">
        <f>IF(ISERROR(VLOOKUP($D922,SITES!$A:$E,3,FALSE)),"",VLOOKUP($D922,SITES!$A:$E,3,FALSE))</f>
        <v>26.158633333333334</v>
      </c>
      <c r="G922" s="31">
        <f>IF(ISERROR(VLOOKUP($D922,SITES!$A:$E,4,FALSE)),"",VLOOKUP($D922,SITES!$A:$E,4,FALSE))</f>
        <v>-80.077349999999996</v>
      </c>
      <c r="H922" s="50">
        <f t="shared" ref="H922:P922" si="1816">IF(ISERROR(H921),IF(ISERROR(H920),IF(ISERROR(H919),"BLANK",H919),H920),H921)</f>
        <v>45479</v>
      </c>
      <c r="I922" s="2">
        <f t="shared" si="1816"/>
        <v>15</v>
      </c>
      <c r="J922" s="2" t="str">
        <f t="shared" si="1816"/>
        <v>N</v>
      </c>
      <c r="K922" s="6">
        <f t="shared" si="1816"/>
        <v>0.41666666666666669</v>
      </c>
      <c r="L922" s="2" t="str">
        <f t="shared" si="1816"/>
        <v>Angela</v>
      </c>
      <c r="M922" s="2">
        <f t="shared" si="1816"/>
        <v>18.899999999999999</v>
      </c>
      <c r="N922" s="2">
        <f t="shared" si="1816"/>
        <v>2</v>
      </c>
      <c r="O922" s="2">
        <f t="shared" si="1816"/>
        <v>2</v>
      </c>
      <c r="P922" s="2" t="str">
        <f t="shared" si="1816"/>
        <v>dez</v>
      </c>
      <c r="Q922" s="7" t="str">
        <f>IF($N922=1,IF(ISERROR(VLOOKUP($P922,'M1'!$A:$C,Q$2,FALSE)),"NOT PRESENT",VLOOKUP($P922,'M1'!$A:$C,Q$2,FALSE)),IF($N922=2,IF(ISERROR(VLOOKUP(DATA!$P922,'M2'!$A:$C,Q$2,FALSE)),"NOT PRESENT",VLOOKUP(DATA!$P922,'M2'!$A:$C,Q$2,FALSE)),IF($N922=0,IF(ISERROR(VLOOKUP($P922,'M1'!$A:$C,Q$2,FALSE)),IF(ISERROR(VLOOKUP(DATA!$P922,'M2'!$A:$C,Q$2,FALSE)),"NOT PRESENT",VLOOKUP(DATA!$P922,'M2'!$A:$C,Q$2,FALSE)),VLOOKUP($P922,'M1'!$A:$C,Q$2,FALSE)),"SPECIFY METHOD")))</f>
        <v>Debris - Zero</v>
      </c>
      <c r="R922" s="7" t="str">
        <f>IF($N922=1,IF(ISERROR(VLOOKUP($P922,'M1'!$A:$C,R$2,FALSE)),"NOT PRESENT",VLOOKUP($P922,'M1'!$A:$C,R$2,FALSE)),IF($N922=2,IF(ISERROR(VLOOKUP(DATA!$P922,'M2'!$A:$C,R$2,FALSE)),"NOT PRESENT",VLOOKUP(DATA!$P922,'M2'!$A:$C,R$2,FALSE)),IF($N922=0,IF(ISERROR(VLOOKUP($P922,'M1'!$A:$C,R$2,FALSE)),IF(ISERROR(VLOOKUP(DATA!$P922,'M2'!$A:$C,R$2,FALSE)),"NOT PRESENT",VLOOKUP(DATA!$P922,'M2'!$A:$C,R$2,FALSE)),VLOOKUP($P922,'M1'!$A:$C,R$2,FALSE)),"SPECIFY METHOD")))</f>
        <v>No Debris found</v>
      </c>
      <c r="S922" s="33">
        <f t="shared" si="1802"/>
        <v>0</v>
      </c>
      <c r="T922" s="2">
        <v>0</v>
      </c>
    </row>
    <row r="923" spans="2:20">
      <c r="B923" s="2" t="str">
        <f t="shared" ref="B923:D923" si="1817">IF(ISERROR(B922),IF(ISERROR(B921),IF(ISERROR(B920),"BLANK",B920),B921),B922)</f>
        <v>LH</v>
      </c>
      <c r="C923" s="2" t="str">
        <f t="shared" si="1817"/>
        <v>KK</v>
      </c>
      <c r="D923" s="2" t="str">
        <f t="shared" si="1817"/>
        <v>BC3</v>
      </c>
      <c r="E923" s="7" t="str">
        <f>IF(ISERROR(VLOOKUP($D923,SITES!$A:$E,2,FALSE)),"",VLOOKUP($D923,SITES!$A:$E,2,FALSE))</f>
        <v>Broward County 3</v>
      </c>
      <c r="F923" s="4">
        <f>IF(ISERROR(VLOOKUP($D923,SITES!$A:$E,3,FALSE)),"",VLOOKUP($D923,SITES!$A:$E,3,FALSE))</f>
        <v>26.158633333333334</v>
      </c>
      <c r="G923" s="31">
        <f>IF(ISERROR(VLOOKUP($D923,SITES!$A:$E,4,FALSE)),"",VLOOKUP($D923,SITES!$A:$E,4,FALSE))</f>
        <v>-80.077349999999996</v>
      </c>
      <c r="H923" s="50">
        <f t="shared" ref="H923:P923" si="1818">IF(ISERROR(H922),IF(ISERROR(H921),IF(ISERROR(H920),"BLANK",H920),H921),H922)</f>
        <v>45479</v>
      </c>
      <c r="I923" s="2">
        <f t="shared" si="1818"/>
        <v>15</v>
      </c>
      <c r="J923" s="2" t="str">
        <f t="shared" si="1818"/>
        <v>N</v>
      </c>
      <c r="K923" s="6">
        <f t="shared" si="1818"/>
        <v>0.41666666666666669</v>
      </c>
      <c r="L923" s="2" t="str">
        <f t="shared" si="1818"/>
        <v>Angela</v>
      </c>
      <c r="M923" s="2">
        <f t="shared" si="1818"/>
        <v>18.899999999999999</v>
      </c>
      <c r="N923" s="2">
        <f t="shared" si="1818"/>
        <v>2</v>
      </c>
      <c r="O923" s="2">
        <f t="shared" si="1818"/>
        <v>2</v>
      </c>
      <c r="P923" s="2" t="str">
        <f t="shared" si="1818"/>
        <v>dez</v>
      </c>
      <c r="Q923" s="7" t="str">
        <f>IF($N923=1,IF(ISERROR(VLOOKUP($P923,'M1'!$A:$C,Q$2,FALSE)),"NOT PRESENT",VLOOKUP($P923,'M1'!$A:$C,Q$2,FALSE)),IF($N923=2,IF(ISERROR(VLOOKUP(DATA!$P923,'M2'!$A:$C,Q$2,FALSE)),"NOT PRESENT",VLOOKUP(DATA!$P923,'M2'!$A:$C,Q$2,FALSE)),IF($N923=0,IF(ISERROR(VLOOKUP($P923,'M1'!$A:$C,Q$2,FALSE)),IF(ISERROR(VLOOKUP(DATA!$P923,'M2'!$A:$C,Q$2,FALSE)),"NOT PRESENT",VLOOKUP(DATA!$P923,'M2'!$A:$C,Q$2,FALSE)),VLOOKUP($P923,'M1'!$A:$C,Q$2,FALSE)),"SPECIFY METHOD")))</f>
        <v>Debris - Zero</v>
      </c>
      <c r="R923" s="7" t="str">
        <f>IF($N923=1,IF(ISERROR(VLOOKUP($P923,'M1'!$A:$C,R$2,FALSE)),"NOT PRESENT",VLOOKUP($P923,'M1'!$A:$C,R$2,FALSE)),IF($N923=2,IF(ISERROR(VLOOKUP(DATA!$P923,'M2'!$A:$C,R$2,FALSE)),"NOT PRESENT",VLOOKUP(DATA!$P923,'M2'!$A:$C,R$2,FALSE)),IF($N923=0,IF(ISERROR(VLOOKUP($P923,'M1'!$A:$C,R$2,FALSE)),IF(ISERROR(VLOOKUP(DATA!$P923,'M2'!$A:$C,R$2,FALSE)),"NOT PRESENT",VLOOKUP(DATA!$P923,'M2'!$A:$C,R$2,FALSE)),VLOOKUP($P923,'M1'!$A:$C,R$2,FALSE)),"SPECIFY METHOD")))</f>
        <v>No Debris found</v>
      </c>
      <c r="S923" s="33">
        <f t="shared" si="1802"/>
        <v>0</v>
      </c>
      <c r="T923" s="2">
        <v>0</v>
      </c>
    </row>
    <row r="924" spans="2:20">
      <c r="B924" s="2" t="str">
        <f t="shared" ref="B924:D924" si="1819">IF(ISERROR(B923),IF(ISERROR(B922),IF(ISERROR(B921),"BLANK",B921),B922),B923)</f>
        <v>LH</v>
      </c>
      <c r="C924" s="2" t="str">
        <f t="shared" si="1819"/>
        <v>KK</v>
      </c>
      <c r="D924" s="2" t="str">
        <f t="shared" si="1819"/>
        <v>BC3</v>
      </c>
      <c r="E924" s="7" t="str">
        <f>IF(ISERROR(VLOOKUP($D924,SITES!$A:$E,2,FALSE)),"",VLOOKUP($D924,SITES!$A:$E,2,FALSE))</f>
        <v>Broward County 3</v>
      </c>
      <c r="F924" s="4">
        <f>IF(ISERROR(VLOOKUP($D924,SITES!$A:$E,3,FALSE)),"",VLOOKUP($D924,SITES!$A:$E,3,FALSE))</f>
        <v>26.158633333333334</v>
      </c>
      <c r="G924" s="31">
        <f>IF(ISERROR(VLOOKUP($D924,SITES!$A:$E,4,FALSE)),"",VLOOKUP($D924,SITES!$A:$E,4,FALSE))</f>
        <v>-80.077349999999996</v>
      </c>
      <c r="H924" s="50">
        <f t="shared" ref="H924:P924" si="1820">IF(ISERROR(H923),IF(ISERROR(H922),IF(ISERROR(H921),"BLANK",H921),H922),H923)</f>
        <v>45479</v>
      </c>
      <c r="I924" s="2">
        <f t="shared" si="1820"/>
        <v>15</v>
      </c>
      <c r="J924" s="2" t="str">
        <f t="shared" si="1820"/>
        <v>N</v>
      </c>
      <c r="K924" s="6">
        <f t="shared" si="1820"/>
        <v>0.41666666666666669</v>
      </c>
      <c r="L924" s="2" t="str">
        <f t="shared" si="1820"/>
        <v>Angela</v>
      </c>
      <c r="M924" s="2">
        <f t="shared" si="1820"/>
        <v>18.899999999999999</v>
      </c>
      <c r="N924" s="2">
        <f t="shared" si="1820"/>
        <v>2</v>
      </c>
      <c r="O924" s="2">
        <f t="shared" si="1820"/>
        <v>2</v>
      </c>
      <c r="P924" s="2" t="str">
        <f t="shared" si="1820"/>
        <v>dez</v>
      </c>
      <c r="Q924" s="7" t="str">
        <f>IF($N924=1,IF(ISERROR(VLOOKUP($P924,'M1'!$A:$C,Q$2,FALSE)),"NOT PRESENT",VLOOKUP($P924,'M1'!$A:$C,Q$2,FALSE)),IF($N924=2,IF(ISERROR(VLOOKUP(DATA!$P924,'M2'!$A:$C,Q$2,FALSE)),"NOT PRESENT",VLOOKUP(DATA!$P924,'M2'!$A:$C,Q$2,FALSE)),IF($N924=0,IF(ISERROR(VLOOKUP($P924,'M1'!$A:$C,Q$2,FALSE)),IF(ISERROR(VLOOKUP(DATA!$P924,'M2'!$A:$C,Q$2,FALSE)),"NOT PRESENT",VLOOKUP(DATA!$P924,'M2'!$A:$C,Q$2,FALSE)),VLOOKUP($P924,'M1'!$A:$C,Q$2,FALSE)),"SPECIFY METHOD")))</f>
        <v>Debris - Zero</v>
      </c>
      <c r="R924" s="7" t="str">
        <f>IF($N924=1,IF(ISERROR(VLOOKUP($P924,'M1'!$A:$C,R$2,FALSE)),"NOT PRESENT",VLOOKUP($P924,'M1'!$A:$C,R$2,FALSE)),IF($N924=2,IF(ISERROR(VLOOKUP(DATA!$P924,'M2'!$A:$C,R$2,FALSE)),"NOT PRESENT",VLOOKUP(DATA!$P924,'M2'!$A:$C,R$2,FALSE)),IF($N924=0,IF(ISERROR(VLOOKUP($P924,'M1'!$A:$C,R$2,FALSE)),IF(ISERROR(VLOOKUP(DATA!$P924,'M2'!$A:$C,R$2,FALSE)),"NOT PRESENT",VLOOKUP(DATA!$P924,'M2'!$A:$C,R$2,FALSE)),VLOOKUP($P924,'M1'!$A:$C,R$2,FALSE)),"SPECIFY METHOD")))</f>
        <v>No Debris found</v>
      </c>
      <c r="S924" s="33">
        <f t="shared" si="1802"/>
        <v>0</v>
      </c>
      <c r="T924" s="2">
        <v>0</v>
      </c>
    </row>
    <row r="925" spans="2:20">
      <c r="B925" s="2" t="str">
        <f t="shared" ref="B925:D925" si="1821">IF(ISERROR(B924),IF(ISERROR(B923),IF(ISERROR(B922),"BLANK",B922),B923),B924)</f>
        <v>LH</v>
      </c>
      <c r="C925" s="2" t="str">
        <f t="shared" si="1821"/>
        <v>KK</v>
      </c>
      <c r="D925" s="2" t="str">
        <f t="shared" si="1821"/>
        <v>BC3</v>
      </c>
      <c r="E925" s="7" t="str">
        <f>IF(ISERROR(VLOOKUP($D925,SITES!$A:$E,2,FALSE)),"",VLOOKUP($D925,SITES!$A:$E,2,FALSE))</f>
        <v>Broward County 3</v>
      </c>
      <c r="F925" s="4">
        <f>IF(ISERROR(VLOOKUP($D925,SITES!$A:$E,3,FALSE)),"",VLOOKUP($D925,SITES!$A:$E,3,FALSE))</f>
        <v>26.158633333333334</v>
      </c>
      <c r="G925" s="31">
        <f>IF(ISERROR(VLOOKUP($D925,SITES!$A:$E,4,FALSE)),"",VLOOKUP($D925,SITES!$A:$E,4,FALSE))</f>
        <v>-80.077349999999996</v>
      </c>
      <c r="H925" s="50">
        <f t="shared" ref="H925:P925" si="1822">IF(ISERROR(H924),IF(ISERROR(H923),IF(ISERROR(H922),"BLANK",H922),H923),H924)</f>
        <v>45479</v>
      </c>
      <c r="I925" s="2">
        <f t="shared" si="1822"/>
        <v>15</v>
      </c>
      <c r="J925" s="2" t="str">
        <f t="shared" si="1822"/>
        <v>N</v>
      </c>
      <c r="K925" s="6">
        <f t="shared" si="1822"/>
        <v>0.41666666666666669</v>
      </c>
      <c r="L925" s="2" t="str">
        <f t="shared" si="1822"/>
        <v>Angela</v>
      </c>
      <c r="M925" s="2">
        <f t="shared" si="1822"/>
        <v>18.899999999999999</v>
      </c>
      <c r="N925" s="2">
        <f t="shared" si="1822"/>
        <v>2</v>
      </c>
      <c r="O925" s="2">
        <f t="shared" si="1822"/>
        <v>2</v>
      </c>
      <c r="P925" s="2" t="str">
        <f t="shared" si="1822"/>
        <v>dez</v>
      </c>
      <c r="Q925" s="7" t="str">
        <f>IF($N925=1,IF(ISERROR(VLOOKUP($P925,'M1'!$A:$C,Q$2,FALSE)),"NOT PRESENT",VLOOKUP($P925,'M1'!$A:$C,Q$2,FALSE)),IF($N925=2,IF(ISERROR(VLOOKUP(DATA!$P925,'M2'!$A:$C,Q$2,FALSE)),"NOT PRESENT",VLOOKUP(DATA!$P925,'M2'!$A:$C,Q$2,FALSE)),IF($N925=0,IF(ISERROR(VLOOKUP($P925,'M1'!$A:$C,Q$2,FALSE)),IF(ISERROR(VLOOKUP(DATA!$P925,'M2'!$A:$C,Q$2,FALSE)),"NOT PRESENT",VLOOKUP(DATA!$P925,'M2'!$A:$C,Q$2,FALSE)),VLOOKUP($P925,'M1'!$A:$C,Q$2,FALSE)),"SPECIFY METHOD")))</f>
        <v>Debris - Zero</v>
      </c>
      <c r="R925" s="7" t="str">
        <f>IF($N925=1,IF(ISERROR(VLOOKUP($P925,'M1'!$A:$C,R$2,FALSE)),"NOT PRESENT",VLOOKUP($P925,'M1'!$A:$C,R$2,FALSE)),IF($N925=2,IF(ISERROR(VLOOKUP(DATA!$P925,'M2'!$A:$C,R$2,FALSE)),"NOT PRESENT",VLOOKUP(DATA!$P925,'M2'!$A:$C,R$2,FALSE)),IF($N925=0,IF(ISERROR(VLOOKUP($P925,'M1'!$A:$C,R$2,FALSE)),IF(ISERROR(VLOOKUP(DATA!$P925,'M2'!$A:$C,R$2,FALSE)),"NOT PRESENT",VLOOKUP(DATA!$P925,'M2'!$A:$C,R$2,FALSE)),VLOOKUP($P925,'M1'!$A:$C,R$2,FALSE)),"SPECIFY METHOD")))</f>
        <v>No Debris found</v>
      </c>
      <c r="S925" s="33">
        <f t="shared" si="1802"/>
        <v>0</v>
      </c>
      <c r="T925" s="2">
        <v>0</v>
      </c>
    </row>
    <row r="926" spans="2:20">
      <c r="B926" s="2" t="str">
        <f t="shared" ref="B926:D926" si="1823">IF(ISERROR(B925),IF(ISERROR(B924),IF(ISERROR(B923),"BLANK",B923),B924),B925)</f>
        <v>LH</v>
      </c>
      <c r="C926" s="2" t="str">
        <f t="shared" si="1823"/>
        <v>KK</v>
      </c>
      <c r="D926" s="2" t="str">
        <f t="shared" si="1823"/>
        <v>BC3</v>
      </c>
      <c r="E926" s="7" t="str">
        <f>IF(ISERROR(VLOOKUP($D926,SITES!$A:$E,2,FALSE)),"",VLOOKUP($D926,SITES!$A:$E,2,FALSE))</f>
        <v>Broward County 3</v>
      </c>
      <c r="F926" s="4">
        <f>IF(ISERROR(VLOOKUP($D926,SITES!$A:$E,3,FALSE)),"",VLOOKUP($D926,SITES!$A:$E,3,FALSE))</f>
        <v>26.158633333333334</v>
      </c>
      <c r="G926" s="31">
        <f>IF(ISERROR(VLOOKUP($D926,SITES!$A:$E,4,FALSE)),"",VLOOKUP($D926,SITES!$A:$E,4,FALSE))</f>
        <v>-80.077349999999996</v>
      </c>
      <c r="H926" s="50">
        <f t="shared" ref="H926:P926" si="1824">IF(ISERROR(H925),IF(ISERROR(H924),IF(ISERROR(H923),"BLANK",H923),H924),H925)</f>
        <v>45479</v>
      </c>
      <c r="I926" s="2">
        <f t="shared" si="1824"/>
        <v>15</v>
      </c>
      <c r="J926" s="2" t="str">
        <f t="shared" si="1824"/>
        <v>N</v>
      </c>
      <c r="K926" s="6">
        <f t="shared" si="1824"/>
        <v>0.41666666666666669</v>
      </c>
      <c r="L926" s="2" t="str">
        <f t="shared" si="1824"/>
        <v>Angela</v>
      </c>
      <c r="M926" s="2">
        <f t="shared" si="1824"/>
        <v>18.899999999999999</v>
      </c>
      <c r="N926" s="2">
        <f t="shared" si="1824"/>
        <v>2</v>
      </c>
      <c r="O926" s="2">
        <f t="shared" si="1824"/>
        <v>2</v>
      </c>
      <c r="P926" s="2" t="str">
        <f t="shared" si="1824"/>
        <v>dez</v>
      </c>
      <c r="Q926" s="7" t="str">
        <f>IF($N926=1,IF(ISERROR(VLOOKUP($P926,'M1'!$A:$C,Q$2,FALSE)),"NOT PRESENT",VLOOKUP($P926,'M1'!$A:$C,Q$2,FALSE)),IF($N926=2,IF(ISERROR(VLOOKUP(DATA!$P926,'M2'!$A:$C,Q$2,FALSE)),"NOT PRESENT",VLOOKUP(DATA!$P926,'M2'!$A:$C,Q$2,FALSE)),IF($N926=0,IF(ISERROR(VLOOKUP($P926,'M1'!$A:$C,Q$2,FALSE)),IF(ISERROR(VLOOKUP(DATA!$P926,'M2'!$A:$C,Q$2,FALSE)),"NOT PRESENT",VLOOKUP(DATA!$P926,'M2'!$A:$C,Q$2,FALSE)),VLOOKUP($P926,'M1'!$A:$C,Q$2,FALSE)),"SPECIFY METHOD")))</f>
        <v>Debris - Zero</v>
      </c>
      <c r="R926" s="7" t="str">
        <f>IF($N926=1,IF(ISERROR(VLOOKUP($P926,'M1'!$A:$C,R$2,FALSE)),"NOT PRESENT",VLOOKUP($P926,'M1'!$A:$C,R$2,FALSE)),IF($N926=2,IF(ISERROR(VLOOKUP(DATA!$P926,'M2'!$A:$C,R$2,FALSE)),"NOT PRESENT",VLOOKUP(DATA!$P926,'M2'!$A:$C,R$2,FALSE)),IF($N926=0,IF(ISERROR(VLOOKUP($P926,'M1'!$A:$C,R$2,FALSE)),IF(ISERROR(VLOOKUP(DATA!$P926,'M2'!$A:$C,R$2,FALSE)),"NOT PRESENT",VLOOKUP(DATA!$P926,'M2'!$A:$C,R$2,FALSE)),VLOOKUP($P926,'M1'!$A:$C,R$2,FALSE)),"SPECIFY METHOD")))</f>
        <v>No Debris found</v>
      </c>
      <c r="S926" s="33">
        <f t="shared" si="1802"/>
        <v>0</v>
      </c>
      <c r="T926" s="2">
        <v>0</v>
      </c>
    </row>
    <row r="927" spans="2:20">
      <c r="B927" s="2" t="str">
        <f t="shared" ref="B927:D927" si="1825">IF(ISERROR(B926),IF(ISERROR(B925),IF(ISERROR(B924),"BLANK",B924),B925),B926)</f>
        <v>LH</v>
      </c>
      <c r="C927" s="2" t="str">
        <f t="shared" si="1825"/>
        <v>KK</v>
      </c>
      <c r="D927" s="2" t="str">
        <f t="shared" si="1825"/>
        <v>BC3</v>
      </c>
      <c r="E927" s="7" t="str">
        <f>IF(ISERROR(VLOOKUP($D927,SITES!$A:$E,2,FALSE)),"",VLOOKUP($D927,SITES!$A:$E,2,FALSE))</f>
        <v>Broward County 3</v>
      </c>
      <c r="F927" s="4">
        <f>IF(ISERROR(VLOOKUP($D927,SITES!$A:$E,3,FALSE)),"",VLOOKUP($D927,SITES!$A:$E,3,FALSE))</f>
        <v>26.158633333333334</v>
      </c>
      <c r="G927" s="31">
        <f>IF(ISERROR(VLOOKUP($D927,SITES!$A:$E,4,FALSE)),"",VLOOKUP($D927,SITES!$A:$E,4,FALSE))</f>
        <v>-80.077349999999996</v>
      </c>
      <c r="H927" s="50">
        <f t="shared" ref="H927:P927" si="1826">IF(ISERROR(H926),IF(ISERROR(H925),IF(ISERROR(H924),"BLANK",H924),H925),H926)</f>
        <v>45479</v>
      </c>
      <c r="I927" s="2">
        <f t="shared" si="1826"/>
        <v>15</v>
      </c>
      <c r="J927" s="2" t="str">
        <f t="shared" si="1826"/>
        <v>N</v>
      </c>
      <c r="K927" s="6">
        <f t="shared" si="1826"/>
        <v>0.41666666666666669</v>
      </c>
      <c r="L927" s="2" t="str">
        <f t="shared" si="1826"/>
        <v>Angela</v>
      </c>
      <c r="M927" s="2">
        <f t="shared" si="1826"/>
        <v>18.899999999999999</v>
      </c>
      <c r="N927" s="2">
        <f t="shared" si="1826"/>
        <v>2</v>
      </c>
      <c r="O927" s="2">
        <f t="shared" si="1826"/>
        <v>2</v>
      </c>
      <c r="P927" s="2" t="str">
        <f t="shared" si="1826"/>
        <v>dez</v>
      </c>
      <c r="Q927" s="7" t="str">
        <f>IF($N927=1,IF(ISERROR(VLOOKUP($P927,'M1'!$A:$C,Q$2,FALSE)),"NOT PRESENT",VLOOKUP($P927,'M1'!$A:$C,Q$2,FALSE)),IF($N927=2,IF(ISERROR(VLOOKUP(DATA!$P927,'M2'!$A:$C,Q$2,FALSE)),"NOT PRESENT",VLOOKUP(DATA!$P927,'M2'!$A:$C,Q$2,FALSE)),IF($N927=0,IF(ISERROR(VLOOKUP($P927,'M1'!$A:$C,Q$2,FALSE)),IF(ISERROR(VLOOKUP(DATA!$P927,'M2'!$A:$C,Q$2,FALSE)),"NOT PRESENT",VLOOKUP(DATA!$P927,'M2'!$A:$C,Q$2,FALSE)),VLOOKUP($P927,'M1'!$A:$C,Q$2,FALSE)),"SPECIFY METHOD")))</f>
        <v>Debris - Zero</v>
      </c>
      <c r="R927" s="7" t="str">
        <f>IF($N927=1,IF(ISERROR(VLOOKUP($P927,'M1'!$A:$C,R$2,FALSE)),"NOT PRESENT",VLOOKUP($P927,'M1'!$A:$C,R$2,FALSE)),IF($N927=2,IF(ISERROR(VLOOKUP(DATA!$P927,'M2'!$A:$C,R$2,FALSE)),"NOT PRESENT",VLOOKUP(DATA!$P927,'M2'!$A:$C,R$2,FALSE)),IF($N927=0,IF(ISERROR(VLOOKUP($P927,'M1'!$A:$C,R$2,FALSE)),IF(ISERROR(VLOOKUP(DATA!$P927,'M2'!$A:$C,R$2,FALSE)),"NOT PRESENT",VLOOKUP(DATA!$P927,'M2'!$A:$C,R$2,FALSE)),VLOOKUP($P927,'M1'!$A:$C,R$2,FALSE)),"SPECIFY METHOD")))</f>
        <v>No Debris found</v>
      </c>
      <c r="S927" s="33">
        <f t="shared" si="1802"/>
        <v>0</v>
      </c>
      <c r="T927" s="2">
        <v>0</v>
      </c>
    </row>
    <row r="928" spans="2:20">
      <c r="B928" s="2" t="str">
        <f t="shared" ref="B928:D928" si="1827">IF(ISERROR(B927),IF(ISERROR(B926),IF(ISERROR(B925),"BLANK",B925),B926),B927)</f>
        <v>LH</v>
      </c>
      <c r="C928" s="2" t="str">
        <f t="shared" si="1827"/>
        <v>KK</v>
      </c>
      <c r="D928" s="2" t="str">
        <f t="shared" si="1827"/>
        <v>BC3</v>
      </c>
      <c r="E928" s="7" t="str">
        <f>IF(ISERROR(VLOOKUP($D928,SITES!$A:$E,2,FALSE)),"",VLOOKUP($D928,SITES!$A:$E,2,FALSE))</f>
        <v>Broward County 3</v>
      </c>
      <c r="F928" s="4">
        <f>IF(ISERROR(VLOOKUP($D928,SITES!$A:$E,3,FALSE)),"",VLOOKUP($D928,SITES!$A:$E,3,FALSE))</f>
        <v>26.158633333333334</v>
      </c>
      <c r="G928" s="31">
        <f>IF(ISERROR(VLOOKUP($D928,SITES!$A:$E,4,FALSE)),"",VLOOKUP($D928,SITES!$A:$E,4,FALSE))</f>
        <v>-80.077349999999996</v>
      </c>
      <c r="H928" s="50">
        <f t="shared" ref="H928:P928" si="1828">IF(ISERROR(H927),IF(ISERROR(H926),IF(ISERROR(H925),"BLANK",H925),H926),H927)</f>
        <v>45479</v>
      </c>
      <c r="I928" s="2">
        <f t="shared" si="1828"/>
        <v>15</v>
      </c>
      <c r="J928" s="2" t="str">
        <f t="shared" si="1828"/>
        <v>N</v>
      </c>
      <c r="K928" s="6">
        <f t="shared" si="1828"/>
        <v>0.41666666666666669</v>
      </c>
      <c r="L928" s="2" t="str">
        <f t="shared" si="1828"/>
        <v>Angela</v>
      </c>
      <c r="M928" s="2">
        <f t="shared" si="1828"/>
        <v>18.899999999999999</v>
      </c>
      <c r="N928" s="2">
        <f t="shared" si="1828"/>
        <v>2</v>
      </c>
      <c r="O928" s="2">
        <f t="shared" si="1828"/>
        <v>2</v>
      </c>
      <c r="P928" s="2" t="str">
        <f t="shared" si="1828"/>
        <v>dez</v>
      </c>
      <c r="Q928" s="7" t="str">
        <f>IF($N928=1,IF(ISERROR(VLOOKUP($P928,'M1'!$A:$C,Q$2,FALSE)),"NOT PRESENT",VLOOKUP($P928,'M1'!$A:$C,Q$2,FALSE)),IF($N928=2,IF(ISERROR(VLOOKUP(DATA!$P928,'M2'!$A:$C,Q$2,FALSE)),"NOT PRESENT",VLOOKUP(DATA!$P928,'M2'!$A:$C,Q$2,FALSE)),IF($N928=0,IF(ISERROR(VLOOKUP($P928,'M1'!$A:$C,Q$2,FALSE)),IF(ISERROR(VLOOKUP(DATA!$P928,'M2'!$A:$C,Q$2,FALSE)),"NOT PRESENT",VLOOKUP(DATA!$P928,'M2'!$A:$C,Q$2,FALSE)),VLOOKUP($P928,'M1'!$A:$C,Q$2,FALSE)),"SPECIFY METHOD")))</f>
        <v>Debris - Zero</v>
      </c>
      <c r="R928" s="7" t="str">
        <f>IF($N928=1,IF(ISERROR(VLOOKUP($P928,'M1'!$A:$C,R$2,FALSE)),"NOT PRESENT",VLOOKUP($P928,'M1'!$A:$C,R$2,FALSE)),IF($N928=2,IF(ISERROR(VLOOKUP(DATA!$P928,'M2'!$A:$C,R$2,FALSE)),"NOT PRESENT",VLOOKUP(DATA!$P928,'M2'!$A:$C,R$2,FALSE)),IF($N928=0,IF(ISERROR(VLOOKUP($P928,'M1'!$A:$C,R$2,FALSE)),IF(ISERROR(VLOOKUP(DATA!$P928,'M2'!$A:$C,R$2,FALSE)),"NOT PRESENT",VLOOKUP(DATA!$P928,'M2'!$A:$C,R$2,FALSE)),VLOOKUP($P928,'M1'!$A:$C,R$2,FALSE)),"SPECIFY METHOD")))</f>
        <v>No Debris found</v>
      </c>
      <c r="S928" s="33">
        <f t="shared" si="1802"/>
        <v>0</v>
      </c>
      <c r="T928" s="2">
        <v>0</v>
      </c>
    </row>
    <row r="929" spans="2:20">
      <c r="B929" s="2" t="str">
        <f t="shared" ref="B929:D929" si="1829">IF(ISERROR(B928),IF(ISERROR(B927),IF(ISERROR(B926),"BLANK",B926),B927),B928)</f>
        <v>LH</v>
      </c>
      <c r="C929" s="2" t="str">
        <f t="shared" si="1829"/>
        <v>KK</v>
      </c>
      <c r="D929" s="2" t="str">
        <f t="shared" si="1829"/>
        <v>BC3</v>
      </c>
      <c r="E929" s="7" t="str">
        <f>IF(ISERROR(VLOOKUP($D929,SITES!$A:$E,2,FALSE)),"",VLOOKUP($D929,SITES!$A:$E,2,FALSE))</f>
        <v>Broward County 3</v>
      </c>
      <c r="F929" s="4">
        <f>IF(ISERROR(VLOOKUP($D929,SITES!$A:$E,3,FALSE)),"",VLOOKUP($D929,SITES!$A:$E,3,FALSE))</f>
        <v>26.158633333333334</v>
      </c>
      <c r="G929" s="31">
        <f>IF(ISERROR(VLOOKUP($D929,SITES!$A:$E,4,FALSE)),"",VLOOKUP($D929,SITES!$A:$E,4,FALSE))</f>
        <v>-80.077349999999996</v>
      </c>
      <c r="H929" s="50">
        <f t="shared" ref="H929:P929" si="1830">IF(ISERROR(H928),IF(ISERROR(H927),IF(ISERROR(H926),"BLANK",H926),H927),H928)</f>
        <v>45479</v>
      </c>
      <c r="I929" s="2">
        <f t="shared" si="1830"/>
        <v>15</v>
      </c>
      <c r="J929" s="2" t="str">
        <f t="shared" si="1830"/>
        <v>N</v>
      </c>
      <c r="K929" s="6">
        <f t="shared" si="1830"/>
        <v>0.41666666666666669</v>
      </c>
      <c r="L929" s="2" t="str">
        <f t="shared" si="1830"/>
        <v>Angela</v>
      </c>
      <c r="M929" s="2">
        <f t="shared" si="1830"/>
        <v>18.899999999999999</v>
      </c>
      <c r="N929" s="2">
        <f t="shared" si="1830"/>
        <v>2</v>
      </c>
      <c r="O929" s="2">
        <f t="shared" si="1830"/>
        <v>2</v>
      </c>
      <c r="P929" s="2" t="str">
        <f t="shared" si="1830"/>
        <v>dez</v>
      </c>
      <c r="Q929" s="7" t="str">
        <f>IF($N929=1,IF(ISERROR(VLOOKUP($P929,'M1'!$A:$C,Q$2,FALSE)),"NOT PRESENT",VLOOKUP($P929,'M1'!$A:$C,Q$2,FALSE)),IF($N929=2,IF(ISERROR(VLOOKUP(DATA!$P929,'M2'!$A:$C,Q$2,FALSE)),"NOT PRESENT",VLOOKUP(DATA!$P929,'M2'!$A:$C,Q$2,FALSE)),IF($N929=0,IF(ISERROR(VLOOKUP($P929,'M1'!$A:$C,Q$2,FALSE)),IF(ISERROR(VLOOKUP(DATA!$P929,'M2'!$A:$C,Q$2,FALSE)),"NOT PRESENT",VLOOKUP(DATA!$P929,'M2'!$A:$C,Q$2,FALSE)),VLOOKUP($P929,'M1'!$A:$C,Q$2,FALSE)),"SPECIFY METHOD")))</f>
        <v>Debris - Zero</v>
      </c>
      <c r="R929" s="7" t="str">
        <f>IF($N929=1,IF(ISERROR(VLOOKUP($P929,'M1'!$A:$C,R$2,FALSE)),"NOT PRESENT",VLOOKUP($P929,'M1'!$A:$C,R$2,FALSE)),IF($N929=2,IF(ISERROR(VLOOKUP(DATA!$P929,'M2'!$A:$C,R$2,FALSE)),"NOT PRESENT",VLOOKUP(DATA!$P929,'M2'!$A:$C,R$2,FALSE)),IF($N929=0,IF(ISERROR(VLOOKUP($P929,'M1'!$A:$C,R$2,FALSE)),IF(ISERROR(VLOOKUP(DATA!$P929,'M2'!$A:$C,R$2,FALSE)),"NOT PRESENT",VLOOKUP(DATA!$P929,'M2'!$A:$C,R$2,FALSE)),VLOOKUP($P929,'M1'!$A:$C,R$2,FALSE)),"SPECIFY METHOD")))</f>
        <v>No Debris found</v>
      </c>
      <c r="S929" s="33">
        <f t="shared" si="1802"/>
        <v>0</v>
      </c>
      <c r="T929" s="2">
        <v>0</v>
      </c>
    </row>
    <row r="930" spans="2:20">
      <c r="B930" s="2" t="str">
        <f t="shared" ref="B930:D930" si="1831">IF(ISERROR(B929),IF(ISERROR(B928),IF(ISERROR(B927),"BLANK",B927),B928),B929)</f>
        <v>LH</v>
      </c>
      <c r="C930" s="2" t="str">
        <f t="shared" si="1831"/>
        <v>KK</v>
      </c>
      <c r="D930" s="2" t="str">
        <f t="shared" si="1831"/>
        <v>BC3</v>
      </c>
      <c r="E930" s="7" t="str">
        <f>IF(ISERROR(VLOOKUP($D930,SITES!$A:$E,2,FALSE)),"",VLOOKUP($D930,SITES!$A:$E,2,FALSE))</f>
        <v>Broward County 3</v>
      </c>
      <c r="F930" s="4">
        <f>IF(ISERROR(VLOOKUP($D930,SITES!$A:$E,3,FALSE)),"",VLOOKUP($D930,SITES!$A:$E,3,FALSE))</f>
        <v>26.158633333333334</v>
      </c>
      <c r="G930" s="31">
        <f>IF(ISERROR(VLOOKUP($D930,SITES!$A:$E,4,FALSE)),"",VLOOKUP($D930,SITES!$A:$E,4,FALSE))</f>
        <v>-80.077349999999996</v>
      </c>
      <c r="H930" s="50">
        <f t="shared" ref="H930:P930" si="1832">IF(ISERROR(H929),IF(ISERROR(H928),IF(ISERROR(H927),"BLANK",H927),H928),H929)</f>
        <v>45479</v>
      </c>
      <c r="I930" s="2">
        <f t="shared" si="1832"/>
        <v>15</v>
      </c>
      <c r="J930" s="2" t="str">
        <f t="shared" si="1832"/>
        <v>N</v>
      </c>
      <c r="K930" s="6">
        <f t="shared" si="1832"/>
        <v>0.41666666666666669</v>
      </c>
      <c r="L930" s="2" t="str">
        <f t="shared" si="1832"/>
        <v>Angela</v>
      </c>
      <c r="M930" s="2">
        <f t="shared" si="1832"/>
        <v>18.899999999999999</v>
      </c>
      <c r="N930" s="2">
        <f t="shared" si="1832"/>
        <v>2</v>
      </c>
      <c r="O930" s="2">
        <f t="shared" si="1832"/>
        <v>2</v>
      </c>
      <c r="P930" s="2" t="str">
        <f t="shared" si="1832"/>
        <v>dez</v>
      </c>
      <c r="Q930" s="7" t="str">
        <f>IF($N930=1,IF(ISERROR(VLOOKUP($P930,'M1'!$A:$C,Q$2,FALSE)),"NOT PRESENT",VLOOKUP($P930,'M1'!$A:$C,Q$2,FALSE)),IF($N930=2,IF(ISERROR(VLOOKUP(DATA!$P930,'M2'!$A:$C,Q$2,FALSE)),"NOT PRESENT",VLOOKUP(DATA!$P930,'M2'!$A:$C,Q$2,FALSE)),IF($N930=0,IF(ISERROR(VLOOKUP($P930,'M1'!$A:$C,Q$2,FALSE)),IF(ISERROR(VLOOKUP(DATA!$P930,'M2'!$A:$C,Q$2,FALSE)),"NOT PRESENT",VLOOKUP(DATA!$P930,'M2'!$A:$C,Q$2,FALSE)),VLOOKUP($P930,'M1'!$A:$C,Q$2,FALSE)),"SPECIFY METHOD")))</f>
        <v>Debris - Zero</v>
      </c>
      <c r="R930" s="7" t="str">
        <f>IF($N930=1,IF(ISERROR(VLOOKUP($P930,'M1'!$A:$C,R$2,FALSE)),"NOT PRESENT",VLOOKUP($P930,'M1'!$A:$C,R$2,FALSE)),IF($N930=2,IF(ISERROR(VLOOKUP(DATA!$P930,'M2'!$A:$C,R$2,FALSE)),"NOT PRESENT",VLOOKUP(DATA!$P930,'M2'!$A:$C,R$2,FALSE)),IF($N930=0,IF(ISERROR(VLOOKUP($P930,'M1'!$A:$C,R$2,FALSE)),IF(ISERROR(VLOOKUP(DATA!$P930,'M2'!$A:$C,R$2,FALSE)),"NOT PRESENT",VLOOKUP(DATA!$P930,'M2'!$A:$C,R$2,FALSE)),VLOOKUP($P930,'M1'!$A:$C,R$2,FALSE)),"SPECIFY METHOD")))</f>
        <v>No Debris found</v>
      </c>
      <c r="S930" s="33">
        <f t="shared" si="1802"/>
        <v>0</v>
      </c>
      <c r="T930" s="2">
        <v>0</v>
      </c>
    </row>
    <row r="931" spans="2:20">
      <c r="B931" s="2" t="str">
        <f t="shared" ref="B931:D931" si="1833">IF(ISERROR(B930),IF(ISERROR(B929),IF(ISERROR(B928),"BLANK",B928),B929),B930)</f>
        <v>LH</v>
      </c>
      <c r="C931" s="2" t="str">
        <f t="shared" si="1833"/>
        <v>KK</v>
      </c>
      <c r="D931" s="2" t="str">
        <f t="shared" si="1833"/>
        <v>BC3</v>
      </c>
      <c r="E931" s="7" t="str">
        <f>IF(ISERROR(VLOOKUP($D931,SITES!$A:$E,2,FALSE)),"",VLOOKUP($D931,SITES!$A:$E,2,FALSE))</f>
        <v>Broward County 3</v>
      </c>
      <c r="F931" s="4">
        <f>IF(ISERROR(VLOOKUP($D931,SITES!$A:$E,3,FALSE)),"",VLOOKUP($D931,SITES!$A:$E,3,FALSE))</f>
        <v>26.158633333333334</v>
      </c>
      <c r="G931" s="31">
        <f>IF(ISERROR(VLOOKUP($D931,SITES!$A:$E,4,FALSE)),"",VLOOKUP($D931,SITES!$A:$E,4,FALSE))</f>
        <v>-80.077349999999996</v>
      </c>
      <c r="H931" s="50">
        <f t="shared" ref="H931:P931" si="1834">IF(ISERROR(H930),IF(ISERROR(H929),IF(ISERROR(H928),"BLANK",H928),H929),H930)</f>
        <v>45479</v>
      </c>
      <c r="I931" s="2">
        <f t="shared" si="1834"/>
        <v>15</v>
      </c>
      <c r="J931" s="2" t="str">
        <f t="shared" si="1834"/>
        <v>N</v>
      </c>
      <c r="K931" s="6">
        <f t="shared" si="1834"/>
        <v>0.41666666666666669</v>
      </c>
      <c r="L931" s="2" t="str">
        <f t="shared" si="1834"/>
        <v>Angela</v>
      </c>
      <c r="M931" s="2">
        <f t="shared" si="1834"/>
        <v>18.899999999999999</v>
      </c>
      <c r="N931" s="2">
        <f t="shared" si="1834"/>
        <v>2</v>
      </c>
      <c r="O931" s="2">
        <f t="shared" si="1834"/>
        <v>2</v>
      </c>
      <c r="P931" s="2" t="str">
        <f t="shared" si="1834"/>
        <v>dez</v>
      </c>
      <c r="Q931" s="7" t="str">
        <f>IF($N931=1,IF(ISERROR(VLOOKUP($P931,'M1'!$A:$C,Q$2,FALSE)),"NOT PRESENT",VLOOKUP($P931,'M1'!$A:$C,Q$2,FALSE)),IF($N931=2,IF(ISERROR(VLOOKUP(DATA!$P931,'M2'!$A:$C,Q$2,FALSE)),"NOT PRESENT",VLOOKUP(DATA!$P931,'M2'!$A:$C,Q$2,FALSE)),IF($N931=0,IF(ISERROR(VLOOKUP($P931,'M1'!$A:$C,Q$2,FALSE)),IF(ISERROR(VLOOKUP(DATA!$P931,'M2'!$A:$C,Q$2,FALSE)),"NOT PRESENT",VLOOKUP(DATA!$P931,'M2'!$A:$C,Q$2,FALSE)),VLOOKUP($P931,'M1'!$A:$C,Q$2,FALSE)),"SPECIFY METHOD")))</f>
        <v>Debris - Zero</v>
      </c>
      <c r="R931" s="7" t="str">
        <f>IF($N931=1,IF(ISERROR(VLOOKUP($P931,'M1'!$A:$C,R$2,FALSE)),"NOT PRESENT",VLOOKUP($P931,'M1'!$A:$C,R$2,FALSE)),IF($N931=2,IF(ISERROR(VLOOKUP(DATA!$P931,'M2'!$A:$C,R$2,FALSE)),"NOT PRESENT",VLOOKUP(DATA!$P931,'M2'!$A:$C,R$2,FALSE)),IF($N931=0,IF(ISERROR(VLOOKUP($P931,'M1'!$A:$C,R$2,FALSE)),IF(ISERROR(VLOOKUP(DATA!$P931,'M2'!$A:$C,R$2,FALSE)),"NOT PRESENT",VLOOKUP(DATA!$P931,'M2'!$A:$C,R$2,FALSE)),VLOOKUP($P931,'M1'!$A:$C,R$2,FALSE)),"SPECIFY METHOD")))</f>
        <v>No Debris found</v>
      </c>
      <c r="S931" s="33">
        <f t="shared" si="1802"/>
        <v>0</v>
      </c>
      <c r="T931" s="2">
        <v>0</v>
      </c>
    </row>
    <row r="932" spans="2:20">
      <c r="B932" s="2" t="str">
        <f t="shared" ref="B932:D932" si="1835">IF(ISERROR(B931),IF(ISERROR(B930),IF(ISERROR(B929),"BLANK",B929),B930),B931)</f>
        <v>LH</v>
      </c>
      <c r="C932" s="2" t="str">
        <f t="shared" si="1835"/>
        <v>KK</v>
      </c>
      <c r="D932" s="2" t="str">
        <f t="shared" si="1835"/>
        <v>BC3</v>
      </c>
      <c r="E932" s="7" t="str">
        <f>IF(ISERROR(VLOOKUP($D932,SITES!$A:$E,2,FALSE)),"",VLOOKUP($D932,SITES!$A:$E,2,FALSE))</f>
        <v>Broward County 3</v>
      </c>
      <c r="F932" s="4">
        <f>IF(ISERROR(VLOOKUP($D932,SITES!$A:$E,3,FALSE)),"",VLOOKUP($D932,SITES!$A:$E,3,FALSE))</f>
        <v>26.158633333333334</v>
      </c>
      <c r="G932" s="31">
        <f>IF(ISERROR(VLOOKUP($D932,SITES!$A:$E,4,FALSE)),"",VLOOKUP($D932,SITES!$A:$E,4,FALSE))</f>
        <v>-80.077349999999996</v>
      </c>
      <c r="H932" s="50">
        <f t="shared" ref="H932:P932" si="1836">IF(ISERROR(H931),IF(ISERROR(H930),IF(ISERROR(H929),"BLANK",H929),H930),H931)</f>
        <v>45479</v>
      </c>
      <c r="I932" s="2">
        <f t="shared" si="1836"/>
        <v>15</v>
      </c>
      <c r="J932" s="2" t="str">
        <f t="shared" si="1836"/>
        <v>N</v>
      </c>
      <c r="K932" s="6">
        <f t="shared" si="1836"/>
        <v>0.41666666666666669</v>
      </c>
      <c r="L932" s="2" t="str">
        <f t="shared" si="1836"/>
        <v>Angela</v>
      </c>
      <c r="M932" s="2">
        <f t="shared" si="1836"/>
        <v>18.899999999999999</v>
      </c>
      <c r="N932" s="2">
        <f t="shared" si="1836"/>
        <v>2</v>
      </c>
      <c r="O932" s="2">
        <f t="shared" si="1836"/>
        <v>2</v>
      </c>
      <c r="P932" s="2" t="str">
        <f t="shared" si="1836"/>
        <v>dez</v>
      </c>
      <c r="Q932" s="7" t="str">
        <f>IF($N932=1,IF(ISERROR(VLOOKUP($P932,'M1'!$A:$C,Q$2,FALSE)),"NOT PRESENT",VLOOKUP($P932,'M1'!$A:$C,Q$2,FALSE)),IF($N932=2,IF(ISERROR(VLOOKUP(DATA!$P932,'M2'!$A:$C,Q$2,FALSE)),"NOT PRESENT",VLOOKUP(DATA!$P932,'M2'!$A:$C,Q$2,FALSE)),IF($N932=0,IF(ISERROR(VLOOKUP($P932,'M1'!$A:$C,Q$2,FALSE)),IF(ISERROR(VLOOKUP(DATA!$P932,'M2'!$A:$C,Q$2,FALSE)),"NOT PRESENT",VLOOKUP(DATA!$P932,'M2'!$A:$C,Q$2,FALSE)),VLOOKUP($P932,'M1'!$A:$C,Q$2,FALSE)),"SPECIFY METHOD")))</f>
        <v>Debris - Zero</v>
      </c>
      <c r="R932" s="7" t="str">
        <f>IF($N932=1,IF(ISERROR(VLOOKUP($P932,'M1'!$A:$C,R$2,FALSE)),"NOT PRESENT",VLOOKUP($P932,'M1'!$A:$C,R$2,FALSE)),IF($N932=2,IF(ISERROR(VLOOKUP(DATA!$P932,'M2'!$A:$C,R$2,FALSE)),"NOT PRESENT",VLOOKUP(DATA!$P932,'M2'!$A:$C,R$2,FALSE)),IF($N932=0,IF(ISERROR(VLOOKUP($P932,'M1'!$A:$C,R$2,FALSE)),IF(ISERROR(VLOOKUP(DATA!$P932,'M2'!$A:$C,R$2,FALSE)),"NOT PRESENT",VLOOKUP(DATA!$P932,'M2'!$A:$C,R$2,FALSE)),VLOOKUP($P932,'M1'!$A:$C,R$2,FALSE)),"SPECIFY METHOD")))</f>
        <v>No Debris found</v>
      </c>
      <c r="S932" s="33">
        <f t="shared" si="1802"/>
        <v>0</v>
      </c>
      <c r="T932" s="2">
        <v>0</v>
      </c>
    </row>
    <row r="933" spans="2:20">
      <c r="B933" s="2" t="str">
        <f t="shared" ref="B933:D933" si="1837">IF(ISERROR(B932),IF(ISERROR(B931),IF(ISERROR(B930),"BLANK",B930),B931),B932)</f>
        <v>LH</v>
      </c>
      <c r="C933" s="2" t="str">
        <f t="shared" si="1837"/>
        <v>KK</v>
      </c>
      <c r="D933" s="2" t="str">
        <f t="shared" si="1837"/>
        <v>BC3</v>
      </c>
      <c r="E933" s="7" t="str">
        <f>IF(ISERROR(VLOOKUP($D933,SITES!$A:$E,2,FALSE)),"",VLOOKUP($D933,SITES!$A:$E,2,FALSE))</f>
        <v>Broward County 3</v>
      </c>
      <c r="F933" s="4">
        <f>IF(ISERROR(VLOOKUP($D933,SITES!$A:$E,3,FALSE)),"",VLOOKUP($D933,SITES!$A:$E,3,FALSE))</f>
        <v>26.158633333333334</v>
      </c>
      <c r="G933" s="31">
        <f>IF(ISERROR(VLOOKUP($D933,SITES!$A:$E,4,FALSE)),"",VLOOKUP($D933,SITES!$A:$E,4,FALSE))</f>
        <v>-80.077349999999996</v>
      </c>
      <c r="H933" s="50">
        <f t="shared" ref="H933:P933" si="1838">IF(ISERROR(H932),IF(ISERROR(H931),IF(ISERROR(H930),"BLANK",H930),H931),H932)</f>
        <v>45479</v>
      </c>
      <c r="I933" s="2">
        <f t="shared" si="1838"/>
        <v>15</v>
      </c>
      <c r="J933" s="2" t="str">
        <f t="shared" si="1838"/>
        <v>N</v>
      </c>
      <c r="K933" s="6">
        <f t="shared" si="1838"/>
        <v>0.41666666666666669</v>
      </c>
      <c r="L933" s="2" t="str">
        <f t="shared" si="1838"/>
        <v>Angela</v>
      </c>
      <c r="M933" s="2">
        <f t="shared" si="1838"/>
        <v>18.899999999999999</v>
      </c>
      <c r="N933" s="2">
        <f t="shared" si="1838"/>
        <v>2</v>
      </c>
      <c r="O933" s="2">
        <f t="shared" si="1838"/>
        <v>2</v>
      </c>
      <c r="P933" s="2" t="str">
        <f t="shared" si="1838"/>
        <v>dez</v>
      </c>
      <c r="Q933" s="7" t="str">
        <f>IF($N933=1,IF(ISERROR(VLOOKUP($P933,'M1'!$A:$C,Q$2,FALSE)),"NOT PRESENT",VLOOKUP($P933,'M1'!$A:$C,Q$2,FALSE)),IF($N933=2,IF(ISERROR(VLOOKUP(DATA!$P933,'M2'!$A:$C,Q$2,FALSE)),"NOT PRESENT",VLOOKUP(DATA!$P933,'M2'!$A:$C,Q$2,FALSE)),IF($N933=0,IF(ISERROR(VLOOKUP($P933,'M1'!$A:$C,Q$2,FALSE)),IF(ISERROR(VLOOKUP(DATA!$P933,'M2'!$A:$C,Q$2,FALSE)),"NOT PRESENT",VLOOKUP(DATA!$P933,'M2'!$A:$C,Q$2,FALSE)),VLOOKUP($P933,'M1'!$A:$C,Q$2,FALSE)),"SPECIFY METHOD")))</f>
        <v>Debris - Zero</v>
      </c>
      <c r="R933" s="7" t="str">
        <f>IF($N933=1,IF(ISERROR(VLOOKUP($P933,'M1'!$A:$C,R$2,FALSE)),"NOT PRESENT",VLOOKUP($P933,'M1'!$A:$C,R$2,FALSE)),IF($N933=2,IF(ISERROR(VLOOKUP(DATA!$P933,'M2'!$A:$C,R$2,FALSE)),"NOT PRESENT",VLOOKUP(DATA!$P933,'M2'!$A:$C,R$2,FALSE)),IF($N933=0,IF(ISERROR(VLOOKUP($P933,'M1'!$A:$C,R$2,FALSE)),IF(ISERROR(VLOOKUP(DATA!$P933,'M2'!$A:$C,R$2,FALSE)),"NOT PRESENT",VLOOKUP(DATA!$P933,'M2'!$A:$C,R$2,FALSE)),VLOOKUP($P933,'M1'!$A:$C,R$2,FALSE)),"SPECIFY METHOD")))</f>
        <v>No Debris found</v>
      </c>
      <c r="S933" s="33">
        <f t="shared" si="1802"/>
        <v>0</v>
      </c>
      <c r="T933" s="2">
        <v>0</v>
      </c>
    </row>
    <row r="934" spans="2:20">
      <c r="B934" s="2" t="str">
        <f t="shared" ref="B934:D934" si="1839">IF(ISERROR(B933),IF(ISERROR(B932),IF(ISERROR(B931),"BLANK",B931),B932),B933)</f>
        <v>LH</v>
      </c>
      <c r="C934" s="2" t="str">
        <f t="shared" si="1839"/>
        <v>KK</v>
      </c>
      <c r="D934" s="2" t="str">
        <f t="shared" si="1839"/>
        <v>BC3</v>
      </c>
      <c r="E934" s="7" t="str">
        <f>IF(ISERROR(VLOOKUP($D934,SITES!$A:$E,2,FALSE)),"",VLOOKUP($D934,SITES!$A:$E,2,FALSE))</f>
        <v>Broward County 3</v>
      </c>
      <c r="F934" s="4">
        <f>IF(ISERROR(VLOOKUP($D934,SITES!$A:$E,3,FALSE)),"",VLOOKUP($D934,SITES!$A:$E,3,FALSE))</f>
        <v>26.158633333333334</v>
      </c>
      <c r="G934" s="31">
        <f>IF(ISERROR(VLOOKUP($D934,SITES!$A:$E,4,FALSE)),"",VLOOKUP($D934,SITES!$A:$E,4,FALSE))</f>
        <v>-80.077349999999996</v>
      </c>
      <c r="H934" s="50">
        <f t="shared" ref="H934:P934" si="1840">IF(ISERROR(H933),IF(ISERROR(H932),IF(ISERROR(H931),"BLANK",H931),H932),H933)</f>
        <v>45479</v>
      </c>
      <c r="I934" s="2">
        <f t="shared" si="1840"/>
        <v>15</v>
      </c>
      <c r="J934" s="2" t="str">
        <f t="shared" si="1840"/>
        <v>N</v>
      </c>
      <c r="K934" s="6">
        <f t="shared" si="1840"/>
        <v>0.41666666666666669</v>
      </c>
      <c r="L934" s="2" t="str">
        <f t="shared" si="1840"/>
        <v>Angela</v>
      </c>
      <c r="M934" s="2">
        <f t="shared" si="1840"/>
        <v>18.899999999999999</v>
      </c>
      <c r="N934" s="2">
        <f t="shared" si="1840"/>
        <v>2</v>
      </c>
      <c r="O934" s="2">
        <f t="shared" si="1840"/>
        <v>2</v>
      </c>
      <c r="P934" s="2" t="str">
        <f t="shared" si="1840"/>
        <v>dez</v>
      </c>
      <c r="Q934" s="7" t="str">
        <f>IF($N934=1,IF(ISERROR(VLOOKUP($P934,'M1'!$A:$C,Q$2,FALSE)),"NOT PRESENT",VLOOKUP($P934,'M1'!$A:$C,Q$2,FALSE)),IF($N934=2,IF(ISERROR(VLOOKUP(DATA!$P934,'M2'!$A:$C,Q$2,FALSE)),"NOT PRESENT",VLOOKUP(DATA!$P934,'M2'!$A:$C,Q$2,FALSE)),IF($N934=0,IF(ISERROR(VLOOKUP($P934,'M1'!$A:$C,Q$2,FALSE)),IF(ISERROR(VLOOKUP(DATA!$P934,'M2'!$A:$C,Q$2,FALSE)),"NOT PRESENT",VLOOKUP(DATA!$P934,'M2'!$A:$C,Q$2,FALSE)),VLOOKUP($P934,'M1'!$A:$C,Q$2,FALSE)),"SPECIFY METHOD")))</f>
        <v>Debris - Zero</v>
      </c>
      <c r="R934" s="7" t="str">
        <f>IF($N934=1,IF(ISERROR(VLOOKUP($P934,'M1'!$A:$C,R$2,FALSE)),"NOT PRESENT",VLOOKUP($P934,'M1'!$A:$C,R$2,FALSE)),IF($N934=2,IF(ISERROR(VLOOKUP(DATA!$P934,'M2'!$A:$C,R$2,FALSE)),"NOT PRESENT",VLOOKUP(DATA!$P934,'M2'!$A:$C,R$2,FALSE)),IF($N934=0,IF(ISERROR(VLOOKUP($P934,'M1'!$A:$C,R$2,FALSE)),IF(ISERROR(VLOOKUP(DATA!$P934,'M2'!$A:$C,R$2,FALSE)),"NOT PRESENT",VLOOKUP(DATA!$P934,'M2'!$A:$C,R$2,FALSE)),VLOOKUP($P934,'M1'!$A:$C,R$2,FALSE)),"SPECIFY METHOD")))</f>
        <v>No Debris found</v>
      </c>
      <c r="S934" s="33">
        <f t="shared" si="1802"/>
        <v>0</v>
      </c>
      <c r="T934" s="2">
        <v>0</v>
      </c>
    </row>
    <row r="935" spans="2:20">
      <c r="B935" s="2" t="str">
        <f t="shared" ref="B935:D935" si="1841">IF(ISERROR(B934),IF(ISERROR(B933),IF(ISERROR(B932),"BLANK",B932),B933),B934)</f>
        <v>LH</v>
      </c>
      <c r="C935" s="2" t="str">
        <f t="shared" si="1841"/>
        <v>KK</v>
      </c>
      <c r="D935" s="2" t="str">
        <f t="shared" si="1841"/>
        <v>BC3</v>
      </c>
      <c r="E935" s="7" t="str">
        <f>IF(ISERROR(VLOOKUP($D935,SITES!$A:$E,2,FALSE)),"",VLOOKUP($D935,SITES!$A:$E,2,FALSE))</f>
        <v>Broward County 3</v>
      </c>
      <c r="F935" s="4">
        <f>IF(ISERROR(VLOOKUP($D935,SITES!$A:$E,3,FALSE)),"",VLOOKUP($D935,SITES!$A:$E,3,FALSE))</f>
        <v>26.158633333333334</v>
      </c>
      <c r="G935" s="31">
        <f>IF(ISERROR(VLOOKUP($D935,SITES!$A:$E,4,FALSE)),"",VLOOKUP($D935,SITES!$A:$E,4,FALSE))</f>
        <v>-80.077349999999996</v>
      </c>
      <c r="H935" s="50">
        <f t="shared" ref="H935:P935" si="1842">IF(ISERROR(H934),IF(ISERROR(H933),IF(ISERROR(H932),"BLANK",H932),H933),H934)</f>
        <v>45479</v>
      </c>
      <c r="I935" s="2">
        <f t="shared" si="1842"/>
        <v>15</v>
      </c>
      <c r="J935" s="2" t="str">
        <f t="shared" si="1842"/>
        <v>N</v>
      </c>
      <c r="K935" s="6">
        <f t="shared" si="1842"/>
        <v>0.41666666666666669</v>
      </c>
      <c r="L935" s="2" t="str">
        <f t="shared" si="1842"/>
        <v>Angela</v>
      </c>
      <c r="M935" s="2">
        <f t="shared" si="1842"/>
        <v>18.899999999999999</v>
      </c>
      <c r="N935" s="2">
        <f t="shared" si="1842"/>
        <v>2</v>
      </c>
      <c r="O935" s="2">
        <f t="shared" si="1842"/>
        <v>2</v>
      </c>
      <c r="P935" s="2" t="str">
        <f t="shared" si="1842"/>
        <v>dez</v>
      </c>
      <c r="Q935" s="7" t="str">
        <f>IF($N935=1,IF(ISERROR(VLOOKUP($P935,'M1'!$A:$C,Q$2,FALSE)),"NOT PRESENT",VLOOKUP($P935,'M1'!$A:$C,Q$2,FALSE)),IF($N935=2,IF(ISERROR(VLOOKUP(DATA!$P935,'M2'!$A:$C,Q$2,FALSE)),"NOT PRESENT",VLOOKUP(DATA!$P935,'M2'!$A:$C,Q$2,FALSE)),IF($N935=0,IF(ISERROR(VLOOKUP($P935,'M1'!$A:$C,Q$2,FALSE)),IF(ISERROR(VLOOKUP(DATA!$P935,'M2'!$A:$C,Q$2,FALSE)),"NOT PRESENT",VLOOKUP(DATA!$P935,'M2'!$A:$C,Q$2,FALSE)),VLOOKUP($P935,'M1'!$A:$C,Q$2,FALSE)),"SPECIFY METHOD")))</f>
        <v>Debris - Zero</v>
      </c>
      <c r="R935" s="7" t="str">
        <f>IF($N935=1,IF(ISERROR(VLOOKUP($P935,'M1'!$A:$C,R$2,FALSE)),"NOT PRESENT",VLOOKUP($P935,'M1'!$A:$C,R$2,FALSE)),IF($N935=2,IF(ISERROR(VLOOKUP(DATA!$P935,'M2'!$A:$C,R$2,FALSE)),"NOT PRESENT",VLOOKUP(DATA!$P935,'M2'!$A:$C,R$2,FALSE)),IF($N935=0,IF(ISERROR(VLOOKUP($P935,'M1'!$A:$C,R$2,FALSE)),IF(ISERROR(VLOOKUP(DATA!$P935,'M2'!$A:$C,R$2,FALSE)),"NOT PRESENT",VLOOKUP(DATA!$P935,'M2'!$A:$C,R$2,FALSE)),VLOOKUP($P935,'M1'!$A:$C,R$2,FALSE)),"SPECIFY METHOD")))</f>
        <v>No Debris found</v>
      </c>
      <c r="S935" s="33">
        <f t="shared" si="1802"/>
        <v>0</v>
      </c>
      <c r="T935" s="2">
        <v>0</v>
      </c>
    </row>
    <row r="936" spans="2:20">
      <c r="B936" s="2" t="str">
        <f t="shared" ref="B936:D936" si="1843">IF(ISERROR(B935),IF(ISERROR(B934),IF(ISERROR(B933),"BLANK",B933),B934),B935)</f>
        <v>LH</v>
      </c>
      <c r="C936" s="2" t="str">
        <f t="shared" si="1843"/>
        <v>KK</v>
      </c>
      <c r="D936" s="2" t="str">
        <f t="shared" si="1843"/>
        <v>BC3</v>
      </c>
      <c r="E936" s="7" t="str">
        <f>IF(ISERROR(VLOOKUP($D936,SITES!$A:$E,2,FALSE)),"",VLOOKUP($D936,SITES!$A:$E,2,FALSE))</f>
        <v>Broward County 3</v>
      </c>
      <c r="F936" s="4">
        <f>IF(ISERROR(VLOOKUP($D936,SITES!$A:$E,3,FALSE)),"",VLOOKUP($D936,SITES!$A:$E,3,FALSE))</f>
        <v>26.158633333333334</v>
      </c>
      <c r="G936" s="31">
        <f>IF(ISERROR(VLOOKUP($D936,SITES!$A:$E,4,FALSE)),"",VLOOKUP($D936,SITES!$A:$E,4,FALSE))</f>
        <v>-80.077349999999996</v>
      </c>
      <c r="H936" s="50">
        <f t="shared" ref="H936:P936" si="1844">IF(ISERROR(H935),IF(ISERROR(H934),IF(ISERROR(H933),"BLANK",H933),H934),H935)</f>
        <v>45479</v>
      </c>
      <c r="I936" s="2">
        <f t="shared" si="1844"/>
        <v>15</v>
      </c>
      <c r="J936" s="2" t="str">
        <f t="shared" si="1844"/>
        <v>N</v>
      </c>
      <c r="K936" s="6">
        <f t="shared" si="1844"/>
        <v>0.41666666666666669</v>
      </c>
      <c r="L936" s="2" t="str">
        <f t="shared" si="1844"/>
        <v>Angela</v>
      </c>
      <c r="M936" s="2">
        <f t="shared" si="1844"/>
        <v>18.899999999999999</v>
      </c>
      <c r="N936" s="2">
        <f t="shared" si="1844"/>
        <v>2</v>
      </c>
      <c r="O936" s="2">
        <f t="shared" si="1844"/>
        <v>2</v>
      </c>
      <c r="P936" s="2" t="str">
        <f t="shared" si="1844"/>
        <v>dez</v>
      </c>
      <c r="Q936" s="7" t="str">
        <f>IF($N936=1,IF(ISERROR(VLOOKUP($P936,'M1'!$A:$C,Q$2,FALSE)),"NOT PRESENT",VLOOKUP($P936,'M1'!$A:$C,Q$2,FALSE)),IF($N936=2,IF(ISERROR(VLOOKUP(DATA!$P936,'M2'!$A:$C,Q$2,FALSE)),"NOT PRESENT",VLOOKUP(DATA!$P936,'M2'!$A:$C,Q$2,FALSE)),IF($N936=0,IF(ISERROR(VLOOKUP($P936,'M1'!$A:$C,Q$2,FALSE)),IF(ISERROR(VLOOKUP(DATA!$P936,'M2'!$A:$C,Q$2,FALSE)),"NOT PRESENT",VLOOKUP(DATA!$P936,'M2'!$A:$C,Q$2,FALSE)),VLOOKUP($P936,'M1'!$A:$C,Q$2,FALSE)),"SPECIFY METHOD")))</f>
        <v>Debris - Zero</v>
      </c>
      <c r="R936" s="7" t="str">
        <f>IF($N936=1,IF(ISERROR(VLOOKUP($P936,'M1'!$A:$C,R$2,FALSE)),"NOT PRESENT",VLOOKUP($P936,'M1'!$A:$C,R$2,FALSE)),IF($N936=2,IF(ISERROR(VLOOKUP(DATA!$P936,'M2'!$A:$C,R$2,FALSE)),"NOT PRESENT",VLOOKUP(DATA!$P936,'M2'!$A:$C,R$2,FALSE)),IF($N936=0,IF(ISERROR(VLOOKUP($P936,'M1'!$A:$C,R$2,FALSE)),IF(ISERROR(VLOOKUP(DATA!$P936,'M2'!$A:$C,R$2,FALSE)),"NOT PRESENT",VLOOKUP(DATA!$P936,'M2'!$A:$C,R$2,FALSE)),VLOOKUP($P936,'M1'!$A:$C,R$2,FALSE)),"SPECIFY METHOD")))</f>
        <v>No Debris found</v>
      </c>
      <c r="S936" s="33">
        <f t="shared" si="1802"/>
        <v>0</v>
      </c>
      <c r="T936" s="2">
        <v>0</v>
      </c>
    </row>
    <row r="937" spans="2:20">
      <c r="B937" s="2" t="str">
        <f t="shared" ref="B937:D937" si="1845">IF(ISERROR(B936),IF(ISERROR(B935),IF(ISERROR(B934),"BLANK",B934),B935),B936)</f>
        <v>LH</v>
      </c>
      <c r="C937" s="2" t="str">
        <f t="shared" si="1845"/>
        <v>KK</v>
      </c>
      <c r="D937" s="2" t="str">
        <f t="shared" si="1845"/>
        <v>BC3</v>
      </c>
      <c r="E937" s="7" t="str">
        <f>IF(ISERROR(VLOOKUP($D937,SITES!$A:$E,2,FALSE)),"",VLOOKUP($D937,SITES!$A:$E,2,FALSE))</f>
        <v>Broward County 3</v>
      </c>
      <c r="F937" s="4">
        <f>IF(ISERROR(VLOOKUP($D937,SITES!$A:$E,3,FALSE)),"",VLOOKUP($D937,SITES!$A:$E,3,FALSE))</f>
        <v>26.158633333333334</v>
      </c>
      <c r="G937" s="31">
        <f>IF(ISERROR(VLOOKUP($D937,SITES!$A:$E,4,FALSE)),"",VLOOKUP($D937,SITES!$A:$E,4,FALSE))</f>
        <v>-80.077349999999996</v>
      </c>
      <c r="H937" s="50">
        <f t="shared" ref="H937:P937" si="1846">IF(ISERROR(H936),IF(ISERROR(H935),IF(ISERROR(H934),"BLANK",H934),H935),H936)</f>
        <v>45479</v>
      </c>
      <c r="I937" s="2">
        <f t="shared" si="1846"/>
        <v>15</v>
      </c>
      <c r="J937" s="2" t="str">
        <f t="shared" si="1846"/>
        <v>N</v>
      </c>
      <c r="K937" s="6">
        <f t="shared" si="1846"/>
        <v>0.41666666666666669</v>
      </c>
      <c r="L937" s="2" t="str">
        <f t="shared" si="1846"/>
        <v>Angela</v>
      </c>
      <c r="M937" s="2">
        <f t="shared" si="1846"/>
        <v>18.899999999999999</v>
      </c>
      <c r="N937" s="2">
        <f t="shared" si="1846"/>
        <v>2</v>
      </c>
      <c r="O937" s="2">
        <f t="shared" si="1846"/>
        <v>2</v>
      </c>
      <c r="P937" s="2" t="str">
        <f t="shared" si="1846"/>
        <v>dez</v>
      </c>
      <c r="Q937" s="7" t="str">
        <f>IF($N937=1,IF(ISERROR(VLOOKUP($P937,'M1'!$A:$C,Q$2,FALSE)),"NOT PRESENT",VLOOKUP($P937,'M1'!$A:$C,Q$2,FALSE)),IF($N937=2,IF(ISERROR(VLOOKUP(DATA!$P937,'M2'!$A:$C,Q$2,FALSE)),"NOT PRESENT",VLOOKUP(DATA!$P937,'M2'!$A:$C,Q$2,FALSE)),IF($N937=0,IF(ISERROR(VLOOKUP($P937,'M1'!$A:$C,Q$2,FALSE)),IF(ISERROR(VLOOKUP(DATA!$P937,'M2'!$A:$C,Q$2,FALSE)),"NOT PRESENT",VLOOKUP(DATA!$P937,'M2'!$A:$C,Q$2,FALSE)),VLOOKUP($P937,'M1'!$A:$C,Q$2,FALSE)),"SPECIFY METHOD")))</f>
        <v>Debris - Zero</v>
      </c>
      <c r="R937" s="7" t="str">
        <f>IF($N937=1,IF(ISERROR(VLOOKUP($P937,'M1'!$A:$C,R$2,FALSE)),"NOT PRESENT",VLOOKUP($P937,'M1'!$A:$C,R$2,FALSE)),IF($N937=2,IF(ISERROR(VLOOKUP(DATA!$P937,'M2'!$A:$C,R$2,FALSE)),"NOT PRESENT",VLOOKUP(DATA!$P937,'M2'!$A:$C,R$2,FALSE)),IF($N937=0,IF(ISERROR(VLOOKUP($P937,'M1'!$A:$C,R$2,FALSE)),IF(ISERROR(VLOOKUP(DATA!$P937,'M2'!$A:$C,R$2,FALSE)),"NOT PRESENT",VLOOKUP(DATA!$P937,'M2'!$A:$C,R$2,FALSE)),VLOOKUP($P937,'M1'!$A:$C,R$2,FALSE)),"SPECIFY METHOD")))</f>
        <v>No Debris found</v>
      </c>
      <c r="S937" s="33">
        <f t="shared" si="1802"/>
        <v>0</v>
      </c>
      <c r="T937" s="2">
        <v>0</v>
      </c>
    </row>
    <row r="938" spans="2:20">
      <c r="B938" s="2" t="str">
        <f t="shared" ref="B938:D938" si="1847">IF(ISERROR(B937),IF(ISERROR(B936),IF(ISERROR(B935),"BLANK",B935),B936),B937)</f>
        <v>LH</v>
      </c>
      <c r="C938" s="2" t="str">
        <f t="shared" si="1847"/>
        <v>KK</v>
      </c>
      <c r="D938" s="2" t="str">
        <f t="shared" si="1847"/>
        <v>BC3</v>
      </c>
      <c r="E938" s="7" t="str">
        <f>IF(ISERROR(VLOOKUP($D938,SITES!$A:$E,2,FALSE)),"",VLOOKUP($D938,SITES!$A:$E,2,FALSE))</f>
        <v>Broward County 3</v>
      </c>
      <c r="F938" s="4">
        <f>IF(ISERROR(VLOOKUP($D938,SITES!$A:$E,3,FALSE)),"",VLOOKUP($D938,SITES!$A:$E,3,FALSE))</f>
        <v>26.158633333333334</v>
      </c>
      <c r="G938" s="31">
        <f>IF(ISERROR(VLOOKUP($D938,SITES!$A:$E,4,FALSE)),"",VLOOKUP($D938,SITES!$A:$E,4,FALSE))</f>
        <v>-80.077349999999996</v>
      </c>
      <c r="H938" s="50">
        <f t="shared" ref="H938:P938" si="1848">IF(ISERROR(H937),IF(ISERROR(H936),IF(ISERROR(H935),"BLANK",H935),H936),H937)</f>
        <v>45479</v>
      </c>
      <c r="I938" s="2">
        <f t="shared" si="1848"/>
        <v>15</v>
      </c>
      <c r="J938" s="2" t="str">
        <f t="shared" si="1848"/>
        <v>N</v>
      </c>
      <c r="K938" s="6">
        <f t="shared" si="1848"/>
        <v>0.41666666666666669</v>
      </c>
      <c r="L938" s="2" t="str">
        <f t="shared" si="1848"/>
        <v>Angela</v>
      </c>
      <c r="M938" s="2">
        <f t="shared" si="1848"/>
        <v>18.899999999999999</v>
      </c>
      <c r="N938" s="2">
        <f t="shared" si="1848"/>
        <v>2</v>
      </c>
      <c r="O938" s="2">
        <f t="shared" si="1848"/>
        <v>2</v>
      </c>
      <c r="P938" s="2" t="str">
        <f t="shared" si="1848"/>
        <v>dez</v>
      </c>
      <c r="Q938" s="7" t="str">
        <f>IF($N938=1,IF(ISERROR(VLOOKUP($P938,'M1'!$A:$C,Q$2,FALSE)),"NOT PRESENT",VLOOKUP($P938,'M1'!$A:$C,Q$2,FALSE)),IF($N938=2,IF(ISERROR(VLOOKUP(DATA!$P938,'M2'!$A:$C,Q$2,FALSE)),"NOT PRESENT",VLOOKUP(DATA!$P938,'M2'!$A:$C,Q$2,FALSE)),IF($N938=0,IF(ISERROR(VLOOKUP($P938,'M1'!$A:$C,Q$2,FALSE)),IF(ISERROR(VLOOKUP(DATA!$P938,'M2'!$A:$C,Q$2,FALSE)),"NOT PRESENT",VLOOKUP(DATA!$P938,'M2'!$A:$C,Q$2,FALSE)),VLOOKUP($P938,'M1'!$A:$C,Q$2,FALSE)),"SPECIFY METHOD")))</f>
        <v>Debris - Zero</v>
      </c>
      <c r="R938" s="7" t="str">
        <f>IF($N938=1,IF(ISERROR(VLOOKUP($P938,'M1'!$A:$C,R$2,FALSE)),"NOT PRESENT",VLOOKUP($P938,'M1'!$A:$C,R$2,FALSE)),IF($N938=2,IF(ISERROR(VLOOKUP(DATA!$P938,'M2'!$A:$C,R$2,FALSE)),"NOT PRESENT",VLOOKUP(DATA!$P938,'M2'!$A:$C,R$2,FALSE)),IF($N938=0,IF(ISERROR(VLOOKUP($P938,'M1'!$A:$C,R$2,FALSE)),IF(ISERROR(VLOOKUP(DATA!$P938,'M2'!$A:$C,R$2,FALSE)),"NOT PRESENT",VLOOKUP(DATA!$P938,'M2'!$A:$C,R$2,FALSE)),VLOOKUP($P938,'M1'!$A:$C,R$2,FALSE)),"SPECIFY METHOD")))</f>
        <v>No Debris found</v>
      </c>
      <c r="S938" s="33">
        <f t="shared" si="1802"/>
        <v>0</v>
      </c>
      <c r="T938" s="2">
        <v>0</v>
      </c>
    </row>
    <row r="939" spans="2:20">
      <c r="B939" s="2" t="str">
        <f t="shared" ref="B939:D939" si="1849">IF(ISERROR(B938),IF(ISERROR(B937),IF(ISERROR(B936),"BLANK",B936),B937),B938)</f>
        <v>LH</v>
      </c>
      <c r="C939" s="2" t="str">
        <f t="shared" si="1849"/>
        <v>KK</v>
      </c>
      <c r="D939" s="2" t="str">
        <f t="shared" si="1849"/>
        <v>BC3</v>
      </c>
      <c r="E939" s="7" t="str">
        <f>IF(ISERROR(VLOOKUP($D939,SITES!$A:$E,2,FALSE)),"",VLOOKUP($D939,SITES!$A:$E,2,FALSE))</f>
        <v>Broward County 3</v>
      </c>
      <c r="F939" s="4">
        <f>IF(ISERROR(VLOOKUP($D939,SITES!$A:$E,3,FALSE)),"",VLOOKUP($D939,SITES!$A:$E,3,FALSE))</f>
        <v>26.158633333333334</v>
      </c>
      <c r="G939" s="31">
        <f>IF(ISERROR(VLOOKUP($D939,SITES!$A:$E,4,FALSE)),"",VLOOKUP($D939,SITES!$A:$E,4,FALSE))</f>
        <v>-80.077349999999996</v>
      </c>
      <c r="H939" s="50">
        <f t="shared" ref="H939:P939" si="1850">IF(ISERROR(H938),IF(ISERROR(H937),IF(ISERROR(H936),"BLANK",H936),H937),H938)</f>
        <v>45479</v>
      </c>
      <c r="I939" s="2">
        <f t="shared" si="1850"/>
        <v>15</v>
      </c>
      <c r="J939" s="2" t="str">
        <f t="shared" si="1850"/>
        <v>N</v>
      </c>
      <c r="K939" s="6">
        <f t="shared" si="1850"/>
        <v>0.41666666666666669</v>
      </c>
      <c r="L939" s="2" t="str">
        <f t="shared" si="1850"/>
        <v>Angela</v>
      </c>
      <c r="M939" s="2">
        <f t="shared" si="1850"/>
        <v>18.899999999999999</v>
      </c>
      <c r="N939" s="2">
        <f t="shared" si="1850"/>
        <v>2</v>
      </c>
      <c r="O939" s="2">
        <f t="shared" si="1850"/>
        <v>2</v>
      </c>
      <c r="P939" s="2" t="str">
        <f t="shared" si="1850"/>
        <v>dez</v>
      </c>
      <c r="Q939" s="7" t="str">
        <f>IF($N939=1,IF(ISERROR(VLOOKUP($P939,'M1'!$A:$C,Q$2,FALSE)),"NOT PRESENT",VLOOKUP($P939,'M1'!$A:$C,Q$2,FALSE)),IF($N939=2,IF(ISERROR(VLOOKUP(DATA!$P939,'M2'!$A:$C,Q$2,FALSE)),"NOT PRESENT",VLOOKUP(DATA!$P939,'M2'!$A:$C,Q$2,FALSE)),IF($N939=0,IF(ISERROR(VLOOKUP($P939,'M1'!$A:$C,Q$2,FALSE)),IF(ISERROR(VLOOKUP(DATA!$P939,'M2'!$A:$C,Q$2,FALSE)),"NOT PRESENT",VLOOKUP(DATA!$P939,'M2'!$A:$C,Q$2,FALSE)),VLOOKUP($P939,'M1'!$A:$C,Q$2,FALSE)),"SPECIFY METHOD")))</f>
        <v>Debris - Zero</v>
      </c>
      <c r="R939" s="7" t="str">
        <f>IF($N939=1,IF(ISERROR(VLOOKUP($P939,'M1'!$A:$C,R$2,FALSE)),"NOT PRESENT",VLOOKUP($P939,'M1'!$A:$C,R$2,FALSE)),IF($N939=2,IF(ISERROR(VLOOKUP(DATA!$P939,'M2'!$A:$C,R$2,FALSE)),"NOT PRESENT",VLOOKUP(DATA!$P939,'M2'!$A:$C,R$2,FALSE)),IF($N939=0,IF(ISERROR(VLOOKUP($P939,'M1'!$A:$C,R$2,FALSE)),IF(ISERROR(VLOOKUP(DATA!$P939,'M2'!$A:$C,R$2,FALSE)),"NOT PRESENT",VLOOKUP(DATA!$P939,'M2'!$A:$C,R$2,FALSE)),VLOOKUP($P939,'M1'!$A:$C,R$2,FALSE)),"SPECIFY METHOD")))</f>
        <v>No Debris found</v>
      </c>
      <c r="S939" s="33">
        <f t="shared" si="1802"/>
        <v>0</v>
      </c>
      <c r="T939" s="2">
        <v>0</v>
      </c>
    </row>
    <row r="940" spans="2:20">
      <c r="B940" s="2" t="str">
        <f t="shared" ref="B940:D940" si="1851">IF(ISERROR(B939),IF(ISERROR(B938),IF(ISERROR(B937),"BLANK",B937),B938),B939)</f>
        <v>LH</v>
      </c>
      <c r="C940" s="2" t="str">
        <f t="shared" si="1851"/>
        <v>KK</v>
      </c>
      <c r="D940" s="2" t="str">
        <f t="shared" si="1851"/>
        <v>BC3</v>
      </c>
      <c r="E940" s="7" t="str">
        <f>IF(ISERROR(VLOOKUP($D940,SITES!$A:$E,2,FALSE)),"",VLOOKUP($D940,SITES!$A:$E,2,FALSE))</f>
        <v>Broward County 3</v>
      </c>
      <c r="F940" s="4">
        <f>IF(ISERROR(VLOOKUP($D940,SITES!$A:$E,3,FALSE)),"",VLOOKUP($D940,SITES!$A:$E,3,FALSE))</f>
        <v>26.158633333333334</v>
      </c>
      <c r="G940" s="31">
        <f>IF(ISERROR(VLOOKUP($D940,SITES!$A:$E,4,FALSE)),"",VLOOKUP($D940,SITES!$A:$E,4,FALSE))</f>
        <v>-80.077349999999996</v>
      </c>
      <c r="H940" s="50">
        <f t="shared" ref="H940:P940" si="1852">IF(ISERROR(H939),IF(ISERROR(H938),IF(ISERROR(H937),"BLANK",H937),H938),H939)</f>
        <v>45479</v>
      </c>
      <c r="I940" s="2">
        <f t="shared" si="1852"/>
        <v>15</v>
      </c>
      <c r="J940" s="2" t="str">
        <f t="shared" si="1852"/>
        <v>N</v>
      </c>
      <c r="K940" s="6">
        <f t="shared" si="1852"/>
        <v>0.41666666666666669</v>
      </c>
      <c r="L940" s="2" t="str">
        <f t="shared" si="1852"/>
        <v>Angela</v>
      </c>
      <c r="M940" s="2">
        <f t="shared" si="1852"/>
        <v>18.899999999999999</v>
      </c>
      <c r="N940" s="2">
        <f t="shared" si="1852"/>
        <v>2</v>
      </c>
      <c r="O940" s="2">
        <f t="shared" si="1852"/>
        <v>2</v>
      </c>
      <c r="P940" s="2" t="str">
        <f t="shared" si="1852"/>
        <v>dez</v>
      </c>
      <c r="Q940" s="7" t="str">
        <f>IF($N940=1,IF(ISERROR(VLOOKUP($P940,'M1'!$A:$C,Q$2,FALSE)),"NOT PRESENT",VLOOKUP($P940,'M1'!$A:$C,Q$2,FALSE)),IF($N940=2,IF(ISERROR(VLOOKUP(DATA!$P940,'M2'!$A:$C,Q$2,FALSE)),"NOT PRESENT",VLOOKUP(DATA!$P940,'M2'!$A:$C,Q$2,FALSE)),IF($N940=0,IF(ISERROR(VLOOKUP($P940,'M1'!$A:$C,Q$2,FALSE)),IF(ISERROR(VLOOKUP(DATA!$P940,'M2'!$A:$C,Q$2,FALSE)),"NOT PRESENT",VLOOKUP(DATA!$P940,'M2'!$A:$C,Q$2,FALSE)),VLOOKUP($P940,'M1'!$A:$C,Q$2,FALSE)),"SPECIFY METHOD")))</f>
        <v>Debris - Zero</v>
      </c>
      <c r="R940" s="7" t="str">
        <f>IF($N940=1,IF(ISERROR(VLOOKUP($P940,'M1'!$A:$C,R$2,FALSE)),"NOT PRESENT",VLOOKUP($P940,'M1'!$A:$C,R$2,FALSE)),IF($N940=2,IF(ISERROR(VLOOKUP(DATA!$P940,'M2'!$A:$C,R$2,FALSE)),"NOT PRESENT",VLOOKUP(DATA!$P940,'M2'!$A:$C,R$2,FALSE)),IF($N940=0,IF(ISERROR(VLOOKUP($P940,'M1'!$A:$C,R$2,FALSE)),IF(ISERROR(VLOOKUP(DATA!$P940,'M2'!$A:$C,R$2,FALSE)),"NOT PRESENT",VLOOKUP(DATA!$P940,'M2'!$A:$C,R$2,FALSE)),VLOOKUP($P940,'M1'!$A:$C,R$2,FALSE)),"SPECIFY METHOD")))</f>
        <v>No Debris found</v>
      </c>
      <c r="S940" s="33">
        <f t="shared" si="1802"/>
        <v>0</v>
      </c>
      <c r="T940" s="2">
        <v>0</v>
      </c>
    </row>
    <row r="941" spans="2:20">
      <c r="B941" s="2" t="str">
        <f t="shared" ref="B941:D941" si="1853">IF(ISERROR(B940),IF(ISERROR(B939),IF(ISERROR(B938),"BLANK",B938),B939),B940)</f>
        <v>LH</v>
      </c>
      <c r="C941" s="2" t="str">
        <f t="shared" si="1853"/>
        <v>KK</v>
      </c>
      <c r="D941" s="2" t="str">
        <f t="shared" si="1853"/>
        <v>BC3</v>
      </c>
      <c r="E941" s="7" t="str">
        <f>IF(ISERROR(VLOOKUP($D941,SITES!$A:$E,2,FALSE)),"",VLOOKUP($D941,SITES!$A:$E,2,FALSE))</f>
        <v>Broward County 3</v>
      </c>
      <c r="F941" s="4">
        <f>IF(ISERROR(VLOOKUP($D941,SITES!$A:$E,3,FALSE)),"",VLOOKUP($D941,SITES!$A:$E,3,FALSE))</f>
        <v>26.158633333333334</v>
      </c>
      <c r="G941" s="31">
        <f>IF(ISERROR(VLOOKUP($D941,SITES!$A:$E,4,FALSE)),"",VLOOKUP($D941,SITES!$A:$E,4,FALSE))</f>
        <v>-80.077349999999996</v>
      </c>
      <c r="H941" s="50">
        <f t="shared" ref="H941:P941" si="1854">IF(ISERROR(H940),IF(ISERROR(H939),IF(ISERROR(H938),"BLANK",H938),H939),H940)</f>
        <v>45479</v>
      </c>
      <c r="I941" s="2">
        <f t="shared" si="1854"/>
        <v>15</v>
      </c>
      <c r="J941" s="2" t="str">
        <f t="shared" si="1854"/>
        <v>N</v>
      </c>
      <c r="K941" s="6">
        <f t="shared" si="1854"/>
        <v>0.41666666666666669</v>
      </c>
      <c r="L941" s="2" t="str">
        <f t="shared" si="1854"/>
        <v>Angela</v>
      </c>
      <c r="M941" s="2">
        <f t="shared" si="1854"/>
        <v>18.899999999999999</v>
      </c>
      <c r="N941" s="2">
        <f t="shared" si="1854"/>
        <v>2</v>
      </c>
      <c r="O941" s="2">
        <f t="shared" si="1854"/>
        <v>2</v>
      </c>
      <c r="P941" s="2" t="str">
        <f t="shared" si="1854"/>
        <v>dez</v>
      </c>
      <c r="Q941" s="7" t="str">
        <f>IF($N941=1,IF(ISERROR(VLOOKUP($P941,'M1'!$A:$C,Q$2,FALSE)),"NOT PRESENT",VLOOKUP($P941,'M1'!$A:$C,Q$2,FALSE)),IF($N941=2,IF(ISERROR(VLOOKUP(DATA!$P941,'M2'!$A:$C,Q$2,FALSE)),"NOT PRESENT",VLOOKUP(DATA!$P941,'M2'!$A:$C,Q$2,FALSE)),IF($N941=0,IF(ISERROR(VLOOKUP($P941,'M1'!$A:$C,Q$2,FALSE)),IF(ISERROR(VLOOKUP(DATA!$P941,'M2'!$A:$C,Q$2,FALSE)),"NOT PRESENT",VLOOKUP(DATA!$P941,'M2'!$A:$C,Q$2,FALSE)),VLOOKUP($P941,'M1'!$A:$C,Q$2,FALSE)),"SPECIFY METHOD")))</f>
        <v>Debris - Zero</v>
      </c>
      <c r="R941" s="7" t="str">
        <f>IF($N941=1,IF(ISERROR(VLOOKUP($P941,'M1'!$A:$C,R$2,FALSE)),"NOT PRESENT",VLOOKUP($P941,'M1'!$A:$C,R$2,FALSE)),IF($N941=2,IF(ISERROR(VLOOKUP(DATA!$P941,'M2'!$A:$C,R$2,FALSE)),"NOT PRESENT",VLOOKUP(DATA!$P941,'M2'!$A:$C,R$2,FALSE)),IF($N941=0,IF(ISERROR(VLOOKUP($P941,'M1'!$A:$C,R$2,FALSE)),IF(ISERROR(VLOOKUP(DATA!$P941,'M2'!$A:$C,R$2,FALSE)),"NOT PRESENT",VLOOKUP(DATA!$P941,'M2'!$A:$C,R$2,FALSE)),VLOOKUP($P941,'M1'!$A:$C,R$2,FALSE)),"SPECIFY METHOD")))</f>
        <v>No Debris found</v>
      </c>
      <c r="S941" s="33">
        <f t="shared" si="1802"/>
        <v>0</v>
      </c>
      <c r="T941" s="2">
        <v>0</v>
      </c>
    </row>
    <row r="942" spans="2:20">
      <c r="B942" s="2" t="str">
        <f t="shared" ref="B942:D942" si="1855">IF(ISERROR(B941),IF(ISERROR(B940),IF(ISERROR(B939),"BLANK",B939),B940),B941)</f>
        <v>LH</v>
      </c>
      <c r="C942" s="2" t="str">
        <f t="shared" si="1855"/>
        <v>KK</v>
      </c>
      <c r="D942" s="2" t="str">
        <f t="shared" si="1855"/>
        <v>BC3</v>
      </c>
      <c r="E942" s="7" t="str">
        <f>IF(ISERROR(VLOOKUP($D942,SITES!$A:$E,2,FALSE)),"",VLOOKUP($D942,SITES!$A:$E,2,FALSE))</f>
        <v>Broward County 3</v>
      </c>
      <c r="F942" s="4">
        <f>IF(ISERROR(VLOOKUP($D942,SITES!$A:$E,3,FALSE)),"",VLOOKUP($D942,SITES!$A:$E,3,FALSE))</f>
        <v>26.158633333333334</v>
      </c>
      <c r="G942" s="31">
        <f>IF(ISERROR(VLOOKUP($D942,SITES!$A:$E,4,FALSE)),"",VLOOKUP($D942,SITES!$A:$E,4,FALSE))</f>
        <v>-80.077349999999996</v>
      </c>
      <c r="H942" s="50">
        <f t="shared" ref="H942:P942" si="1856">IF(ISERROR(H941),IF(ISERROR(H940),IF(ISERROR(H939),"BLANK",H939),H940),H941)</f>
        <v>45479</v>
      </c>
      <c r="I942" s="2">
        <f t="shared" si="1856"/>
        <v>15</v>
      </c>
      <c r="J942" s="2" t="str">
        <f t="shared" si="1856"/>
        <v>N</v>
      </c>
      <c r="K942" s="6">
        <f t="shared" si="1856"/>
        <v>0.41666666666666669</v>
      </c>
      <c r="L942" s="2" t="str">
        <f t="shared" si="1856"/>
        <v>Angela</v>
      </c>
      <c r="M942" s="2">
        <f t="shared" si="1856"/>
        <v>18.899999999999999</v>
      </c>
      <c r="N942" s="2">
        <f t="shared" si="1856"/>
        <v>2</v>
      </c>
      <c r="O942" s="2">
        <f t="shared" si="1856"/>
        <v>2</v>
      </c>
      <c r="P942" s="2" t="str">
        <f t="shared" si="1856"/>
        <v>dez</v>
      </c>
      <c r="Q942" s="7" t="str">
        <f>IF($N942=1,IF(ISERROR(VLOOKUP($P942,'M1'!$A:$C,Q$2,FALSE)),"NOT PRESENT",VLOOKUP($P942,'M1'!$A:$C,Q$2,FALSE)),IF($N942=2,IF(ISERROR(VLOOKUP(DATA!$P942,'M2'!$A:$C,Q$2,FALSE)),"NOT PRESENT",VLOOKUP(DATA!$P942,'M2'!$A:$C,Q$2,FALSE)),IF($N942=0,IF(ISERROR(VLOOKUP($P942,'M1'!$A:$C,Q$2,FALSE)),IF(ISERROR(VLOOKUP(DATA!$P942,'M2'!$A:$C,Q$2,FALSE)),"NOT PRESENT",VLOOKUP(DATA!$P942,'M2'!$A:$C,Q$2,FALSE)),VLOOKUP($P942,'M1'!$A:$C,Q$2,FALSE)),"SPECIFY METHOD")))</f>
        <v>Debris - Zero</v>
      </c>
      <c r="R942" s="7" t="str">
        <f>IF($N942=1,IF(ISERROR(VLOOKUP($P942,'M1'!$A:$C,R$2,FALSE)),"NOT PRESENT",VLOOKUP($P942,'M1'!$A:$C,R$2,FALSE)),IF($N942=2,IF(ISERROR(VLOOKUP(DATA!$P942,'M2'!$A:$C,R$2,FALSE)),"NOT PRESENT",VLOOKUP(DATA!$P942,'M2'!$A:$C,R$2,FALSE)),IF($N942=0,IF(ISERROR(VLOOKUP($P942,'M1'!$A:$C,R$2,FALSE)),IF(ISERROR(VLOOKUP(DATA!$P942,'M2'!$A:$C,R$2,FALSE)),"NOT PRESENT",VLOOKUP(DATA!$P942,'M2'!$A:$C,R$2,FALSE)),VLOOKUP($P942,'M1'!$A:$C,R$2,FALSE)),"SPECIFY METHOD")))</f>
        <v>No Debris found</v>
      </c>
      <c r="S942" s="33">
        <f t="shared" si="1802"/>
        <v>0</v>
      </c>
      <c r="T942" s="2">
        <v>0</v>
      </c>
    </row>
    <row r="943" spans="2:20">
      <c r="B943" s="2" t="str">
        <f t="shared" ref="B943:D943" si="1857">IF(ISERROR(B942),IF(ISERROR(B941),IF(ISERROR(B940),"BLANK",B940),B941),B942)</f>
        <v>LH</v>
      </c>
      <c r="C943" s="2" t="str">
        <f t="shared" si="1857"/>
        <v>KK</v>
      </c>
      <c r="D943" s="2" t="str">
        <f t="shared" si="1857"/>
        <v>BC3</v>
      </c>
      <c r="E943" s="7" t="str">
        <f>IF(ISERROR(VLOOKUP($D943,SITES!$A:$E,2,FALSE)),"",VLOOKUP($D943,SITES!$A:$E,2,FALSE))</f>
        <v>Broward County 3</v>
      </c>
      <c r="F943" s="4">
        <f>IF(ISERROR(VLOOKUP($D943,SITES!$A:$E,3,FALSE)),"",VLOOKUP($D943,SITES!$A:$E,3,FALSE))</f>
        <v>26.158633333333334</v>
      </c>
      <c r="G943" s="31">
        <f>IF(ISERROR(VLOOKUP($D943,SITES!$A:$E,4,FALSE)),"",VLOOKUP($D943,SITES!$A:$E,4,FALSE))</f>
        <v>-80.077349999999996</v>
      </c>
      <c r="H943" s="50">
        <f t="shared" ref="H943:P943" si="1858">IF(ISERROR(H942),IF(ISERROR(H941),IF(ISERROR(H940),"BLANK",H940),H941),H942)</f>
        <v>45479</v>
      </c>
      <c r="I943" s="2">
        <f t="shared" si="1858"/>
        <v>15</v>
      </c>
      <c r="J943" s="2" t="str">
        <f t="shared" si="1858"/>
        <v>N</v>
      </c>
      <c r="K943" s="6">
        <f t="shared" si="1858"/>
        <v>0.41666666666666669</v>
      </c>
      <c r="L943" s="2" t="str">
        <f t="shared" si="1858"/>
        <v>Angela</v>
      </c>
      <c r="M943" s="2">
        <f t="shared" si="1858"/>
        <v>18.899999999999999</v>
      </c>
      <c r="N943" s="2">
        <f t="shared" si="1858"/>
        <v>2</v>
      </c>
      <c r="O943" s="2">
        <f t="shared" si="1858"/>
        <v>2</v>
      </c>
      <c r="P943" s="2" t="str">
        <f t="shared" si="1858"/>
        <v>dez</v>
      </c>
      <c r="Q943" s="7" t="str">
        <f>IF($N943=1,IF(ISERROR(VLOOKUP($P943,'M1'!$A:$C,Q$2,FALSE)),"NOT PRESENT",VLOOKUP($P943,'M1'!$A:$C,Q$2,FALSE)),IF($N943=2,IF(ISERROR(VLOOKUP(DATA!$P943,'M2'!$A:$C,Q$2,FALSE)),"NOT PRESENT",VLOOKUP(DATA!$P943,'M2'!$A:$C,Q$2,FALSE)),IF($N943=0,IF(ISERROR(VLOOKUP($P943,'M1'!$A:$C,Q$2,FALSE)),IF(ISERROR(VLOOKUP(DATA!$P943,'M2'!$A:$C,Q$2,FALSE)),"NOT PRESENT",VLOOKUP(DATA!$P943,'M2'!$A:$C,Q$2,FALSE)),VLOOKUP($P943,'M1'!$A:$C,Q$2,FALSE)),"SPECIFY METHOD")))</f>
        <v>Debris - Zero</v>
      </c>
      <c r="R943" s="7" t="str">
        <f>IF($N943=1,IF(ISERROR(VLOOKUP($P943,'M1'!$A:$C,R$2,FALSE)),"NOT PRESENT",VLOOKUP($P943,'M1'!$A:$C,R$2,FALSE)),IF($N943=2,IF(ISERROR(VLOOKUP(DATA!$P943,'M2'!$A:$C,R$2,FALSE)),"NOT PRESENT",VLOOKUP(DATA!$P943,'M2'!$A:$C,R$2,FALSE)),IF($N943=0,IF(ISERROR(VLOOKUP($P943,'M1'!$A:$C,R$2,FALSE)),IF(ISERROR(VLOOKUP(DATA!$P943,'M2'!$A:$C,R$2,FALSE)),"NOT PRESENT",VLOOKUP(DATA!$P943,'M2'!$A:$C,R$2,FALSE)),VLOOKUP($P943,'M1'!$A:$C,R$2,FALSE)),"SPECIFY METHOD")))</f>
        <v>No Debris found</v>
      </c>
      <c r="S943" s="33">
        <f t="shared" si="1802"/>
        <v>0</v>
      </c>
      <c r="T943" s="2">
        <v>0</v>
      </c>
    </row>
    <row r="944" spans="2:20">
      <c r="B944" s="2" t="str">
        <f t="shared" ref="B944:D944" si="1859">IF(ISERROR(B943),IF(ISERROR(B942),IF(ISERROR(B941),"BLANK",B941),B942),B943)</f>
        <v>LH</v>
      </c>
      <c r="C944" s="2" t="str">
        <f t="shared" si="1859"/>
        <v>KK</v>
      </c>
      <c r="D944" s="2" t="str">
        <f t="shared" si="1859"/>
        <v>BC3</v>
      </c>
      <c r="E944" s="7" t="str">
        <f>IF(ISERROR(VLOOKUP($D944,SITES!$A:$E,2,FALSE)),"",VLOOKUP($D944,SITES!$A:$E,2,FALSE))</f>
        <v>Broward County 3</v>
      </c>
      <c r="F944" s="4">
        <f>IF(ISERROR(VLOOKUP($D944,SITES!$A:$E,3,FALSE)),"",VLOOKUP($D944,SITES!$A:$E,3,FALSE))</f>
        <v>26.158633333333334</v>
      </c>
      <c r="G944" s="31">
        <f>IF(ISERROR(VLOOKUP($D944,SITES!$A:$E,4,FALSE)),"",VLOOKUP($D944,SITES!$A:$E,4,FALSE))</f>
        <v>-80.077349999999996</v>
      </c>
      <c r="H944" s="50">
        <f t="shared" ref="H944:P944" si="1860">IF(ISERROR(H943),IF(ISERROR(H942),IF(ISERROR(H941),"BLANK",H941),H942),H943)</f>
        <v>45479</v>
      </c>
      <c r="I944" s="2">
        <f t="shared" si="1860"/>
        <v>15</v>
      </c>
      <c r="J944" s="2" t="str">
        <f t="shared" si="1860"/>
        <v>N</v>
      </c>
      <c r="K944" s="6">
        <f t="shared" si="1860"/>
        <v>0.41666666666666669</v>
      </c>
      <c r="L944" s="2" t="str">
        <f t="shared" si="1860"/>
        <v>Angela</v>
      </c>
      <c r="M944" s="2">
        <f t="shared" si="1860"/>
        <v>18.899999999999999</v>
      </c>
      <c r="N944" s="2">
        <f t="shared" si="1860"/>
        <v>2</v>
      </c>
      <c r="O944" s="2">
        <f t="shared" si="1860"/>
        <v>2</v>
      </c>
      <c r="P944" s="2" t="str">
        <f t="shared" si="1860"/>
        <v>dez</v>
      </c>
      <c r="Q944" s="7" t="str">
        <f>IF($N944=1,IF(ISERROR(VLOOKUP($P944,'M1'!$A:$C,Q$2,FALSE)),"NOT PRESENT",VLOOKUP($P944,'M1'!$A:$C,Q$2,FALSE)),IF($N944=2,IF(ISERROR(VLOOKUP(DATA!$P944,'M2'!$A:$C,Q$2,FALSE)),"NOT PRESENT",VLOOKUP(DATA!$P944,'M2'!$A:$C,Q$2,FALSE)),IF($N944=0,IF(ISERROR(VLOOKUP($P944,'M1'!$A:$C,Q$2,FALSE)),IF(ISERROR(VLOOKUP(DATA!$P944,'M2'!$A:$C,Q$2,FALSE)),"NOT PRESENT",VLOOKUP(DATA!$P944,'M2'!$A:$C,Q$2,FALSE)),VLOOKUP($P944,'M1'!$A:$C,Q$2,FALSE)),"SPECIFY METHOD")))</f>
        <v>Debris - Zero</v>
      </c>
      <c r="R944" s="7" t="str">
        <f>IF($N944=1,IF(ISERROR(VLOOKUP($P944,'M1'!$A:$C,R$2,FALSE)),"NOT PRESENT",VLOOKUP($P944,'M1'!$A:$C,R$2,FALSE)),IF($N944=2,IF(ISERROR(VLOOKUP(DATA!$P944,'M2'!$A:$C,R$2,FALSE)),"NOT PRESENT",VLOOKUP(DATA!$P944,'M2'!$A:$C,R$2,FALSE)),IF($N944=0,IF(ISERROR(VLOOKUP($P944,'M1'!$A:$C,R$2,FALSE)),IF(ISERROR(VLOOKUP(DATA!$P944,'M2'!$A:$C,R$2,FALSE)),"NOT PRESENT",VLOOKUP(DATA!$P944,'M2'!$A:$C,R$2,FALSE)),VLOOKUP($P944,'M1'!$A:$C,R$2,FALSE)),"SPECIFY METHOD")))</f>
        <v>No Debris found</v>
      </c>
      <c r="S944" s="33">
        <f t="shared" si="1802"/>
        <v>0</v>
      </c>
      <c r="T944" s="2">
        <v>0</v>
      </c>
    </row>
    <row r="945" spans="2:20">
      <c r="B945" s="2" t="str">
        <f t="shared" ref="B945:D945" si="1861">IF(ISERROR(B944),IF(ISERROR(B943),IF(ISERROR(B942),"BLANK",B942),B943),B944)</f>
        <v>LH</v>
      </c>
      <c r="C945" s="2" t="str">
        <f t="shared" si="1861"/>
        <v>KK</v>
      </c>
      <c r="D945" s="2" t="str">
        <f t="shared" si="1861"/>
        <v>BC3</v>
      </c>
      <c r="E945" s="7" t="str">
        <f>IF(ISERROR(VLOOKUP($D945,SITES!$A:$E,2,FALSE)),"",VLOOKUP($D945,SITES!$A:$E,2,FALSE))</f>
        <v>Broward County 3</v>
      </c>
      <c r="F945" s="4">
        <f>IF(ISERROR(VLOOKUP($D945,SITES!$A:$E,3,FALSE)),"",VLOOKUP($D945,SITES!$A:$E,3,FALSE))</f>
        <v>26.158633333333334</v>
      </c>
      <c r="G945" s="31">
        <f>IF(ISERROR(VLOOKUP($D945,SITES!$A:$E,4,FALSE)),"",VLOOKUP($D945,SITES!$A:$E,4,FALSE))</f>
        <v>-80.077349999999996</v>
      </c>
      <c r="H945" s="50">
        <f t="shared" ref="H945:P945" si="1862">IF(ISERROR(H944),IF(ISERROR(H943),IF(ISERROR(H942),"BLANK",H942),H943),H944)</f>
        <v>45479</v>
      </c>
      <c r="I945" s="2">
        <f t="shared" si="1862"/>
        <v>15</v>
      </c>
      <c r="J945" s="2" t="str">
        <f t="shared" si="1862"/>
        <v>N</v>
      </c>
      <c r="K945" s="6">
        <f t="shared" si="1862"/>
        <v>0.41666666666666669</v>
      </c>
      <c r="L945" s="2" t="str">
        <f t="shared" si="1862"/>
        <v>Angela</v>
      </c>
      <c r="M945" s="2">
        <f t="shared" si="1862"/>
        <v>18.899999999999999</v>
      </c>
      <c r="N945" s="2">
        <f t="shared" si="1862"/>
        <v>2</v>
      </c>
      <c r="O945" s="2">
        <f t="shared" si="1862"/>
        <v>2</v>
      </c>
      <c r="P945" s="2" t="str">
        <f t="shared" si="1862"/>
        <v>dez</v>
      </c>
      <c r="Q945" s="7" t="str">
        <f>IF($N945=1,IF(ISERROR(VLOOKUP($P945,'M1'!$A:$C,Q$2,FALSE)),"NOT PRESENT",VLOOKUP($P945,'M1'!$A:$C,Q$2,FALSE)),IF($N945=2,IF(ISERROR(VLOOKUP(DATA!$P945,'M2'!$A:$C,Q$2,FALSE)),"NOT PRESENT",VLOOKUP(DATA!$P945,'M2'!$A:$C,Q$2,FALSE)),IF($N945=0,IF(ISERROR(VLOOKUP($P945,'M1'!$A:$C,Q$2,FALSE)),IF(ISERROR(VLOOKUP(DATA!$P945,'M2'!$A:$C,Q$2,FALSE)),"NOT PRESENT",VLOOKUP(DATA!$P945,'M2'!$A:$C,Q$2,FALSE)),VLOOKUP($P945,'M1'!$A:$C,Q$2,FALSE)),"SPECIFY METHOD")))</f>
        <v>Debris - Zero</v>
      </c>
      <c r="R945" s="7" t="str">
        <f>IF($N945=1,IF(ISERROR(VLOOKUP($P945,'M1'!$A:$C,R$2,FALSE)),"NOT PRESENT",VLOOKUP($P945,'M1'!$A:$C,R$2,FALSE)),IF($N945=2,IF(ISERROR(VLOOKUP(DATA!$P945,'M2'!$A:$C,R$2,FALSE)),"NOT PRESENT",VLOOKUP(DATA!$P945,'M2'!$A:$C,R$2,FALSE)),IF($N945=0,IF(ISERROR(VLOOKUP($P945,'M1'!$A:$C,R$2,FALSE)),IF(ISERROR(VLOOKUP(DATA!$P945,'M2'!$A:$C,R$2,FALSE)),"NOT PRESENT",VLOOKUP(DATA!$P945,'M2'!$A:$C,R$2,FALSE)),VLOOKUP($P945,'M1'!$A:$C,R$2,FALSE)),"SPECIFY METHOD")))</f>
        <v>No Debris found</v>
      </c>
      <c r="S945" s="33">
        <f t="shared" si="1802"/>
        <v>0</v>
      </c>
      <c r="T945" s="2">
        <v>0</v>
      </c>
    </row>
    <row r="946" spans="2:20">
      <c r="B946" s="2" t="str">
        <f t="shared" ref="B946:D946" si="1863">IF(ISERROR(B945),IF(ISERROR(B944),IF(ISERROR(B943),"BLANK",B943),B944),B945)</f>
        <v>LH</v>
      </c>
      <c r="C946" s="2" t="str">
        <f t="shared" si="1863"/>
        <v>KK</v>
      </c>
      <c r="D946" s="2" t="str">
        <f t="shared" si="1863"/>
        <v>BC3</v>
      </c>
      <c r="E946" s="7" t="str">
        <f>IF(ISERROR(VLOOKUP($D946,SITES!$A:$E,2,FALSE)),"",VLOOKUP($D946,SITES!$A:$E,2,FALSE))</f>
        <v>Broward County 3</v>
      </c>
      <c r="F946" s="4">
        <f>IF(ISERROR(VLOOKUP($D946,SITES!$A:$E,3,FALSE)),"",VLOOKUP($D946,SITES!$A:$E,3,FALSE))</f>
        <v>26.158633333333334</v>
      </c>
      <c r="G946" s="31">
        <f>IF(ISERROR(VLOOKUP($D946,SITES!$A:$E,4,FALSE)),"",VLOOKUP($D946,SITES!$A:$E,4,FALSE))</f>
        <v>-80.077349999999996</v>
      </c>
      <c r="H946" s="50">
        <f t="shared" ref="H946:P946" si="1864">IF(ISERROR(H945),IF(ISERROR(H944),IF(ISERROR(H943),"BLANK",H943),H944),H945)</f>
        <v>45479</v>
      </c>
      <c r="I946" s="2">
        <f t="shared" si="1864"/>
        <v>15</v>
      </c>
      <c r="J946" s="2" t="str">
        <f t="shared" si="1864"/>
        <v>N</v>
      </c>
      <c r="K946" s="6">
        <f t="shared" si="1864"/>
        <v>0.41666666666666669</v>
      </c>
      <c r="L946" s="2" t="str">
        <f t="shared" si="1864"/>
        <v>Angela</v>
      </c>
      <c r="M946" s="2">
        <f t="shared" si="1864"/>
        <v>18.899999999999999</v>
      </c>
      <c r="N946" s="2">
        <f t="shared" si="1864"/>
        <v>2</v>
      </c>
      <c r="O946" s="2">
        <f t="shared" si="1864"/>
        <v>2</v>
      </c>
      <c r="P946" s="2" t="str">
        <f t="shared" si="1864"/>
        <v>dez</v>
      </c>
      <c r="Q946" s="7" t="str">
        <f>IF($N946=1,IF(ISERROR(VLOOKUP($P946,'M1'!$A:$C,Q$2,FALSE)),"NOT PRESENT",VLOOKUP($P946,'M1'!$A:$C,Q$2,FALSE)),IF($N946=2,IF(ISERROR(VLOOKUP(DATA!$P946,'M2'!$A:$C,Q$2,FALSE)),"NOT PRESENT",VLOOKUP(DATA!$P946,'M2'!$A:$C,Q$2,FALSE)),IF($N946=0,IF(ISERROR(VLOOKUP($P946,'M1'!$A:$C,Q$2,FALSE)),IF(ISERROR(VLOOKUP(DATA!$P946,'M2'!$A:$C,Q$2,FALSE)),"NOT PRESENT",VLOOKUP(DATA!$P946,'M2'!$A:$C,Q$2,FALSE)),VLOOKUP($P946,'M1'!$A:$C,Q$2,FALSE)),"SPECIFY METHOD")))</f>
        <v>Debris - Zero</v>
      </c>
      <c r="R946" s="7" t="str">
        <f>IF($N946=1,IF(ISERROR(VLOOKUP($P946,'M1'!$A:$C,R$2,FALSE)),"NOT PRESENT",VLOOKUP($P946,'M1'!$A:$C,R$2,FALSE)),IF($N946=2,IF(ISERROR(VLOOKUP(DATA!$P946,'M2'!$A:$C,R$2,FALSE)),"NOT PRESENT",VLOOKUP(DATA!$P946,'M2'!$A:$C,R$2,FALSE)),IF($N946=0,IF(ISERROR(VLOOKUP($P946,'M1'!$A:$C,R$2,FALSE)),IF(ISERROR(VLOOKUP(DATA!$P946,'M2'!$A:$C,R$2,FALSE)),"NOT PRESENT",VLOOKUP(DATA!$P946,'M2'!$A:$C,R$2,FALSE)),VLOOKUP($P946,'M1'!$A:$C,R$2,FALSE)),"SPECIFY METHOD")))</f>
        <v>No Debris found</v>
      </c>
      <c r="S946" s="33">
        <f t="shared" si="1802"/>
        <v>0</v>
      </c>
      <c r="T946" s="2">
        <v>0</v>
      </c>
    </row>
    <row r="947" spans="2:20">
      <c r="B947" s="2" t="str">
        <f t="shared" ref="B947:D947" si="1865">IF(ISERROR(B946),IF(ISERROR(B945),IF(ISERROR(B944),"BLANK",B944),B945),B946)</f>
        <v>LH</v>
      </c>
      <c r="C947" s="2" t="str">
        <f t="shared" si="1865"/>
        <v>KK</v>
      </c>
      <c r="D947" s="2" t="str">
        <f t="shared" si="1865"/>
        <v>BC3</v>
      </c>
      <c r="E947" s="7" t="str">
        <f>IF(ISERROR(VLOOKUP($D947,SITES!$A:$E,2,FALSE)),"",VLOOKUP($D947,SITES!$A:$E,2,FALSE))</f>
        <v>Broward County 3</v>
      </c>
      <c r="F947" s="4">
        <f>IF(ISERROR(VLOOKUP($D947,SITES!$A:$E,3,FALSE)),"",VLOOKUP($D947,SITES!$A:$E,3,FALSE))</f>
        <v>26.158633333333334</v>
      </c>
      <c r="G947" s="31">
        <f>IF(ISERROR(VLOOKUP($D947,SITES!$A:$E,4,FALSE)),"",VLOOKUP($D947,SITES!$A:$E,4,FALSE))</f>
        <v>-80.077349999999996</v>
      </c>
      <c r="H947" s="50">
        <f t="shared" ref="H947:P947" si="1866">IF(ISERROR(H946),IF(ISERROR(H945),IF(ISERROR(H944),"BLANK",H944),H945),H946)</f>
        <v>45479</v>
      </c>
      <c r="I947" s="2">
        <f t="shared" si="1866"/>
        <v>15</v>
      </c>
      <c r="J947" s="2" t="str">
        <f t="shared" si="1866"/>
        <v>N</v>
      </c>
      <c r="K947" s="6">
        <f t="shared" si="1866"/>
        <v>0.41666666666666669</v>
      </c>
      <c r="L947" s="2" t="str">
        <f t="shared" si="1866"/>
        <v>Angela</v>
      </c>
      <c r="M947" s="2">
        <f t="shared" si="1866"/>
        <v>18.899999999999999</v>
      </c>
      <c r="N947" s="2">
        <f t="shared" si="1866"/>
        <v>2</v>
      </c>
      <c r="O947" s="2">
        <f t="shared" si="1866"/>
        <v>2</v>
      </c>
      <c r="P947" s="2" t="str">
        <f t="shared" si="1866"/>
        <v>dez</v>
      </c>
      <c r="Q947" s="7" t="str">
        <f>IF($N947=1,IF(ISERROR(VLOOKUP($P947,'M1'!$A:$C,Q$2,FALSE)),"NOT PRESENT",VLOOKUP($P947,'M1'!$A:$C,Q$2,FALSE)),IF($N947=2,IF(ISERROR(VLOOKUP(DATA!$P947,'M2'!$A:$C,Q$2,FALSE)),"NOT PRESENT",VLOOKUP(DATA!$P947,'M2'!$A:$C,Q$2,FALSE)),IF($N947=0,IF(ISERROR(VLOOKUP($P947,'M1'!$A:$C,Q$2,FALSE)),IF(ISERROR(VLOOKUP(DATA!$P947,'M2'!$A:$C,Q$2,FALSE)),"NOT PRESENT",VLOOKUP(DATA!$P947,'M2'!$A:$C,Q$2,FALSE)),VLOOKUP($P947,'M1'!$A:$C,Q$2,FALSE)),"SPECIFY METHOD")))</f>
        <v>Debris - Zero</v>
      </c>
      <c r="R947" s="7" t="str">
        <f>IF($N947=1,IF(ISERROR(VLOOKUP($P947,'M1'!$A:$C,R$2,FALSE)),"NOT PRESENT",VLOOKUP($P947,'M1'!$A:$C,R$2,FALSE)),IF($N947=2,IF(ISERROR(VLOOKUP(DATA!$P947,'M2'!$A:$C,R$2,FALSE)),"NOT PRESENT",VLOOKUP(DATA!$P947,'M2'!$A:$C,R$2,FALSE)),IF($N947=0,IF(ISERROR(VLOOKUP($P947,'M1'!$A:$C,R$2,FALSE)),IF(ISERROR(VLOOKUP(DATA!$P947,'M2'!$A:$C,R$2,FALSE)),"NOT PRESENT",VLOOKUP(DATA!$P947,'M2'!$A:$C,R$2,FALSE)),VLOOKUP($P947,'M1'!$A:$C,R$2,FALSE)),"SPECIFY METHOD")))</f>
        <v>No Debris found</v>
      </c>
      <c r="S947" s="33">
        <f t="shared" si="1802"/>
        <v>0</v>
      </c>
      <c r="T947" s="2">
        <v>0</v>
      </c>
    </row>
    <row r="948" spans="2:20">
      <c r="B948" s="2" t="str">
        <f t="shared" ref="B948:D948" si="1867">IF(ISERROR(B947),IF(ISERROR(B946),IF(ISERROR(B945),"BLANK",B945),B946),B947)</f>
        <v>LH</v>
      </c>
      <c r="C948" s="2" t="str">
        <f t="shared" si="1867"/>
        <v>KK</v>
      </c>
      <c r="D948" s="2" t="str">
        <f t="shared" si="1867"/>
        <v>BC3</v>
      </c>
      <c r="E948" s="7" t="str">
        <f>IF(ISERROR(VLOOKUP($D948,SITES!$A:$E,2,FALSE)),"",VLOOKUP($D948,SITES!$A:$E,2,FALSE))</f>
        <v>Broward County 3</v>
      </c>
      <c r="F948" s="4">
        <f>IF(ISERROR(VLOOKUP($D948,SITES!$A:$E,3,FALSE)),"",VLOOKUP($D948,SITES!$A:$E,3,FALSE))</f>
        <v>26.158633333333334</v>
      </c>
      <c r="G948" s="31">
        <f>IF(ISERROR(VLOOKUP($D948,SITES!$A:$E,4,FALSE)),"",VLOOKUP($D948,SITES!$A:$E,4,FALSE))</f>
        <v>-80.077349999999996</v>
      </c>
      <c r="H948" s="50">
        <f t="shared" ref="H948:P948" si="1868">IF(ISERROR(H947),IF(ISERROR(H946),IF(ISERROR(H945),"BLANK",H945),H946),H947)</f>
        <v>45479</v>
      </c>
      <c r="I948" s="2">
        <f t="shared" si="1868"/>
        <v>15</v>
      </c>
      <c r="J948" s="2" t="str">
        <f t="shared" si="1868"/>
        <v>N</v>
      </c>
      <c r="K948" s="6">
        <f t="shared" si="1868"/>
        <v>0.41666666666666669</v>
      </c>
      <c r="L948" s="2" t="str">
        <f t="shared" si="1868"/>
        <v>Angela</v>
      </c>
      <c r="M948" s="2">
        <f t="shared" si="1868"/>
        <v>18.899999999999999</v>
      </c>
      <c r="N948" s="2">
        <f t="shared" si="1868"/>
        <v>2</v>
      </c>
      <c r="O948" s="2">
        <f t="shared" si="1868"/>
        <v>2</v>
      </c>
      <c r="P948" s="2" t="str">
        <f t="shared" si="1868"/>
        <v>dez</v>
      </c>
      <c r="Q948" s="7" t="str">
        <f>IF($N948=1,IF(ISERROR(VLOOKUP($P948,'M1'!$A:$C,Q$2,FALSE)),"NOT PRESENT",VLOOKUP($P948,'M1'!$A:$C,Q$2,FALSE)),IF($N948=2,IF(ISERROR(VLOOKUP(DATA!$P948,'M2'!$A:$C,Q$2,FALSE)),"NOT PRESENT",VLOOKUP(DATA!$P948,'M2'!$A:$C,Q$2,FALSE)),IF($N948=0,IF(ISERROR(VLOOKUP($P948,'M1'!$A:$C,Q$2,FALSE)),IF(ISERROR(VLOOKUP(DATA!$P948,'M2'!$A:$C,Q$2,FALSE)),"NOT PRESENT",VLOOKUP(DATA!$P948,'M2'!$A:$C,Q$2,FALSE)),VLOOKUP($P948,'M1'!$A:$C,Q$2,FALSE)),"SPECIFY METHOD")))</f>
        <v>Debris - Zero</v>
      </c>
      <c r="R948" s="7" t="str">
        <f>IF($N948=1,IF(ISERROR(VLOOKUP($P948,'M1'!$A:$C,R$2,FALSE)),"NOT PRESENT",VLOOKUP($P948,'M1'!$A:$C,R$2,FALSE)),IF($N948=2,IF(ISERROR(VLOOKUP(DATA!$P948,'M2'!$A:$C,R$2,FALSE)),"NOT PRESENT",VLOOKUP(DATA!$P948,'M2'!$A:$C,R$2,FALSE)),IF($N948=0,IF(ISERROR(VLOOKUP($P948,'M1'!$A:$C,R$2,FALSE)),IF(ISERROR(VLOOKUP(DATA!$P948,'M2'!$A:$C,R$2,FALSE)),"NOT PRESENT",VLOOKUP(DATA!$P948,'M2'!$A:$C,R$2,FALSE)),VLOOKUP($P948,'M1'!$A:$C,R$2,FALSE)),"SPECIFY METHOD")))</f>
        <v>No Debris found</v>
      </c>
      <c r="S948" s="33">
        <f t="shared" si="1802"/>
        <v>0</v>
      </c>
      <c r="T948" s="2">
        <v>0</v>
      </c>
    </row>
    <row r="949" spans="2:20">
      <c r="B949" s="2" t="str">
        <f t="shared" ref="B949:D949" si="1869">IF(ISERROR(B948),IF(ISERROR(B947),IF(ISERROR(B946),"BLANK",B946),B947),B948)</f>
        <v>LH</v>
      </c>
      <c r="C949" s="2" t="str">
        <f t="shared" si="1869"/>
        <v>KK</v>
      </c>
      <c r="D949" s="2" t="str">
        <f t="shared" si="1869"/>
        <v>BC3</v>
      </c>
      <c r="E949" s="7" t="str">
        <f>IF(ISERROR(VLOOKUP($D949,SITES!$A:$E,2,FALSE)),"",VLOOKUP($D949,SITES!$A:$E,2,FALSE))</f>
        <v>Broward County 3</v>
      </c>
      <c r="F949" s="4">
        <f>IF(ISERROR(VLOOKUP($D949,SITES!$A:$E,3,FALSE)),"",VLOOKUP($D949,SITES!$A:$E,3,FALSE))</f>
        <v>26.158633333333334</v>
      </c>
      <c r="G949" s="31">
        <f>IF(ISERROR(VLOOKUP($D949,SITES!$A:$E,4,FALSE)),"",VLOOKUP($D949,SITES!$A:$E,4,FALSE))</f>
        <v>-80.077349999999996</v>
      </c>
      <c r="H949" s="50">
        <f t="shared" ref="H949:P949" si="1870">IF(ISERROR(H948),IF(ISERROR(H947),IF(ISERROR(H946),"BLANK",H946),H947),H948)</f>
        <v>45479</v>
      </c>
      <c r="I949" s="2">
        <f t="shared" si="1870"/>
        <v>15</v>
      </c>
      <c r="J949" s="2" t="str">
        <f t="shared" si="1870"/>
        <v>N</v>
      </c>
      <c r="K949" s="6">
        <f t="shared" si="1870"/>
        <v>0.41666666666666669</v>
      </c>
      <c r="L949" s="2" t="str">
        <f t="shared" si="1870"/>
        <v>Angela</v>
      </c>
      <c r="M949" s="2">
        <f t="shared" si="1870"/>
        <v>18.899999999999999</v>
      </c>
      <c r="N949" s="2">
        <f t="shared" si="1870"/>
        <v>2</v>
      </c>
      <c r="O949" s="2">
        <f t="shared" si="1870"/>
        <v>2</v>
      </c>
      <c r="P949" s="2" t="str">
        <f t="shared" si="1870"/>
        <v>dez</v>
      </c>
      <c r="Q949" s="7" t="str">
        <f>IF($N949=1,IF(ISERROR(VLOOKUP($P949,'M1'!$A:$C,Q$2,FALSE)),"NOT PRESENT",VLOOKUP($P949,'M1'!$A:$C,Q$2,FALSE)),IF($N949=2,IF(ISERROR(VLOOKUP(DATA!$P949,'M2'!$A:$C,Q$2,FALSE)),"NOT PRESENT",VLOOKUP(DATA!$P949,'M2'!$A:$C,Q$2,FALSE)),IF($N949=0,IF(ISERROR(VLOOKUP($P949,'M1'!$A:$C,Q$2,FALSE)),IF(ISERROR(VLOOKUP(DATA!$P949,'M2'!$A:$C,Q$2,FALSE)),"NOT PRESENT",VLOOKUP(DATA!$P949,'M2'!$A:$C,Q$2,FALSE)),VLOOKUP($P949,'M1'!$A:$C,Q$2,FALSE)),"SPECIFY METHOD")))</f>
        <v>Debris - Zero</v>
      </c>
      <c r="R949" s="7" t="str">
        <f>IF($N949=1,IF(ISERROR(VLOOKUP($P949,'M1'!$A:$C,R$2,FALSE)),"NOT PRESENT",VLOOKUP($P949,'M1'!$A:$C,R$2,FALSE)),IF($N949=2,IF(ISERROR(VLOOKUP(DATA!$P949,'M2'!$A:$C,R$2,FALSE)),"NOT PRESENT",VLOOKUP(DATA!$P949,'M2'!$A:$C,R$2,FALSE)),IF($N949=0,IF(ISERROR(VLOOKUP($P949,'M1'!$A:$C,R$2,FALSE)),IF(ISERROR(VLOOKUP(DATA!$P949,'M2'!$A:$C,R$2,FALSE)),"NOT PRESENT",VLOOKUP(DATA!$P949,'M2'!$A:$C,R$2,FALSE)),VLOOKUP($P949,'M1'!$A:$C,R$2,FALSE)),"SPECIFY METHOD")))</f>
        <v>No Debris found</v>
      </c>
      <c r="S949" s="33">
        <f t="shared" si="1802"/>
        <v>0</v>
      </c>
      <c r="T949" s="2">
        <v>0</v>
      </c>
    </row>
    <row r="950" spans="2:20">
      <c r="B950" s="2" t="str">
        <f t="shared" ref="B950:D950" si="1871">IF(ISERROR(B949),IF(ISERROR(B948),IF(ISERROR(B947),"BLANK",B947),B948),B949)</f>
        <v>LH</v>
      </c>
      <c r="C950" s="2" t="str">
        <f t="shared" si="1871"/>
        <v>KK</v>
      </c>
      <c r="D950" s="2" t="str">
        <f t="shared" si="1871"/>
        <v>BC3</v>
      </c>
      <c r="E950" s="7" t="str">
        <f>IF(ISERROR(VLOOKUP($D950,SITES!$A:$E,2,FALSE)),"",VLOOKUP($D950,SITES!$A:$E,2,FALSE))</f>
        <v>Broward County 3</v>
      </c>
      <c r="F950" s="4">
        <f>IF(ISERROR(VLOOKUP($D950,SITES!$A:$E,3,FALSE)),"",VLOOKUP($D950,SITES!$A:$E,3,FALSE))</f>
        <v>26.158633333333334</v>
      </c>
      <c r="G950" s="31">
        <f>IF(ISERROR(VLOOKUP($D950,SITES!$A:$E,4,FALSE)),"",VLOOKUP($D950,SITES!$A:$E,4,FALSE))</f>
        <v>-80.077349999999996</v>
      </c>
      <c r="H950" s="50">
        <f t="shared" ref="H950:P950" si="1872">IF(ISERROR(H949),IF(ISERROR(H948),IF(ISERROR(H947),"BLANK",H947),H948),H949)</f>
        <v>45479</v>
      </c>
      <c r="I950" s="2">
        <f t="shared" si="1872"/>
        <v>15</v>
      </c>
      <c r="J950" s="2" t="str">
        <f t="shared" si="1872"/>
        <v>N</v>
      </c>
      <c r="K950" s="6">
        <f t="shared" si="1872"/>
        <v>0.41666666666666669</v>
      </c>
      <c r="L950" s="2" t="str">
        <f t="shared" si="1872"/>
        <v>Angela</v>
      </c>
      <c r="M950" s="2">
        <f t="shared" si="1872"/>
        <v>18.899999999999999</v>
      </c>
      <c r="N950" s="2">
        <f t="shared" si="1872"/>
        <v>2</v>
      </c>
      <c r="O950" s="2">
        <f t="shared" si="1872"/>
        <v>2</v>
      </c>
      <c r="P950" s="2" t="str">
        <f t="shared" si="1872"/>
        <v>dez</v>
      </c>
      <c r="Q950" s="7" t="str">
        <f>IF($N950=1,IF(ISERROR(VLOOKUP($P950,'M1'!$A:$C,Q$2,FALSE)),"NOT PRESENT",VLOOKUP($P950,'M1'!$A:$C,Q$2,FALSE)),IF($N950=2,IF(ISERROR(VLOOKUP(DATA!$P950,'M2'!$A:$C,Q$2,FALSE)),"NOT PRESENT",VLOOKUP(DATA!$P950,'M2'!$A:$C,Q$2,FALSE)),IF($N950=0,IF(ISERROR(VLOOKUP($P950,'M1'!$A:$C,Q$2,FALSE)),IF(ISERROR(VLOOKUP(DATA!$P950,'M2'!$A:$C,Q$2,FALSE)),"NOT PRESENT",VLOOKUP(DATA!$P950,'M2'!$A:$C,Q$2,FALSE)),VLOOKUP($P950,'M1'!$A:$C,Q$2,FALSE)),"SPECIFY METHOD")))</f>
        <v>Debris - Zero</v>
      </c>
      <c r="R950" s="7" t="str">
        <f>IF($N950=1,IF(ISERROR(VLOOKUP($P950,'M1'!$A:$C,R$2,FALSE)),"NOT PRESENT",VLOOKUP($P950,'M1'!$A:$C,R$2,FALSE)),IF($N950=2,IF(ISERROR(VLOOKUP(DATA!$P950,'M2'!$A:$C,R$2,FALSE)),"NOT PRESENT",VLOOKUP(DATA!$P950,'M2'!$A:$C,R$2,FALSE)),IF($N950=0,IF(ISERROR(VLOOKUP($P950,'M1'!$A:$C,R$2,FALSE)),IF(ISERROR(VLOOKUP(DATA!$P950,'M2'!$A:$C,R$2,FALSE)),"NOT PRESENT",VLOOKUP(DATA!$P950,'M2'!$A:$C,R$2,FALSE)),VLOOKUP($P950,'M1'!$A:$C,R$2,FALSE)),"SPECIFY METHOD")))</f>
        <v>No Debris found</v>
      </c>
      <c r="S950" s="33">
        <f t="shared" si="1802"/>
        <v>0</v>
      </c>
      <c r="T950" s="2">
        <v>0</v>
      </c>
    </row>
    <row r="951" spans="2:20">
      <c r="B951" s="2" t="str">
        <f t="shared" ref="B951:D951" si="1873">IF(ISERROR(B950),IF(ISERROR(B949),IF(ISERROR(B948),"BLANK",B948),B949),B950)</f>
        <v>LH</v>
      </c>
      <c r="C951" s="2" t="str">
        <f t="shared" si="1873"/>
        <v>KK</v>
      </c>
      <c r="D951" s="2" t="str">
        <f t="shared" si="1873"/>
        <v>BC3</v>
      </c>
      <c r="E951" s="7" t="str">
        <f>IF(ISERROR(VLOOKUP($D951,SITES!$A:$E,2,FALSE)),"",VLOOKUP($D951,SITES!$A:$E,2,FALSE))</f>
        <v>Broward County 3</v>
      </c>
      <c r="F951" s="4">
        <f>IF(ISERROR(VLOOKUP($D951,SITES!$A:$E,3,FALSE)),"",VLOOKUP($D951,SITES!$A:$E,3,FALSE))</f>
        <v>26.158633333333334</v>
      </c>
      <c r="G951" s="31">
        <f>IF(ISERROR(VLOOKUP($D951,SITES!$A:$E,4,FALSE)),"",VLOOKUP($D951,SITES!$A:$E,4,FALSE))</f>
        <v>-80.077349999999996</v>
      </c>
      <c r="H951" s="50">
        <f t="shared" ref="H951:P951" si="1874">IF(ISERROR(H950),IF(ISERROR(H949),IF(ISERROR(H948),"BLANK",H948),H949),H950)</f>
        <v>45479</v>
      </c>
      <c r="I951" s="2">
        <f t="shared" si="1874"/>
        <v>15</v>
      </c>
      <c r="J951" s="2" t="str">
        <f t="shared" si="1874"/>
        <v>N</v>
      </c>
      <c r="K951" s="6">
        <f t="shared" si="1874"/>
        <v>0.41666666666666669</v>
      </c>
      <c r="L951" s="2" t="str">
        <f t="shared" si="1874"/>
        <v>Angela</v>
      </c>
      <c r="M951" s="2">
        <f t="shared" si="1874"/>
        <v>18.899999999999999</v>
      </c>
      <c r="N951" s="2">
        <f t="shared" si="1874"/>
        <v>2</v>
      </c>
      <c r="O951" s="2">
        <f t="shared" si="1874"/>
        <v>2</v>
      </c>
      <c r="P951" s="2" t="str">
        <f t="shared" si="1874"/>
        <v>dez</v>
      </c>
      <c r="Q951" s="7" t="str">
        <f>IF($N951=1,IF(ISERROR(VLOOKUP($P951,'M1'!$A:$C,Q$2,FALSE)),"NOT PRESENT",VLOOKUP($P951,'M1'!$A:$C,Q$2,FALSE)),IF($N951=2,IF(ISERROR(VLOOKUP(DATA!$P951,'M2'!$A:$C,Q$2,FALSE)),"NOT PRESENT",VLOOKUP(DATA!$P951,'M2'!$A:$C,Q$2,FALSE)),IF($N951=0,IF(ISERROR(VLOOKUP($P951,'M1'!$A:$C,Q$2,FALSE)),IF(ISERROR(VLOOKUP(DATA!$P951,'M2'!$A:$C,Q$2,FALSE)),"NOT PRESENT",VLOOKUP(DATA!$P951,'M2'!$A:$C,Q$2,FALSE)),VLOOKUP($P951,'M1'!$A:$C,Q$2,FALSE)),"SPECIFY METHOD")))</f>
        <v>Debris - Zero</v>
      </c>
      <c r="R951" s="7" t="str">
        <f>IF($N951=1,IF(ISERROR(VLOOKUP($P951,'M1'!$A:$C,R$2,FALSE)),"NOT PRESENT",VLOOKUP($P951,'M1'!$A:$C,R$2,FALSE)),IF($N951=2,IF(ISERROR(VLOOKUP(DATA!$P951,'M2'!$A:$C,R$2,FALSE)),"NOT PRESENT",VLOOKUP(DATA!$P951,'M2'!$A:$C,R$2,FALSE)),IF($N951=0,IF(ISERROR(VLOOKUP($P951,'M1'!$A:$C,R$2,FALSE)),IF(ISERROR(VLOOKUP(DATA!$P951,'M2'!$A:$C,R$2,FALSE)),"NOT PRESENT",VLOOKUP(DATA!$P951,'M2'!$A:$C,R$2,FALSE)),VLOOKUP($P951,'M1'!$A:$C,R$2,FALSE)),"SPECIFY METHOD")))</f>
        <v>No Debris found</v>
      </c>
      <c r="S951" s="33">
        <f t="shared" si="1802"/>
        <v>0</v>
      </c>
      <c r="T951" s="2">
        <v>0</v>
      </c>
    </row>
    <row r="952" spans="2:20">
      <c r="B952" s="2" t="str">
        <f t="shared" ref="B952:D952" si="1875">IF(ISERROR(B951),IF(ISERROR(B950),IF(ISERROR(B949),"BLANK",B949),B950),B951)</f>
        <v>LH</v>
      </c>
      <c r="C952" s="2" t="str">
        <f t="shared" si="1875"/>
        <v>KK</v>
      </c>
      <c r="D952" s="2" t="str">
        <f t="shared" si="1875"/>
        <v>BC3</v>
      </c>
      <c r="E952" s="7" t="str">
        <f>IF(ISERROR(VLOOKUP($D952,SITES!$A:$E,2,FALSE)),"",VLOOKUP($D952,SITES!$A:$E,2,FALSE))</f>
        <v>Broward County 3</v>
      </c>
      <c r="F952" s="4">
        <f>IF(ISERROR(VLOOKUP($D952,SITES!$A:$E,3,FALSE)),"",VLOOKUP($D952,SITES!$A:$E,3,FALSE))</f>
        <v>26.158633333333334</v>
      </c>
      <c r="G952" s="31">
        <f>IF(ISERROR(VLOOKUP($D952,SITES!$A:$E,4,FALSE)),"",VLOOKUP($D952,SITES!$A:$E,4,FALSE))</f>
        <v>-80.077349999999996</v>
      </c>
      <c r="H952" s="50">
        <f t="shared" ref="H952:P952" si="1876">IF(ISERROR(H951),IF(ISERROR(H950),IF(ISERROR(H949),"BLANK",H949),H950),H951)</f>
        <v>45479</v>
      </c>
      <c r="I952" s="2">
        <f t="shared" si="1876"/>
        <v>15</v>
      </c>
      <c r="J952" s="2" t="str">
        <f t="shared" si="1876"/>
        <v>N</v>
      </c>
      <c r="K952" s="6">
        <f t="shared" si="1876"/>
        <v>0.41666666666666669</v>
      </c>
      <c r="L952" s="2" t="str">
        <f t="shared" si="1876"/>
        <v>Angela</v>
      </c>
      <c r="M952" s="2">
        <f t="shared" si="1876"/>
        <v>18.899999999999999</v>
      </c>
      <c r="N952" s="2">
        <f t="shared" si="1876"/>
        <v>2</v>
      </c>
      <c r="O952" s="2">
        <f t="shared" si="1876"/>
        <v>2</v>
      </c>
      <c r="P952" s="2" t="str">
        <f t="shared" si="1876"/>
        <v>dez</v>
      </c>
      <c r="Q952" s="7" t="str">
        <f>IF($N952=1,IF(ISERROR(VLOOKUP($P952,'M1'!$A:$C,Q$2,FALSE)),"NOT PRESENT",VLOOKUP($P952,'M1'!$A:$C,Q$2,FALSE)),IF($N952=2,IF(ISERROR(VLOOKUP(DATA!$P952,'M2'!$A:$C,Q$2,FALSE)),"NOT PRESENT",VLOOKUP(DATA!$P952,'M2'!$A:$C,Q$2,FALSE)),IF($N952=0,IF(ISERROR(VLOOKUP($P952,'M1'!$A:$C,Q$2,FALSE)),IF(ISERROR(VLOOKUP(DATA!$P952,'M2'!$A:$C,Q$2,FALSE)),"NOT PRESENT",VLOOKUP(DATA!$P952,'M2'!$A:$C,Q$2,FALSE)),VLOOKUP($P952,'M1'!$A:$C,Q$2,FALSE)),"SPECIFY METHOD")))</f>
        <v>Debris - Zero</v>
      </c>
      <c r="R952" s="7" t="str">
        <f>IF($N952=1,IF(ISERROR(VLOOKUP($P952,'M1'!$A:$C,R$2,FALSE)),"NOT PRESENT",VLOOKUP($P952,'M1'!$A:$C,R$2,FALSE)),IF($N952=2,IF(ISERROR(VLOOKUP(DATA!$P952,'M2'!$A:$C,R$2,FALSE)),"NOT PRESENT",VLOOKUP(DATA!$P952,'M2'!$A:$C,R$2,FALSE)),IF($N952=0,IF(ISERROR(VLOOKUP($P952,'M1'!$A:$C,R$2,FALSE)),IF(ISERROR(VLOOKUP(DATA!$P952,'M2'!$A:$C,R$2,FALSE)),"NOT PRESENT",VLOOKUP(DATA!$P952,'M2'!$A:$C,R$2,FALSE)),VLOOKUP($P952,'M1'!$A:$C,R$2,FALSE)),"SPECIFY METHOD")))</f>
        <v>No Debris found</v>
      </c>
      <c r="S952" s="33">
        <f t="shared" si="1802"/>
        <v>0</v>
      </c>
      <c r="T952" s="2">
        <v>0</v>
      </c>
    </row>
    <row r="953" spans="2:20">
      <c r="B953" s="2" t="str">
        <f t="shared" ref="B953:D953" si="1877">IF(ISERROR(B952),IF(ISERROR(B951),IF(ISERROR(B950),"BLANK",B950),B951),B952)</f>
        <v>LH</v>
      </c>
      <c r="C953" s="2" t="str">
        <f t="shared" si="1877"/>
        <v>KK</v>
      </c>
      <c r="D953" s="2" t="str">
        <f t="shared" si="1877"/>
        <v>BC3</v>
      </c>
      <c r="E953" s="7" t="str">
        <f>IF(ISERROR(VLOOKUP($D953,SITES!$A:$E,2,FALSE)),"",VLOOKUP($D953,SITES!$A:$E,2,FALSE))</f>
        <v>Broward County 3</v>
      </c>
      <c r="F953" s="4">
        <f>IF(ISERROR(VLOOKUP($D953,SITES!$A:$E,3,FALSE)),"",VLOOKUP($D953,SITES!$A:$E,3,FALSE))</f>
        <v>26.158633333333334</v>
      </c>
      <c r="G953" s="31">
        <f>IF(ISERROR(VLOOKUP($D953,SITES!$A:$E,4,FALSE)),"",VLOOKUP($D953,SITES!$A:$E,4,FALSE))</f>
        <v>-80.077349999999996</v>
      </c>
      <c r="H953" s="50">
        <f t="shared" ref="H953:P953" si="1878">IF(ISERROR(H952),IF(ISERROR(H951),IF(ISERROR(H950),"BLANK",H950),H951),H952)</f>
        <v>45479</v>
      </c>
      <c r="I953" s="2">
        <f t="shared" si="1878"/>
        <v>15</v>
      </c>
      <c r="J953" s="2" t="str">
        <f t="shared" si="1878"/>
        <v>N</v>
      </c>
      <c r="K953" s="6">
        <f t="shared" si="1878"/>
        <v>0.41666666666666669</v>
      </c>
      <c r="L953" s="2" t="str">
        <f t="shared" si="1878"/>
        <v>Angela</v>
      </c>
      <c r="M953" s="2">
        <f t="shared" si="1878"/>
        <v>18.899999999999999</v>
      </c>
      <c r="N953" s="2">
        <f t="shared" si="1878"/>
        <v>2</v>
      </c>
      <c r="O953" s="2">
        <f t="shared" si="1878"/>
        <v>2</v>
      </c>
      <c r="P953" s="2" t="str">
        <f t="shared" si="1878"/>
        <v>dez</v>
      </c>
      <c r="Q953" s="7" t="str">
        <f>IF($N953=1,IF(ISERROR(VLOOKUP($P953,'M1'!$A:$C,Q$2,FALSE)),"NOT PRESENT",VLOOKUP($P953,'M1'!$A:$C,Q$2,FALSE)),IF($N953=2,IF(ISERROR(VLOOKUP(DATA!$P953,'M2'!$A:$C,Q$2,FALSE)),"NOT PRESENT",VLOOKUP(DATA!$P953,'M2'!$A:$C,Q$2,FALSE)),IF($N953=0,IF(ISERROR(VLOOKUP($P953,'M1'!$A:$C,Q$2,FALSE)),IF(ISERROR(VLOOKUP(DATA!$P953,'M2'!$A:$C,Q$2,FALSE)),"NOT PRESENT",VLOOKUP(DATA!$P953,'M2'!$A:$C,Q$2,FALSE)),VLOOKUP($P953,'M1'!$A:$C,Q$2,FALSE)),"SPECIFY METHOD")))</f>
        <v>Debris - Zero</v>
      </c>
      <c r="R953" s="7" t="str">
        <f>IF($N953=1,IF(ISERROR(VLOOKUP($P953,'M1'!$A:$C,R$2,FALSE)),"NOT PRESENT",VLOOKUP($P953,'M1'!$A:$C,R$2,FALSE)),IF($N953=2,IF(ISERROR(VLOOKUP(DATA!$P953,'M2'!$A:$C,R$2,FALSE)),"NOT PRESENT",VLOOKUP(DATA!$P953,'M2'!$A:$C,R$2,FALSE)),IF($N953=0,IF(ISERROR(VLOOKUP($P953,'M1'!$A:$C,R$2,FALSE)),IF(ISERROR(VLOOKUP(DATA!$P953,'M2'!$A:$C,R$2,FALSE)),"NOT PRESENT",VLOOKUP(DATA!$P953,'M2'!$A:$C,R$2,FALSE)),VLOOKUP($P953,'M1'!$A:$C,R$2,FALSE)),"SPECIFY METHOD")))</f>
        <v>No Debris found</v>
      </c>
      <c r="S953" s="33">
        <f t="shared" si="1802"/>
        <v>0</v>
      </c>
      <c r="T953" s="2">
        <v>0</v>
      </c>
    </row>
    <row r="954" spans="2:20">
      <c r="B954" s="2" t="str">
        <f t="shared" ref="B954:D954" si="1879">IF(ISERROR(B953),IF(ISERROR(B952),IF(ISERROR(B951),"BLANK",B951),B952),B953)</f>
        <v>LH</v>
      </c>
      <c r="C954" s="2" t="str">
        <f t="shared" si="1879"/>
        <v>KK</v>
      </c>
      <c r="D954" s="2" t="str">
        <f t="shared" si="1879"/>
        <v>BC3</v>
      </c>
      <c r="E954" s="7" t="str">
        <f>IF(ISERROR(VLOOKUP($D954,SITES!$A:$E,2,FALSE)),"",VLOOKUP($D954,SITES!$A:$E,2,FALSE))</f>
        <v>Broward County 3</v>
      </c>
      <c r="F954" s="4">
        <f>IF(ISERROR(VLOOKUP($D954,SITES!$A:$E,3,FALSE)),"",VLOOKUP($D954,SITES!$A:$E,3,FALSE))</f>
        <v>26.158633333333334</v>
      </c>
      <c r="G954" s="31">
        <f>IF(ISERROR(VLOOKUP($D954,SITES!$A:$E,4,FALSE)),"",VLOOKUP($D954,SITES!$A:$E,4,FALSE))</f>
        <v>-80.077349999999996</v>
      </c>
      <c r="H954" s="50">
        <f t="shared" ref="H954:P954" si="1880">IF(ISERROR(H953),IF(ISERROR(H952),IF(ISERROR(H951),"BLANK",H951),H952),H953)</f>
        <v>45479</v>
      </c>
      <c r="I954" s="2">
        <f t="shared" si="1880"/>
        <v>15</v>
      </c>
      <c r="J954" s="2" t="str">
        <f t="shared" si="1880"/>
        <v>N</v>
      </c>
      <c r="K954" s="6">
        <f t="shared" si="1880"/>
        <v>0.41666666666666669</v>
      </c>
      <c r="L954" s="2" t="str">
        <f t="shared" si="1880"/>
        <v>Angela</v>
      </c>
      <c r="M954" s="2">
        <f t="shared" si="1880"/>
        <v>18.899999999999999</v>
      </c>
      <c r="N954" s="2">
        <f t="shared" si="1880"/>
        <v>2</v>
      </c>
      <c r="O954" s="2">
        <f t="shared" si="1880"/>
        <v>2</v>
      </c>
      <c r="P954" s="2" t="str">
        <f t="shared" si="1880"/>
        <v>dez</v>
      </c>
      <c r="Q954" s="7" t="str">
        <f>IF($N954=1,IF(ISERROR(VLOOKUP($P954,'M1'!$A:$C,Q$2,FALSE)),"NOT PRESENT",VLOOKUP($P954,'M1'!$A:$C,Q$2,FALSE)),IF($N954=2,IF(ISERROR(VLOOKUP(DATA!$P954,'M2'!$A:$C,Q$2,FALSE)),"NOT PRESENT",VLOOKUP(DATA!$P954,'M2'!$A:$C,Q$2,FALSE)),IF($N954=0,IF(ISERROR(VLOOKUP($P954,'M1'!$A:$C,Q$2,FALSE)),IF(ISERROR(VLOOKUP(DATA!$P954,'M2'!$A:$C,Q$2,FALSE)),"NOT PRESENT",VLOOKUP(DATA!$P954,'M2'!$A:$C,Q$2,FALSE)),VLOOKUP($P954,'M1'!$A:$C,Q$2,FALSE)),"SPECIFY METHOD")))</f>
        <v>Debris - Zero</v>
      </c>
      <c r="R954" s="7" t="str">
        <f>IF($N954=1,IF(ISERROR(VLOOKUP($P954,'M1'!$A:$C,R$2,FALSE)),"NOT PRESENT",VLOOKUP($P954,'M1'!$A:$C,R$2,FALSE)),IF($N954=2,IF(ISERROR(VLOOKUP(DATA!$P954,'M2'!$A:$C,R$2,FALSE)),"NOT PRESENT",VLOOKUP(DATA!$P954,'M2'!$A:$C,R$2,FALSE)),IF($N954=0,IF(ISERROR(VLOOKUP($P954,'M1'!$A:$C,R$2,FALSE)),IF(ISERROR(VLOOKUP(DATA!$P954,'M2'!$A:$C,R$2,FALSE)),"NOT PRESENT",VLOOKUP(DATA!$P954,'M2'!$A:$C,R$2,FALSE)),VLOOKUP($P954,'M1'!$A:$C,R$2,FALSE)),"SPECIFY METHOD")))</f>
        <v>No Debris found</v>
      </c>
      <c r="S954" s="33">
        <f t="shared" si="1802"/>
        <v>0</v>
      </c>
      <c r="T954" s="2">
        <v>0</v>
      </c>
    </row>
    <row r="955" spans="2:20">
      <c r="B955" s="2" t="str">
        <f t="shared" ref="B955:D955" si="1881">IF(ISERROR(B954),IF(ISERROR(B953),IF(ISERROR(B952),"BLANK",B952),B953),B954)</f>
        <v>LH</v>
      </c>
      <c r="C955" s="2" t="str">
        <f t="shared" si="1881"/>
        <v>KK</v>
      </c>
      <c r="D955" s="2" t="str">
        <f t="shared" si="1881"/>
        <v>BC3</v>
      </c>
      <c r="E955" s="7" t="str">
        <f>IF(ISERROR(VLOOKUP($D955,SITES!$A:$E,2,FALSE)),"",VLOOKUP($D955,SITES!$A:$E,2,FALSE))</f>
        <v>Broward County 3</v>
      </c>
      <c r="F955" s="4">
        <f>IF(ISERROR(VLOOKUP($D955,SITES!$A:$E,3,FALSE)),"",VLOOKUP($D955,SITES!$A:$E,3,FALSE))</f>
        <v>26.158633333333334</v>
      </c>
      <c r="G955" s="31">
        <f>IF(ISERROR(VLOOKUP($D955,SITES!$A:$E,4,FALSE)),"",VLOOKUP($D955,SITES!$A:$E,4,FALSE))</f>
        <v>-80.077349999999996</v>
      </c>
      <c r="H955" s="50">
        <f t="shared" ref="H955:P955" si="1882">IF(ISERROR(H954),IF(ISERROR(H953),IF(ISERROR(H952),"BLANK",H952),H953),H954)</f>
        <v>45479</v>
      </c>
      <c r="I955" s="2">
        <f t="shared" si="1882"/>
        <v>15</v>
      </c>
      <c r="J955" s="2" t="str">
        <f t="shared" si="1882"/>
        <v>N</v>
      </c>
      <c r="K955" s="6">
        <f t="shared" si="1882"/>
        <v>0.41666666666666669</v>
      </c>
      <c r="L955" s="2" t="str">
        <f t="shared" si="1882"/>
        <v>Angela</v>
      </c>
      <c r="M955" s="2">
        <f t="shared" si="1882"/>
        <v>18.899999999999999</v>
      </c>
      <c r="N955" s="2">
        <f t="shared" si="1882"/>
        <v>2</v>
      </c>
      <c r="O955" s="2">
        <f t="shared" si="1882"/>
        <v>2</v>
      </c>
      <c r="P955" s="2" t="str">
        <f t="shared" si="1882"/>
        <v>dez</v>
      </c>
      <c r="Q955" s="7" t="str">
        <f>IF($N955=1,IF(ISERROR(VLOOKUP($P955,'M1'!$A:$C,Q$2,FALSE)),"NOT PRESENT",VLOOKUP($P955,'M1'!$A:$C,Q$2,FALSE)),IF($N955=2,IF(ISERROR(VLOOKUP(DATA!$P955,'M2'!$A:$C,Q$2,FALSE)),"NOT PRESENT",VLOOKUP(DATA!$P955,'M2'!$A:$C,Q$2,FALSE)),IF($N955=0,IF(ISERROR(VLOOKUP($P955,'M1'!$A:$C,Q$2,FALSE)),IF(ISERROR(VLOOKUP(DATA!$P955,'M2'!$A:$C,Q$2,FALSE)),"NOT PRESENT",VLOOKUP(DATA!$P955,'M2'!$A:$C,Q$2,FALSE)),VLOOKUP($P955,'M1'!$A:$C,Q$2,FALSE)),"SPECIFY METHOD")))</f>
        <v>Debris - Zero</v>
      </c>
      <c r="R955" s="7" t="str">
        <f>IF($N955=1,IF(ISERROR(VLOOKUP($P955,'M1'!$A:$C,R$2,FALSE)),"NOT PRESENT",VLOOKUP($P955,'M1'!$A:$C,R$2,FALSE)),IF($N955=2,IF(ISERROR(VLOOKUP(DATA!$P955,'M2'!$A:$C,R$2,FALSE)),"NOT PRESENT",VLOOKUP(DATA!$P955,'M2'!$A:$C,R$2,FALSE)),IF($N955=0,IF(ISERROR(VLOOKUP($P955,'M1'!$A:$C,R$2,FALSE)),IF(ISERROR(VLOOKUP(DATA!$P955,'M2'!$A:$C,R$2,FALSE)),"NOT PRESENT",VLOOKUP(DATA!$P955,'M2'!$A:$C,R$2,FALSE)),VLOOKUP($P955,'M1'!$A:$C,R$2,FALSE)),"SPECIFY METHOD")))</f>
        <v>No Debris found</v>
      </c>
      <c r="S955" s="33">
        <f t="shared" si="1802"/>
        <v>0</v>
      </c>
      <c r="T955" s="2">
        <v>0</v>
      </c>
    </row>
    <row r="956" spans="2:20">
      <c r="B956" s="2" t="str">
        <f t="shared" ref="B956:D956" si="1883">IF(ISERROR(B955),IF(ISERROR(B954),IF(ISERROR(B953),"BLANK",B953),B954),B955)</f>
        <v>LH</v>
      </c>
      <c r="C956" s="2" t="str">
        <f t="shared" si="1883"/>
        <v>KK</v>
      </c>
      <c r="D956" s="2" t="str">
        <f t="shared" si="1883"/>
        <v>BC3</v>
      </c>
      <c r="E956" s="7" t="str">
        <f>IF(ISERROR(VLOOKUP($D956,SITES!$A:$E,2,FALSE)),"",VLOOKUP($D956,SITES!$A:$E,2,FALSE))</f>
        <v>Broward County 3</v>
      </c>
      <c r="F956" s="4">
        <f>IF(ISERROR(VLOOKUP($D956,SITES!$A:$E,3,FALSE)),"",VLOOKUP($D956,SITES!$A:$E,3,FALSE))</f>
        <v>26.158633333333334</v>
      </c>
      <c r="G956" s="31">
        <f>IF(ISERROR(VLOOKUP($D956,SITES!$A:$E,4,FALSE)),"",VLOOKUP($D956,SITES!$A:$E,4,FALSE))</f>
        <v>-80.077349999999996</v>
      </c>
      <c r="H956" s="50">
        <f t="shared" ref="H956:P956" si="1884">IF(ISERROR(H955),IF(ISERROR(H954),IF(ISERROR(H953),"BLANK",H953),H954),H955)</f>
        <v>45479</v>
      </c>
      <c r="I956" s="2">
        <f t="shared" si="1884"/>
        <v>15</v>
      </c>
      <c r="J956" s="2" t="str">
        <f t="shared" si="1884"/>
        <v>N</v>
      </c>
      <c r="K956" s="6">
        <f t="shared" si="1884"/>
        <v>0.41666666666666669</v>
      </c>
      <c r="L956" s="2" t="str">
        <f t="shared" si="1884"/>
        <v>Angela</v>
      </c>
      <c r="M956" s="2">
        <f t="shared" si="1884"/>
        <v>18.899999999999999</v>
      </c>
      <c r="N956" s="2">
        <f t="shared" si="1884"/>
        <v>2</v>
      </c>
      <c r="O956" s="2">
        <f t="shared" si="1884"/>
        <v>2</v>
      </c>
      <c r="P956" s="2" t="str">
        <f t="shared" si="1884"/>
        <v>dez</v>
      </c>
      <c r="Q956" s="7" t="str">
        <f>IF($N956=1,IF(ISERROR(VLOOKUP($P956,'M1'!$A:$C,Q$2,FALSE)),"NOT PRESENT",VLOOKUP($P956,'M1'!$A:$C,Q$2,FALSE)),IF($N956=2,IF(ISERROR(VLOOKUP(DATA!$P956,'M2'!$A:$C,Q$2,FALSE)),"NOT PRESENT",VLOOKUP(DATA!$P956,'M2'!$A:$C,Q$2,FALSE)),IF($N956=0,IF(ISERROR(VLOOKUP($P956,'M1'!$A:$C,Q$2,FALSE)),IF(ISERROR(VLOOKUP(DATA!$P956,'M2'!$A:$C,Q$2,FALSE)),"NOT PRESENT",VLOOKUP(DATA!$P956,'M2'!$A:$C,Q$2,FALSE)),VLOOKUP($P956,'M1'!$A:$C,Q$2,FALSE)),"SPECIFY METHOD")))</f>
        <v>Debris - Zero</v>
      </c>
      <c r="R956" s="7" t="str">
        <f>IF($N956=1,IF(ISERROR(VLOOKUP($P956,'M1'!$A:$C,R$2,FALSE)),"NOT PRESENT",VLOOKUP($P956,'M1'!$A:$C,R$2,FALSE)),IF($N956=2,IF(ISERROR(VLOOKUP(DATA!$P956,'M2'!$A:$C,R$2,FALSE)),"NOT PRESENT",VLOOKUP(DATA!$P956,'M2'!$A:$C,R$2,FALSE)),IF($N956=0,IF(ISERROR(VLOOKUP($P956,'M1'!$A:$C,R$2,FALSE)),IF(ISERROR(VLOOKUP(DATA!$P956,'M2'!$A:$C,R$2,FALSE)),"NOT PRESENT",VLOOKUP(DATA!$P956,'M2'!$A:$C,R$2,FALSE)),VLOOKUP($P956,'M1'!$A:$C,R$2,FALSE)),"SPECIFY METHOD")))</f>
        <v>No Debris found</v>
      </c>
      <c r="S956" s="33">
        <f t="shared" si="1802"/>
        <v>0</v>
      </c>
      <c r="T956" s="2">
        <v>0</v>
      </c>
    </row>
    <row r="957" spans="2:20">
      <c r="B957" s="2" t="str">
        <f t="shared" ref="B957:D957" si="1885">IF(ISERROR(B956),IF(ISERROR(B955),IF(ISERROR(B954),"BLANK",B954),B955),B956)</f>
        <v>LH</v>
      </c>
      <c r="C957" s="2" t="str">
        <f t="shared" si="1885"/>
        <v>KK</v>
      </c>
      <c r="D957" s="2" t="str">
        <f t="shared" si="1885"/>
        <v>BC3</v>
      </c>
      <c r="E957" s="7" t="str">
        <f>IF(ISERROR(VLOOKUP($D957,SITES!$A:$E,2,FALSE)),"",VLOOKUP($D957,SITES!$A:$E,2,FALSE))</f>
        <v>Broward County 3</v>
      </c>
      <c r="F957" s="4">
        <f>IF(ISERROR(VLOOKUP($D957,SITES!$A:$E,3,FALSE)),"",VLOOKUP($D957,SITES!$A:$E,3,FALSE))</f>
        <v>26.158633333333334</v>
      </c>
      <c r="G957" s="31">
        <f>IF(ISERROR(VLOOKUP($D957,SITES!$A:$E,4,FALSE)),"",VLOOKUP($D957,SITES!$A:$E,4,FALSE))</f>
        <v>-80.077349999999996</v>
      </c>
      <c r="H957" s="50">
        <f t="shared" ref="H957:P957" si="1886">IF(ISERROR(H956),IF(ISERROR(H955),IF(ISERROR(H954),"BLANK",H954),H955),H956)</f>
        <v>45479</v>
      </c>
      <c r="I957" s="2">
        <f t="shared" si="1886"/>
        <v>15</v>
      </c>
      <c r="J957" s="2" t="str">
        <f t="shared" si="1886"/>
        <v>N</v>
      </c>
      <c r="K957" s="6">
        <f t="shared" si="1886"/>
        <v>0.41666666666666669</v>
      </c>
      <c r="L957" s="2" t="str">
        <f t="shared" si="1886"/>
        <v>Angela</v>
      </c>
      <c r="M957" s="2">
        <f t="shared" si="1886"/>
        <v>18.899999999999999</v>
      </c>
      <c r="N957" s="2">
        <f t="shared" si="1886"/>
        <v>2</v>
      </c>
      <c r="O957" s="2">
        <f t="shared" si="1886"/>
        <v>2</v>
      </c>
      <c r="P957" s="2" t="str">
        <f t="shared" si="1886"/>
        <v>dez</v>
      </c>
      <c r="Q957" s="7" t="str">
        <f>IF($N957=1,IF(ISERROR(VLOOKUP($P957,'M1'!$A:$C,Q$2,FALSE)),"NOT PRESENT",VLOOKUP($P957,'M1'!$A:$C,Q$2,FALSE)),IF($N957=2,IF(ISERROR(VLOOKUP(DATA!$P957,'M2'!$A:$C,Q$2,FALSE)),"NOT PRESENT",VLOOKUP(DATA!$P957,'M2'!$A:$C,Q$2,FALSE)),IF($N957=0,IF(ISERROR(VLOOKUP($P957,'M1'!$A:$C,Q$2,FALSE)),IF(ISERROR(VLOOKUP(DATA!$P957,'M2'!$A:$C,Q$2,FALSE)),"NOT PRESENT",VLOOKUP(DATA!$P957,'M2'!$A:$C,Q$2,FALSE)),VLOOKUP($P957,'M1'!$A:$C,Q$2,FALSE)),"SPECIFY METHOD")))</f>
        <v>Debris - Zero</v>
      </c>
      <c r="R957" s="7" t="str">
        <f>IF($N957=1,IF(ISERROR(VLOOKUP($P957,'M1'!$A:$C,R$2,FALSE)),"NOT PRESENT",VLOOKUP($P957,'M1'!$A:$C,R$2,FALSE)),IF($N957=2,IF(ISERROR(VLOOKUP(DATA!$P957,'M2'!$A:$C,R$2,FALSE)),"NOT PRESENT",VLOOKUP(DATA!$P957,'M2'!$A:$C,R$2,FALSE)),IF($N957=0,IF(ISERROR(VLOOKUP($P957,'M1'!$A:$C,R$2,FALSE)),IF(ISERROR(VLOOKUP(DATA!$P957,'M2'!$A:$C,R$2,FALSE)),"NOT PRESENT",VLOOKUP(DATA!$P957,'M2'!$A:$C,R$2,FALSE)),VLOOKUP($P957,'M1'!$A:$C,R$2,FALSE)),"SPECIFY METHOD")))</f>
        <v>No Debris found</v>
      </c>
      <c r="S957" s="33">
        <f t="shared" si="1802"/>
        <v>0</v>
      </c>
      <c r="T957" s="2">
        <v>0</v>
      </c>
    </row>
    <row r="958" spans="2:20">
      <c r="B958" s="2" t="str">
        <f t="shared" ref="B958:D958" si="1887">IF(ISERROR(B957),IF(ISERROR(B956),IF(ISERROR(B955),"BLANK",B955),B956),B957)</f>
        <v>LH</v>
      </c>
      <c r="C958" s="2" t="str">
        <f t="shared" si="1887"/>
        <v>KK</v>
      </c>
      <c r="D958" s="2" t="str">
        <f t="shared" si="1887"/>
        <v>BC3</v>
      </c>
      <c r="E958" s="7" t="str">
        <f>IF(ISERROR(VLOOKUP($D958,SITES!$A:$E,2,FALSE)),"",VLOOKUP($D958,SITES!$A:$E,2,FALSE))</f>
        <v>Broward County 3</v>
      </c>
      <c r="F958" s="4">
        <f>IF(ISERROR(VLOOKUP($D958,SITES!$A:$E,3,FALSE)),"",VLOOKUP($D958,SITES!$A:$E,3,FALSE))</f>
        <v>26.158633333333334</v>
      </c>
      <c r="G958" s="31">
        <f>IF(ISERROR(VLOOKUP($D958,SITES!$A:$E,4,FALSE)),"",VLOOKUP($D958,SITES!$A:$E,4,FALSE))</f>
        <v>-80.077349999999996</v>
      </c>
      <c r="H958" s="50">
        <f t="shared" ref="H958:P958" si="1888">IF(ISERROR(H957),IF(ISERROR(H956),IF(ISERROR(H955),"BLANK",H955),H956),H957)</f>
        <v>45479</v>
      </c>
      <c r="I958" s="2">
        <f t="shared" si="1888"/>
        <v>15</v>
      </c>
      <c r="J958" s="2" t="str">
        <f t="shared" si="1888"/>
        <v>N</v>
      </c>
      <c r="K958" s="6">
        <f t="shared" si="1888"/>
        <v>0.41666666666666669</v>
      </c>
      <c r="L958" s="2" t="str">
        <f t="shared" si="1888"/>
        <v>Angela</v>
      </c>
      <c r="M958" s="2">
        <f t="shared" si="1888"/>
        <v>18.899999999999999</v>
      </c>
      <c r="N958" s="2">
        <f t="shared" si="1888"/>
        <v>2</v>
      </c>
      <c r="O958" s="2">
        <f t="shared" si="1888"/>
        <v>2</v>
      </c>
      <c r="P958" s="2" t="str">
        <f t="shared" si="1888"/>
        <v>dez</v>
      </c>
      <c r="Q958" s="7" t="str">
        <f>IF($N958=1,IF(ISERROR(VLOOKUP($P958,'M1'!$A:$C,Q$2,FALSE)),"NOT PRESENT",VLOOKUP($P958,'M1'!$A:$C,Q$2,FALSE)),IF($N958=2,IF(ISERROR(VLOOKUP(DATA!$P958,'M2'!$A:$C,Q$2,FALSE)),"NOT PRESENT",VLOOKUP(DATA!$P958,'M2'!$A:$C,Q$2,FALSE)),IF($N958=0,IF(ISERROR(VLOOKUP($P958,'M1'!$A:$C,Q$2,FALSE)),IF(ISERROR(VLOOKUP(DATA!$P958,'M2'!$A:$C,Q$2,FALSE)),"NOT PRESENT",VLOOKUP(DATA!$P958,'M2'!$A:$C,Q$2,FALSE)),VLOOKUP($P958,'M1'!$A:$C,Q$2,FALSE)),"SPECIFY METHOD")))</f>
        <v>Debris - Zero</v>
      </c>
      <c r="R958" s="7" t="str">
        <f>IF($N958=1,IF(ISERROR(VLOOKUP($P958,'M1'!$A:$C,R$2,FALSE)),"NOT PRESENT",VLOOKUP($P958,'M1'!$A:$C,R$2,FALSE)),IF($N958=2,IF(ISERROR(VLOOKUP(DATA!$P958,'M2'!$A:$C,R$2,FALSE)),"NOT PRESENT",VLOOKUP(DATA!$P958,'M2'!$A:$C,R$2,FALSE)),IF($N958=0,IF(ISERROR(VLOOKUP($P958,'M1'!$A:$C,R$2,FALSE)),IF(ISERROR(VLOOKUP(DATA!$P958,'M2'!$A:$C,R$2,FALSE)),"NOT PRESENT",VLOOKUP(DATA!$P958,'M2'!$A:$C,R$2,FALSE)),VLOOKUP($P958,'M1'!$A:$C,R$2,FALSE)),"SPECIFY METHOD")))</f>
        <v>No Debris found</v>
      </c>
      <c r="S958" s="33">
        <f t="shared" si="1802"/>
        <v>0</v>
      </c>
      <c r="T958" s="2">
        <v>0</v>
      </c>
    </row>
    <row r="959" spans="2:20">
      <c r="B959" s="2" t="str">
        <f t="shared" ref="B959:D959" si="1889">IF(ISERROR(B958),IF(ISERROR(B957),IF(ISERROR(B956),"BLANK",B956),B957),B958)</f>
        <v>LH</v>
      </c>
      <c r="C959" s="2" t="str">
        <f t="shared" si="1889"/>
        <v>KK</v>
      </c>
      <c r="D959" s="2" t="str">
        <f t="shared" si="1889"/>
        <v>BC3</v>
      </c>
      <c r="E959" s="7" t="str">
        <f>IF(ISERROR(VLOOKUP($D959,SITES!$A:$E,2,FALSE)),"",VLOOKUP($D959,SITES!$A:$E,2,FALSE))</f>
        <v>Broward County 3</v>
      </c>
      <c r="F959" s="4">
        <f>IF(ISERROR(VLOOKUP($D959,SITES!$A:$E,3,FALSE)),"",VLOOKUP($D959,SITES!$A:$E,3,FALSE))</f>
        <v>26.158633333333334</v>
      </c>
      <c r="G959" s="31">
        <f>IF(ISERROR(VLOOKUP($D959,SITES!$A:$E,4,FALSE)),"",VLOOKUP($D959,SITES!$A:$E,4,FALSE))</f>
        <v>-80.077349999999996</v>
      </c>
      <c r="H959" s="50">
        <f t="shared" ref="H959:P959" si="1890">IF(ISERROR(H958),IF(ISERROR(H957),IF(ISERROR(H956),"BLANK",H956),H957),H958)</f>
        <v>45479</v>
      </c>
      <c r="I959" s="2">
        <f t="shared" si="1890"/>
        <v>15</v>
      </c>
      <c r="J959" s="2" t="str">
        <f t="shared" si="1890"/>
        <v>N</v>
      </c>
      <c r="K959" s="6">
        <f t="shared" si="1890"/>
        <v>0.41666666666666669</v>
      </c>
      <c r="L959" s="2" t="str">
        <f t="shared" si="1890"/>
        <v>Angela</v>
      </c>
      <c r="M959" s="2">
        <f t="shared" si="1890"/>
        <v>18.899999999999999</v>
      </c>
      <c r="N959" s="2">
        <f t="shared" si="1890"/>
        <v>2</v>
      </c>
      <c r="O959" s="2">
        <f t="shared" si="1890"/>
        <v>2</v>
      </c>
      <c r="P959" s="2" t="str">
        <f t="shared" si="1890"/>
        <v>dez</v>
      </c>
      <c r="Q959" s="7" t="str">
        <f>IF($N959=1,IF(ISERROR(VLOOKUP($P959,'M1'!$A:$C,Q$2,FALSE)),"NOT PRESENT",VLOOKUP($P959,'M1'!$A:$C,Q$2,FALSE)),IF($N959=2,IF(ISERROR(VLOOKUP(DATA!$P959,'M2'!$A:$C,Q$2,FALSE)),"NOT PRESENT",VLOOKUP(DATA!$P959,'M2'!$A:$C,Q$2,FALSE)),IF($N959=0,IF(ISERROR(VLOOKUP($P959,'M1'!$A:$C,Q$2,FALSE)),IF(ISERROR(VLOOKUP(DATA!$P959,'M2'!$A:$C,Q$2,FALSE)),"NOT PRESENT",VLOOKUP(DATA!$P959,'M2'!$A:$C,Q$2,FALSE)),VLOOKUP($P959,'M1'!$A:$C,Q$2,FALSE)),"SPECIFY METHOD")))</f>
        <v>Debris - Zero</v>
      </c>
      <c r="R959" s="7" t="str">
        <f>IF($N959=1,IF(ISERROR(VLOOKUP($P959,'M1'!$A:$C,R$2,FALSE)),"NOT PRESENT",VLOOKUP($P959,'M1'!$A:$C,R$2,FALSE)),IF($N959=2,IF(ISERROR(VLOOKUP(DATA!$P959,'M2'!$A:$C,R$2,FALSE)),"NOT PRESENT",VLOOKUP(DATA!$P959,'M2'!$A:$C,R$2,FALSE)),IF($N959=0,IF(ISERROR(VLOOKUP($P959,'M1'!$A:$C,R$2,FALSE)),IF(ISERROR(VLOOKUP(DATA!$P959,'M2'!$A:$C,R$2,FALSE)),"NOT PRESENT",VLOOKUP(DATA!$P959,'M2'!$A:$C,R$2,FALSE)),VLOOKUP($P959,'M1'!$A:$C,R$2,FALSE)),"SPECIFY METHOD")))</f>
        <v>No Debris found</v>
      </c>
      <c r="S959" s="33">
        <f t="shared" si="1802"/>
        <v>0</v>
      </c>
      <c r="T959" s="2">
        <v>0</v>
      </c>
    </row>
    <row r="960" spans="2:20">
      <c r="B960" s="2" t="str">
        <f t="shared" ref="B960:D960" si="1891">IF(ISERROR(B959),IF(ISERROR(B958),IF(ISERROR(B957),"BLANK",B957),B958),B959)</f>
        <v>LH</v>
      </c>
      <c r="C960" s="2" t="str">
        <f t="shared" si="1891"/>
        <v>KK</v>
      </c>
      <c r="D960" s="2" t="str">
        <f t="shared" si="1891"/>
        <v>BC3</v>
      </c>
      <c r="E960" s="7" t="str">
        <f>IF(ISERROR(VLOOKUP($D960,SITES!$A:$E,2,FALSE)),"",VLOOKUP($D960,SITES!$A:$E,2,FALSE))</f>
        <v>Broward County 3</v>
      </c>
      <c r="F960" s="4">
        <f>IF(ISERROR(VLOOKUP($D960,SITES!$A:$E,3,FALSE)),"",VLOOKUP($D960,SITES!$A:$E,3,FALSE))</f>
        <v>26.158633333333334</v>
      </c>
      <c r="G960" s="31">
        <f>IF(ISERROR(VLOOKUP($D960,SITES!$A:$E,4,FALSE)),"",VLOOKUP($D960,SITES!$A:$E,4,FALSE))</f>
        <v>-80.077349999999996</v>
      </c>
      <c r="H960" s="50">
        <f t="shared" ref="H960:P960" si="1892">IF(ISERROR(H959),IF(ISERROR(H958),IF(ISERROR(H957),"BLANK",H957),H958),H959)</f>
        <v>45479</v>
      </c>
      <c r="I960" s="2">
        <f t="shared" si="1892"/>
        <v>15</v>
      </c>
      <c r="J960" s="2" t="str">
        <f t="shared" si="1892"/>
        <v>N</v>
      </c>
      <c r="K960" s="6">
        <f t="shared" si="1892"/>
        <v>0.41666666666666669</v>
      </c>
      <c r="L960" s="2" t="str">
        <f t="shared" si="1892"/>
        <v>Angela</v>
      </c>
      <c r="M960" s="2">
        <f t="shared" si="1892"/>
        <v>18.899999999999999</v>
      </c>
      <c r="N960" s="2">
        <f t="shared" si="1892"/>
        <v>2</v>
      </c>
      <c r="O960" s="2">
        <f t="shared" si="1892"/>
        <v>2</v>
      </c>
      <c r="P960" s="2" t="str">
        <f t="shared" si="1892"/>
        <v>dez</v>
      </c>
      <c r="Q960" s="7" t="str">
        <f>IF($N960=1,IF(ISERROR(VLOOKUP($P960,'M1'!$A:$C,Q$2,FALSE)),"NOT PRESENT",VLOOKUP($P960,'M1'!$A:$C,Q$2,FALSE)),IF($N960=2,IF(ISERROR(VLOOKUP(DATA!$P960,'M2'!$A:$C,Q$2,FALSE)),"NOT PRESENT",VLOOKUP(DATA!$P960,'M2'!$A:$C,Q$2,FALSE)),IF($N960=0,IF(ISERROR(VLOOKUP($P960,'M1'!$A:$C,Q$2,FALSE)),IF(ISERROR(VLOOKUP(DATA!$P960,'M2'!$A:$C,Q$2,FALSE)),"NOT PRESENT",VLOOKUP(DATA!$P960,'M2'!$A:$C,Q$2,FALSE)),VLOOKUP($P960,'M1'!$A:$C,Q$2,FALSE)),"SPECIFY METHOD")))</f>
        <v>Debris - Zero</v>
      </c>
      <c r="R960" s="7" t="str">
        <f>IF($N960=1,IF(ISERROR(VLOOKUP($P960,'M1'!$A:$C,R$2,FALSE)),"NOT PRESENT",VLOOKUP($P960,'M1'!$A:$C,R$2,FALSE)),IF($N960=2,IF(ISERROR(VLOOKUP(DATA!$P960,'M2'!$A:$C,R$2,FALSE)),"NOT PRESENT",VLOOKUP(DATA!$P960,'M2'!$A:$C,R$2,FALSE)),IF($N960=0,IF(ISERROR(VLOOKUP($P960,'M1'!$A:$C,R$2,FALSE)),IF(ISERROR(VLOOKUP(DATA!$P960,'M2'!$A:$C,R$2,FALSE)),"NOT PRESENT",VLOOKUP(DATA!$P960,'M2'!$A:$C,R$2,FALSE)),VLOOKUP($P960,'M1'!$A:$C,R$2,FALSE)),"SPECIFY METHOD")))</f>
        <v>No Debris found</v>
      </c>
      <c r="S960" s="33">
        <f t="shared" si="1802"/>
        <v>0</v>
      </c>
      <c r="T960" s="2">
        <v>0</v>
      </c>
    </row>
    <row r="961" spans="2:20">
      <c r="B961" s="2" t="str">
        <f t="shared" ref="B961:D961" si="1893">IF(ISERROR(B960),IF(ISERROR(B959),IF(ISERROR(B958),"BLANK",B958),B959),B960)</f>
        <v>LH</v>
      </c>
      <c r="C961" s="2" t="str">
        <f t="shared" si="1893"/>
        <v>KK</v>
      </c>
      <c r="D961" s="2" t="str">
        <f t="shared" si="1893"/>
        <v>BC3</v>
      </c>
      <c r="E961" s="7" t="str">
        <f>IF(ISERROR(VLOOKUP($D961,SITES!$A:$E,2,FALSE)),"",VLOOKUP($D961,SITES!$A:$E,2,FALSE))</f>
        <v>Broward County 3</v>
      </c>
      <c r="F961" s="4">
        <f>IF(ISERROR(VLOOKUP($D961,SITES!$A:$E,3,FALSE)),"",VLOOKUP($D961,SITES!$A:$E,3,FALSE))</f>
        <v>26.158633333333334</v>
      </c>
      <c r="G961" s="31">
        <f>IF(ISERROR(VLOOKUP($D961,SITES!$A:$E,4,FALSE)),"",VLOOKUP($D961,SITES!$A:$E,4,FALSE))</f>
        <v>-80.077349999999996</v>
      </c>
      <c r="H961" s="50">
        <f t="shared" ref="H961:P961" si="1894">IF(ISERROR(H960),IF(ISERROR(H959),IF(ISERROR(H958),"BLANK",H958),H959),H960)</f>
        <v>45479</v>
      </c>
      <c r="I961" s="2">
        <f t="shared" si="1894"/>
        <v>15</v>
      </c>
      <c r="J961" s="2" t="str">
        <f t="shared" si="1894"/>
        <v>N</v>
      </c>
      <c r="K961" s="6">
        <f t="shared" si="1894"/>
        <v>0.41666666666666669</v>
      </c>
      <c r="L961" s="2" t="str">
        <f t="shared" si="1894"/>
        <v>Angela</v>
      </c>
      <c r="M961" s="2">
        <f t="shared" si="1894"/>
        <v>18.899999999999999</v>
      </c>
      <c r="N961" s="2">
        <f t="shared" si="1894"/>
        <v>2</v>
      </c>
      <c r="O961" s="2">
        <f t="shared" si="1894"/>
        <v>2</v>
      </c>
      <c r="P961" s="2" t="str">
        <f t="shared" si="1894"/>
        <v>dez</v>
      </c>
      <c r="Q961" s="7" t="str">
        <f>IF($N961=1,IF(ISERROR(VLOOKUP($P961,'M1'!$A:$C,Q$2,FALSE)),"NOT PRESENT",VLOOKUP($P961,'M1'!$A:$C,Q$2,FALSE)),IF($N961=2,IF(ISERROR(VLOOKUP(DATA!$P961,'M2'!$A:$C,Q$2,FALSE)),"NOT PRESENT",VLOOKUP(DATA!$P961,'M2'!$A:$C,Q$2,FALSE)),IF($N961=0,IF(ISERROR(VLOOKUP($P961,'M1'!$A:$C,Q$2,FALSE)),IF(ISERROR(VLOOKUP(DATA!$P961,'M2'!$A:$C,Q$2,FALSE)),"NOT PRESENT",VLOOKUP(DATA!$P961,'M2'!$A:$C,Q$2,FALSE)),VLOOKUP($P961,'M1'!$A:$C,Q$2,FALSE)),"SPECIFY METHOD")))</f>
        <v>Debris - Zero</v>
      </c>
      <c r="R961" s="7" t="str">
        <f>IF($N961=1,IF(ISERROR(VLOOKUP($P961,'M1'!$A:$C,R$2,FALSE)),"NOT PRESENT",VLOOKUP($P961,'M1'!$A:$C,R$2,FALSE)),IF($N961=2,IF(ISERROR(VLOOKUP(DATA!$P961,'M2'!$A:$C,R$2,FALSE)),"NOT PRESENT",VLOOKUP(DATA!$P961,'M2'!$A:$C,R$2,FALSE)),IF($N961=0,IF(ISERROR(VLOOKUP($P961,'M1'!$A:$C,R$2,FALSE)),IF(ISERROR(VLOOKUP(DATA!$P961,'M2'!$A:$C,R$2,FALSE)),"NOT PRESENT",VLOOKUP(DATA!$P961,'M2'!$A:$C,R$2,FALSE)),VLOOKUP($P961,'M1'!$A:$C,R$2,FALSE)),"SPECIFY METHOD")))</f>
        <v>No Debris found</v>
      </c>
      <c r="S961" s="33">
        <f t="shared" si="1802"/>
        <v>0</v>
      </c>
      <c r="T961" s="2">
        <v>0</v>
      </c>
    </row>
    <row r="962" spans="2:20">
      <c r="B962" s="2" t="str">
        <f t="shared" ref="B962:D962" si="1895">IF(ISERROR(B961),IF(ISERROR(B960),IF(ISERROR(B959),"BLANK",B959),B960),B961)</f>
        <v>LH</v>
      </c>
      <c r="C962" s="2" t="str">
        <f t="shared" si="1895"/>
        <v>KK</v>
      </c>
      <c r="D962" s="2" t="str">
        <f t="shared" si="1895"/>
        <v>BC3</v>
      </c>
      <c r="E962" s="7" t="str">
        <f>IF(ISERROR(VLOOKUP($D962,SITES!$A:$E,2,FALSE)),"",VLOOKUP($D962,SITES!$A:$E,2,FALSE))</f>
        <v>Broward County 3</v>
      </c>
      <c r="F962" s="4">
        <f>IF(ISERROR(VLOOKUP($D962,SITES!$A:$E,3,FALSE)),"",VLOOKUP($D962,SITES!$A:$E,3,FALSE))</f>
        <v>26.158633333333334</v>
      </c>
      <c r="G962" s="31">
        <f>IF(ISERROR(VLOOKUP($D962,SITES!$A:$E,4,FALSE)),"",VLOOKUP($D962,SITES!$A:$E,4,FALSE))</f>
        <v>-80.077349999999996</v>
      </c>
      <c r="H962" s="50">
        <f t="shared" ref="H962:P962" si="1896">IF(ISERROR(H961),IF(ISERROR(H960),IF(ISERROR(H959),"BLANK",H959),H960),H961)</f>
        <v>45479</v>
      </c>
      <c r="I962" s="2">
        <f t="shared" si="1896"/>
        <v>15</v>
      </c>
      <c r="J962" s="2" t="str">
        <f t="shared" si="1896"/>
        <v>N</v>
      </c>
      <c r="K962" s="6">
        <f t="shared" si="1896"/>
        <v>0.41666666666666669</v>
      </c>
      <c r="L962" s="2" t="str">
        <f t="shared" si="1896"/>
        <v>Angela</v>
      </c>
      <c r="M962" s="2">
        <f t="shared" si="1896"/>
        <v>18.899999999999999</v>
      </c>
      <c r="N962" s="2">
        <f t="shared" si="1896"/>
        <v>2</v>
      </c>
      <c r="O962" s="2">
        <f t="shared" si="1896"/>
        <v>2</v>
      </c>
      <c r="P962" s="2" t="str">
        <f t="shared" si="1896"/>
        <v>dez</v>
      </c>
      <c r="Q962" s="7" t="str">
        <f>IF($N962=1,IF(ISERROR(VLOOKUP($P962,'M1'!$A:$C,Q$2,FALSE)),"NOT PRESENT",VLOOKUP($P962,'M1'!$A:$C,Q$2,FALSE)),IF($N962=2,IF(ISERROR(VLOOKUP(DATA!$P962,'M2'!$A:$C,Q$2,FALSE)),"NOT PRESENT",VLOOKUP(DATA!$P962,'M2'!$A:$C,Q$2,FALSE)),IF($N962=0,IF(ISERROR(VLOOKUP($P962,'M1'!$A:$C,Q$2,FALSE)),IF(ISERROR(VLOOKUP(DATA!$P962,'M2'!$A:$C,Q$2,FALSE)),"NOT PRESENT",VLOOKUP(DATA!$P962,'M2'!$A:$C,Q$2,FALSE)),VLOOKUP($P962,'M1'!$A:$C,Q$2,FALSE)),"SPECIFY METHOD")))</f>
        <v>Debris - Zero</v>
      </c>
      <c r="R962" s="7" t="str">
        <f>IF($N962=1,IF(ISERROR(VLOOKUP($P962,'M1'!$A:$C,R$2,FALSE)),"NOT PRESENT",VLOOKUP($P962,'M1'!$A:$C,R$2,FALSE)),IF($N962=2,IF(ISERROR(VLOOKUP(DATA!$P962,'M2'!$A:$C,R$2,FALSE)),"NOT PRESENT",VLOOKUP(DATA!$P962,'M2'!$A:$C,R$2,FALSE)),IF($N962=0,IF(ISERROR(VLOOKUP($P962,'M1'!$A:$C,R$2,FALSE)),IF(ISERROR(VLOOKUP(DATA!$P962,'M2'!$A:$C,R$2,FALSE)),"NOT PRESENT",VLOOKUP(DATA!$P962,'M2'!$A:$C,R$2,FALSE)),VLOOKUP($P962,'M1'!$A:$C,R$2,FALSE)),"SPECIFY METHOD")))</f>
        <v>No Debris found</v>
      </c>
      <c r="S962" s="33">
        <f t="shared" si="1802"/>
        <v>0</v>
      </c>
      <c r="T962" s="2">
        <v>0</v>
      </c>
    </row>
    <row r="963" spans="2:20">
      <c r="B963" s="2" t="str">
        <f t="shared" ref="B963:D963" si="1897">IF(ISERROR(B962),IF(ISERROR(B961),IF(ISERROR(B960),"BLANK",B960),B961),B962)</f>
        <v>LH</v>
      </c>
      <c r="C963" s="2" t="str">
        <f t="shared" si="1897"/>
        <v>KK</v>
      </c>
      <c r="D963" s="2" t="str">
        <f t="shared" si="1897"/>
        <v>BC3</v>
      </c>
      <c r="E963" s="7" t="str">
        <f>IF(ISERROR(VLOOKUP($D963,SITES!$A:$E,2,FALSE)),"",VLOOKUP($D963,SITES!$A:$E,2,FALSE))</f>
        <v>Broward County 3</v>
      </c>
      <c r="F963" s="4">
        <f>IF(ISERROR(VLOOKUP($D963,SITES!$A:$E,3,FALSE)),"",VLOOKUP($D963,SITES!$A:$E,3,FALSE))</f>
        <v>26.158633333333334</v>
      </c>
      <c r="G963" s="31">
        <f>IF(ISERROR(VLOOKUP($D963,SITES!$A:$E,4,FALSE)),"",VLOOKUP($D963,SITES!$A:$E,4,FALSE))</f>
        <v>-80.077349999999996</v>
      </c>
      <c r="H963" s="50">
        <f t="shared" ref="H963:P963" si="1898">IF(ISERROR(H962),IF(ISERROR(H961),IF(ISERROR(H960),"BLANK",H960),H961),H962)</f>
        <v>45479</v>
      </c>
      <c r="I963" s="2">
        <f t="shared" si="1898"/>
        <v>15</v>
      </c>
      <c r="J963" s="2" t="str">
        <f t="shared" si="1898"/>
        <v>N</v>
      </c>
      <c r="K963" s="6">
        <f t="shared" si="1898"/>
        <v>0.41666666666666669</v>
      </c>
      <c r="L963" s="2" t="str">
        <f t="shared" si="1898"/>
        <v>Angela</v>
      </c>
      <c r="M963" s="2">
        <f t="shared" si="1898"/>
        <v>18.899999999999999</v>
      </c>
      <c r="N963" s="2">
        <f t="shared" si="1898"/>
        <v>2</v>
      </c>
      <c r="O963" s="2">
        <f t="shared" si="1898"/>
        <v>2</v>
      </c>
      <c r="P963" s="2" t="str">
        <f t="shared" si="1898"/>
        <v>dez</v>
      </c>
      <c r="Q963" s="7" t="str">
        <f>IF($N963=1,IF(ISERROR(VLOOKUP($P963,'M1'!$A:$C,Q$2,FALSE)),"NOT PRESENT",VLOOKUP($P963,'M1'!$A:$C,Q$2,FALSE)),IF($N963=2,IF(ISERROR(VLOOKUP(DATA!$P963,'M2'!$A:$C,Q$2,FALSE)),"NOT PRESENT",VLOOKUP(DATA!$P963,'M2'!$A:$C,Q$2,FALSE)),IF($N963=0,IF(ISERROR(VLOOKUP($P963,'M1'!$A:$C,Q$2,FALSE)),IF(ISERROR(VLOOKUP(DATA!$P963,'M2'!$A:$C,Q$2,FALSE)),"NOT PRESENT",VLOOKUP(DATA!$P963,'M2'!$A:$C,Q$2,FALSE)),VLOOKUP($P963,'M1'!$A:$C,Q$2,FALSE)),"SPECIFY METHOD")))</f>
        <v>Debris - Zero</v>
      </c>
      <c r="R963" s="7" t="str">
        <f>IF($N963=1,IF(ISERROR(VLOOKUP($P963,'M1'!$A:$C,R$2,FALSE)),"NOT PRESENT",VLOOKUP($P963,'M1'!$A:$C,R$2,FALSE)),IF($N963=2,IF(ISERROR(VLOOKUP(DATA!$P963,'M2'!$A:$C,R$2,FALSE)),"NOT PRESENT",VLOOKUP(DATA!$P963,'M2'!$A:$C,R$2,FALSE)),IF($N963=0,IF(ISERROR(VLOOKUP($P963,'M1'!$A:$C,R$2,FALSE)),IF(ISERROR(VLOOKUP(DATA!$P963,'M2'!$A:$C,R$2,FALSE)),"NOT PRESENT",VLOOKUP(DATA!$P963,'M2'!$A:$C,R$2,FALSE)),VLOOKUP($P963,'M1'!$A:$C,R$2,FALSE)),"SPECIFY METHOD")))</f>
        <v>No Debris found</v>
      </c>
      <c r="S963" s="33">
        <f t="shared" si="1802"/>
        <v>0</v>
      </c>
      <c r="T963" s="2">
        <v>0</v>
      </c>
    </row>
    <row r="964" spans="2:20">
      <c r="B964" s="2" t="str">
        <f t="shared" ref="B964:D964" si="1899">IF(ISERROR(B963),IF(ISERROR(B962),IF(ISERROR(B961),"BLANK",B961),B962),B963)</f>
        <v>LH</v>
      </c>
      <c r="C964" s="2" t="str">
        <f t="shared" si="1899"/>
        <v>KK</v>
      </c>
      <c r="D964" s="2" t="str">
        <f t="shared" si="1899"/>
        <v>BC3</v>
      </c>
      <c r="E964" s="7" t="str">
        <f>IF(ISERROR(VLOOKUP($D964,SITES!$A:$E,2,FALSE)),"",VLOOKUP($D964,SITES!$A:$E,2,FALSE))</f>
        <v>Broward County 3</v>
      </c>
      <c r="F964" s="4">
        <f>IF(ISERROR(VLOOKUP($D964,SITES!$A:$E,3,FALSE)),"",VLOOKUP($D964,SITES!$A:$E,3,FALSE))</f>
        <v>26.158633333333334</v>
      </c>
      <c r="G964" s="31">
        <f>IF(ISERROR(VLOOKUP($D964,SITES!$A:$E,4,FALSE)),"",VLOOKUP($D964,SITES!$A:$E,4,FALSE))</f>
        <v>-80.077349999999996</v>
      </c>
      <c r="H964" s="50">
        <f t="shared" ref="H964:P964" si="1900">IF(ISERROR(H963),IF(ISERROR(H962),IF(ISERROR(H961),"BLANK",H961),H962),H963)</f>
        <v>45479</v>
      </c>
      <c r="I964" s="2">
        <f t="shared" si="1900"/>
        <v>15</v>
      </c>
      <c r="J964" s="2" t="str">
        <f t="shared" si="1900"/>
        <v>N</v>
      </c>
      <c r="K964" s="6">
        <f t="shared" si="1900"/>
        <v>0.41666666666666669</v>
      </c>
      <c r="L964" s="2" t="str">
        <f t="shared" si="1900"/>
        <v>Angela</v>
      </c>
      <c r="M964" s="2">
        <f t="shared" si="1900"/>
        <v>18.899999999999999</v>
      </c>
      <c r="N964" s="2">
        <f t="shared" si="1900"/>
        <v>2</v>
      </c>
      <c r="O964" s="2">
        <f t="shared" si="1900"/>
        <v>2</v>
      </c>
      <c r="P964" s="2" t="str">
        <f t="shared" si="1900"/>
        <v>dez</v>
      </c>
      <c r="Q964" s="7" t="str">
        <f>IF($N964=1,IF(ISERROR(VLOOKUP($P964,'M1'!$A:$C,Q$2,FALSE)),"NOT PRESENT",VLOOKUP($P964,'M1'!$A:$C,Q$2,FALSE)),IF($N964=2,IF(ISERROR(VLOOKUP(DATA!$P964,'M2'!$A:$C,Q$2,FALSE)),"NOT PRESENT",VLOOKUP(DATA!$P964,'M2'!$A:$C,Q$2,FALSE)),IF($N964=0,IF(ISERROR(VLOOKUP($P964,'M1'!$A:$C,Q$2,FALSE)),IF(ISERROR(VLOOKUP(DATA!$P964,'M2'!$A:$C,Q$2,FALSE)),"NOT PRESENT",VLOOKUP(DATA!$P964,'M2'!$A:$C,Q$2,FALSE)),VLOOKUP($P964,'M1'!$A:$C,Q$2,FALSE)),"SPECIFY METHOD")))</f>
        <v>Debris - Zero</v>
      </c>
      <c r="R964" s="7" t="str">
        <f>IF($N964=1,IF(ISERROR(VLOOKUP($P964,'M1'!$A:$C,R$2,FALSE)),"NOT PRESENT",VLOOKUP($P964,'M1'!$A:$C,R$2,FALSE)),IF($N964=2,IF(ISERROR(VLOOKUP(DATA!$P964,'M2'!$A:$C,R$2,FALSE)),"NOT PRESENT",VLOOKUP(DATA!$P964,'M2'!$A:$C,R$2,FALSE)),IF($N964=0,IF(ISERROR(VLOOKUP($P964,'M1'!$A:$C,R$2,FALSE)),IF(ISERROR(VLOOKUP(DATA!$P964,'M2'!$A:$C,R$2,FALSE)),"NOT PRESENT",VLOOKUP(DATA!$P964,'M2'!$A:$C,R$2,FALSE)),VLOOKUP($P964,'M1'!$A:$C,R$2,FALSE)),"SPECIFY METHOD")))</f>
        <v>No Debris found</v>
      </c>
      <c r="S964" s="33">
        <f t="shared" si="1802"/>
        <v>0</v>
      </c>
      <c r="T964" s="2">
        <v>0</v>
      </c>
    </row>
    <row r="965" spans="2:20">
      <c r="B965" s="2" t="str">
        <f t="shared" ref="B965:D965" si="1901">IF(ISERROR(B964),IF(ISERROR(B963),IF(ISERROR(B962),"BLANK",B962),B963),B964)</f>
        <v>LH</v>
      </c>
      <c r="C965" s="2" t="str">
        <f t="shared" si="1901"/>
        <v>KK</v>
      </c>
      <c r="D965" s="2" t="str">
        <f t="shared" si="1901"/>
        <v>BC3</v>
      </c>
      <c r="E965" s="7" t="str">
        <f>IF(ISERROR(VLOOKUP($D965,SITES!$A:$E,2,FALSE)),"",VLOOKUP($D965,SITES!$A:$E,2,FALSE))</f>
        <v>Broward County 3</v>
      </c>
      <c r="F965" s="4">
        <f>IF(ISERROR(VLOOKUP($D965,SITES!$A:$E,3,FALSE)),"",VLOOKUP($D965,SITES!$A:$E,3,FALSE))</f>
        <v>26.158633333333334</v>
      </c>
      <c r="G965" s="31">
        <f>IF(ISERROR(VLOOKUP($D965,SITES!$A:$E,4,FALSE)),"",VLOOKUP($D965,SITES!$A:$E,4,FALSE))</f>
        <v>-80.077349999999996</v>
      </c>
      <c r="H965" s="50">
        <f t="shared" ref="H965:P965" si="1902">IF(ISERROR(H964),IF(ISERROR(H963),IF(ISERROR(H962),"BLANK",H962),H963),H964)</f>
        <v>45479</v>
      </c>
      <c r="I965" s="2">
        <f t="shared" si="1902"/>
        <v>15</v>
      </c>
      <c r="J965" s="2" t="str">
        <f t="shared" si="1902"/>
        <v>N</v>
      </c>
      <c r="K965" s="6">
        <f t="shared" si="1902"/>
        <v>0.41666666666666669</v>
      </c>
      <c r="L965" s="2" t="str">
        <f t="shared" si="1902"/>
        <v>Angela</v>
      </c>
      <c r="M965" s="2">
        <f t="shared" si="1902"/>
        <v>18.899999999999999</v>
      </c>
      <c r="N965" s="2">
        <f t="shared" si="1902"/>
        <v>2</v>
      </c>
      <c r="O965" s="2">
        <f t="shared" si="1902"/>
        <v>2</v>
      </c>
      <c r="P965" s="2" t="str">
        <f t="shared" si="1902"/>
        <v>dez</v>
      </c>
      <c r="Q965" s="7" t="str">
        <f>IF($N965=1,IF(ISERROR(VLOOKUP($P965,'M1'!$A:$C,Q$2,FALSE)),"NOT PRESENT",VLOOKUP($P965,'M1'!$A:$C,Q$2,FALSE)),IF($N965=2,IF(ISERROR(VLOOKUP(DATA!$P965,'M2'!$A:$C,Q$2,FALSE)),"NOT PRESENT",VLOOKUP(DATA!$P965,'M2'!$A:$C,Q$2,FALSE)),IF($N965=0,IF(ISERROR(VLOOKUP($P965,'M1'!$A:$C,Q$2,FALSE)),IF(ISERROR(VLOOKUP(DATA!$P965,'M2'!$A:$C,Q$2,FALSE)),"NOT PRESENT",VLOOKUP(DATA!$P965,'M2'!$A:$C,Q$2,FALSE)),VLOOKUP($P965,'M1'!$A:$C,Q$2,FALSE)),"SPECIFY METHOD")))</f>
        <v>Debris - Zero</v>
      </c>
      <c r="R965" s="7" t="str">
        <f>IF($N965=1,IF(ISERROR(VLOOKUP($P965,'M1'!$A:$C,R$2,FALSE)),"NOT PRESENT",VLOOKUP($P965,'M1'!$A:$C,R$2,FALSE)),IF($N965=2,IF(ISERROR(VLOOKUP(DATA!$P965,'M2'!$A:$C,R$2,FALSE)),"NOT PRESENT",VLOOKUP(DATA!$P965,'M2'!$A:$C,R$2,FALSE)),IF($N965=0,IF(ISERROR(VLOOKUP($P965,'M1'!$A:$C,R$2,FALSE)),IF(ISERROR(VLOOKUP(DATA!$P965,'M2'!$A:$C,R$2,FALSE)),"NOT PRESENT",VLOOKUP(DATA!$P965,'M2'!$A:$C,R$2,FALSE)),VLOOKUP($P965,'M1'!$A:$C,R$2,FALSE)),"SPECIFY METHOD")))</f>
        <v>No Debris found</v>
      </c>
      <c r="S965" s="33">
        <f t="shared" si="1802"/>
        <v>0</v>
      </c>
      <c r="T965" s="2">
        <v>0</v>
      </c>
    </row>
    <row r="966" spans="2:20">
      <c r="B966" s="2" t="str">
        <f t="shared" ref="B966:D966" si="1903">IF(ISERROR(B965),IF(ISERROR(B964),IF(ISERROR(B963),"BLANK",B963),B964),B965)</f>
        <v>LH</v>
      </c>
      <c r="C966" s="2" t="str">
        <f t="shared" si="1903"/>
        <v>KK</v>
      </c>
      <c r="D966" s="2" t="str">
        <f t="shared" si="1903"/>
        <v>BC3</v>
      </c>
      <c r="E966" s="7" t="str">
        <f>IF(ISERROR(VLOOKUP($D966,SITES!$A:$E,2,FALSE)),"",VLOOKUP($D966,SITES!$A:$E,2,FALSE))</f>
        <v>Broward County 3</v>
      </c>
      <c r="F966" s="4">
        <f>IF(ISERROR(VLOOKUP($D966,SITES!$A:$E,3,FALSE)),"",VLOOKUP($D966,SITES!$A:$E,3,FALSE))</f>
        <v>26.158633333333334</v>
      </c>
      <c r="G966" s="31">
        <f>IF(ISERROR(VLOOKUP($D966,SITES!$A:$E,4,FALSE)),"",VLOOKUP($D966,SITES!$A:$E,4,FALSE))</f>
        <v>-80.077349999999996</v>
      </c>
      <c r="H966" s="50">
        <f t="shared" ref="H966:P966" si="1904">IF(ISERROR(H965),IF(ISERROR(H964),IF(ISERROR(H963),"BLANK",H963),H964),H965)</f>
        <v>45479</v>
      </c>
      <c r="I966" s="2">
        <f t="shared" si="1904"/>
        <v>15</v>
      </c>
      <c r="J966" s="2" t="str">
        <f t="shared" si="1904"/>
        <v>N</v>
      </c>
      <c r="K966" s="6">
        <f t="shared" si="1904"/>
        <v>0.41666666666666669</v>
      </c>
      <c r="L966" s="2" t="str">
        <f t="shared" si="1904"/>
        <v>Angela</v>
      </c>
      <c r="M966" s="2">
        <f t="shared" si="1904"/>
        <v>18.899999999999999</v>
      </c>
      <c r="N966" s="2">
        <f t="shared" si="1904"/>
        <v>2</v>
      </c>
      <c r="O966" s="2">
        <f t="shared" si="1904"/>
        <v>2</v>
      </c>
      <c r="P966" s="2" t="str">
        <f t="shared" si="1904"/>
        <v>dez</v>
      </c>
      <c r="Q966" s="7" t="str">
        <f>IF($N966=1,IF(ISERROR(VLOOKUP($P966,'M1'!$A:$C,Q$2,FALSE)),"NOT PRESENT",VLOOKUP($P966,'M1'!$A:$C,Q$2,FALSE)),IF($N966=2,IF(ISERROR(VLOOKUP(DATA!$P966,'M2'!$A:$C,Q$2,FALSE)),"NOT PRESENT",VLOOKUP(DATA!$P966,'M2'!$A:$C,Q$2,FALSE)),IF($N966=0,IF(ISERROR(VLOOKUP($P966,'M1'!$A:$C,Q$2,FALSE)),IF(ISERROR(VLOOKUP(DATA!$P966,'M2'!$A:$C,Q$2,FALSE)),"NOT PRESENT",VLOOKUP(DATA!$P966,'M2'!$A:$C,Q$2,FALSE)),VLOOKUP($P966,'M1'!$A:$C,Q$2,FALSE)),"SPECIFY METHOD")))</f>
        <v>Debris - Zero</v>
      </c>
      <c r="R966" s="7" t="str">
        <f>IF($N966=1,IF(ISERROR(VLOOKUP($P966,'M1'!$A:$C,R$2,FALSE)),"NOT PRESENT",VLOOKUP($P966,'M1'!$A:$C,R$2,FALSE)),IF($N966=2,IF(ISERROR(VLOOKUP(DATA!$P966,'M2'!$A:$C,R$2,FALSE)),"NOT PRESENT",VLOOKUP(DATA!$P966,'M2'!$A:$C,R$2,FALSE)),IF($N966=0,IF(ISERROR(VLOOKUP($P966,'M1'!$A:$C,R$2,FALSE)),IF(ISERROR(VLOOKUP(DATA!$P966,'M2'!$A:$C,R$2,FALSE)),"NOT PRESENT",VLOOKUP(DATA!$P966,'M2'!$A:$C,R$2,FALSE)),VLOOKUP($P966,'M1'!$A:$C,R$2,FALSE)),"SPECIFY METHOD")))</f>
        <v>No Debris found</v>
      </c>
      <c r="S966" s="33">
        <f t="shared" si="1802"/>
        <v>0</v>
      </c>
      <c r="T966" s="2">
        <v>0</v>
      </c>
    </row>
    <row r="967" spans="2:20">
      <c r="B967" s="2" t="str">
        <f t="shared" ref="B967:D967" si="1905">IF(ISERROR(B966),IF(ISERROR(B965),IF(ISERROR(B964),"BLANK",B964),B965),B966)</f>
        <v>LH</v>
      </c>
      <c r="C967" s="2" t="str">
        <f t="shared" si="1905"/>
        <v>KK</v>
      </c>
      <c r="D967" s="2" t="str">
        <f t="shared" si="1905"/>
        <v>BC3</v>
      </c>
      <c r="E967" s="7" t="str">
        <f>IF(ISERROR(VLOOKUP($D967,SITES!$A:$E,2,FALSE)),"",VLOOKUP($D967,SITES!$A:$E,2,FALSE))</f>
        <v>Broward County 3</v>
      </c>
      <c r="F967" s="4">
        <f>IF(ISERROR(VLOOKUP($D967,SITES!$A:$E,3,FALSE)),"",VLOOKUP($D967,SITES!$A:$E,3,FALSE))</f>
        <v>26.158633333333334</v>
      </c>
      <c r="G967" s="31">
        <f>IF(ISERROR(VLOOKUP($D967,SITES!$A:$E,4,FALSE)),"",VLOOKUP($D967,SITES!$A:$E,4,FALSE))</f>
        <v>-80.077349999999996</v>
      </c>
      <c r="H967" s="50">
        <f t="shared" ref="H967:P967" si="1906">IF(ISERROR(H966),IF(ISERROR(H965),IF(ISERROR(H964),"BLANK",H964),H965),H966)</f>
        <v>45479</v>
      </c>
      <c r="I967" s="2">
        <f t="shared" si="1906"/>
        <v>15</v>
      </c>
      <c r="J967" s="2" t="str">
        <f t="shared" si="1906"/>
        <v>N</v>
      </c>
      <c r="K967" s="6">
        <f t="shared" si="1906"/>
        <v>0.41666666666666669</v>
      </c>
      <c r="L967" s="2" t="str">
        <f t="shared" si="1906"/>
        <v>Angela</v>
      </c>
      <c r="M967" s="2">
        <f t="shared" si="1906"/>
        <v>18.899999999999999</v>
      </c>
      <c r="N967" s="2">
        <f t="shared" si="1906"/>
        <v>2</v>
      </c>
      <c r="O967" s="2">
        <f t="shared" si="1906"/>
        <v>2</v>
      </c>
      <c r="P967" s="2" t="str">
        <f t="shared" si="1906"/>
        <v>dez</v>
      </c>
      <c r="Q967" s="7" t="str">
        <f>IF($N967=1,IF(ISERROR(VLOOKUP($P967,'M1'!$A:$C,Q$2,FALSE)),"NOT PRESENT",VLOOKUP($P967,'M1'!$A:$C,Q$2,FALSE)),IF($N967=2,IF(ISERROR(VLOOKUP(DATA!$P967,'M2'!$A:$C,Q$2,FALSE)),"NOT PRESENT",VLOOKUP(DATA!$P967,'M2'!$A:$C,Q$2,FALSE)),IF($N967=0,IF(ISERROR(VLOOKUP($P967,'M1'!$A:$C,Q$2,FALSE)),IF(ISERROR(VLOOKUP(DATA!$P967,'M2'!$A:$C,Q$2,FALSE)),"NOT PRESENT",VLOOKUP(DATA!$P967,'M2'!$A:$C,Q$2,FALSE)),VLOOKUP($P967,'M1'!$A:$C,Q$2,FALSE)),"SPECIFY METHOD")))</f>
        <v>Debris - Zero</v>
      </c>
      <c r="R967" s="7" t="str">
        <f>IF($N967=1,IF(ISERROR(VLOOKUP($P967,'M1'!$A:$C,R$2,FALSE)),"NOT PRESENT",VLOOKUP($P967,'M1'!$A:$C,R$2,FALSE)),IF($N967=2,IF(ISERROR(VLOOKUP(DATA!$P967,'M2'!$A:$C,R$2,FALSE)),"NOT PRESENT",VLOOKUP(DATA!$P967,'M2'!$A:$C,R$2,FALSE)),IF($N967=0,IF(ISERROR(VLOOKUP($P967,'M1'!$A:$C,R$2,FALSE)),IF(ISERROR(VLOOKUP(DATA!$P967,'M2'!$A:$C,R$2,FALSE)),"NOT PRESENT",VLOOKUP(DATA!$P967,'M2'!$A:$C,R$2,FALSE)),VLOOKUP($P967,'M1'!$A:$C,R$2,FALSE)),"SPECIFY METHOD")))</f>
        <v>No Debris found</v>
      </c>
      <c r="S967" s="33">
        <f t="shared" si="1802"/>
        <v>0</v>
      </c>
      <c r="T967" s="2">
        <v>0</v>
      </c>
    </row>
    <row r="968" spans="2:20">
      <c r="B968" s="2" t="str">
        <f t="shared" ref="B968:D968" si="1907">IF(ISERROR(B967),IF(ISERROR(B966),IF(ISERROR(B965),"BLANK",B965),B966),B967)</f>
        <v>LH</v>
      </c>
      <c r="C968" s="2" t="str">
        <f t="shared" si="1907"/>
        <v>KK</v>
      </c>
      <c r="D968" s="2" t="str">
        <f t="shared" si="1907"/>
        <v>BC3</v>
      </c>
      <c r="E968" s="7" t="str">
        <f>IF(ISERROR(VLOOKUP($D968,SITES!$A:$E,2,FALSE)),"",VLOOKUP($D968,SITES!$A:$E,2,FALSE))</f>
        <v>Broward County 3</v>
      </c>
      <c r="F968" s="4">
        <f>IF(ISERROR(VLOOKUP($D968,SITES!$A:$E,3,FALSE)),"",VLOOKUP($D968,SITES!$A:$E,3,FALSE))</f>
        <v>26.158633333333334</v>
      </c>
      <c r="G968" s="31">
        <f>IF(ISERROR(VLOOKUP($D968,SITES!$A:$E,4,FALSE)),"",VLOOKUP($D968,SITES!$A:$E,4,FALSE))</f>
        <v>-80.077349999999996</v>
      </c>
      <c r="H968" s="50">
        <f t="shared" ref="H968:P968" si="1908">IF(ISERROR(H967),IF(ISERROR(H966),IF(ISERROR(H965),"BLANK",H965),H966),H967)</f>
        <v>45479</v>
      </c>
      <c r="I968" s="2">
        <f t="shared" si="1908"/>
        <v>15</v>
      </c>
      <c r="J968" s="2" t="str">
        <f t="shared" si="1908"/>
        <v>N</v>
      </c>
      <c r="K968" s="6">
        <f t="shared" si="1908"/>
        <v>0.41666666666666669</v>
      </c>
      <c r="L968" s="2" t="str">
        <f t="shared" si="1908"/>
        <v>Angela</v>
      </c>
      <c r="M968" s="2">
        <f t="shared" si="1908"/>
        <v>18.899999999999999</v>
      </c>
      <c r="N968" s="2">
        <f t="shared" si="1908"/>
        <v>2</v>
      </c>
      <c r="O968" s="2">
        <f t="shared" si="1908"/>
        <v>2</v>
      </c>
      <c r="P968" s="2" t="str">
        <f t="shared" si="1908"/>
        <v>dez</v>
      </c>
      <c r="Q968" s="7" t="str">
        <f>IF($N968=1,IF(ISERROR(VLOOKUP($P968,'M1'!$A:$C,Q$2,FALSE)),"NOT PRESENT",VLOOKUP($P968,'M1'!$A:$C,Q$2,FALSE)),IF($N968=2,IF(ISERROR(VLOOKUP(DATA!$P968,'M2'!$A:$C,Q$2,FALSE)),"NOT PRESENT",VLOOKUP(DATA!$P968,'M2'!$A:$C,Q$2,FALSE)),IF($N968=0,IF(ISERROR(VLOOKUP($P968,'M1'!$A:$C,Q$2,FALSE)),IF(ISERROR(VLOOKUP(DATA!$P968,'M2'!$A:$C,Q$2,FALSE)),"NOT PRESENT",VLOOKUP(DATA!$P968,'M2'!$A:$C,Q$2,FALSE)),VLOOKUP($P968,'M1'!$A:$C,Q$2,FALSE)),"SPECIFY METHOD")))</f>
        <v>Debris - Zero</v>
      </c>
      <c r="R968" s="7" t="str">
        <f>IF($N968=1,IF(ISERROR(VLOOKUP($P968,'M1'!$A:$C,R$2,FALSE)),"NOT PRESENT",VLOOKUP($P968,'M1'!$A:$C,R$2,FALSE)),IF($N968=2,IF(ISERROR(VLOOKUP(DATA!$P968,'M2'!$A:$C,R$2,FALSE)),"NOT PRESENT",VLOOKUP(DATA!$P968,'M2'!$A:$C,R$2,FALSE)),IF($N968=0,IF(ISERROR(VLOOKUP($P968,'M1'!$A:$C,R$2,FALSE)),IF(ISERROR(VLOOKUP(DATA!$P968,'M2'!$A:$C,R$2,FALSE)),"NOT PRESENT",VLOOKUP(DATA!$P968,'M2'!$A:$C,R$2,FALSE)),VLOOKUP($P968,'M1'!$A:$C,R$2,FALSE)),"SPECIFY METHOD")))</f>
        <v>No Debris found</v>
      </c>
      <c r="S968" s="33">
        <f t="shared" si="1802"/>
        <v>0</v>
      </c>
      <c r="T968" s="2">
        <v>0</v>
      </c>
    </row>
    <row r="969" spans="2:20">
      <c r="B969" s="2" t="str">
        <f t="shared" ref="B969:D969" si="1909">IF(ISERROR(B968),IF(ISERROR(B967),IF(ISERROR(B966),"BLANK",B966),B967),B968)</f>
        <v>LH</v>
      </c>
      <c r="C969" s="2" t="str">
        <f t="shared" si="1909"/>
        <v>KK</v>
      </c>
      <c r="D969" s="2" t="str">
        <f t="shared" si="1909"/>
        <v>BC3</v>
      </c>
      <c r="E969" s="7" t="str">
        <f>IF(ISERROR(VLOOKUP($D969,SITES!$A:$E,2,FALSE)),"",VLOOKUP($D969,SITES!$A:$E,2,FALSE))</f>
        <v>Broward County 3</v>
      </c>
      <c r="F969" s="4">
        <f>IF(ISERROR(VLOOKUP($D969,SITES!$A:$E,3,FALSE)),"",VLOOKUP($D969,SITES!$A:$E,3,FALSE))</f>
        <v>26.158633333333334</v>
      </c>
      <c r="G969" s="31">
        <f>IF(ISERROR(VLOOKUP($D969,SITES!$A:$E,4,FALSE)),"",VLOOKUP($D969,SITES!$A:$E,4,FALSE))</f>
        <v>-80.077349999999996</v>
      </c>
      <c r="H969" s="50">
        <f t="shared" ref="H969:P969" si="1910">IF(ISERROR(H968),IF(ISERROR(H967),IF(ISERROR(H966),"BLANK",H966),H967),H968)</f>
        <v>45479</v>
      </c>
      <c r="I969" s="2">
        <f t="shared" si="1910"/>
        <v>15</v>
      </c>
      <c r="J969" s="2" t="str">
        <f t="shared" si="1910"/>
        <v>N</v>
      </c>
      <c r="K969" s="6">
        <f t="shared" si="1910"/>
        <v>0.41666666666666669</v>
      </c>
      <c r="L969" s="2" t="str">
        <f t="shared" si="1910"/>
        <v>Angela</v>
      </c>
      <c r="M969" s="2">
        <f t="shared" si="1910"/>
        <v>18.899999999999999</v>
      </c>
      <c r="N969" s="2">
        <f t="shared" si="1910"/>
        <v>2</v>
      </c>
      <c r="O969" s="2">
        <f t="shared" si="1910"/>
        <v>2</v>
      </c>
      <c r="P969" s="2" t="str">
        <f t="shared" si="1910"/>
        <v>dez</v>
      </c>
      <c r="Q969" s="7" t="str">
        <f>IF($N969=1,IF(ISERROR(VLOOKUP($P969,'M1'!$A:$C,Q$2,FALSE)),"NOT PRESENT",VLOOKUP($P969,'M1'!$A:$C,Q$2,FALSE)),IF($N969=2,IF(ISERROR(VLOOKUP(DATA!$P969,'M2'!$A:$C,Q$2,FALSE)),"NOT PRESENT",VLOOKUP(DATA!$P969,'M2'!$A:$C,Q$2,FALSE)),IF($N969=0,IF(ISERROR(VLOOKUP($P969,'M1'!$A:$C,Q$2,FALSE)),IF(ISERROR(VLOOKUP(DATA!$P969,'M2'!$A:$C,Q$2,FALSE)),"NOT PRESENT",VLOOKUP(DATA!$P969,'M2'!$A:$C,Q$2,FALSE)),VLOOKUP($P969,'M1'!$A:$C,Q$2,FALSE)),"SPECIFY METHOD")))</f>
        <v>Debris - Zero</v>
      </c>
      <c r="R969" s="7" t="str">
        <f>IF($N969=1,IF(ISERROR(VLOOKUP($P969,'M1'!$A:$C,R$2,FALSE)),"NOT PRESENT",VLOOKUP($P969,'M1'!$A:$C,R$2,FALSE)),IF($N969=2,IF(ISERROR(VLOOKUP(DATA!$P969,'M2'!$A:$C,R$2,FALSE)),"NOT PRESENT",VLOOKUP(DATA!$P969,'M2'!$A:$C,R$2,FALSE)),IF($N969=0,IF(ISERROR(VLOOKUP($P969,'M1'!$A:$C,R$2,FALSE)),IF(ISERROR(VLOOKUP(DATA!$P969,'M2'!$A:$C,R$2,FALSE)),"NOT PRESENT",VLOOKUP(DATA!$P969,'M2'!$A:$C,R$2,FALSE)),VLOOKUP($P969,'M1'!$A:$C,R$2,FALSE)),"SPECIFY METHOD")))</f>
        <v>No Debris found</v>
      </c>
      <c r="S969" s="33">
        <f t="shared" si="1802"/>
        <v>0</v>
      </c>
      <c r="T969" s="2">
        <v>0</v>
      </c>
    </row>
    <row r="970" spans="2:20">
      <c r="B970" s="2" t="str">
        <f t="shared" ref="B970:D970" si="1911">IF(ISERROR(B969),IF(ISERROR(B968),IF(ISERROR(B967),"BLANK",B967),B968),B969)</f>
        <v>LH</v>
      </c>
      <c r="C970" s="2" t="str">
        <f t="shared" si="1911"/>
        <v>KK</v>
      </c>
      <c r="D970" s="2" t="str">
        <f t="shared" si="1911"/>
        <v>BC3</v>
      </c>
      <c r="E970" s="7" t="str">
        <f>IF(ISERROR(VLOOKUP($D970,SITES!$A:$E,2,FALSE)),"",VLOOKUP($D970,SITES!$A:$E,2,FALSE))</f>
        <v>Broward County 3</v>
      </c>
      <c r="F970" s="4">
        <f>IF(ISERROR(VLOOKUP($D970,SITES!$A:$E,3,FALSE)),"",VLOOKUP($D970,SITES!$A:$E,3,FALSE))</f>
        <v>26.158633333333334</v>
      </c>
      <c r="G970" s="31">
        <f>IF(ISERROR(VLOOKUP($D970,SITES!$A:$E,4,FALSE)),"",VLOOKUP($D970,SITES!$A:$E,4,FALSE))</f>
        <v>-80.077349999999996</v>
      </c>
      <c r="H970" s="50">
        <f t="shared" ref="H970:P970" si="1912">IF(ISERROR(H969),IF(ISERROR(H968),IF(ISERROR(H967),"BLANK",H967),H968),H969)</f>
        <v>45479</v>
      </c>
      <c r="I970" s="2">
        <f t="shared" si="1912"/>
        <v>15</v>
      </c>
      <c r="J970" s="2" t="str">
        <f t="shared" si="1912"/>
        <v>N</v>
      </c>
      <c r="K970" s="6">
        <f t="shared" si="1912"/>
        <v>0.41666666666666669</v>
      </c>
      <c r="L970" s="2" t="str">
        <f t="shared" si="1912"/>
        <v>Angela</v>
      </c>
      <c r="M970" s="2">
        <f t="shared" si="1912"/>
        <v>18.899999999999999</v>
      </c>
      <c r="N970" s="2">
        <f t="shared" si="1912"/>
        <v>2</v>
      </c>
      <c r="O970" s="2">
        <f t="shared" si="1912"/>
        <v>2</v>
      </c>
      <c r="P970" s="2" t="str">
        <f t="shared" si="1912"/>
        <v>dez</v>
      </c>
      <c r="Q970" s="7" t="str">
        <f>IF($N970=1,IF(ISERROR(VLOOKUP($P970,'M1'!$A:$C,Q$2,FALSE)),"NOT PRESENT",VLOOKUP($P970,'M1'!$A:$C,Q$2,FALSE)),IF($N970=2,IF(ISERROR(VLOOKUP(DATA!$P970,'M2'!$A:$C,Q$2,FALSE)),"NOT PRESENT",VLOOKUP(DATA!$P970,'M2'!$A:$C,Q$2,FALSE)),IF($N970=0,IF(ISERROR(VLOOKUP($P970,'M1'!$A:$C,Q$2,FALSE)),IF(ISERROR(VLOOKUP(DATA!$P970,'M2'!$A:$C,Q$2,FALSE)),"NOT PRESENT",VLOOKUP(DATA!$P970,'M2'!$A:$C,Q$2,FALSE)),VLOOKUP($P970,'M1'!$A:$C,Q$2,FALSE)),"SPECIFY METHOD")))</f>
        <v>Debris - Zero</v>
      </c>
      <c r="R970" s="7" t="str">
        <f>IF($N970=1,IF(ISERROR(VLOOKUP($P970,'M1'!$A:$C,R$2,FALSE)),"NOT PRESENT",VLOOKUP($P970,'M1'!$A:$C,R$2,FALSE)),IF($N970=2,IF(ISERROR(VLOOKUP(DATA!$P970,'M2'!$A:$C,R$2,FALSE)),"NOT PRESENT",VLOOKUP(DATA!$P970,'M2'!$A:$C,R$2,FALSE)),IF($N970=0,IF(ISERROR(VLOOKUP($P970,'M1'!$A:$C,R$2,FALSE)),IF(ISERROR(VLOOKUP(DATA!$P970,'M2'!$A:$C,R$2,FALSE)),"NOT PRESENT",VLOOKUP(DATA!$P970,'M2'!$A:$C,R$2,FALSE)),VLOOKUP($P970,'M1'!$A:$C,R$2,FALSE)),"SPECIFY METHOD")))</f>
        <v>No Debris found</v>
      </c>
      <c r="S970" s="33">
        <f t="shared" si="1802"/>
        <v>0</v>
      </c>
      <c r="T970" s="2">
        <v>0</v>
      </c>
    </row>
    <row r="971" spans="2:20">
      <c r="B971" s="2" t="str">
        <f t="shared" ref="B971:D971" si="1913">IF(ISERROR(B970),IF(ISERROR(B969),IF(ISERROR(B968),"BLANK",B968),B969),B970)</f>
        <v>LH</v>
      </c>
      <c r="C971" s="2" t="str">
        <f t="shared" si="1913"/>
        <v>KK</v>
      </c>
      <c r="D971" s="2" t="str">
        <f t="shared" si="1913"/>
        <v>BC3</v>
      </c>
      <c r="E971" s="7" t="str">
        <f>IF(ISERROR(VLOOKUP($D971,SITES!$A:$E,2,FALSE)),"",VLOOKUP($D971,SITES!$A:$E,2,FALSE))</f>
        <v>Broward County 3</v>
      </c>
      <c r="F971" s="4">
        <f>IF(ISERROR(VLOOKUP($D971,SITES!$A:$E,3,FALSE)),"",VLOOKUP($D971,SITES!$A:$E,3,FALSE))</f>
        <v>26.158633333333334</v>
      </c>
      <c r="G971" s="31">
        <f>IF(ISERROR(VLOOKUP($D971,SITES!$A:$E,4,FALSE)),"",VLOOKUP($D971,SITES!$A:$E,4,FALSE))</f>
        <v>-80.077349999999996</v>
      </c>
      <c r="H971" s="50">
        <f t="shared" ref="H971:P971" si="1914">IF(ISERROR(H970),IF(ISERROR(H969),IF(ISERROR(H968),"BLANK",H968),H969),H970)</f>
        <v>45479</v>
      </c>
      <c r="I971" s="2">
        <f t="shared" si="1914"/>
        <v>15</v>
      </c>
      <c r="J971" s="2" t="str">
        <f t="shared" si="1914"/>
        <v>N</v>
      </c>
      <c r="K971" s="6">
        <f t="shared" si="1914"/>
        <v>0.41666666666666669</v>
      </c>
      <c r="L971" s="2" t="str">
        <f t="shared" si="1914"/>
        <v>Angela</v>
      </c>
      <c r="M971" s="2">
        <f t="shared" si="1914"/>
        <v>18.899999999999999</v>
      </c>
      <c r="N971" s="2">
        <f t="shared" si="1914"/>
        <v>2</v>
      </c>
      <c r="O971" s="2">
        <f t="shared" si="1914"/>
        <v>2</v>
      </c>
      <c r="P971" s="2" t="str">
        <f t="shared" si="1914"/>
        <v>dez</v>
      </c>
      <c r="Q971" s="7" t="str">
        <f>IF($N971=1,IF(ISERROR(VLOOKUP($P971,'M1'!$A:$C,Q$2,FALSE)),"NOT PRESENT",VLOOKUP($P971,'M1'!$A:$C,Q$2,FALSE)),IF($N971=2,IF(ISERROR(VLOOKUP(DATA!$P971,'M2'!$A:$C,Q$2,FALSE)),"NOT PRESENT",VLOOKUP(DATA!$P971,'M2'!$A:$C,Q$2,FALSE)),IF($N971=0,IF(ISERROR(VLOOKUP($P971,'M1'!$A:$C,Q$2,FALSE)),IF(ISERROR(VLOOKUP(DATA!$P971,'M2'!$A:$C,Q$2,FALSE)),"NOT PRESENT",VLOOKUP(DATA!$P971,'M2'!$A:$C,Q$2,FALSE)),VLOOKUP($P971,'M1'!$A:$C,Q$2,FALSE)),"SPECIFY METHOD")))</f>
        <v>Debris - Zero</v>
      </c>
      <c r="R971" s="7" t="str">
        <f>IF($N971=1,IF(ISERROR(VLOOKUP($P971,'M1'!$A:$C,R$2,FALSE)),"NOT PRESENT",VLOOKUP($P971,'M1'!$A:$C,R$2,FALSE)),IF($N971=2,IF(ISERROR(VLOOKUP(DATA!$P971,'M2'!$A:$C,R$2,FALSE)),"NOT PRESENT",VLOOKUP(DATA!$P971,'M2'!$A:$C,R$2,FALSE)),IF($N971=0,IF(ISERROR(VLOOKUP($P971,'M1'!$A:$C,R$2,FALSE)),IF(ISERROR(VLOOKUP(DATA!$P971,'M2'!$A:$C,R$2,FALSE)),"NOT PRESENT",VLOOKUP(DATA!$P971,'M2'!$A:$C,R$2,FALSE)),VLOOKUP($P971,'M1'!$A:$C,R$2,FALSE)),"SPECIFY METHOD")))</f>
        <v>No Debris found</v>
      </c>
      <c r="S971" s="33">
        <f t="shared" si="1802"/>
        <v>0</v>
      </c>
      <c r="T971" s="2">
        <v>0</v>
      </c>
    </row>
    <row r="972" spans="2:20">
      <c r="B972" s="2" t="str">
        <f t="shared" ref="B972:D972" si="1915">IF(ISERROR(B971),IF(ISERROR(B970),IF(ISERROR(B969),"BLANK",B969),B970),B971)</f>
        <v>LH</v>
      </c>
      <c r="C972" s="2" t="str">
        <f t="shared" si="1915"/>
        <v>KK</v>
      </c>
      <c r="D972" s="2" t="str">
        <f t="shared" si="1915"/>
        <v>BC3</v>
      </c>
      <c r="E972" s="7" t="str">
        <f>IF(ISERROR(VLOOKUP($D972,SITES!$A:$E,2,FALSE)),"",VLOOKUP($D972,SITES!$A:$E,2,FALSE))</f>
        <v>Broward County 3</v>
      </c>
      <c r="F972" s="4">
        <f>IF(ISERROR(VLOOKUP($D972,SITES!$A:$E,3,FALSE)),"",VLOOKUP($D972,SITES!$A:$E,3,FALSE))</f>
        <v>26.158633333333334</v>
      </c>
      <c r="G972" s="31">
        <f>IF(ISERROR(VLOOKUP($D972,SITES!$A:$E,4,FALSE)),"",VLOOKUP($D972,SITES!$A:$E,4,FALSE))</f>
        <v>-80.077349999999996</v>
      </c>
      <c r="H972" s="50">
        <f t="shared" ref="H972:P972" si="1916">IF(ISERROR(H971),IF(ISERROR(H970),IF(ISERROR(H969),"BLANK",H969),H970),H971)</f>
        <v>45479</v>
      </c>
      <c r="I972" s="2">
        <f t="shared" si="1916"/>
        <v>15</v>
      </c>
      <c r="J972" s="2" t="str">
        <f t="shared" si="1916"/>
        <v>N</v>
      </c>
      <c r="K972" s="6">
        <f t="shared" si="1916"/>
        <v>0.41666666666666669</v>
      </c>
      <c r="L972" s="2" t="str">
        <f t="shared" si="1916"/>
        <v>Angela</v>
      </c>
      <c r="M972" s="2">
        <f t="shared" si="1916"/>
        <v>18.899999999999999</v>
      </c>
      <c r="N972" s="2">
        <f t="shared" si="1916"/>
        <v>2</v>
      </c>
      <c r="O972" s="2">
        <f t="shared" si="1916"/>
        <v>2</v>
      </c>
      <c r="P972" s="2" t="str">
        <f t="shared" si="1916"/>
        <v>dez</v>
      </c>
      <c r="Q972" s="7" t="str">
        <f>IF($N972=1,IF(ISERROR(VLOOKUP($P972,'M1'!$A:$C,Q$2,FALSE)),"NOT PRESENT",VLOOKUP($P972,'M1'!$A:$C,Q$2,FALSE)),IF($N972=2,IF(ISERROR(VLOOKUP(DATA!$P972,'M2'!$A:$C,Q$2,FALSE)),"NOT PRESENT",VLOOKUP(DATA!$P972,'M2'!$A:$C,Q$2,FALSE)),IF($N972=0,IF(ISERROR(VLOOKUP($P972,'M1'!$A:$C,Q$2,FALSE)),IF(ISERROR(VLOOKUP(DATA!$P972,'M2'!$A:$C,Q$2,FALSE)),"NOT PRESENT",VLOOKUP(DATA!$P972,'M2'!$A:$C,Q$2,FALSE)),VLOOKUP($P972,'M1'!$A:$C,Q$2,FALSE)),"SPECIFY METHOD")))</f>
        <v>Debris - Zero</v>
      </c>
      <c r="R972" s="7" t="str">
        <f>IF($N972=1,IF(ISERROR(VLOOKUP($P972,'M1'!$A:$C,R$2,FALSE)),"NOT PRESENT",VLOOKUP($P972,'M1'!$A:$C,R$2,FALSE)),IF($N972=2,IF(ISERROR(VLOOKUP(DATA!$P972,'M2'!$A:$C,R$2,FALSE)),"NOT PRESENT",VLOOKUP(DATA!$P972,'M2'!$A:$C,R$2,FALSE)),IF($N972=0,IF(ISERROR(VLOOKUP($P972,'M1'!$A:$C,R$2,FALSE)),IF(ISERROR(VLOOKUP(DATA!$P972,'M2'!$A:$C,R$2,FALSE)),"NOT PRESENT",VLOOKUP(DATA!$P972,'M2'!$A:$C,R$2,FALSE)),VLOOKUP($P972,'M1'!$A:$C,R$2,FALSE)),"SPECIFY METHOD")))</f>
        <v>No Debris found</v>
      </c>
      <c r="S972" s="33">
        <f t="shared" si="1802"/>
        <v>0</v>
      </c>
      <c r="T972" s="2">
        <v>0</v>
      </c>
    </row>
    <row r="973" spans="2:20">
      <c r="B973" s="2" t="str">
        <f t="shared" ref="B973:D973" si="1917">IF(ISERROR(B972),IF(ISERROR(B971),IF(ISERROR(B970),"BLANK",B970),B971),B972)</f>
        <v>LH</v>
      </c>
      <c r="C973" s="2" t="str">
        <f t="shared" si="1917"/>
        <v>KK</v>
      </c>
      <c r="D973" s="2" t="str">
        <f t="shared" si="1917"/>
        <v>BC3</v>
      </c>
      <c r="E973" s="7" t="str">
        <f>IF(ISERROR(VLOOKUP($D973,SITES!$A:$E,2,FALSE)),"",VLOOKUP($D973,SITES!$A:$E,2,FALSE))</f>
        <v>Broward County 3</v>
      </c>
      <c r="F973" s="4">
        <f>IF(ISERROR(VLOOKUP($D973,SITES!$A:$E,3,FALSE)),"",VLOOKUP($D973,SITES!$A:$E,3,FALSE))</f>
        <v>26.158633333333334</v>
      </c>
      <c r="G973" s="31">
        <f>IF(ISERROR(VLOOKUP($D973,SITES!$A:$E,4,FALSE)),"",VLOOKUP($D973,SITES!$A:$E,4,FALSE))</f>
        <v>-80.077349999999996</v>
      </c>
      <c r="H973" s="50">
        <f t="shared" ref="H973:P973" si="1918">IF(ISERROR(H972),IF(ISERROR(H971),IF(ISERROR(H970),"BLANK",H970),H971),H972)</f>
        <v>45479</v>
      </c>
      <c r="I973" s="2">
        <f t="shared" si="1918"/>
        <v>15</v>
      </c>
      <c r="J973" s="2" t="str">
        <f t="shared" si="1918"/>
        <v>N</v>
      </c>
      <c r="K973" s="6">
        <f t="shared" si="1918"/>
        <v>0.41666666666666669</v>
      </c>
      <c r="L973" s="2" t="str">
        <f t="shared" si="1918"/>
        <v>Angela</v>
      </c>
      <c r="M973" s="2">
        <f t="shared" si="1918"/>
        <v>18.899999999999999</v>
      </c>
      <c r="N973" s="2">
        <f t="shared" si="1918"/>
        <v>2</v>
      </c>
      <c r="O973" s="2">
        <f t="shared" si="1918"/>
        <v>2</v>
      </c>
      <c r="P973" s="2" t="str">
        <f t="shared" si="1918"/>
        <v>dez</v>
      </c>
      <c r="Q973" s="7" t="str">
        <f>IF($N973=1,IF(ISERROR(VLOOKUP($P973,'M1'!$A:$C,Q$2,FALSE)),"NOT PRESENT",VLOOKUP($P973,'M1'!$A:$C,Q$2,FALSE)),IF($N973=2,IF(ISERROR(VLOOKUP(DATA!$P973,'M2'!$A:$C,Q$2,FALSE)),"NOT PRESENT",VLOOKUP(DATA!$P973,'M2'!$A:$C,Q$2,FALSE)),IF($N973=0,IF(ISERROR(VLOOKUP($P973,'M1'!$A:$C,Q$2,FALSE)),IF(ISERROR(VLOOKUP(DATA!$P973,'M2'!$A:$C,Q$2,FALSE)),"NOT PRESENT",VLOOKUP(DATA!$P973,'M2'!$A:$C,Q$2,FALSE)),VLOOKUP($P973,'M1'!$A:$C,Q$2,FALSE)),"SPECIFY METHOD")))</f>
        <v>Debris - Zero</v>
      </c>
      <c r="R973" s="7" t="str">
        <f>IF($N973=1,IF(ISERROR(VLOOKUP($P973,'M1'!$A:$C,R$2,FALSE)),"NOT PRESENT",VLOOKUP($P973,'M1'!$A:$C,R$2,FALSE)),IF($N973=2,IF(ISERROR(VLOOKUP(DATA!$P973,'M2'!$A:$C,R$2,FALSE)),"NOT PRESENT",VLOOKUP(DATA!$P973,'M2'!$A:$C,R$2,FALSE)),IF($N973=0,IF(ISERROR(VLOOKUP($P973,'M1'!$A:$C,R$2,FALSE)),IF(ISERROR(VLOOKUP(DATA!$P973,'M2'!$A:$C,R$2,FALSE)),"NOT PRESENT",VLOOKUP(DATA!$P973,'M2'!$A:$C,R$2,FALSE)),VLOOKUP($P973,'M1'!$A:$C,R$2,FALSE)),"SPECIFY METHOD")))</f>
        <v>No Debris found</v>
      </c>
      <c r="S973" s="33">
        <f t="shared" si="1802"/>
        <v>0</v>
      </c>
      <c r="T973" s="2">
        <v>0</v>
      </c>
    </row>
    <row r="974" spans="2:20">
      <c r="B974" s="2" t="str">
        <f t="shared" ref="B974:D974" si="1919">IF(ISERROR(B973),IF(ISERROR(B972),IF(ISERROR(B971),"BLANK",B971),B972),B973)</f>
        <v>LH</v>
      </c>
      <c r="C974" s="2" t="str">
        <f t="shared" si="1919"/>
        <v>KK</v>
      </c>
      <c r="D974" s="2" t="str">
        <f t="shared" si="1919"/>
        <v>BC3</v>
      </c>
      <c r="E974" s="7" t="str">
        <f>IF(ISERROR(VLOOKUP($D974,SITES!$A:$E,2,FALSE)),"",VLOOKUP($D974,SITES!$A:$E,2,FALSE))</f>
        <v>Broward County 3</v>
      </c>
      <c r="F974" s="4">
        <f>IF(ISERROR(VLOOKUP($D974,SITES!$A:$E,3,FALSE)),"",VLOOKUP($D974,SITES!$A:$E,3,FALSE))</f>
        <v>26.158633333333334</v>
      </c>
      <c r="G974" s="31">
        <f>IF(ISERROR(VLOOKUP($D974,SITES!$A:$E,4,FALSE)),"",VLOOKUP($D974,SITES!$A:$E,4,FALSE))</f>
        <v>-80.077349999999996</v>
      </c>
      <c r="H974" s="50">
        <f t="shared" ref="H974:P974" si="1920">IF(ISERROR(H973),IF(ISERROR(H972),IF(ISERROR(H971),"BLANK",H971),H972),H973)</f>
        <v>45479</v>
      </c>
      <c r="I974" s="2">
        <f t="shared" si="1920"/>
        <v>15</v>
      </c>
      <c r="J974" s="2" t="str">
        <f t="shared" si="1920"/>
        <v>N</v>
      </c>
      <c r="K974" s="6">
        <f t="shared" si="1920"/>
        <v>0.41666666666666669</v>
      </c>
      <c r="L974" s="2" t="str">
        <f t="shared" si="1920"/>
        <v>Angela</v>
      </c>
      <c r="M974" s="2">
        <f t="shared" si="1920"/>
        <v>18.899999999999999</v>
      </c>
      <c r="N974" s="2">
        <f t="shared" si="1920"/>
        <v>2</v>
      </c>
      <c r="O974" s="2">
        <f t="shared" si="1920"/>
        <v>2</v>
      </c>
      <c r="P974" s="2" t="str">
        <f t="shared" si="1920"/>
        <v>dez</v>
      </c>
      <c r="Q974" s="7" t="str">
        <f>IF($N974=1,IF(ISERROR(VLOOKUP($P974,'M1'!$A:$C,Q$2,FALSE)),"NOT PRESENT",VLOOKUP($P974,'M1'!$A:$C,Q$2,FALSE)),IF($N974=2,IF(ISERROR(VLOOKUP(DATA!$P974,'M2'!$A:$C,Q$2,FALSE)),"NOT PRESENT",VLOOKUP(DATA!$P974,'M2'!$A:$C,Q$2,FALSE)),IF($N974=0,IF(ISERROR(VLOOKUP($P974,'M1'!$A:$C,Q$2,FALSE)),IF(ISERROR(VLOOKUP(DATA!$P974,'M2'!$A:$C,Q$2,FALSE)),"NOT PRESENT",VLOOKUP(DATA!$P974,'M2'!$A:$C,Q$2,FALSE)),VLOOKUP($P974,'M1'!$A:$C,Q$2,FALSE)),"SPECIFY METHOD")))</f>
        <v>Debris - Zero</v>
      </c>
      <c r="R974" s="7" t="str">
        <f>IF($N974=1,IF(ISERROR(VLOOKUP($P974,'M1'!$A:$C,R$2,FALSE)),"NOT PRESENT",VLOOKUP($P974,'M1'!$A:$C,R$2,FALSE)),IF($N974=2,IF(ISERROR(VLOOKUP(DATA!$P974,'M2'!$A:$C,R$2,FALSE)),"NOT PRESENT",VLOOKUP(DATA!$P974,'M2'!$A:$C,R$2,FALSE)),IF($N974=0,IF(ISERROR(VLOOKUP($P974,'M1'!$A:$C,R$2,FALSE)),IF(ISERROR(VLOOKUP(DATA!$P974,'M2'!$A:$C,R$2,FALSE)),"NOT PRESENT",VLOOKUP(DATA!$P974,'M2'!$A:$C,R$2,FALSE)),VLOOKUP($P974,'M1'!$A:$C,R$2,FALSE)),"SPECIFY METHOD")))</f>
        <v>No Debris found</v>
      </c>
      <c r="S974" s="33">
        <f t="shared" si="1802"/>
        <v>0</v>
      </c>
      <c r="T974" s="2">
        <v>0</v>
      </c>
    </row>
    <row r="975" spans="2:20">
      <c r="B975" s="2" t="str">
        <f t="shared" ref="B975:D975" si="1921">IF(ISERROR(B974),IF(ISERROR(B973),IF(ISERROR(B972),"BLANK",B972),B973),B974)</f>
        <v>LH</v>
      </c>
      <c r="C975" s="2" t="str">
        <f t="shared" si="1921"/>
        <v>KK</v>
      </c>
      <c r="D975" s="2" t="str">
        <f t="shared" si="1921"/>
        <v>BC3</v>
      </c>
      <c r="E975" s="7" t="str">
        <f>IF(ISERROR(VLOOKUP($D975,SITES!$A:$E,2,FALSE)),"",VLOOKUP($D975,SITES!$A:$E,2,FALSE))</f>
        <v>Broward County 3</v>
      </c>
      <c r="F975" s="4">
        <f>IF(ISERROR(VLOOKUP($D975,SITES!$A:$E,3,FALSE)),"",VLOOKUP($D975,SITES!$A:$E,3,FALSE))</f>
        <v>26.158633333333334</v>
      </c>
      <c r="G975" s="31">
        <f>IF(ISERROR(VLOOKUP($D975,SITES!$A:$E,4,FALSE)),"",VLOOKUP($D975,SITES!$A:$E,4,FALSE))</f>
        <v>-80.077349999999996</v>
      </c>
      <c r="H975" s="50">
        <f t="shared" ref="H975:P975" si="1922">IF(ISERROR(H974),IF(ISERROR(H973),IF(ISERROR(H972),"BLANK",H972),H973),H974)</f>
        <v>45479</v>
      </c>
      <c r="I975" s="2">
        <f t="shared" si="1922"/>
        <v>15</v>
      </c>
      <c r="J975" s="2" t="str">
        <f t="shared" si="1922"/>
        <v>N</v>
      </c>
      <c r="K975" s="6">
        <f t="shared" si="1922"/>
        <v>0.41666666666666669</v>
      </c>
      <c r="L975" s="2" t="str">
        <f t="shared" si="1922"/>
        <v>Angela</v>
      </c>
      <c r="M975" s="2">
        <f t="shared" si="1922"/>
        <v>18.899999999999999</v>
      </c>
      <c r="N975" s="2">
        <f t="shared" si="1922"/>
        <v>2</v>
      </c>
      <c r="O975" s="2">
        <f t="shared" si="1922"/>
        <v>2</v>
      </c>
      <c r="P975" s="2" t="str">
        <f t="shared" si="1922"/>
        <v>dez</v>
      </c>
      <c r="Q975" s="7" t="str">
        <f>IF($N975=1,IF(ISERROR(VLOOKUP($P975,'M1'!$A:$C,Q$2,FALSE)),"NOT PRESENT",VLOOKUP($P975,'M1'!$A:$C,Q$2,FALSE)),IF($N975=2,IF(ISERROR(VLOOKUP(DATA!$P975,'M2'!$A:$C,Q$2,FALSE)),"NOT PRESENT",VLOOKUP(DATA!$P975,'M2'!$A:$C,Q$2,FALSE)),IF($N975=0,IF(ISERROR(VLOOKUP($P975,'M1'!$A:$C,Q$2,FALSE)),IF(ISERROR(VLOOKUP(DATA!$P975,'M2'!$A:$C,Q$2,FALSE)),"NOT PRESENT",VLOOKUP(DATA!$P975,'M2'!$A:$C,Q$2,FALSE)),VLOOKUP($P975,'M1'!$A:$C,Q$2,FALSE)),"SPECIFY METHOD")))</f>
        <v>Debris - Zero</v>
      </c>
      <c r="R975" s="7" t="str">
        <f>IF($N975=1,IF(ISERROR(VLOOKUP($P975,'M1'!$A:$C,R$2,FALSE)),"NOT PRESENT",VLOOKUP($P975,'M1'!$A:$C,R$2,FALSE)),IF($N975=2,IF(ISERROR(VLOOKUP(DATA!$P975,'M2'!$A:$C,R$2,FALSE)),"NOT PRESENT",VLOOKUP(DATA!$P975,'M2'!$A:$C,R$2,FALSE)),IF($N975=0,IF(ISERROR(VLOOKUP($P975,'M1'!$A:$C,R$2,FALSE)),IF(ISERROR(VLOOKUP(DATA!$P975,'M2'!$A:$C,R$2,FALSE)),"NOT PRESENT",VLOOKUP(DATA!$P975,'M2'!$A:$C,R$2,FALSE)),VLOOKUP($P975,'M1'!$A:$C,R$2,FALSE)),"SPECIFY METHOD")))</f>
        <v>No Debris found</v>
      </c>
      <c r="S975" s="33">
        <f t="shared" si="1802"/>
        <v>0</v>
      </c>
      <c r="T975" s="2">
        <v>0</v>
      </c>
    </row>
    <row r="976" spans="2:20">
      <c r="B976" s="2" t="str">
        <f t="shared" ref="B976:D976" si="1923">IF(ISERROR(B975),IF(ISERROR(B974),IF(ISERROR(B973),"BLANK",B973),B974),B975)</f>
        <v>LH</v>
      </c>
      <c r="C976" s="2" t="str">
        <f t="shared" si="1923"/>
        <v>KK</v>
      </c>
      <c r="D976" s="2" t="str">
        <f t="shared" si="1923"/>
        <v>BC3</v>
      </c>
      <c r="E976" s="7" t="str">
        <f>IF(ISERROR(VLOOKUP($D976,SITES!$A:$E,2,FALSE)),"",VLOOKUP($D976,SITES!$A:$E,2,FALSE))</f>
        <v>Broward County 3</v>
      </c>
      <c r="F976" s="4">
        <f>IF(ISERROR(VLOOKUP($D976,SITES!$A:$E,3,FALSE)),"",VLOOKUP($D976,SITES!$A:$E,3,FALSE))</f>
        <v>26.158633333333334</v>
      </c>
      <c r="G976" s="31">
        <f>IF(ISERROR(VLOOKUP($D976,SITES!$A:$E,4,FALSE)),"",VLOOKUP($D976,SITES!$A:$E,4,FALSE))</f>
        <v>-80.077349999999996</v>
      </c>
      <c r="H976" s="50">
        <f t="shared" ref="H976:P976" si="1924">IF(ISERROR(H975),IF(ISERROR(H974),IF(ISERROR(H973),"BLANK",H973),H974),H975)</f>
        <v>45479</v>
      </c>
      <c r="I976" s="2">
        <f t="shared" si="1924"/>
        <v>15</v>
      </c>
      <c r="J976" s="2" t="str">
        <f t="shared" si="1924"/>
        <v>N</v>
      </c>
      <c r="K976" s="6">
        <f t="shared" si="1924"/>
        <v>0.41666666666666669</v>
      </c>
      <c r="L976" s="2" t="str">
        <f t="shared" si="1924"/>
        <v>Angela</v>
      </c>
      <c r="M976" s="2">
        <f t="shared" si="1924"/>
        <v>18.899999999999999</v>
      </c>
      <c r="N976" s="2">
        <f t="shared" si="1924"/>
        <v>2</v>
      </c>
      <c r="O976" s="2">
        <f t="shared" si="1924"/>
        <v>2</v>
      </c>
      <c r="P976" s="2" t="str">
        <f t="shared" si="1924"/>
        <v>dez</v>
      </c>
      <c r="Q976" s="7" t="str">
        <f>IF($N976=1,IF(ISERROR(VLOOKUP($P976,'M1'!$A:$C,Q$2,FALSE)),"NOT PRESENT",VLOOKUP($P976,'M1'!$A:$C,Q$2,FALSE)),IF($N976=2,IF(ISERROR(VLOOKUP(DATA!$P976,'M2'!$A:$C,Q$2,FALSE)),"NOT PRESENT",VLOOKUP(DATA!$P976,'M2'!$A:$C,Q$2,FALSE)),IF($N976=0,IF(ISERROR(VLOOKUP($P976,'M1'!$A:$C,Q$2,FALSE)),IF(ISERROR(VLOOKUP(DATA!$P976,'M2'!$A:$C,Q$2,FALSE)),"NOT PRESENT",VLOOKUP(DATA!$P976,'M2'!$A:$C,Q$2,FALSE)),VLOOKUP($P976,'M1'!$A:$C,Q$2,FALSE)),"SPECIFY METHOD")))</f>
        <v>Debris - Zero</v>
      </c>
      <c r="R976" s="7" t="str">
        <f>IF($N976=1,IF(ISERROR(VLOOKUP($P976,'M1'!$A:$C,R$2,FALSE)),"NOT PRESENT",VLOOKUP($P976,'M1'!$A:$C,R$2,FALSE)),IF($N976=2,IF(ISERROR(VLOOKUP(DATA!$P976,'M2'!$A:$C,R$2,FALSE)),"NOT PRESENT",VLOOKUP(DATA!$P976,'M2'!$A:$C,R$2,FALSE)),IF($N976=0,IF(ISERROR(VLOOKUP($P976,'M1'!$A:$C,R$2,FALSE)),IF(ISERROR(VLOOKUP(DATA!$P976,'M2'!$A:$C,R$2,FALSE)),"NOT PRESENT",VLOOKUP(DATA!$P976,'M2'!$A:$C,R$2,FALSE)),VLOOKUP($P976,'M1'!$A:$C,R$2,FALSE)),"SPECIFY METHOD")))</f>
        <v>No Debris found</v>
      </c>
      <c r="S976" s="33">
        <f t="shared" si="1802"/>
        <v>0</v>
      </c>
      <c r="T976" s="2">
        <v>0</v>
      </c>
    </row>
    <row r="977" spans="2:20">
      <c r="B977" s="2" t="str">
        <f t="shared" ref="B977:D977" si="1925">IF(ISERROR(B976),IF(ISERROR(B975),IF(ISERROR(B974),"BLANK",B974),B975),B976)</f>
        <v>LH</v>
      </c>
      <c r="C977" s="2" t="str">
        <f t="shared" si="1925"/>
        <v>KK</v>
      </c>
      <c r="D977" s="2" t="str">
        <f t="shared" si="1925"/>
        <v>BC3</v>
      </c>
      <c r="E977" s="7" t="str">
        <f>IF(ISERROR(VLOOKUP($D977,SITES!$A:$E,2,FALSE)),"",VLOOKUP($D977,SITES!$A:$E,2,FALSE))</f>
        <v>Broward County 3</v>
      </c>
      <c r="F977" s="4">
        <f>IF(ISERROR(VLOOKUP($D977,SITES!$A:$E,3,FALSE)),"",VLOOKUP($D977,SITES!$A:$E,3,FALSE))</f>
        <v>26.158633333333334</v>
      </c>
      <c r="G977" s="31">
        <f>IF(ISERROR(VLOOKUP($D977,SITES!$A:$E,4,FALSE)),"",VLOOKUP($D977,SITES!$A:$E,4,FALSE))</f>
        <v>-80.077349999999996</v>
      </c>
      <c r="H977" s="50">
        <f t="shared" ref="H977:P977" si="1926">IF(ISERROR(H976),IF(ISERROR(H975),IF(ISERROR(H974),"BLANK",H974),H975),H976)</f>
        <v>45479</v>
      </c>
      <c r="I977" s="2">
        <f t="shared" si="1926"/>
        <v>15</v>
      </c>
      <c r="J977" s="2" t="str">
        <f t="shared" si="1926"/>
        <v>N</v>
      </c>
      <c r="K977" s="6">
        <f t="shared" si="1926"/>
        <v>0.41666666666666669</v>
      </c>
      <c r="L977" s="2" t="str">
        <f t="shared" si="1926"/>
        <v>Angela</v>
      </c>
      <c r="M977" s="2">
        <f t="shared" si="1926"/>
        <v>18.899999999999999</v>
      </c>
      <c r="N977" s="2">
        <f t="shared" si="1926"/>
        <v>2</v>
      </c>
      <c r="O977" s="2">
        <f t="shared" si="1926"/>
        <v>2</v>
      </c>
      <c r="P977" s="2" t="str">
        <f t="shared" si="1926"/>
        <v>dez</v>
      </c>
      <c r="Q977" s="7" t="str">
        <f>IF($N977=1,IF(ISERROR(VLOOKUP($P977,'M1'!$A:$C,Q$2,FALSE)),"NOT PRESENT",VLOOKUP($P977,'M1'!$A:$C,Q$2,FALSE)),IF($N977=2,IF(ISERROR(VLOOKUP(DATA!$P977,'M2'!$A:$C,Q$2,FALSE)),"NOT PRESENT",VLOOKUP(DATA!$P977,'M2'!$A:$C,Q$2,FALSE)),IF($N977=0,IF(ISERROR(VLOOKUP($P977,'M1'!$A:$C,Q$2,FALSE)),IF(ISERROR(VLOOKUP(DATA!$P977,'M2'!$A:$C,Q$2,FALSE)),"NOT PRESENT",VLOOKUP(DATA!$P977,'M2'!$A:$C,Q$2,FALSE)),VLOOKUP($P977,'M1'!$A:$C,Q$2,FALSE)),"SPECIFY METHOD")))</f>
        <v>Debris - Zero</v>
      </c>
      <c r="R977" s="7" t="str">
        <f>IF($N977=1,IF(ISERROR(VLOOKUP($P977,'M1'!$A:$C,R$2,FALSE)),"NOT PRESENT",VLOOKUP($P977,'M1'!$A:$C,R$2,FALSE)),IF($N977=2,IF(ISERROR(VLOOKUP(DATA!$P977,'M2'!$A:$C,R$2,FALSE)),"NOT PRESENT",VLOOKUP(DATA!$P977,'M2'!$A:$C,R$2,FALSE)),IF($N977=0,IF(ISERROR(VLOOKUP($P977,'M1'!$A:$C,R$2,FALSE)),IF(ISERROR(VLOOKUP(DATA!$P977,'M2'!$A:$C,R$2,FALSE)),"NOT PRESENT",VLOOKUP(DATA!$P977,'M2'!$A:$C,R$2,FALSE)),VLOOKUP($P977,'M1'!$A:$C,R$2,FALSE)),"SPECIFY METHOD")))</f>
        <v>No Debris found</v>
      </c>
      <c r="S977" s="33">
        <f t="shared" si="1802"/>
        <v>0</v>
      </c>
      <c r="T977" s="2">
        <v>0</v>
      </c>
    </row>
    <row r="978" spans="2:20">
      <c r="B978" s="2" t="str">
        <f t="shared" ref="B978:D978" si="1927">IF(ISERROR(B977),IF(ISERROR(B976),IF(ISERROR(B975),"BLANK",B975),B976),B977)</f>
        <v>LH</v>
      </c>
      <c r="C978" s="2" t="str">
        <f t="shared" si="1927"/>
        <v>KK</v>
      </c>
      <c r="D978" s="2" t="str">
        <f t="shared" si="1927"/>
        <v>BC3</v>
      </c>
      <c r="E978" s="7" t="str">
        <f>IF(ISERROR(VLOOKUP($D978,SITES!$A:$E,2,FALSE)),"",VLOOKUP($D978,SITES!$A:$E,2,FALSE))</f>
        <v>Broward County 3</v>
      </c>
      <c r="F978" s="4">
        <f>IF(ISERROR(VLOOKUP($D978,SITES!$A:$E,3,FALSE)),"",VLOOKUP($D978,SITES!$A:$E,3,FALSE))</f>
        <v>26.158633333333334</v>
      </c>
      <c r="G978" s="31">
        <f>IF(ISERROR(VLOOKUP($D978,SITES!$A:$E,4,FALSE)),"",VLOOKUP($D978,SITES!$A:$E,4,FALSE))</f>
        <v>-80.077349999999996</v>
      </c>
      <c r="H978" s="50">
        <f t="shared" ref="H978:P978" si="1928">IF(ISERROR(H977),IF(ISERROR(H976),IF(ISERROR(H975),"BLANK",H975),H976),H977)</f>
        <v>45479</v>
      </c>
      <c r="I978" s="2">
        <f t="shared" si="1928"/>
        <v>15</v>
      </c>
      <c r="J978" s="2" t="str">
        <f t="shared" si="1928"/>
        <v>N</v>
      </c>
      <c r="K978" s="6">
        <f t="shared" si="1928"/>
        <v>0.41666666666666669</v>
      </c>
      <c r="L978" s="2" t="str">
        <f t="shared" si="1928"/>
        <v>Angela</v>
      </c>
      <c r="M978" s="2">
        <f t="shared" si="1928"/>
        <v>18.899999999999999</v>
      </c>
      <c r="N978" s="2">
        <f t="shared" si="1928"/>
        <v>2</v>
      </c>
      <c r="O978" s="2">
        <f t="shared" si="1928"/>
        <v>2</v>
      </c>
      <c r="P978" s="2" t="str">
        <f t="shared" si="1928"/>
        <v>dez</v>
      </c>
      <c r="Q978" s="7" t="str">
        <f>IF($N978=1,IF(ISERROR(VLOOKUP($P978,'M1'!$A:$C,Q$2,FALSE)),"NOT PRESENT",VLOOKUP($P978,'M1'!$A:$C,Q$2,FALSE)),IF($N978=2,IF(ISERROR(VLOOKUP(DATA!$P978,'M2'!$A:$C,Q$2,FALSE)),"NOT PRESENT",VLOOKUP(DATA!$P978,'M2'!$A:$C,Q$2,FALSE)),IF($N978=0,IF(ISERROR(VLOOKUP($P978,'M1'!$A:$C,Q$2,FALSE)),IF(ISERROR(VLOOKUP(DATA!$P978,'M2'!$A:$C,Q$2,FALSE)),"NOT PRESENT",VLOOKUP(DATA!$P978,'M2'!$A:$C,Q$2,FALSE)),VLOOKUP($P978,'M1'!$A:$C,Q$2,FALSE)),"SPECIFY METHOD")))</f>
        <v>Debris - Zero</v>
      </c>
      <c r="R978" s="7" t="str">
        <f>IF($N978=1,IF(ISERROR(VLOOKUP($P978,'M1'!$A:$C,R$2,FALSE)),"NOT PRESENT",VLOOKUP($P978,'M1'!$A:$C,R$2,FALSE)),IF($N978=2,IF(ISERROR(VLOOKUP(DATA!$P978,'M2'!$A:$C,R$2,FALSE)),"NOT PRESENT",VLOOKUP(DATA!$P978,'M2'!$A:$C,R$2,FALSE)),IF($N978=0,IF(ISERROR(VLOOKUP($P978,'M1'!$A:$C,R$2,FALSE)),IF(ISERROR(VLOOKUP(DATA!$P978,'M2'!$A:$C,R$2,FALSE)),"NOT PRESENT",VLOOKUP(DATA!$P978,'M2'!$A:$C,R$2,FALSE)),VLOOKUP($P978,'M1'!$A:$C,R$2,FALSE)),"SPECIFY METHOD")))</f>
        <v>No Debris found</v>
      </c>
      <c r="S978" s="33">
        <f t="shared" si="1802"/>
        <v>0</v>
      </c>
      <c r="T978" s="2">
        <v>0</v>
      </c>
    </row>
    <row r="979" spans="2:20">
      <c r="B979" s="2" t="str">
        <f t="shared" ref="B979:D979" si="1929">IF(ISERROR(B978),IF(ISERROR(B977),IF(ISERROR(B976),"BLANK",B976),B977),B978)</f>
        <v>LH</v>
      </c>
      <c r="C979" s="2" t="str">
        <f t="shared" si="1929"/>
        <v>KK</v>
      </c>
      <c r="D979" s="2" t="str">
        <f t="shared" si="1929"/>
        <v>BC3</v>
      </c>
      <c r="E979" s="7" t="str">
        <f>IF(ISERROR(VLOOKUP($D979,SITES!$A:$E,2,FALSE)),"",VLOOKUP($D979,SITES!$A:$E,2,FALSE))</f>
        <v>Broward County 3</v>
      </c>
      <c r="F979" s="4">
        <f>IF(ISERROR(VLOOKUP($D979,SITES!$A:$E,3,FALSE)),"",VLOOKUP($D979,SITES!$A:$E,3,FALSE))</f>
        <v>26.158633333333334</v>
      </c>
      <c r="G979" s="31">
        <f>IF(ISERROR(VLOOKUP($D979,SITES!$A:$E,4,FALSE)),"",VLOOKUP($D979,SITES!$A:$E,4,FALSE))</f>
        <v>-80.077349999999996</v>
      </c>
      <c r="H979" s="50">
        <f t="shared" ref="H979:P979" si="1930">IF(ISERROR(H978),IF(ISERROR(H977),IF(ISERROR(H976),"BLANK",H976),H977),H978)</f>
        <v>45479</v>
      </c>
      <c r="I979" s="2">
        <f t="shared" si="1930"/>
        <v>15</v>
      </c>
      <c r="J979" s="2" t="str">
        <f t="shared" si="1930"/>
        <v>N</v>
      </c>
      <c r="K979" s="6">
        <f t="shared" si="1930"/>
        <v>0.41666666666666669</v>
      </c>
      <c r="L979" s="2" t="str">
        <f t="shared" si="1930"/>
        <v>Angela</v>
      </c>
      <c r="M979" s="2">
        <f t="shared" si="1930"/>
        <v>18.899999999999999</v>
      </c>
      <c r="N979" s="2">
        <f t="shared" si="1930"/>
        <v>2</v>
      </c>
      <c r="O979" s="2">
        <f t="shared" si="1930"/>
        <v>2</v>
      </c>
      <c r="P979" s="2" t="str">
        <f t="shared" si="1930"/>
        <v>dez</v>
      </c>
      <c r="Q979" s="7" t="str">
        <f>IF($N979=1,IF(ISERROR(VLOOKUP($P979,'M1'!$A:$C,Q$2,FALSE)),"NOT PRESENT",VLOOKUP($P979,'M1'!$A:$C,Q$2,FALSE)),IF($N979=2,IF(ISERROR(VLOOKUP(DATA!$P979,'M2'!$A:$C,Q$2,FALSE)),"NOT PRESENT",VLOOKUP(DATA!$P979,'M2'!$A:$C,Q$2,FALSE)),IF($N979=0,IF(ISERROR(VLOOKUP($P979,'M1'!$A:$C,Q$2,FALSE)),IF(ISERROR(VLOOKUP(DATA!$P979,'M2'!$A:$C,Q$2,FALSE)),"NOT PRESENT",VLOOKUP(DATA!$P979,'M2'!$A:$C,Q$2,FALSE)),VLOOKUP($P979,'M1'!$A:$C,Q$2,FALSE)),"SPECIFY METHOD")))</f>
        <v>Debris - Zero</v>
      </c>
      <c r="R979" s="7" t="str">
        <f>IF($N979=1,IF(ISERROR(VLOOKUP($P979,'M1'!$A:$C,R$2,FALSE)),"NOT PRESENT",VLOOKUP($P979,'M1'!$A:$C,R$2,FALSE)),IF($N979=2,IF(ISERROR(VLOOKUP(DATA!$P979,'M2'!$A:$C,R$2,FALSE)),"NOT PRESENT",VLOOKUP(DATA!$P979,'M2'!$A:$C,R$2,FALSE)),IF($N979=0,IF(ISERROR(VLOOKUP($P979,'M1'!$A:$C,R$2,FALSE)),IF(ISERROR(VLOOKUP(DATA!$P979,'M2'!$A:$C,R$2,FALSE)),"NOT PRESENT",VLOOKUP(DATA!$P979,'M2'!$A:$C,R$2,FALSE)),VLOOKUP($P979,'M1'!$A:$C,R$2,FALSE)),"SPECIFY METHOD")))</f>
        <v>No Debris found</v>
      </c>
      <c r="S979" s="33">
        <f t="shared" ref="S979:S1042" si="1931">SUM(T979:AV979)</f>
        <v>0</v>
      </c>
      <c r="T979" s="2">
        <v>0</v>
      </c>
    </row>
    <row r="980" spans="2:20">
      <c r="B980" s="2" t="str">
        <f t="shared" ref="B980:D980" si="1932">IF(ISERROR(B979),IF(ISERROR(B978),IF(ISERROR(B977),"BLANK",B977),B978),B979)</f>
        <v>LH</v>
      </c>
      <c r="C980" s="2" t="str">
        <f t="shared" si="1932"/>
        <v>KK</v>
      </c>
      <c r="D980" s="2" t="str">
        <f t="shared" si="1932"/>
        <v>BC3</v>
      </c>
      <c r="E980" s="7" t="str">
        <f>IF(ISERROR(VLOOKUP($D980,SITES!$A:$E,2,FALSE)),"",VLOOKUP($D980,SITES!$A:$E,2,FALSE))</f>
        <v>Broward County 3</v>
      </c>
      <c r="F980" s="4">
        <f>IF(ISERROR(VLOOKUP($D980,SITES!$A:$E,3,FALSE)),"",VLOOKUP($D980,SITES!$A:$E,3,FALSE))</f>
        <v>26.158633333333334</v>
      </c>
      <c r="G980" s="31">
        <f>IF(ISERROR(VLOOKUP($D980,SITES!$A:$E,4,FALSE)),"",VLOOKUP($D980,SITES!$A:$E,4,FALSE))</f>
        <v>-80.077349999999996</v>
      </c>
      <c r="H980" s="50">
        <f t="shared" ref="H980:P980" si="1933">IF(ISERROR(H979),IF(ISERROR(H978),IF(ISERROR(H977),"BLANK",H977),H978),H979)</f>
        <v>45479</v>
      </c>
      <c r="I980" s="2">
        <f t="shared" si="1933"/>
        <v>15</v>
      </c>
      <c r="J980" s="2" t="str">
        <f t="shared" si="1933"/>
        <v>N</v>
      </c>
      <c r="K980" s="6">
        <f t="shared" si="1933"/>
        <v>0.41666666666666669</v>
      </c>
      <c r="L980" s="2" t="str">
        <f t="shared" si="1933"/>
        <v>Angela</v>
      </c>
      <c r="M980" s="2">
        <f t="shared" si="1933"/>
        <v>18.899999999999999</v>
      </c>
      <c r="N980" s="2">
        <f t="shared" si="1933"/>
        <v>2</v>
      </c>
      <c r="O980" s="2">
        <f t="shared" si="1933"/>
        <v>2</v>
      </c>
      <c r="P980" s="2" t="str">
        <f t="shared" si="1933"/>
        <v>dez</v>
      </c>
      <c r="Q980" s="7" t="str">
        <f>IF($N980=1,IF(ISERROR(VLOOKUP($P980,'M1'!$A:$C,Q$2,FALSE)),"NOT PRESENT",VLOOKUP($P980,'M1'!$A:$C,Q$2,FALSE)),IF($N980=2,IF(ISERROR(VLOOKUP(DATA!$P980,'M2'!$A:$C,Q$2,FALSE)),"NOT PRESENT",VLOOKUP(DATA!$P980,'M2'!$A:$C,Q$2,FALSE)),IF($N980=0,IF(ISERROR(VLOOKUP($P980,'M1'!$A:$C,Q$2,FALSE)),IF(ISERROR(VLOOKUP(DATA!$P980,'M2'!$A:$C,Q$2,FALSE)),"NOT PRESENT",VLOOKUP(DATA!$P980,'M2'!$A:$C,Q$2,FALSE)),VLOOKUP($P980,'M1'!$A:$C,Q$2,FALSE)),"SPECIFY METHOD")))</f>
        <v>Debris - Zero</v>
      </c>
      <c r="R980" s="7" t="str">
        <f>IF($N980=1,IF(ISERROR(VLOOKUP($P980,'M1'!$A:$C,R$2,FALSE)),"NOT PRESENT",VLOOKUP($P980,'M1'!$A:$C,R$2,FALSE)),IF($N980=2,IF(ISERROR(VLOOKUP(DATA!$P980,'M2'!$A:$C,R$2,FALSE)),"NOT PRESENT",VLOOKUP(DATA!$P980,'M2'!$A:$C,R$2,FALSE)),IF($N980=0,IF(ISERROR(VLOOKUP($P980,'M1'!$A:$C,R$2,FALSE)),IF(ISERROR(VLOOKUP(DATA!$P980,'M2'!$A:$C,R$2,FALSE)),"NOT PRESENT",VLOOKUP(DATA!$P980,'M2'!$A:$C,R$2,FALSE)),VLOOKUP($P980,'M1'!$A:$C,R$2,FALSE)),"SPECIFY METHOD")))</f>
        <v>No Debris found</v>
      </c>
      <c r="S980" s="33">
        <f t="shared" si="1931"/>
        <v>0</v>
      </c>
      <c r="T980" s="2">
        <v>0</v>
      </c>
    </row>
    <row r="981" spans="2:20">
      <c r="B981" s="2" t="str">
        <f t="shared" ref="B981:D981" si="1934">IF(ISERROR(B980),IF(ISERROR(B979),IF(ISERROR(B978),"BLANK",B978),B979),B980)</f>
        <v>LH</v>
      </c>
      <c r="C981" s="2" t="str">
        <f t="shared" si="1934"/>
        <v>KK</v>
      </c>
      <c r="D981" s="2" t="str">
        <f t="shared" si="1934"/>
        <v>BC3</v>
      </c>
      <c r="E981" s="7" t="str">
        <f>IF(ISERROR(VLOOKUP($D981,SITES!$A:$E,2,FALSE)),"",VLOOKUP($D981,SITES!$A:$E,2,FALSE))</f>
        <v>Broward County 3</v>
      </c>
      <c r="F981" s="4">
        <f>IF(ISERROR(VLOOKUP($D981,SITES!$A:$E,3,FALSE)),"",VLOOKUP($D981,SITES!$A:$E,3,FALSE))</f>
        <v>26.158633333333334</v>
      </c>
      <c r="G981" s="31">
        <f>IF(ISERROR(VLOOKUP($D981,SITES!$A:$E,4,FALSE)),"",VLOOKUP($D981,SITES!$A:$E,4,FALSE))</f>
        <v>-80.077349999999996</v>
      </c>
      <c r="H981" s="50">
        <f t="shared" ref="H981:P981" si="1935">IF(ISERROR(H980),IF(ISERROR(H979),IF(ISERROR(H978),"BLANK",H978),H979),H980)</f>
        <v>45479</v>
      </c>
      <c r="I981" s="2">
        <f t="shared" si="1935"/>
        <v>15</v>
      </c>
      <c r="J981" s="2" t="str">
        <f t="shared" si="1935"/>
        <v>N</v>
      </c>
      <c r="K981" s="6">
        <f t="shared" si="1935"/>
        <v>0.41666666666666669</v>
      </c>
      <c r="L981" s="2" t="str">
        <f t="shared" si="1935"/>
        <v>Angela</v>
      </c>
      <c r="M981" s="2">
        <f t="shared" si="1935"/>
        <v>18.899999999999999</v>
      </c>
      <c r="N981" s="2">
        <f t="shared" si="1935"/>
        <v>2</v>
      </c>
      <c r="O981" s="2">
        <f t="shared" si="1935"/>
        <v>2</v>
      </c>
      <c r="P981" s="2" t="str">
        <f t="shared" si="1935"/>
        <v>dez</v>
      </c>
      <c r="Q981" s="7" t="str">
        <f>IF($N981=1,IF(ISERROR(VLOOKUP($P981,'M1'!$A:$C,Q$2,FALSE)),"NOT PRESENT",VLOOKUP($P981,'M1'!$A:$C,Q$2,FALSE)),IF($N981=2,IF(ISERROR(VLOOKUP(DATA!$P981,'M2'!$A:$C,Q$2,FALSE)),"NOT PRESENT",VLOOKUP(DATA!$P981,'M2'!$A:$C,Q$2,FALSE)),IF($N981=0,IF(ISERROR(VLOOKUP($P981,'M1'!$A:$C,Q$2,FALSE)),IF(ISERROR(VLOOKUP(DATA!$P981,'M2'!$A:$C,Q$2,FALSE)),"NOT PRESENT",VLOOKUP(DATA!$P981,'M2'!$A:$C,Q$2,FALSE)),VLOOKUP($P981,'M1'!$A:$C,Q$2,FALSE)),"SPECIFY METHOD")))</f>
        <v>Debris - Zero</v>
      </c>
      <c r="R981" s="7" t="str">
        <f>IF($N981=1,IF(ISERROR(VLOOKUP($P981,'M1'!$A:$C,R$2,FALSE)),"NOT PRESENT",VLOOKUP($P981,'M1'!$A:$C,R$2,FALSE)),IF($N981=2,IF(ISERROR(VLOOKUP(DATA!$P981,'M2'!$A:$C,R$2,FALSE)),"NOT PRESENT",VLOOKUP(DATA!$P981,'M2'!$A:$C,R$2,FALSE)),IF($N981=0,IF(ISERROR(VLOOKUP($P981,'M1'!$A:$C,R$2,FALSE)),IF(ISERROR(VLOOKUP(DATA!$P981,'M2'!$A:$C,R$2,FALSE)),"NOT PRESENT",VLOOKUP(DATA!$P981,'M2'!$A:$C,R$2,FALSE)),VLOOKUP($P981,'M1'!$A:$C,R$2,FALSE)),"SPECIFY METHOD")))</f>
        <v>No Debris found</v>
      </c>
      <c r="S981" s="33">
        <f t="shared" si="1931"/>
        <v>0</v>
      </c>
      <c r="T981" s="2">
        <v>0</v>
      </c>
    </row>
    <row r="982" spans="2:20">
      <c r="B982" s="2" t="str">
        <f t="shared" ref="B982:D982" si="1936">IF(ISERROR(B981),IF(ISERROR(B980),IF(ISERROR(B979),"BLANK",B979),B980),B981)</f>
        <v>LH</v>
      </c>
      <c r="C982" s="2" t="str">
        <f t="shared" si="1936"/>
        <v>KK</v>
      </c>
      <c r="D982" s="2" t="str">
        <f t="shared" si="1936"/>
        <v>BC3</v>
      </c>
      <c r="E982" s="7" t="str">
        <f>IF(ISERROR(VLOOKUP($D982,SITES!$A:$E,2,FALSE)),"",VLOOKUP($D982,SITES!$A:$E,2,FALSE))</f>
        <v>Broward County 3</v>
      </c>
      <c r="F982" s="4">
        <f>IF(ISERROR(VLOOKUP($D982,SITES!$A:$E,3,FALSE)),"",VLOOKUP($D982,SITES!$A:$E,3,FALSE))</f>
        <v>26.158633333333334</v>
      </c>
      <c r="G982" s="31">
        <f>IF(ISERROR(VLOOKUP($D982,SITES!$A:$E,4,FALSE)),"",VLOOKUP($D982,SITES!$A:$E,4,FALSE))</f>
        <v>-80.077349999999996</v>
      </c>
      <c r="H982" s="50">
        <f t="shared" ref="H982:P982" si="1937">IF(ISERROR(H981),IF(ISERROR(H980),IF(ISERROR(H979),"BLANK",H979),H980),H981)</f>
        <v>45479</v>
      </c>
      <c r="I982" s="2">
        <f t="shared" si="1937"/>
        <v>15</v>
      </c>
      <c r="J982" s="2" t="str">
        <f t="shared" si="1937"/>
        <v>N</v>
      </c>
      <c r="K982" s="6">
        <f t="shared" si="1937"/>
        <v>0.41666666666666669</v>
      </c>
      <c r="L982" s="2" t="str">
        <f t="shared" si="1937"/>
        <v>Angela</v>
      </c>
      <c r="M982" s="2">
        <f t="shared" si="1937"/>
        <v>18.899999999999999</v>
      </c>
      <c r="N982" s="2">
        <f t="shared" si="1937"/>
        <v>2</v>
      </c>
      <c r="O982" s="2">
        <f t="shared" si="1937"/>
        <v>2</v>
      </c>
      <c r="P982" s="2" t="str">
        <f t="shared" si="1937"/>
        <v>dez</v>
      </c>
      <c r="Q982" s="7" t="str">
        <f>IF($N982=1,IF(ISERROR(VLOOKUP($P982,'M1'!$A:$C,Q$2,FALSE)),"NOT PRESENT",VLOOKUP($P982,'M1'!$A:$C,Q$2,FALSE)),IF($N982=2,IF(ISERROR(VLOOKUP(DATA!$P982,'M2'!$A:$C,Q$2,FALSE)),"NOT PRESENT",VLOOKUP(DATA!$P982,'M2'!$A:$C,Q$2,FALSE)),IF($N982=0,IF(ISERROR(VLOOKUP($P982,'M1'!$A:$C,Q$2,FALSE)),IF(ISERROR(VLOOKUP(DATA!$P982,'M2'!$A:$C,Q$2,FALSE)),"NOT PRESENT",VLOOKUP(DATA!$P982,'M2'!$A:$C,Q$2,FALSE)),VLOOKUP($P982,'M1'!$A:$C,Q$2,FALSE)),"SPECIFY METHOD")))</f>
        <v>Debris - Zero</v>
      </c>
      <c r="R982" s="7" t="str">
        <f>IF($N982=1,IF(ISERROR(VLOOKUP($P982,'M1'!$A:$C,R$2,FALSE)),"NOT PRESENT",VLOOKUP($P982,'M1'!$A:$C,R$2,FALSE)),IF($N982=2,IF(ISERROR(VLOOKUP(DATA!$P982,'M2'!$A:$C,R$2,FALSE)),"NOT PRESENT",VLOOKUP(DATA!$P982,'M2'!$A:$C,R$2,FALSE)),IF($N982=0,IF(ISERROR(VLOOKUP($P982,'M1'!$A:$C,R$2,FALSE)),IF(ISERROR(VLOOKUP(DATA!$P982,'M2'!$A:$C,R$2,FALSE)),"NOT PRESENT",VLOOKUP(DATA!$P982,'M2'!$A:$C,R$2,FALSE)),VLOOKUP($P982,'M1'!$A:$C,R$2,FALSE)),"SPECIFY METHOD")))</f>
        <v>No Debris found</v>
      </c>
      <c r="S982" s="33">
        <f t="shared" si="1931"/>
        <v>0</v>
      </c>
      <c r="T982" s="2">
        <v>0</v>
      </c>
    </row>
    <row r="983" spans="2:20">
      <c r="B983" s="2" t="str">
        <f t="shared" ref="B983:D983" si="1938">IF(ISERROR(B982),IF(ISERROR(B981),IF(ISERROR(B980),"BLANK",B980),B981),B982)</f>
        <v>LH</v>
      </c>
      <c r="C983" s="2" t="str">
        <f t="shared" si="1938"/>
        <v>KK</v>
      </c>
      <c r="D983" s="2" t="str">
        <f t="shared" si="1938"/>
        <v>BC3</v>
      </c>
      <c r="E983" s="7" t="str">
        <f>IF(ISERROR(VLOOKUP($D983,SITES!$A:$E,2,FALSE)),"",VLOOKUP($D983,SITES!$A:$E,2,FALSE))</f>
        <v>Broward County 3</v>
      </c>
      <c r="F983" s="4">
        <f>IF(ISERROR(VLOOKUP($D983,SITES!$A:$E,3,FALSE)),"",VLOOKUP($D983,SITES!$A:$E,3,FALSE))</f>
        <v>26.158633333333334</v>
      </c>
      <c r="G983" s="31">
        <f>IF(ISERROR(VLOOKUP($D983,SITES!$A:$E,4,FALSE)),"",VLOOKUP($D983,SITES!$A:$E,4,FALSE))</f>
        <v>-80.077349999999996</v>
      </c>
      <c r="H983" s="50">
        <f t="shared" ref="H983:P983" si="1939">IF(ISERROR(H982),IF(ISERROR(H981),IF(ISERROR(H980),"BLANK",H980),H981),H982)</f>
        <v>45479</v>
      </c>
      <c r="I983" s="2">
        <f t="shared" si="1939"/>
        <v>15</v>
      </c>
      <c r="J983" s="2" t="str">
        <f t="shared" si="1939"/>
        <v>N</v>
      </c>
      <c r="K983" s="6">
        <f t="shared" si="1939"/>
        <v>0.41666666666666669</v>
      </c>
      <c r="L983" s="2" t="str">
        <f t="shared" si="1939"/>
        <v>Angela</v>
      </c>
      <c r="M983" s="2">
        <f t="shared" si="1939"/>
        <v>18.899999999999999</v>
      </c>
      <c r="N983" s="2">
        <f t="shared" si="1939"/>
        <v>2</v>
      </c>
      <c r="O983" s="2">
        <f t="shared" si="1939"/>
        <v>2</v>
      </c>
      <c r="P983" s="2" t="str">
        <f t="shared" si="1939"/>
        <v>dez</v>
      </c>
      <c r="Q983" s="7" t="str">
        <f>IF($N983=1,IF(ISERROR(VLOOKUP($P983,'M1'!$A:$C,Q$2,FALSE)),"NOT PRESENT",VLOOKUP($P983,'M1'!$A:$C,Q$2,FALSE)),IF($N983=2,IF(ISERROR(VLOOKUP(DATA!$P983,'M2'!$A:$C,Q$2,FALSE)),"NOT PRESENT",VLOOKUP(DATA!$P983,'M2'!$A:$C,Q$2,FALSE)),IF($N983=0,IF(ISERROR(VLOOKUP($P983,'M1'!$A:$C,Q$2,FALSE)),IF(ISERROR(VLOOKUP(DATA!$P983,'M2'!$A:$C,Q$2,FALSE)),"NOT PRESENT",VLOOKUP(DATA!$P983,'M2'!$A:$C,Q$2,FALSE)),VLOOKUP($P983,'M1'!$A:$C,Q$2,FALSE)),"SPECIFY METHOD")))</f>
        <v>Debris - Zero</v>
      </c>
      <c r="R983" s="7" t="str">
        <f>IF($N983=1,IF(ISERROR(VLOOKUP($P983,'M1'!$A:$C,R$2,FALSE)),"NOT PRESENT",VLOOKUP($P983,'M1'!$A:$C,R$2,FALSE)),IF($N983=2,IF(ISERROR(VLOOKUP(DATA!$P983,'M2'!$A:$C,R$2,FALSE)),"NOT PRESENT",VLOOKUP(DATA!$P983,'M2'!$A:$C,R$2,FALSE)),IF($N983=0,IF(ISERROR(VLOOKUP($P983,'M1'!$A:$C,R$2,FALSE)),IF(ISERROR(VLOOKUP(DATA!$P983,'M2'!$A:$C,R$2,FALSE)),"NOT PRESENT",VLOOKUP(DATA!$P983,'M2'!$A:$C,R$2,FALSE)),VLOOKUP($P983,'M1'!$A:$C,R$2,FALSE)),"SPECIFY METHOD")))</f>
        <v>No Debris found</v>
      </c>
      <c r="S983" s="33">
        <f t="shared" si="1931"/>
        <v>0</v>
      </c>
      <c r="T983" s="2">
        <v>0</v>
      </c>
    </row>
    <row r="984" spans="2:20">
      <c r="B984" s="2" t="str">
        <f t="shared" ref="B984:D984" si="1940">IF(ISERROR(B983),IF(ISERROR(B982),IF(ISERROR(B981),"BLANK",B981),B982),B983)</f>
        <v>LH</v>
      </c>
      <c r="C984" s="2" t="str">
        <f t="shared" si="1940"/>
        <v>KK</v>
      </c>
      <c r="D984" s="2" t="str">
        <f t="shared" si="1940"/>
        <v>BC3</v>
      </c>
      <c r="E984" s="7" t="str">
        <f>IF(ISERROR(VLOOKUP($D984,SITES!$A:$E,2,FALSE)),"",VLOOKUP($D984,SITES!$A:$E,2,FALSE))</f>
        <v>Broward County 3</v>
      </c>
      <c r="F984" s="4">
        <f>IF(ISERROR(VLOOKUP($D984,SITES!$A:$E,3,FALSE)),"",VLOOKUP($D984,SITES!$A:$E,3,FALSE))</f>
        <v>26.158633333333334</v>
      </c>
      <c r="G984" s="31">
        <f>IF(ISERROR(VLOOKUP($D984,SITES!$A:$E,4,FALSE)),"",VLOOKUP($D984,SITES!$A:$E,4,FALSE))</f>
        <v>-80.077349999999996</v>
      </c>
      <c r="H984" s="50">
        <f t="shared" ref="H984:P984" si="1941">IF(ISERROR(H983),IF(ISERROR(H982),IF(ISERROR(H981),"BLANK",H981),H982),H983)</f>
        <v>45479</v>
      </c>
      <c r="I984" s="2">
        <f t="shared" si="1941"/>
        <v>15</v>
      </c>
      <c r="J984" s="2" t="str">
        <f t="shared" si="1941"/>
        <v>N</v>
      </c>
      <c r="K984" s="6">
        <f t="shared" si="1941"/>
        <v>0.41666666666666669</v>
      </c>
      <c r="L984" s="2" t="str">
        <f t="shared" si="1941"/>
        <v>Angela</v>
      </c>
      <c r="M984" s="2">
        <f t="shared" si="1941"/>
        <v>18.899999999999999</v>
      </c>
      <c r="N984" s="2">
        <f t="shared" si="1941"/>
        <v>2</v>
      </c>
      <c r="O984" s="2">
        <f t="shared" si="1941"/>
        <v>2</v>
      </c>
      <c r="P984" s="2" t="str">
        <f t="shared" si="1941"/>
        <v>dez</v>
      </c>
      <c r="Q984" s="7" t="str">
        <f>IF($N984=1,IF(ISERROR(VLOOKUP($P984,'M1'!$A:$C,Q$2,FALSE)),"NOT PRESENT",VLOOKUP($P984,'M1'!$A:$C,Q$2,FALSE)),IF($N984=2,IF(ISERROR(VLOOKUP(DATA!$P984,'M2'!$A:$C,Q$2,FALSE)),"NOT PRESENT",VLOOKUP(DATA!$P984,'M2'!$A:$C,Q$2,FALSE)),IF($N984=0,IF(ISERROR(VLOOKUP($P984,'M1'!$A:$C,Q$2,FALSE)),IF(ISERROR(VLOOKUP(DATA!$P984,'M2'!$A:$C,Q$2,FALSE)),"NOT PRESENT",VLOOKUP(DATA!$P984,'M2'!$A:$C,Q$2,FALSE)),VLOOKUP($P984,'M1'!$A:$C,Q$2,FALSE)),"SPECIFY METHOD")))</f>
        <v>Debris - Zero</v>
      </c>
      <c r="R984" s="7" t="str">
        <f>IF($N984=1,IF(ISERROR(VLOOKUP($P984,'M1'!$A:$C,R$2,FALSE)),"NOT PRESENT",VLOOKUP($P984,'M1'!$A:$C,R$2,FALSE)),IF($N984=2,IF(ISERROR(VLOOKUP(DATA!$P984,'M2'!$A:$C,R$2,FALSE)),"NOT PRESENT",VLOOKUP(DATA!$P984,'M2'!$A:$C,R$2,FALSE)),IF($N984=0,IF(ISERROR(VLOOKUP($P984,'M1'!$A:$C,R$2,FALSE)),IF(ISERROR(VLOOKUP(DATA!$P984,'M2'!$A:$C,R$2,FALSE)),"NOT PRESENT",VLOOKUP(DATA!$P984,'M2'!$A:$C,R$2,FALSE)),VLOOKUP($P984,'M1'!$A:$C,R$2,FALSE)),"SPECIFY METHOD")))</f>
        <v>No Debris found</v>
      </c>
      <c r="S984" s="33">
        <f t="shared" si="1931"/>
        <v>0</v>
      </c>
      <c r="T984" s="2">
        <v>0</v>
      </c>
    </row>
    <row r="985" spans="2:20">
      <c r="B985" s="2" t="str">
        <f t="shared" ref="B985:D985" si="1942">IF(ISERROR(B984),IF(ISERROR(B983),IF(ISERROR(B982),"BLANK",B982),B983),B984)</f>
        <v>LH</v>
      </c>
      <c r="C985" s="2" t="str">
        <f t="shared" si="1942"/>
        <v>KK</v>
      </c>
      <c r="D985" s="2" t="str">
        <f t="shared" si="1942"/>
        <v>BC3</v>
      </c>
      <c r="E985" s="7" t="str">
        <f>IF(ISERROR(VLOOKUP($D985,SITES!$A:$E,2,FALSE)),"",VLOOKUP($D985,SITES!$A:$E,2,FALSE))</f>
        <v>Broward County 3</v>
      </c>
      <c r="F985" s="4">
        <f>IF(ISERROR(VLOOKUP($D985,SITES!$A:$E,3,FALSE)),"",VLOOKUP($D985,SITES!$A:$E,3,FALSE))</f>
        <v>26.158633333333334</v>
      </c>
      <c r="G985" s="31">
        <f>IF(ISERROR(VLOOKUP($D985,SITES!$A:$E,4,FALSE)),"",VLOOKUP($D985,SITES!$A:$E,4,FALSE))</f>
        <v>-80.077349999999996</v>
      </c>
      <c r="H985" s="50">
        <f t="shared" ref="H985:P985" si="1943">IF(ISERROR(H984),IF(ISERROR(H983),IF(ISERROR(H982),"BLANK",H982),H983),H984)</f>
        <v>45479</v>
      </c>
      <c r="I985" s="2">
        <f t="shared" si="1943"/>
        <v>15</v>
      </c>
      <c r="J985" s="2" t="str">
        <f t="shared" si="1943"/>
        <v>N</v>
      </c>
      <c r="K985" s="6">
        <f t="shared" si="1943"/>
        <v>0.41666666666666669</v>
      </c>
      <c r="L985" s="2" t="str">
        <f t="shared" si="1943"/>
        <v>Angela</v>
      </c>
      <c r="M985" s="2">
        <f t="shared" si="1943"/>
        <v>18.899999999999999</v>
      </c>
      <c r="N985" s="2">
        <f t="shared" si="1943"/>
        <v>2</v>
      </c>
      <c r="O985" s="2">
        <f t="shared" si="1943"/>
        <v>2</v>
      </c>
      <c r="P985" s="2" t="str">
        <f t="shared" si="1943"/>
        <v>dez</v>
      </c>
      <c r="Q985" s="7" t="str">
        <f>IF($N985=1,IF(ISERROR(VLOOKUP($P985,'M1'!$A:$C,Q$2,FALSE)),"NOT PRESENT",VLOOKUP($P985,'M1'!$A:$C,Q$2,FALSE)),IF($N985=2,IF(ISERROR(VLOOKUP(DATA!$P985,'M2'!$A:$C,Q$2,FALSE)),"NOT PRESENT",VLOOKUP(DATA!$P985,'M2'!$A:$C,Q$2,FALSE)),IF($N985=0,IF(ISERROR(VLOOKUP($P985,'M1'!$A:$C,Q$2,FALSE)),IF(ISERROR(VLOOKUP(DATA!$P985,'M2'!$A:$C,Q$2,FALSE)),"NOT PRESENT",VLOOKUP(DATA!$P985,'M2'!$A:$C,Q$2,FALSE)),VLOOKUP($P985,'M1'!$A:$C,Q$2,FALSE)),"SPECIFY METHOD")))</f>
        <v>Debris - Zero</v>
      </c>
      <c r="R985" s="7" t="str">
        <f>IF($N985=1,IF(ISERROR(VLOOKUP($P985,'M1'!$A:$C,R$2,FALSE)),"NOT PRESENT",VLOOKUP($P985,'M1'!$A:$C,R$2,FALSE)),IF($N985=2,IF(ISERROR(VLOOKUP(DATA!$P985,'M2'!$A:$C,R$2,FALSE)),"NOT PRESENT",VLOOKUP(DATA!$P985,'M2'!$A:$C,R$2,FALSE)),IF($N985=0,IF(ISERROR(VLOOKUP($P985,'M1'!$A:$C,R$2,FALSE)),IF(ISERROR(VLOOKUP(DATA!$P985,'M2'!$A:$C,R$2,FALSE)),"NOT PRESENT",VLOOKUP(DATA!$P985,'M2'!$A:$C,R$2,FALSE)),VLOOKUP($P985,'M1'!$A:$C,R$2,FALSE)),"SPECIFY METHOD")))</f>
        <v>No Debris found</v>
      </c>
      <c r="S985" s="33">
        <f t="shared" si="1931"/>
        <v>0</v>
      </c>
      <c r="T985" s="2">
        <v>0</v>
      </c>
    </row>
    <row r="986" spans="2:20">
      <c r="B986" s="2" t="str">
        <f t="shared" ref="B986:D986" si="1944">IF(ISERROR(B985),IF(ISERROR(B984),IF(ISERROR(B983),"BLANK",B983),B984),B985)</f>
        <v>LH</v>
      </c>
      <c r="C986" s="2" t="str">
        <f t="shared" si="1944"/>
        <v>KK</v>
      </c>
      <c r="D986" s="2" t="str">
        <f t="shared" si="1944"/>
        <v>BC3</v>
      </c>
      <c r="E986" s="7" t="str">
        <f>IF(ISERROR(VLOOKUP($D986,SITES!$A:$E,2,FALSE)),"",VLOOKUP($D986,SITES!$A:$E,2,FALSE))</f>
        <v>Broward County 3</v>
      </c>
      <c r="F986" s="4">
        <f>IF(ISERROR(VLOOKUP($D986,SITES!$A:$E,3,FALSE)),"",VLOOKUP($D986,SITES!$A:$E,3,FALSE))</f>
        <v>26.158633333333334</v>
      </c>
      <c r="G986" s="31">
        <f>IF(ISERROR(VLOOKUP($D986,SITES!$A:$E,4,FALSE)),"",VLOOKUP($D986,SITES!$A:$E,4,FALSE))</f>
        <v>-80.077349999999996</v>
      </c>
      <c r="H986" s="50">
        <f t="shared" ref="H986:P986" si="1945">IF(ISERROR(H985),IF(ISERROR(H984),IF(ISERROR(H983),"BLANK",H983),H984),H985)</f>
        <v>45479</v>
      </c>
      <c r="I986" s="2">
        <f t="shared" si="1945"/>
        <v>15</v>
      </c>
      <c r="J986" s="2" t="str">
        <f t="shared" si="1945"/>
        <v>N</v>
      </c>
      <c r="K986" s="6">
        <f t="shared" si="1945"/>
        <v>0.41666666666666669</v>
      </c>
      <c r="L986" s="2" t="str">
        <f t="shared" si="1945"/>
        <v>Angela</v>
      </c>
      <c r="M986" s="2">
        <f t="shared" si="1945"/>
        <v>18.899999999999999</v>
      </c>
      <c r="N986" s="2">
        <f t="shared" si="1945"/>
        <v>2</v>
      </c>
      <c r="O986" s="2">
        <f t="shared" si="1945"/>
        <v>2</v>
      </c>
      <c r="P986" s="2" t="str">
        <f t="shared" si="1945"/>
        <v>dez</v>
      </c>
      <c r="Q986" s="7" t="str">
        <f>IF($N986=1,IF(ISERROR(VLOOKUP($P986,'M1'!$A:$C,Q$2,FALSE)),"NOT PRESENT",VLOOKUP($P986,'M1'!$A:$C,Q$2,FALSE)),IF($N986=2,IF(ISERROR(VLOOKUP(DATA!$P986,'M2'!$A:$C,Q$2,FALSE)),"NOT PRESENT",VLOOKUP(DATA!$P986,'M2'!$A:$C,Q$2,FALSE)),IF($N986=0,IF(ISERROR(VLOOKUP($P986,'M1'!$A:$C,Q$2,FALSE)),IF(ISERROR(VLOOKUP(DATA!$P986,'M2'!$A:$C,Q$2,FALSE)),"NOT PRESENT",VLOOKUP(DATA!$P986,'M2'!$A:$C,Q$2,FALSE)),VLOOKUP($P986,'M1'!$A:$C,Q$2,FALSE)),"SPECIFY METHOD")))</f>
        <v>Debris - Zero</v>
      </c>
      <c r="R986" s="7" t="str">
        <f>IF($N986=1,IF(ISERROR(VLOOKUP($P986,'M1'!$A:$C,R$2,FALSE)),"NOT PRESENT",VLOOKUP($P986,'M1'!$A:$C,R$2,FALSE)),IF($N986=2,IF(ISERROR(VLOOKUP(DATA!$P986,'M2'!$A:$C,R$2,FALSE)),"NOT PRESENT",VLOOKUP(DATA!$P986,'M2'!$A:$C,R$2,FALSE)),IF($N986=0,IF(ISERROR(VLOOKUP($P986,'M1'!$A:$C,R$2,FALSE)),IF(ISERROR(VLOOKUP(DATA!$P986,'M2'!$A:$C,R$2,FALSE)),"NOT PRESENT",VLOOKUP(DATA!$P986,'M2'!$A:$C,R$2,FALSE)),VLOOKUP($P986,'M1'!$A:$C,R$2,FALSE)),"SPECIFY METHOD")))</f>
        <v>No Debris found</v>
      </c>
      <c r="S986" s="33">
        <f t="shared" si="1931"/>
        <v>0</v>
      </c>
      <c r="T986" s="2">
        <v>0</v>
      </c>
    </row>
    <row r="987" spans="2:20">
      <c r="B987" s="2" t="str">
        <f t="shared" ref="B987:D987" si="1946">IF(ISERROR(B986),IF(ISERROR(B985),IF(ISERROR(B984),"BLANK",B984),B985),B986)</f>
        <v>LH</v>
      </c>
      <c r="C987" s="2" t="str">
        <f t="shared" si="1946"/>
        <v>KK</v>
      </c>
      <c r="D987" s="2" t="str">
        <f t="shared" si="1946"/>
        <v>BC3</v>
      </c>
      <c r="E987" s="7" t="str">
        <f>IF(ISERROR(VLOOKUP($D987,SITES!$A:$E,2,FALSE)),"",VLOOKUP($D987,SITES!$A:$E,2,FALSE))</f>
        <v>Broward County 3</v>
      </c>
      <c r="F987" s="4">
        <f>IF(ISERROR(VLOOKUP($D987,SITES!$A:$E,3,FALSE)),"",VLOOKUP($D987,SITES!$A:$E,3,FALSE))</f>
        <v>26.158633333333334</v>
      </c>
      <c r="G987" s="31">
        <f>IF(ISERROR(VLOOKUP($D987,SITES!$A:$E,4,FALSE)),"",VLOOKUP($D987,SITES!$A:$E,4,FALSE))</f>
        <v>-80.077349999999996</v>
      </c>
      <c r="H987" s="50">
        <f t="shared" ref="H987:P987" si="1947">IF(ISERROR(H986),IF(ISERROR(H985),IF(ISERROR(H984),"BLANK",H984),H985),H986)</f>
        <v>45479</v>
      </c>
      <c r="I987" s="2">
        <f t="shared" si="1947"/>
        <v>15</v>
      </c>
      <c r="J987" s="2" t="str">
        <f t="shared" si="1947"/>
        <v>N</v>
      </c>
      <c r="K987" s="6">
        <f t="shared" si="1947"/>
        <v>0.41666666666666669</v>
      </c>
      <c r="L987" s="2" t="str">
        <f t="shared" si="1947"/>
        <v>Angela</v>
      </c>
      <c r="M987" s="2">
        <f t="shared" si="1947"/>
        <v>18.899999999999999</v>
      </c>
      <c r="N987" s="2">
        <f t="shared" si="1947"/>
        <v>2</v>
      </c>
      <c r="O987" s="2">
        <f t="shared" si="1947"/>
        <v>2</v>
      </c>
      <c r="P987" s="2" t="str">
        <f t="shared" si="1947"/>
        <v>dez</v>
      </c>
      <c r="Q987" s="7" t="str">
        <f>IF($N987=1,IF(ISERROR(VLOOKUP($P987,'M1'!$A:$C,Q$2,FALSE)),"NOT PRESENT",VLOOKUP($P987,'M1'!$A:$C,Q$2,FALSE)),IF($N987=2,IF(ISERROR(VLOOKUP(DATA!$P987,'M2'!$A:$C,Q$2,FALSE)),"NOT PRESENT",VLOOKUP(DATA!$P987,'M2'!$A:$C,Q$2,FALSE)),IF($N987=0,IF(ISERROR(VLOOKUP($P987,'M1'!$A:$C,Q$2,FALSE)),IF(ISERROR(VLOOKUP(DATA!$P987,'M2'!$A:$C,Q$2,FALSE)),"NOT PRESENT",VLOOKUP(DATA!$P987,'M2'!$A:$C,Q$2,FALSE)),VLOOKUP($P987,'M1'!$A:$C,Q$2,FALSE)),"SPECIFY METHOD")))</f>
        <v>Debris - Zero</v>
      </c>
      <c r="R987" s="7" t="str">
        <f>IF($N987=1,IF(ISERROR(VLOOKUP($P987,'M1'!$A:$C,R$2,FALSE)),"NOT PRESENT",VLOOKUP($P987,'M1'!$A:$C,R$2,FALSE)),IF($N987=2,IF(ISERROR(VLOOKUP(DATA!$P987,'M2'!$A:$C,R$2,FALSE)),"NOT PRESENT",VLOOKUP(DATA!$P987,'M2'!$A:$C,R$2,FALSE)),IF($N987=0,IF(ISERROR(VLOOKUP($P987,'M1'!$A:$C,R$2,FALSE)),IF(ISERROR(VLOOKUP(DATA!$P987,'M2'!$A:$C,R$2,FALSE)),"NOT PRESENT",VLOOKUP(DATA!$P987,'M2'!$A:$C,R$2,FALSE)),VLOOKUP($P987,'M1'!$A:$C,R$2,FALSE)),"SPECIFY METHOD")))</f>
        <v>No Debris found</v>
      </c>
      <c r="S987" s="33">
        <f t="shared" si="1931"/>
        <v>0</v>
      </c>
      <c r="T987" s="2">
        <v>0</v>
      </c>
    </row>
    <row r="988" spans="2:20">
      <c r="B988" s="2" t="str">
        <f t="shared" ref="B988:D988" si="1948">IF(ISERROR(B987),IF(ISERROR(B986),IF(ISERROR(B985),"BLANK",B985),B986),B987)</f>
        <v>LH</v>
      </c>
      <c r="C988" s="2" t="str">
        <f t="shared" si="1948"/>
        <v>KK</v>
      </c>
      <c r="D988" s="2" t="str">
        <f t="shared" si="1948"/>
        <v>BC3</v>
      </c>
      <c r="E988" s="7" t="str">
        <f>IF(ISERROR(VLOOKUP($D988,SITES!$A:$E,2,FALSE)),"",VLOOKUP($D988,SITES!$A:$E,2,FALSE))</f>
        <v>Broward County 3</v>
      </c>
      <c r="F988" s="4">
        <f>IF(ISERROR(VLOOKUP($D988,SITES!$A:$E,3,FALSE)),"",VLOOKUP($D988,SITES!$A:$E,3,FALSE))</f>
        <v>26.158633333333334</v>
      </c>
      <c r="G988" s="31">
        <f>IF(ISERROR(VLOOKUP($D988,SITES!$A:$E,4,FALSE)),"",VLOOKUP($D988,SITES!$A:$E,4,FALSE))</f>
        <v>-80.077349999999996</v>
      </c>
      <c r="H988" s="50">
        <f t="shared" ref="H988:P988" si="1949">IF(ISERROR(H987),IF(ISERROR(H986),IF(ISERROR(H985),"BLANK",H985),H986),H987)</f>
        <v>45479</v>
      </c>
      <c r="I988" s="2">
        <f t="shared" si="1949"/>
        <v>15</v>
      </c>
      <c r="J988" s="2" t="str">
        <f t="shared" si="1949"/>
        <v>N</v>
      </c>
      <c r="K988" s="6">
        <f t="shared" si="1949"/>
        <v>0.41666666666666669</v>
      </c>
      <c r="L988" s="2" t="str">
        <f t="shared" si="1949"/>
        <v>Angela</v>
      </c>
      <c r="M988" s="2">
        <f t="shared" si="1949"/>
        <v>18.899999999999999</v>
      </c>
      <c r="N988" s="2">
        <f t="shared" si="1949"/>
        <v>2</v>
      </c>
      <c r="O988" s="2">
        <f t="shared" si="1949"/>
        <v>2</v>
      </c>
      <c r="P988" s="2" t="str">
        <f t="shared" si="1949"/>
        <v>dez</v>
      </c>
      <c r="Q988" s="7" t="str">
        <f>IF($N988=1,IF(ISERROR(VLOOKUP($P988,'M1'!$A:$C,Q$2,FALSE)),"NOT PRESENT",VLOOKUP($P988,'M1'!$A:$C,Q$2,FALSE)),IF($N988=2,IF(ISERROR(VLOOKUP(DATA!$P988,'M2'!$A:$C,Q$2,FALSE)),"NOT PRESENT",VLOOKUP(DATA!$P988,'M2'!$A:$C,Q$2,FALSE)),IF($N988=0,IF(ISERROR(VLOOKUP($P988,'M1'!$A:$C,Q$2,FALSE)),IF(ISERROR(VLOOKUP(DATA!$P988,'M2'!$A:$C,Q$2,FALSE)),"NOT PRESENT",VLOOKUP(DATA!$P988,'M2'!$A:$C,Q$2,FALSE)),VLOOKUP($P988,'M1'!$A:$C,Q$2,FALSE)),"SPECIFY METHOD")))</f>
        <v>Debris - Zero</v>
      </c>
      <c r="R988" s="7" t="str">
        <f>IF($N988=1,IF(ISERROR(VLOOKUP($P988,'M1'!$A:$C,R$2,FALSE)),"NOT PRESENT",VLOOKUP($P988,'M1'!$A:$C,R$2,FALSE)),IF($N988=2,IF(ISERROR(VLOOKUP(DATA!$P988,'M2'!$A:$C,R$2,FALSE)),"NOT PRESENT",VLOOKUP(DATA!$P988,'M2'!$A:$C,R$2,FALSE)),IF($N988=0,IF(ISERROR(VLOOKUP($P988,'M1'!$A:$C,R$2,FALSE)),IF(ISERROR(VLOOKUP(DATA!$P988,'M2'!$A:$C,R$2,FALSE)),"NOT PRESENT",VLOOKUP(DATA!$P988,'M2'!$A:$C,R$2,FALSE)),VLOOKUP($P988,'M1'!$A:$C,R$2,FALSE)),"SPECIFY METHOD")))</f>
        <v>No Debris found</v>
      </c>
      <c r="S988" s="33">
        <f t="shared" si="1931"/>
        <v>0</v>
      </c>
      <c r="T988" s="2">
        <v>0</v>
      </c>
    </row>
    <row r="989" spans="2:20">
      <c r="B989" s="2" t="str">
        <f t="shared" ref="B989:D989" si="1950">IF(ISERROR(B988),IF(ISERROR(B987),IF(ISERROR(B986),"BLANK",B986),B987),B988)</f>
        <v>LH</v>
      </c>
      <c r="C989" s="2" t="str">
        <f t="shared" si="1950"/>
        <v>KK</v>
      </c>
      <c r="D989" s="2" t="str">
        <f t="shared" si="1950"/>
        <v>BC3</v>
      </c>
      <c r="E989" s="7" t="str">
        <f>IF(ISERROR(VLOOKUP($D989,SITES!$A:$E,2,FALSE)),"",VLOOKUP($D989,SITES!$A:$E,2,FALSE))</f>
        <v>Broward County 3</v>
      </c>
      <c r="F989" s="4">
        <f>IF(ISERROR(VLOOKUP($D989,SITES!$A:$E,3,FALSE)),"",VLOOKUP($D989,SITES!$A:$E,3,FALSE))</f>
        <v>26.158633333333334</v>
      </c>
      <c r="G989" s="31">
        <f>IF(ISERROR(VLOOKUP($D989,SITES!$A:$E,4,FALSE)),"",VLOOKUP($D989,SITES!$A:$E,4,FALSE))</f>
        <v>-80.077349999999996</v>
      </c>
      <c r="H989" s="50">
        <f t="shared" ref="H989:P989" si="1951">IF(ISERROR(H988),IF(ISERROR(H987),IF(ISERROR(H986),"BLANK",H986),H987),H988)</f>
        <v>45479</v>
      </c>
      <c r="I989" s="2">
        <f t="shared" si="1951"/>
        <v>15</v>
      </c>
      <c r="J989" s="2" t="str">
        <f t="shared" si="1951"/>
        <v>N</v>
      </c>
      <c r="K989" s="6">
        <f t="shared" si="1951"/>
        <v>0.41666666666666669</v>
      </c>
      <c r="L989" s="2" t="str">
        <f t="shared" si="1951"/>
        <v>Angela</v>
      </c>
      <c r="M989" s="2">
        <f t="shared" si="1951"/>
        <v>18.899999999999999</v>
      </c>
      <c r="N989" s="2">
        <f t="shared" si="1951"/>
        <v>2</v>
      </c>
      <c r="O989" s="2">
        <f t="shared" si="1951"/>
        <v>2</v>
      </c>
      <c r="P989" s="2" t="str">
        <f t="shared" si="1951"/>
        <v>dez</v>
      </c>
      <c r="Q989" s="7" t="str">
        <f>IF($N989=1,IF(ISERROR(VLOOKUP($P989,'M1'!$A:$C,Q$2,FALSE)),"NOT PRESENT",VLOOKUP($P989,'M1'!$A:$C,Q$2,FALSE)),IF($N989=2,IF(ISERROR(VLOOKUP(DATA!$P989,'M2'!$A:$C,Q$2,FALSE)),"NOT PRESENT",VLOOKUP(DATA!$P989,'M2'!$A:$C,Q$2,FALSE)),IF($N989=0,IF(ISERROR(VLOOKUP($P989,'M1'!$A:$C,Q$2,FALSE)),IF(ISERROR(VLOOKUP(DATA!$P989,'M2'!$A:$C,Q$2,FALSE)),"NOT PRESENT",VLOOKUP(DATA!$P989,'M2'!$A:$C,Q$2,FALSE)),VLOOKUP($P989,'M1'!$A:$C,Q$2,FALSE)),"SPECIFY METHOD")))</f>
        <v>Debris - Zero</v>
      </c>
      <c r="R989" s="7" t="str">
        <f>IF($N989=1,IF(ISERROR(VLOOKUP($P989,'M1'!$A:$C,R$2,FALSE)),"NOT PRESENT",VLOOKUP($P989,'M1'!$A:$C,R$2,FALSE)),IF($N989=2,IF(ISERROR(VLOOKUP(DATA!$P989,'M2'!$A:$C,R$2,FALSE)),"NOT PRESENT",VLOOKUP(DATA!$P989,'M2'!$A:$C,R$2,FALSE)),IF($N989=0,IF(ISERROR(VLOOKUP($P989,'M1'!$A:$C,R$2,FALSE)),IF(ISERROR(VLOOKUP(DATA!$P989,'M2'!$A:$C,R$2,FALSE)),"NOT PRESENT",VLOOKUP(DATA!$P989,'M2'!$A:$C,R$2,FALSE)),VLOOKUP($P989,'M1'!$A:$C,R$2,FALSE)),"SPECIFY METHOD")))</f>
        <v>No Debris found</v>
      </c>
      <c r="S989" s="33">
        <f t="shared" si="1931"/>
        <v>0</v>
      </c>
      <c r="T989" s="2">
        <v>0</v>
      </c>
    </row>
    <row r="990" spans="2:20">
      <c r="B990" s="2" t="str">
        <f t="shared" ref="B990:D990" si="1952">IF(ISERROR(B989),IF(ISERROR(B988),IF(ISERROR(B987),"BLANK",B987),B988),B989)</f>
        <v>LH</v>
      </c>
      <c r="C990" s="2" t="str">
        <f t="shared" si="1952"/>
        <v>KK</v>
      </c>
      <c r="D990" s="2" t="str">
        <f t="shared" si="1952"/>
        <v>BC3</v>
      </c>
      <c r="E990" s="7" t="str">
        <f>IF(ISERROR(VLOOKUP($D990,SITES!$A:$E,2,FALSE)),"",VLOOKUP($D990,SITES!$A:$E,2,FALSE))</f>
        <v>Broward County 3</v>
      </c>
      <c r="F990" s="4">
        <f>IF(ISERROR(VLOOKUP($D990,SITES!$A:$E,3,FALSE)),"",VLOOKUP($D990,SITES!$A:$E,3,FALSE))</f>
        <v>26.158633333333334</v>
      </c>
      <c r="G990" s="31">
        <f>IF(ISERROR(VLOOKUP($D990,SITES!$A:$E,4,FALSE)),"",VLOOKUP($D990,SITES!$A:$E,4,FALSE))</f>
        <v>-80.077349999999996</v>
      </c>
      <c r="H990" s="50">
        <f t="shared" ref="H990:P990" si="1953">IF(ISERROR(H989),IF(ISERROR(H988),IF(ISERROR(H987),"BLANK",H987),H988),H989)</f>
        <v>45479</v>
      </c>
      <c r="I990" s="2">
        <f t="shared" si="1953"/>
        <v>15</v>
      </c>
      <c r="J990" s="2" t="str">
        <f t="shared" si="1953"/>
        <v>N</v>
      </c>
      <c r="K990" s="6">
        <f t="shared" si="1953"/>
        <v>0.41666666666666669</v>
      </c>
      <c r="L990" s="2" t="str">
        <f t="shared" si="1953"/>
        <v>Angela</v>
      </c>
      <c r="M990" s="2">
        <f t="shared" si="1953"/>
        <v>18.899999999999999</v>
      </c>
      <c r="N990" s="2">
        <f t="shared" si="1953"/>
        <v>2</v>
      </c>
      <c r="O990" s="2">
        <f t="shared" si="1953"/>
        <v>2</v>
      </c>
      <c r="P990" s="2" t="str">
        <f t="shared" si="1953"/>
        <v>dez</v>
      </c>
      <c r="Q990" s="7" t="str">
        <f>IF($N990=1,IF(ISERROR(VLOOKUP($P990,'M1'!$A:$C,Q$2,FALSE)),"NOT PRESENT",VLOOKUP($P990,'M1'!$A:$C,Q$2,FALSE)),IF($N990=2,IF(ISERROR(VLOOKUP(DATA!$P990,'M2'!$A:$C,Q$2,FALSE)),"NOT PRESENT",VLOOKUP(DATA!$P990,'M2'!$A:$C,Q$2,FALSE)),IF($N990=0,IF(ISERROR(VLOOKUP($P990,'M1'!$A:$C,Q$2,FALSE)),IF(ISERROR(VLOOKUP(DATA!$P990,'M2'!$A:$C,Q$2,FALSE)),"NOT PRESENT",VLOOKUP(DATA!$P990,'M2'!$A:$C,Q$2,FALSE)),VLOOKUP($P990,'M1'!$A:$C,Q$2,FALSE)),"SPECIFY METHOD")))</f>
        <v>Debris - Zero</v>
      </c>
      <c r="R990" s="7" t="str">
        <f>IF($N990=1,IF(ISERROR(VLOOKUP($P990,'M1'!$A:$C,R$2,FALSE)),"NOT PRESENT",VLOOKUP($P990,'M1'!$A:$C,R$2,FALSE)),IF($N990=2,IF(ISERROR(VLOOKUP(DATA!$P990,'M2'!$A:$C,R$2,FALSE)),"NOT PRESENT",VLOOKUP(DATA!$P990,'M2'!$A:$C,R$2,FALSE)),IF($N990=0,IF(ISERROR(VLOOKUP($P990,'M1'!$A:$C,R$2,FALSE)),IF(ISERROR(VLOOKUP(DATA!$P990,'M2'!$A:$C,R$2,FALSE)),"NOT PRESENT",VLOOKUP(DATA!$P990,'M2'!$A:$C,R$2,FALSE)),VLOOKUP($P990,'M1'!$A:$C,R$2,FALSE)),"SPECIFY METHOD")))</f>
        <v>No Debris found</v>
      </c>
      <c r="S990" s="33">
        <f t="shared" si="1931"/>
        <v>0</v>
      </c>
      <c r="T990" s="2">
        <v>0</v>
      </c>
    </row>
    <row r="991" spans="2:20">
      <c r="B991" s="2" t="str">
        <f t="shared" ref="B991:D991" si="1954">IF(ISERROR(B990),IF(ISERROR(B989),IF(ISERROR(B988),"BLANK",B988),B989),B990)</f>
        <v>LH</v>
      </c>
      <c r="C991" s="2" t="str">
        <f t="shared" si="1954"/>
        <v>KK</v>
      </c>
      <c r="D991" s="2" t="str">
        <f t="shared" si="1954"/>
        <v>BC3</v>
      </c>
      <c r="E991" s="7" t="str">
        <f>IF(ISERROR(VLOOKUP($D991,SITES!$A:$E,2,FALSE)),"",VLOOKUP($D991,SITES!$A:$E,2,FALSE))</f>
        <v>Broward County 3</v>
      </c>
      <c r="F991" s="4">
        <f>IF(ISERROR(VLOOKUP($D991,SITES!$A:$E,3,FALSE)),"",VLOOKUP($D991,SITES!$A:$E,3,FALSE))</f>
        <v>26.158633333333334</v>
      </c>
      <c r="G991" s="31">
        <f>IF(ISERROR(VLOOKUP($D991,SITES!$A:$E,4,FALSE)),"",VLOOKUP($D991,SITES!$A:$E,4,FALSE))</f>
        <v>-80.077349999999996</v>
      </c>
      <c r="H991" s="50">
        <f t="shared" ref="H991:P991" si="1955">IF(ISERROR(H990),IF(ISERROR(H989),IF(ISERROR(H988),"BLANK",H988),H989),H990)</f>
        <v>45479</v>
      </c>
      <c r="I991" s="2">
        <f t="shared" si="1955"/>
        <v>15</v>
      </c>
      <c r="J991" s="2" t="str">
        <f t="shared" si="1955"/>
        <v>N</v>
      </c>
      <c r="K991" s="6">
        <f t="shared" si="1955"/>
        <v>0.41666666666666669</v>
      </c>
      <c r="L991" s="2" t="str">
        <f t="shared" si="1955"/>
        <v>Angela</v>
      </c>
      <c r="M991" s="2">
        <f t="shared" si="1955"/>
        <v>18.899999999999999</v>
      </c>
      <c r="N991" s="2">
        <f t="shared" si="1955"/>
        <v>2</v>
      </c>
      <c r="O991" s="2">
        <f t="shared" si="1955"/>
        <v>2</v>
      </c>
      <c r="P991" s="2" t="str">
        <f t="shared" si="1955"/>
        <v>dez</v>
      </c>
      <c r="Q991" s="7" t="str">
        <f>IF($N991=1,IF(ISERROR(VLOOKUP($P991,'M1'!$A:$C,Q$2,FALSE)),"NOT PRESENT",VLOOKUP($P991,'M1'!$A:$C,Q$2,FALSE)),IF($N991=2,IF(ISERROR(VLOOKUP(DATA!$P991,'M2'!$A:$C,Q$2,FALSE)),"NOT PRESENT",VLOOKUP(DATA!$P991,'M2'!$A:$C,Q$2,FALSE)),IF($N991=0,IF(ISERROR(VLOOKUP($P991,'M1'!$A:$C,Q$2,FALSE)),IF(ISERROR(VLOOKUP(DATA!$P991,'M2'!$A:$C,Q$2,FALSE)),"NOT PRESENT",VLOOKUP(DATA!$P991,'M2'!$A:$C,Q$2,FALSE)),VLOOKUP($P991,'M1'!$A:$C,Q$2,FALSE)),"SPECIFY METHOD")))</f>
        <v>Debris - Zero</v>
      </c>
      <c r="R991" s="7" t="str">
        <f>IF($N991=1,IF(ISERROR(VLOOKUP($P991,'M1'!$A:$C,R$2,FALSE)),"NOT PRESENT",VLOOKUP($P991,'M1'!$A:$C,R$2,FALSE)),IF($N991=2,IF(ISERROR(VLOOKUP(DATA!$P991,'M2'!$A:$C,R$2,FALSE)),"NOT PRESENT",VLOOKUP(DATA!$P991,'M2'!$A:$C,R$2,FALSE)),IF($N991=0,IF(ISERROR(VLOOKUP($P991,'M1'!$A:$C,R$2,FALSE)),IF(ISERROR(VLOOKUP(DATA!$P991,'M2'!$A:$C,R$2,FALSE)),"NOT PRESENT",VLOOKUP(DATA!$P991,'M2'!$A:$C,R$2,FALSE)),VLOOKUP($P991,'M1'!$A:$C,R$2,FALSE)),"SPECIFY METHOD")))</f>
        <v>No Debris found</v>
      </c>
      <c r="S991" s="33">
        <f t="shared" si="1931"/>
        <v>0</v>
      </c>
      <c r="T991" s="2">
        <v>0</v>
      </c>
    </row>
    <row r="992" spans="2:20">
      <c r="B992" s="2" t="str">
        <f t="shared" ref="B992:D992" si="1956">IF(ISERROR(B991),IF(ISERROR(B990),IF(ISERROR(B989),"BLANK",B989),B990),B991)</f>
        <v>LH</v>
      </c>
      <c r="C992" s="2" t="str">
        <f t="shared" si="1956"/>
        <v>KK</v>
      </c>
      <c r="D992" s="2" t="str">
        <f t="shared" si="1956"/>
        <v>BC3</v>
      </c>
      <c r="E992" s="7" t="str">
        <f>IF(ISERROR(VLOOKUP($D992,SITES!$A:$E,2,FALSE)),"",VLOOKUP($D992,SITES!$A:$E,2,FALSE))</f>
        <v>Broward County 3</v>
      </c>
      <c r="F992" s="4">
        <f>IF(ISERROR(VLOOKUP($D992,SITES!$A:$E,3,FALSE)),"",VLOOKUP($D992,SITES!$A:$E,3,FALSE))</f>
        <v>26.158633333333334</v>
      </c>
      <c r="G992" s="31">
        <f>IF(ISERROR(VLOOKUP($D992,SITES!$A:$E,4,FALSE)),"",VLOOKUP($D992,SITES!$A:$E,4,FALSE))</f>
        <v>-80.077349999999996</v>
      </c>
      <c r="H992" s="50">
        <f t="shared" ref="H992:P992" si="1957">IF(ISERROR(H991),IF(ISERROR(H990),IF(ISERROR(H989),"BLANK",H989),H990),H991)</f>
        <v>45479</v>
      </c>
      <c r="I992" s="2">
        <f t="shared" si="1957"/>
        <v>15</v>
      </c>
      <c r="J992" s="2" t="str">
        <f t="shared" si="1957"/>
        <v>N</v>
      </c>
      <c r="K992" s="6">
        <f t="shared" si="1957"/>
        <v>0.41666666666666669</v>
      </c>
      <c r="L992" s="2" t="str">
        <f t="shared" si="1957"/>
        <v>Angela</v>
      </c>
      <c r="M992" s="2">
        <f t="shared" si="1957"/>
        <v>18.899999999999999</v>
      </c>
      <c r="N992" s="2">
        <f t="shared" si="1957"/>
        <v>2</v>
      </c>
      <c r="O992" s="2">
        <f t="shared" si="1957"/>
        <v>2</v>
      </c>
      <c r="P992" s="2" t="str">
        <f t="shared" si="1957"/>
        <v>dez</v>
      </c>
      <c r="Q992" s="7" t="str">
        <f>IF($N992=1,IF(ISERROR(VLOOKUP($P992,'M1'!$A:$C,Q$2,FALSE)),"NOT PRESENT",VLOOKUP($P992,'M1'!$A:$C,Q$2,FALSE)),IF($N992=2,IF(ISERROR(VLOOKUP(DATA!$P992,'M2'!$A:$C,Q$2,FALSE)),"NOT PRESENT",VLOOKUP(DATA!$P992,'M2'!$A:$C,Q$2,FALSE)),IF($N992=0,IF(ISERROR(VLOOKUP($P992,'M1'!$A:$C,Q$2,FALSE)),IF(ISERROR(VLOOKUP(DATA!$P992,'M2'!$A:$C,Q$2,FALSE)),"NOT PRESENT",VLOOKUP(DATA!$P992,'M2'!$A:$C,Q$2,FALSE)),VLOOKUP($P992,'M1'!$A:$C,Q$2,FALSE)),"SPECIFY METHOD")))</f>
        <v>Debris - Zero</v>
      </c>
      <c r="R992" s="7" t="str">
        <f>IF($N992=1,IF(ISERROR(VLOOKUP($P992,'M1'!$A:$C,R$2,FALSE)),"NOT PRESENT",VLOOKUP($P992,'M1'!$A:$C,R$2,FALSE)),IF($N992=2,IF(ISERROR(VLOOKUP(DATA!$P992,'M2'!$A:$C,R$2,FALSE)),"NOT PRESENT",VLOOKUP(DATA!$P992,'M2'!$A:$C,R$2,FALSE)),IF($N992=0,IF(ISERROR(VLOOKUP($P992,'M1'!$A:$C,R$2,FALSE)),IF(ISERROR(VLOOKUP(DATA!$P992,'M2'!$A:$C,R$2,FALSE)),"NOT PRESENT",VLOOKUP(DATA!$P992,'M2'!$A:$C,R$2,FALSE)),VLOOKUP($P992,'M1'!$A:$C,R$2,FALSE)),"SPECIFY METHOD")))</f>
        <v>No Debris found</v>
      </c>
      <c r="S992" s="33">
        <f t="shared" si="1931"/>
        <v>0</v>
      </c>
      <c r="T992" s="2">
        <v>0</v>
      </c>
    </row>
    <row r="993" spans="2:20">
      <c r="B993" s="2" t="str">
        <f t="shared" ref="B993:D993" si="1958">IF(ISERROR(B992),IF(ISERROR(B991),IF(ISERROR(B990),"BLANK",B990),B991),B992)</f>
        <v>LH</v>
      </c>
      <c r="C993" s="2" t="str">
        <f t="shared" si="1958"/>
        <v>KK</v>
      </c>
      <c r="D993" s="2" t="str">
        <f t="shared" si="1958"/>
        <v>BC3</v>
      </c>
      <c r="E993" s="7" t="str">
        <f>IF(ISERROR(VLOOKUP($D993,SITES!$A:$E,2,FALSE)),"",VLOOKUP($D993,SITES!$A:$E,2,FALSE))</f>
        <v>Broward County 3</v>
      </c>
      <c r="F993" s="4">
        <f>IF(ISERROR(VLOOKUP($D993,SITES!$A:$E,3,FALSE)),"",VLOOKUP($D993,SITES!$A:$E,3,FALSE))</f>
        <v>26.158633333333334</v>
      </c>
      <c r="G993" s="31">
        <f>IF(ISERROR(VLOOKUP($D993,SITES!$A:$E,4,FALSE)),"",VLOOKUP($D993,SITES!$A:$E,4,FALSE))</f>
        <v>-80.077349999999996</v>
      </c>
      <c r="H993" s="50">
        <f t="shared" ref="H993:P993" si="1959">IF(ISERROR(H992),IF(ISERROR(H991),IF(ISERROR(H990),"BLANK",H990),H991),H992)</f>
        <v>45479</v>
      </c>
      <c r="I993" s="2">
        <f t="shared" si="1959"/>
        <v>15</v>
      </c>
      <c r="J993" s="2" t="str">
        <f t="shared" si="1959"/>
        <v>N</v>
      </c>
      <c r="K993" s="6">
        <f t="shared" si="1959"/>
        <v>0.41666666666666669</v>
      </c>
      <c r="L993" s="2" t="str">
        <f t="shared" si="1959"/>
        <v>Angela</v>
      </c>
      <c r="M993" s="2">
        <f t="shared" si="1959"/>
        <v>18.899999999999999</v>
      </c>
      <c r="N993" s="2">
        <f t="shared" si="1959"/>
        <v>2</v>
      </c>
      <c r="O993" s="2">
        <f t="shared" si="1959"/>
        <v>2</v>
      </c>
      <c r="P993" s="2" t="str">
        <f t="shared" si="1959"/>
        <v>dez</v>
      </c>
      <c r="Q993" s="7" t="str">
        <f>IF($N993=1,IF(ISERROR(VLOOKUP($P993,'M1'!$A:$C,Q$2,FALSE)),"NOT PRESENT",VLOOKUP($P993,'M1'!$A:$C,Q$2,FALSE)),IF($N993=2,IF(ISERROR(VLOOKUP(DATA!$P993,'M2'!$A:$C,Q$2,FALSE)),"NOT PRESENT",VLOOKUP(DATA!$P993,'M2'!$A:$C,Q$2,FALSE)),IF($N993=0,IF(ISERROR(VLOOKUP($P993,'M1'!$A:$C,Q$2,FALSE)),IF(ISERROR(VLOOKUP(DATA!$P993,'M2'!$A:$C,Q$2,FALSE)),"NOT PRESENT",VLOOKUP(DATA!$P993,'M2'!$A:$C,Q$2,FALSE)),VLOOKUP($P993,'M1'!$A:$C,Q$2,FALSE)),"SPECIFY METHOD")))</f>
        <v>Debris - Zero</v>
      </c>
      <c r="R993" s="7" t="str">
        <f>IF($N993=1,IF(ISERROR(VLOOKUP($P993,'M1'!$A:$C,R$2,FALSE)),"NOT PRESENT",VLOOKUP($P993,'M1'!$A:$C,R$2,FALSE)),IF($N993=2,IF(ISERROR(VLOOKUP(DATA!$P993,'M2'!$A:$C,R$2,FALSE)),"NOT PRESENT",VLOOKUP(DATA!$P993,'M2'!$A:$C,R$2,FALSE)),IF($N993=0,IF(ISERROR(VLOOKUP($P993,'M1'!$A:$C,R$2,FALSE)),IF(ISERROR(VLOOKUP(DATA!$P993,'M2'!$A:$C,R$2,FALSE)),"NOT PRESENT",VLOOKUP(DATA!$P993,'M2'!$A:$C,R$2,FALSE)),VLOOKUP($P993,'M1'!$A:$C,R$2,FALSE)),"SPECIFY METHOD")))</f>
        <v>No Debris found</v>
      </c>
      <c r="S993" s="33">
        <f t="shared" si="1931"/>
        <v>0</v>
      </c>
      <c r="T993" s="2">
        <v>0</v>
      </c>
    </row>
    <row r="994" spans="2:20">
      <c r="B994" s="2" t="str">
        <f t="shared" ref="B994:D994" si="1960">IF(ISERROR(B993),IF(ISERROR(B992),IF(ISERROR(B991),"BLANK",B991),B992),B993)</f>
        <v>LH</v>
      </c>
      <c r="C994" s="2" t="str">
        <f t="shared" si="1960"/>
        <v>KK</v>
      </c>
      <c r="D994" s="2" t="str">
        <f t="shared" si="1960"/>
        <v>BC3</v>
      </c>
      <c r="E994" s="7" t="str">
        <f>IF(ISERROR(VLOOKUP($D994,SITES!$A:$E,2,FALSE)),"",VLOOKUP($D994,SITES!$A:$E,2,FALSE))</f>
        <v>Broward County 3</v>
      </c>
      <c r="F994" s="4">
        <f>IF(ISERROR(VLOOKUP($D994,SITES!$A:$E,3,FALSE)),"",VLOOKUP($D994,SITES!$A:$E,3,FALSE))</f>
        <v>26.158633333333334</v>
      </c>
      <c r="G994" s="31">
        <f>IF(ISERROR(VLOOKUP($D994,SITES!$A:$E,4,FALSE)),"",VLOOKUP($D994,SITES!$A:$E,4,FALSE))</f>
        <v>-80.077349999999996</v>
      </c>
      <c r="H994" s="50">
        <f t="shared" ref="H994:P994" si="1961">IF(ISERROR(H993),IF(ISERROR(H992),IF(ISERROR(H991),"BLANK",H991),H992),H993)</f>
        <v>45479</v>
      </c>
      <c r="I994" s="2">
        <f t="shared" si="1961"/>
        <v>15</v>
      </c>
      <c r="J994" s="2" t="str">
        <f t="shared" si="1961"/>
        <v>N</v>
      </c>
      <c r="K994" s="6">
        <f t="shared" si="1961"/>
        <v>0.41666666666666669</v>
      </c>
      <c r="L994" s="2" t="str">
        <f t="shared" si="1961"/>
        <v>Angela</v>
      </c>
      <c r="M994" s="2">
        <f t="shared" si="1961"/>
        <v>18.899999999999999</v>
      </c>
      <c r="N994" s="2">
        <f t="shared" si="1961"/>
        <v>2</v>
      </c>
      <c r="O994" s="2">
        <f t="shared" si="1961"/>
        <v>2</v>
      </c>
      <c r="P994" s="2" t="str">
        <f t="shared" si="1961"/>
        <v>dez</v>
      </c>
      <c r="Q994" s="7" t="str">
        <f>IF($N994=1,IF(ISERROR(VLOOKUP($P994,'M1'!$A:$C,Q$2,FALSE)),"NOT PRESENT",VLOOKUP($P994,'M1'!$A:$C,Q$2,FALSE)),IF($N994=2,IF(ISERROR(VLOOKUP(DATA!$P994,'M2'!$A:$C,Q$2,FALSE)),"NOT PRESENT",VLOOKUP(DATA!$P994,'M2'!$A:$C,Q$2,FALSE)),IF($N994=0,IF(ISERROR(VLOOKUP($P994,'M1'!$A:$C,Q$2,FALSE)),IF(ISERROR(VLOOKUP(DATA!$P994,'M2'!$A:$C,Q$2,FALSE)),"NOT PRESENT",VLOOKUP(DATA!$P994,'M2'!$A:$C,Q$2,FALSE)),VLOOKUP($P994,'M1'!$A:$C,Q$2,FALSE)),"SPECIFY METHOD")))</f>
        <v>Debris - Zero</v>
      </c>
      <c r="R994" s="7" t="str">
        <f>IF($N994=1,IF(ISERROR(VLOOKUP($P994,'M1'!$A:$C,R$2,FALSE)),"NOT PRESENT",VLOOKUP($P994,'M1'!$A:$C,R$2,FALSE)),IF($N994=2,IF(ISERROR(VLOOKUP(DATA!$P994,'M2'!$A:$C,R$2,FALSE)),"NOT PRESENT",VLOOKUP(DATA!$P994,'M2'!$A:$C,R$2,FALSE)),IF($N994=0,IF(ISERROR(VLOOKUP($P994,'M1'!$A:$C,R$2,FALSE)),IF(ISERROR(VLOOKUP(DATA!$P994,'M2'!$A:$C,R$2,FALSE)),"NOT PRESENT",VLOOKUP(DATA!$P994,'M2'!$A:$C,R$2,FALSE)),VLOOKUP($P994,'M1'!$A:$C,R$2,FALSE)),"SPECIFY METHOD")))</f>
        <v>No Debris found</v>
      </c>
      <c r="S994" s="33">
        <f t="shared" si="1931"/>
        <v>0</v>
      </c>
      <c r="T994" s="2">
        <v>0</v>
      </c>
    </row>
    <row r="995" spans="2:20">
      <c r="B995" s="2" t="str">
        <f t="shared" ref="B995:D995" si="1962">IF(ISERROR(B994),IF(ISERROR(B993),IF(ISERROR(B992),"BLANK",B992),B993),B994)</f>
        <v>LH</v>
      </c>
      <c r="C995" s="2" t="str">
        <f t="shared" si="1962"/>
        <v>KK</v>
      </c>
      <c r="D995" s="2" t="str">
        <f t="shared" si="1962"/>
        <v>BC3</v>
      </c>
      <c r="E995" s="7" t="str">
        <f>IF(ISERROR(VLOOKUP($D995,SITES!$A:$E,2,FALSE)),"",VLOOKUP($D995,SITES!$A:$E,2,FALSE))</f>
        <v>Broward County 3</v>
      </c>
      <c r="F995" s="4">
        <f>IF(ISERROR(VLOOKUP($D995,SITES!$A:$E,3,FALSE)),"",VLOOKUP($D995,SITES!$A:$E,3,FALSE))</f>
        <v>26.158633333333334</v>
      </c>
      <c r="G995" s="31">
        <f>IF(ISERROR(VLOOKUP($D995,SITES!$A:$E,4,FALSE)),"",VLOOKUP($D995,SITES!$A:$E,4,FALSE))</f>
        <v>-80.077349999999996</v>
      </c>
      <c r="H995" s="50">
        <f t="shared" ref="H995:P995" si="1963">IF(ISERROR(H994),IF(ISERROR(H993),IF(ISERROR(H992),"BLANK",H992),H993),H994)</f>
        <v>45479</v>
      </c>
      <c r="I995" s="2">
        <f t="shared" si="1963"/>
        <v>15</v>
      </c>
      <c r="J995" s="2" t="str">
        <f t="shared" si="1963"/>
        <v>N</v>
      </c>
      <c r="K995" s="6">
        <f t="shared" si="1963"/>
        <v>0.41666666666666669</v>
      </c>
      <c r="L995" s="2" t="str">
        <f t="shared" si="1963"/>
        <v>Angela</v>
      </c>
      <c r="M995" s="2">
        <f t="shared" si="1963"/>
        <v>18.899999999999999</v>
      </c>
      <c r="N995" s="2">
        <f t="shared" si="1963"/>
        <v>2</v>
      </c>
      <c r="O995" s="2">
        <f t="shared" si="1963"/>
        <v>2</v>
      </c>
      <c r="P995" s="2" t="str">
        <f t="shared" si="1963"/>
        <v>dez</v>
      </c>
      <c r="Q995" s="7" t="str">
        <f>IF($N995=1,IF(ISERROR(VLOOKUP($P995,'M1'!$A:$C,Q$2,FALSE)),"NOT PRESENT",VLOOKUP($P995,'M1'!$A:$C,Q$2,FALSE)),IF($N995=2,IF(ISERROR(VLOOKUP(DATA!$P995,'M2'!$A:$C,Q$2,FALSE)),"NOT PRESENT",VLOOKUP(DATA!$P995,'M2'!$A:$C,Q$2,FALSE)),IF($N995=0,IF(ISERROR(VLOOKUP($P995,'M1'!$A:$C,Q$2,FALSE)),IF(ISERROR(VLOOKUP(DATA!$P995,'M2'!$A:$C,Q$2,FALSE)),"NOT PRESENT",VLOOKUP(DATA!$P995,'M2'!$A:$C,Q$2,FALSE)),VLOOKUP($P995,'M1'!$A:$C,Q$2,FALSE)),"SPECIFY METHOD")))</f>
        <v>Debris - Zero</v>
      </c>
      <c r="R995" s="7" t="str">
        <f>IF($N995=1,IF(ISERROR(VLOOKUP($P995,'M1'!$A:$C,R$2,FALSE)),"NOT PRESENT",VLOOKUP($P995,'M1'!$A:$C,R$2,FALSE)),IF($N995=2,IF(ISERROR(VLOOKUP(DATA!$P995,'M2'!$A:$C,R$2,FALSE)),"NOT PRESENT",VLOOKUP(DATA!$P995,'M2'!$A:$C,R$2,FALSE)),IF($N995=0,IF(ISERROR(VLOOKUP($P995,'M1'!$A:$C,R$2,FALSE)),IF(ISERROR(VLOOKUP(DATA!$P995,'M2'!$A:$C,R$2,FALSE)),"NOT PRESENT",VLOOKUP(DATA!$P995,'M2'!$A:$C,R$2,FALSE)),VLOOKUP($P995,'M1'!$A:$C,R$2,FALSE)),"SPECIFY METHOD")))</f>
        <v>No Debris found</v>
      </c>
      <c r="S995" s="33">
        <f t="shared" si="1931"/>
        <v>0</v>
      </c>
      <c r="T995" s="2">
        <v>0</v>
      </c>
    </row>
    <row r="996" spans="2:20">
      <c r="B996" s="2" t="str">
        <f t="shared" ref="B996:D996" si="1964">IF(ISERROR(B995),IF(ISERROR(B994),IF(ISERROR(B993),"BLANK",B993),B994),B995)</f>
        <v>LH</v>
      </c>
      <c r="C996" s="2" t="str">
        <f t="shared" si="1964"/>
        <v>KK</v>
      </c>
      <c r="D996" s="2" t="str">
        <f t="shared" si="1964"/>
        <v>BC3</v>
      </c>
      <c r="E996" s="7" t="str">
        <f>IF(ISERROR(VLOOKUP($D996,SITES!$A:$E,2,FALSE)),"",VLOOKUP($D996,SITES!$A:$E,2,FALSE))</f>
        <v>Broward County 3</v>
      </c>
      <c r="F996" s="4">
        <f>IF(ISERROR(VLOOKUP($D996,SITES!$A:$E,3,FALSE)),"",VLOOKUP($D996,SITES!$A:$E,3,FALSE))</f>
        <v>26.158633333333334</v>
      </c>
      <c r="G996" s="31">
        <f>IF(ISERROR(VLOOKUP($D996,SITES!$A:$E,4,FALSE)),"",VLOOKUP($D996,SITES!$A:$E,4,FALSE))</f>
        <v>-80.077349999999996</v>
      </c>
      <c r="H996" s="50">
        <f t="shared" ref="H996:P996" si="1965">IF(ISERROR(H995),IF(ISERROR(H994),IF(ISERROR(H993),"BLANK",H993),H994),H995)</f>
        <v>45479</v>
      </c>
      <c r="I996" s="2">
        <f t="shared" si="1965"/>
        <v>15</v>
      </c>
      <c r="J996" s="2" t="str">
        <f t="shared" si="1965"/>
        <v>N</v>
      </c>
      <c r="K996" s="6">
        <f t="shared" si="1965"/>
        <v>0.41666666666666669</v>
      </c>
      <c r="L996" s="2" t="str">
        <f t="shared" si="1965"/>
        <v>Angela</v>
      </c>
      <c r="M996" s="2">
        <f t="shared" si="1965"/>
        <v>18.899999999999999</v>
      </c>
      <c r="N996" s="2">
        <f t="shared" si="1965"/>
        <v>2</v>
      </c>
      <c r="O996" s="2">
        <f t="shared" si="1965"/>
        <v>2</v>
      </c>
      <c r="P996" s="2" t="str">
        <f t="shared" si="1965"/>
        <v>dez</v>
      </c>
      <c r="Q996" s="7" t="str">
        <f>IF($N996=1,IF(ISERROR(VLOOKUP($P996,'M1'!$A:$C,Q$2,FALSE)),"NOT PRESENT",VLOOKUP($P996,'M1'!$A:$C,Q$2,FALSE)),IF($N996=2,IF(ISERROR(VLOOKUP(DATA!$P996,'M2'!$A:$C,Q$2,FALSE)),"NOT PRESENT",VLOOKUP(DATA!$P996,'M2'!$A:$C,Q$2,FALSE)),IF($N996=0,IF(ISERROR(VLOOKUP($P996,'M1'!$A:$C,Q$2,FALSE)),IF(ISERROR(VLOOKUP(DATA!$P996,'M2'!$A:$C,Q$2,FALSE)),"NOT PRESENT",VLOOKUP(DATA!$P996,'M2'!$A:$C,Q$2,FALSE)),VLOOKUP($P996,'M1'!$A:$C,Q$2,FALSE)),"SPECIFY METHOD")))</f>
        <v>Debris - Zero</v>
      </c>
      <c r="R996" s="7" t="str">
        <f>IF($N996=1,IF(ISERROR(VLOOKUP($P996,'M1'!$A:$C,R$2,FALSE)),"NOT PRESENT",VLOOKUP($P996,'M1'!$A:$C,R$2,FALSE)),IF($N996=2,IF(ISERROR(VLOOKUP(DATA!$P996,'M2'!$A:$C,R$2,FALSE)),"NOT PRESENT",VLOOKUP(DATA!$P996,'M2'!$A:$C,R$2,FALSE)),IF($N996=0,IF(ISERROR(VLOOKUP($P996,'M1'!$A:$C,R$2,FALSE)),IF(ISERROR(VLOOKUP(DATA!$P996,'M2'!$A:$C,R$2,FALSE)),"NOT PRESENT",VLOOKUP(DATA!$P996,'M2'!$A:$C,R$2,FALSE)),VLOOKUP($P996,'M1'!$A:$C,R$2,FALSE)),"SPECIFY METHOD")))</f>
        <v>No Debris found</v>
      </c>
      <c r="S996" s="33">
        <f t="shared" si="1931"/>
        <v>0</v>
      </c>
      <c r="T996" s="2">
        <v>0</v>
      </c>
    </row>
    <row r="997" spans="2:20">
      <c r="B997" s="2" t="str">
        <f t="shared" ref="B997:D997" si="1966">IF(ISERROR(B996),IF(ISERROR(B995),IF(ISERROR(B994),"BLANK",B994),B995),B996)</f>
        <v>LH</v>
      </c>
      <c r="C997" s="2" t="str">
        <f t="shared" si="1966"/>
        <v>KK</v>
      </c>
      <c r="D997" s="2" t="str">
        <f t="shared" si="1966"/>
        <v>BC3</v>
      </c>
      <c r="E997" s="7" t="str">
        <f>IF(ISERROR(VLOOKUP($D997,SITES!$A:$E,2,FALSE)),"",VLOOKUP($D997,SITES!$A:$E,2,FALSE))</f>
        <v>Broward County 3</v>
      </c>
      <c r="F997" s="4">
        <f>IF(ISERROR(VLOOKUP($D997,SITES!$A:$E,3,FALSE)),"",VLOOKUP($D997,SITES!$A:$E,3,FALSE))</f>
        <v>26.158633333333334</v>
      </c>
      <c r="G997" s="31">
        <f>IF(ISERROR(VLOOKUP($D997,SITES!$A:$E,4,FALSE)),"",VLOOKUP($D997,SITES!$A:$E,4,FALSE))</f>
        <v>-80.077349999999996</v>
      </c>
      <c r="H997" s="50">
        <f t="shared" ref="H997:P997" si="1967">IF(ISERROR(H996),IF(ISERROR(H995),IF(ISERROR(H994),"BLANK",H994),H995),H996)</f>
        <v>45479</v>
      </c>
      <c r="I997" s="2">
        <f t="shared" si="1967"/>
        <v>15</v>
      </c>
      <c r="J997" s="2" t="str">
        <f t="shared" si="1967"/>
        <v>N</v>
      </c>
      <c r="K997" s="6">
        <f t="shared" si="1967"/>
        <v>0.41666666666666669</v>
      </c>
      <c r="L997" s="2" t="str">
        <f t="shared" si="1967"/>
        <v>Angela</v>
      </c>
      <c r="M997" s="2">
        <f t="shared" si="1967"/>
        <v>18.899999999999999</v>
      </c>
      <c r="N997" s="2">
        <f t="shared" si="1967"/>
        <v>2</v>
      </c>
      <c r="O997" s="2">
        <f t="shared" si="1967"/>
        <v>2</v>
      </c>
      <c r="P997" s="2" t="str">
        <f t="shared" si="1967"/>
        <v>dez</v>
      </c>
      <c r="Q997" s="7" t="str">
        <f>IF($N997=1,IF(ISERROR(VLOOKUP($P997,'M1'!$A:$C,Q$2,FALSE)),"NOT PRESENT",VLOOKUP($P997,'M1'!$A:$C,Q$2,FALSE)),IF($N997=2,IF(ISERROR(VLOOKUP(DATA!$P997,'M2'!$A:$C,Q$2,FALSE)),"NOT PRESENT",VLOOKUP(DATA!$P997,'M2'!$A:$C,Q$2,FALSE)),IF($N997=0,IF(ISERROR(VLOOKUP($P997,'M1'!$A:$C,Q$2,FALSE)),IF(ISERROR(VLOOKUP(DATA!$P997,'M2'!$A:$C,Q$2,FALSE)),"NOT PRESENT",VLOOKUP(DATA!$P997,'M2'!$A:$C,Q$2,FALSE)),VLOOKUP($P997,'M1'!$A:$C,Q$2,FALSE)),"SPECIFY METHOD")))</f>
        <v>Debris - Zero</v>
      </c>
      <c r="R997" s="7" t="str">
        <f>IF($N997=1,IF(ISERROR(VLOOKUP($P997,'M1'!$A:$C,R$2,FALSE)),"NOT PRESENT",VLOOKUP($P997,'M1'!$A:$C,R$2,FALSE)),IF($N997=2,IF(ISERROR(VLOOKUP(DATA!$P997,'M2'!$A:$C,R$2,FALSE)),"NOT PRESENT",VLOOKUP(DATA!$P997,'M2'!$A:$C,R$2,FALSE)),IF($N997=0,IF(ISERROR(VLOOKUP($P997,'M1'!$A:$C,R$2,FALSE)),IF(ISERROR(VLOOKUP(DATA!$P997,'M2'!$A:$C,R$2,FALSE)),"NOT PRESENT",VLOOKUP(DATA!$P997,'M2'!$A:$C,R$2,FALSE)),VLOOKUP($P997,'M1'!$A:$C,R$2,FALSE)),"SPECIFY METHOD")))</f>
        <v>No Debris found</v>
      </c>
      <c r="S997" s="33">
        <f t="shared" si="1931"/>
        <v>0</v>
      </c>
      <c r="T997" s="2">
        <v>0</v>
      </c>
    </row>
    <row r="998" spans="2:20">
      <c r="B998" s="2" t="str">
        <f t="shared" ref="B998:D998" si="1968">IF(ISERROR(B997),IF(ISERROR(B996),IF(ISERROR(B995),"BLANK",B995),B996),B997)</f>
        <v>LH</v>
      </c>
      <c r="C998" s="2" t="str">
        <f t="shared" si="1968"/>
        <v>KK</v>
      </c>
      <c r="D998" s="2" t="str">
        <f t="shared" si="1968"/>
        <v>BC3</v>
      </c>
      <c r="E998" s="7" t="str">
        <f>IF(ISERROR(VLOOKUP($D998,SITES!$A:$E,2,FALSE)),"",VLOOKUP($D998,SITES!$A:$E,2,FALSE))</f>
        <v>Broward County 3</v>
      </c>
      <c r="F998" s="4">
        <f>IF(ISERROR(VLOOKUP($D998,SITES!$A:$E,3,FALSE)),"",VLOOKUP($D998,SITES!$A:$E,3,FALSE))</f>
        <v>26.158633333333334</v>
      </c>
      <c r="G998" s="31">
        <f>IF(ISERROR(VLOOKUP($D998,SITES!$A:$E,4,FALSE)),"",VLOOKUP($D998,SITES!$A:$E,4,FALSE))</f>
        <v>-80.077349999999996</v>
      </c>
      <c r="H998" s="50">
        <f t="shared" ref="H998:P998" si="1969">IF(ISERROR(H997),IF(ISERROR(H996),IF(ISERROR(H995),"BLANK",H995),H996),H997)</f>
        <v>45479</v>
      </c>
      <c r="I998" s="2">
        <f t="shared" si="1969"/>
        <v>15</v>
      </c>
      <c r="J998" s="2" t="str">
        <f t="shared" si="1969"/>
        <v>N</v>
      </c>
      <c r="K998" s="6">
        <f t="shared" si="1969"/>
        <v>0.41666666666666669</v>
      </c>
      <c r="L998" s="2" t="str">
        <f t="shared" si="1969"/>
        <v>Angela</v>
      </c>
      <c r="M998" s="2">
        <f t="shared" si="1969"/>
        <v>18.899999999999999</v>
      </c>
      <c r="N998" s="2">
        <f t="shared" si="1969"/>
        <v>2</v>
      </c>
      <c r="O998" s="2">
        <f t="shared" si="1969"/>
        <v>2</v>
      </c>
      <c r="P998" s="2" t="str">
        <f t="shared" si="1969"/>
        <v>dez</v>
      </c>
      <c r="Q998" s="7" t="str">
        <f>IF($N998=1,IF(ISERROR(VLOOKUP($P998,'M1'!$A:$C,Q$2,FALSE)),"NOT PRESENT",VLOOKUP($P998,'M1'!$A:$C,Q$2,FALSE)),IF($N998=2,IF(ISERROR(VLOOKUP(DATA!$P998,'M2'!$A:$C,Q$2,FALSE)),"NOT PRESENT",VLOOKUP(DATA!$P998,'M2'!$A:$C,Q$2,FALSE)),IF($N998=0,IF(ISERROR(VLOOKUP($P998,'M1'!$A:$C,Q$2,FALSE)),IF(ISERROR(VLOOKUP(DATA!$P998,'M2'!$A:$C,Q$2,FALSE)),"NOT PRESENT",VLOOKUP(DATA!$P998,'M2'!$A:$C,Q$2,FALSE)),VLOOKUP($P998,'M1'!$A:$C,Q$2,FALSE)),"SPECIFY METHOD")))</f>
        <v>Debris - Zero</v>
      </c>
      <c r="R998" s="7" t="str">
        <f>IF($N998=1,IF(ISERROR(VLOOKUP($P998,'M1'!$A:$C,R$2,FALSE)),"NOT PRESENT",VLOOKUP($P998,'M1'!$A:$C,R$2,FALSE)),IF($N998=2,IF(ISERROR(VLOOKUP(DATA!$P998,'M2'!$A:$C,R$2,FALSE)),"NOT PRESENT",VLOOKUP(DATA!$P998,'M2'!$A:$C,R$2,FALSE)),IF($N998=0,IF(ISERROR(VLOOKUP($P998,'M1'!$A:$C,R$2,FALSE)),IF(ISERROR(VLOOKUP(DATA!$P998,'M2'!$A:$C,R$2,FALSE)),"NOT PRESENT",VLOOKUP(DATA!$P998,'M2'!$A:$C,R$2,FALSE)),VLOOKUP($P998,'M1'!$A:$C,R$2,FALSE)),"SPECIFY METHOD")))</f>
        <v>No Debris found</v>
      </c>
      <c r="S998" s="33">
        <f t="shared" si="1931"/>
        <v>0</v>
      </c>
      <c r="T998" s="2">
        <v>0</v>
      </c>
    </row>
    <row r="999" spans="2:20">
      <c r="B999" s="2" t="str">
        <f t="shared" ref="B999:D999" si="1970">IF(ISERROR(B998),IF(ISERROR(B997),IF(ISERROR(B996),"BLANK",B996),B997),B998)</f>
        <v>LH</v>
      </c>
      <c r="C999" s="2" t="str">
        <f t="shared" si="1970"/>
        <v>KK</v>
      </c>
      <c r="D999" s="2" t="str">
        <f t="shared" si="1970"/>
        <v>BC3</v>
      </c>
      <c r="E999" s="7" t="str">
        <f>IF(ISERROR(VLOOKUP($D999,SITES!$A:$E,2,FALSE)),"",VLOOKUP($D999,SITES!$A:$E,2,FALSE))</f>
        <v>Broward County 3</v>
      </c>
      <c r="F999" s="4">
        <f>IF(ISERROR(VLOOKUP($D999,SITES!$A:$E,3,FALSE)),"",VLOOKUP($D999,SITES!$A:$E,3,FALSE))</f>
        <v>26.158633333333334</v>
      </c>
      <c r="G999" s="31">
        <f>IF(ISERROR(VLOOKUP($D999,SITES!$A:$E,4,FALSE)),"",VLOOKUP($D999,SITES!$A:$E,4,FALSE))</f>
        <v>-80.077349999999996</v>
      </c>
      <c r="H999" s="50">
        <f t="shared" ref="H999:P999" si="1971">IF(ISERROR(H998),IF(ISERROR(H997),IF(ISERROR(H996),"BLANK",H996),H997),H998)</f>
        <v>45479</v>
      </c>
      <c r="I999" s="2">
        <f t="shared" si="1971"/>
        <v>15</v>
      </c>
      <c r="J999" s="2" t="str">
        <f t="shared" si="1971"/>
        <v>N</v>
      </c>
      <c r="K999" s="6">
        <f t="shared" si="1971"/>
        <v>0.41666666666666669</v>
      </c>
      <c r="L999" s="2" t="str">
        <f t="shared" si="1971"/>
        <v>Angela</v>
      </c>
      <c r="M999" s="2">
        <f t="shared" si="1971"/>
        <v>18.899999999999999</v>
      </c>
      <c r="N999" s="2">
        <f t="shared" si="1971"/>
        <v>2</v>
      </c>
      <c r="O999" s="2">
        <f t="shared" si="1971"/>
        <v>2</v>
      </c>
      <c r="P999" s="2" t="str">
        <f t="shared" si="1971"/>
        <v>dez</v>
      </c>
      <c r="Q999" s="7" t="str">
        <f>IF($N999=1,IF(ISERROR(VLOOKUP($P999,'M1'!$A:$C,Q$2,FALSE)),"NOT PRESENT",VLOOKUP($P999,'M1'!$A:$C,Q$2,FALSE)),IF($N999=2,IF(ISERROR(VLOOKUP(DATA!$P999,'M2'!$A:$C,Q$2,FALSE)),"NOT PRESENT",VLOOKUP(DATA!$P999,'M2'!$A:$C,Q$2,FALSE)),IF($N999=0,IF(ISERROR(VLOOKUP($P999,'M1'!$A:$C,Q$2,FALSE)),IF(ISERROR(VLOOKUP(DATA!$P999,'M2'!$A:$C,Q$2,FALSE)),"NOT PRESENT",VLOOKUP(DATA!$P999,'M2'!$A:$C,Q$2,FALSE)),VLOOKUP($P999,'M1'!$A:$C,Q$2,FALSE)),"SPECIFY METHOD")))</f>
        <v>Debris - Zero</v>
      </c>
      <c r="R999" s="7" t="str">
        <f>IF($N999=1,IF(ISERROR(VLOOKUP($P999,'M1'!$A:$C,R$2,FALSE)),"NOT PRESENT",VLOOKUP($P999,'M1'!$A:$C,R$2,FALSE)),IF($N999=2,IF(ISERROR(VLOOKUP(DATA!$P999,'M2'!$A:$C,R$2,FALSE)),"NOT PRESENT",VLOOKUP(DATA!$P999,'M2'!$A:$C,R$2,FALSE)),IF($N999=0,IF(ISERROR(VLOOKUP($P999,'M1'!$A:$C,R$2,FALSE)),IF(ISERROR(VLOOKUP(DATA!$P999,'M2'!$A:$C,R$2,FALSE)),"NOT PRESENT",VLOOKUP(DATA!$P999,'M2'!$A:$C,R$2,FALSE)),VLOOKUP($P999,'M1'!$A:$C,R$2,FALSE)),"SPECIFY METHOD")))</f>
        <v>No Debris found</v>
      </c>
      <c r="S999" s="33">
        <f t="shared" si="1931"/>
        <v>0</v>
      </c>
      <c r="T999" s="2">
        <v>0</v>
      </c>
    </row>
    <row r="1000" spans="2:20">
      <c r="B1000" s="2" t="str">
        <f t="shared" ref="B1000:D1000" si="1972">IF(ISERROR(B999),IF(ISERROR(B998),IF(ISERROR(B997),"BLANK",B997),B998),B999)</f>
        <v>LH</v>
      </c>
      <c r="C1000" s="2" t="str">
        <f t="shared" si="1972"/>
        <v>KK</v>
      </c>
      <c r="D1000" s="2" t="str">
        <f t="shared" si="1972"/>
        <v>BC3</v>
      </c>
      <c r="E1000" s="7" t="str">
        <f>IF(ISERROR(VLOOKUP($D1000,SITES!$A:$E,2,FALSE)),"",VLOOKUP($D1000,SITES!$A:$E,2,FALSE))</f>
        <v>Broward County 3</v>
      </c>
      <c r="F1000" s="4">
        <f>IF(ISERROR(VLOOKUP($D1000,SITES!$A:$E,3,FALSE)),"",VLOOKUP($D1000,SITES!$A:$E,3,FALSE))</f>
        <v>26.158633333333334</v>
      </c>
      <c r="G1000" s="31">
        <f>IF(ISERROR(VLOOKUP($D1000,SITES!$A:$E,4,FALSE)),"",VLOOKUP($D1000,SITES!$A:$E,4,FALSE))</f>
        <v>-80.077349999999996</v>
      </c>
      <c r="H1000" s="50">
        <f t="shared" ref="H1000:P1000" si="1973">IF(ISERROR(H999),IF(ISERROR(H998),IF(ISERROR(H997),"BLANK",H997),H998),H999)</f>
        <v>45479</v>
      </c>
      <c r="I1000" s="2">
        <f t="shared" si="1973"/>
        <v>15</v>
      </c>
      <c r="J1000" s="2" t="str">
        <f t="shared" si="1973"/>
        <v>N</v>
      </c>
      <c r="K1000" s="6">
        <f t="shared" si="1973"/>
        <v>0.41666666666666669</v>
      </c>
      <c r="L1000" s="2" t="str">
        <f t="shared" si="1973"/>
        <v>Angela</v>
      </c>
      <c r="M1000" s="2">
        <f t="shared" si="1973"/>
        <v>18.899999999999999</v>
      </c>
      <c r="N1000" s="2">
        <f t="shared" si="1973"/>
        <v>2</v>
      </c>
      <c r="O1000" s="2">
        <f t="shared" si="1973"/>
        <v>2</v>
      </c>
      <c r="P1000" s="2" t="str">
        <f t="shared" si="1973"/>
        <v>dez</v>
      </c>
      <c r="Q1000" s="7" t="str">
        <f>IF($N1000=1,IF(ISERROR(VLOOKUP($P1000,'M1'!$A:$C,Q$2,FALSE)),"NOT PRESENT",VLOOKUP($P1000,'M1'!$A:$C,Q$2,FALSE)),IF($N1000=2,IF(ISERROR(VLOOKUP(DATA!$P1000,'M2'!$A:$C,Q$2,FALSE)),"NOT PRESENT",VLOOKUP(DATA!$P1000,'M2'!$A:$C,Q$2,FALSE)),IF($N1000=0,IF(ISERROR(VLOOKUP($P1000,'M1'!$A:$C,Q$2,FALSE)),IF(ISERROR(VLOOKUP(DATA!$P1000,'M2'!$A:$C,Q$2,FALSE)),"NOT PRESENT",VLOOKUP(DATA!$P1000,'M2'!$A:$C,Q$2,FALSE)),VLOOKUP($P1000,'M1'!$A:$C,Q$2,FALSE)),"SPECIFY METHOD")))</f>
        <v>Debris - Zero</v>
      </c>
      <c r="R1000" s="7" t="str">
        <f>IF($N1000=1,IF(ISERROR(VLOOKUP($P1000,'M1'!$A:$C,R$2,FALSE)),"NOT PRESENT",VLOOKUP($P1000,'M1'!$A:$C,R$2,FALSE)),IF($N1000=2,IF(ISERROR(VLOOKUP(DATA!$P1000,'M2'!$A:$C,R$2,FALSE)),"NOT PRESENT",VLOOKUP(DATA!$P1000,'M2'!$A:$C,R$2,FALSE)),IF($N1000=0,IF(ISERROR(VLOOKUP($P1000,'M1'!$A:$C,R$2,FALSE)),IF(ISERROR(VLOOKUP(DATA!$P1000,'M2'!$A:$C,R$2,FALSE)),"NOT PRESENT",VLOOKUP(DATA!$P1000,'M2'!$A:$C,R$2,FALSE)),VLOOKUP($P1000,'M1'!$A:$C,R$2,FALSE)),"SPECIFY METHOD")))</f>
        <v>No Debris found</v>
      </c>
      <c r="S1000" s="33">
        <f t="shared" si="1931"/>
        <v>0</v>
      </c>
      <c r="T1000" s="2">
        <v>0</v>
      </c>
    </row>
    <row r="1001" spans="2:20">
      <c r="B1001" s="2" t="str">
        <f t="shared" ref="B1001:D1001" si="1974">IF(ISERROR(B1000),IF(ISERROR(B999),IF(ISERROR(B998),"BLANK",B998),B999),B1000)</f>
        <v>LH</v>
      </c>
      <c r="C1001" s="2" t="str">
        <f t="shared" si="1974"/>
        <v>KK</v>
      </c>
      <c r="D1001" s="2" t="str">
        <f t="shared" si="1974"/>
        <v>BC3</v>
      </c>
      <c r="E1001" s="7" t="str">
        <f>IF(ISERROR(VLOOKUP($D1001,SITES!$A:$E,2,FALSE)),"",VLOOKUP($D1001,SITES!$A:$E,2,FALSE))</f>
        <v>Broward County 3</v>
      </c>
      <c r="F1001" s="4">
        <f>IF(ISERROR(VLOOKUP($D1001,SITES!$A:$E,3,FALSE)),"",VLOOKUP($D1001,SITES!$A:$E,3,FALSE))</f>
        <v>26.158633333333334</v>
      </c>
      <c r="G1001" s="31">
        <f>IF(ISERROR(VLOOKUP($D1001,SITES!$A:$E,4,FALSE)),"",VLOOKUP($D1001,SITES!$A:$E,4,FALSE))</f>
        <v>-80.077349999999996</v>
      </c>
      <c r="H1001" s="50">
        <f t="shared" ref="H1001:P1001" si="1975">IF(ISERROR(H1000),IF(ISERROR(H999),IF(ISERROR(H998),"BLANK",H998),H999),H1000)</f>
        <v>45479</v>
      </c>
      <c r="I1001" s="2">
        <f t="shared" si="1975"/>
        <v>15</v>
      </c>
      <c r="J1001" s="2" t="str">
        <f t="shared" si="1975"/>
        <v>N</v>
      </c>
      <c r="K1001" s="6">
        <f t="shared" si="1975"/>
        <v>0.41666666666666669</v>
      </c>
      <c r="L1001" s="2" t="str">
        <f t="shared" si="1975"/>
        <v>Angela</v>
      </c>
      <c r="M1001" s="2">
        <f t="shared" si="1975"/>
        <v>18.899999999999999</v>
      </c>
      <c r="N1001" s="2">
        <f t="shared" si="1975"/>
        <v>2</v>
      </c>
      <c r="O1001" s="2">
        <f t="shared" si="1975"/>
        <v>2</v>
      </c>
      <c r="P1001" s="2" t="str">
        <f t="shared" si="1975"/>
        <v>dez</v>
      </c>
      <c r="Q1001" s="7" t="str">
        <f>IF($N1001=1,IF(ISERROR(VLOOKUP($P1001,'M1'!$A:$C,Q$2,FALSE)),"NOT PRESENT",VLOOKUP($P1001,'M1'!$A:$C,Q$2,FALSE)),IF($N1001=2,IF(ISERROR(VLOOKUP(DATA!$P1001,'M2'!$A:$C,Q$2,FALSE)),"NOT PRESENT",VLOOKUP(DATA!$P1001,'M2'!$A:$C,Q$2,FALSE)),IF($N1001=0,IF(ISERROR(VLOOKUP($P1001,'M1'!$A:$C,Q$2,FALSE)),IF(ISERROR(VLOOKUP(DATA!$P1001,'M2'!$A:$C,Q$2,FALSE)),"NOT PRESENT",VLOOKUP(DATA!$P1001,'M2'!$A:$C,Q$2,FALSE)),VLOOKUP($P1001,'M1'!$A:$C,Q$2,FALSE)),"SPECIFY METHOD")))</f>
        <v>Debris - Zero</v>
      </c>
      <c r="R1001" s="7" t="str">
        <f>IF($N1001=1,IF(ISERROR(VLOOKUP($P1001,'M1'!$A:$C,R$2,FALSE)),"NOT PRESENT",VLOOKUP($P1001,'M1'!$A:$C,R$2,FALSE)),IF($N1001=2,IF(ISERROR(VLOOKUP(DATA!$P1001,'M2'!$A:$C,R$2,FALSE)),"NOT PRESENT",VLOOKUP(DATA!$P1001,'M2'!$A:$C,R$2,FALSE)),IF($N1001=0,IF(ISERROR(VLOOKUP($P1001,'M1'!$A:$C,R$2,FALSE)),IF(ISERROR(VLOOKUP(DATA!$P1001,'M2'!$A:$C,R$2,FALSE)),"NOT PRESENT",VLOOKUP(DATA!$P1001,'M2'!$A:$C,R$2,FALSE)),VLOOKUP($P1001,'M1'!$A:$C,R$2,FALSE)),"SPECIFY METHOD")))</f>
        <v>No Debris found</v>
      </c>
      <c r="S1001" s="33">
        <f t="shared" si="1931"/>
        <v>0</v>
      </c>
      <c r="T1001" s="2">
        <v>0</v>
      </c>
    </row>
    <row r="1002" spans="2:20">
      <c r="B1002" s="2" t="str">
        <f t="shared" ref="B1002:D1002" si="1976">IF(ISERROR(B1001),IF(ISERROR(B1000),IF(ISERROR(B999),"BLANK",B999),B1000),B1001)</f>
        <v>LH</v>
      </c>
      <c r="C1002" s="2" t="str">
        <f t="shared" si="1976"/>
        <v>KK</v>
      </c>
      <c r="D1002" s="2" t="str">
        <f t="shared" si="1976"/>
        <v>BC3</v>
      </c>
      <c r="E1002" s="7" t="str">
        <f>IF(ISERROR(VLOOKUP($D1002,SITES!$A:$E,2,FALSE)),"",VLOOKUP($D1002,SITES!$A:$E,2,FALSE))</f>
        <v>Broward County 3</v>
      </c>
      <c r="F1002" s="4">
        <f>IF(ISERROR(VLOOKUP($D1002,SITES!$A:$E,3,FALSE)),"",VLOOKUP($D1002,SITES!$A:$E,3,FALSE))</f>
        <v>26.158633333333334</v>
      </c>
      <c r="G1002" s="31">
        <f>IF(ISERROR(VLOOKUP($D1002,SITES!$A:$E,4,FALSE)),"",VLOOKUP($D1002,SITES!$A:$E,4,FALSE))</f>
        <v>-80.077349999999996</v>
      </c>
      <c r="H1002" s="50">
        <f t="shared" ref="H1002:P1002" si="1977">IF(ISERROR(H1001),IF(ISERROR(H1000),IF(ISERROR(H999),"BLANK",H999),H1000),H1001)</f>
        <v>45479</v>
      </c>
      <c r="I1002" s="2">
        <f t="shared" si="1977"/>
        <v>15</v>
      </c>
      <c r="J1002" s="2" t="str">
        <f t="shared" si="1977"/>
        <v>N</v>
      </c>
      <c r="K1002" s="6">
        <f t="shared" si="1977"/>
        <v>0.41666666666666669</v>
      </c>
      <c r="L1002" s="2" t="str">
        <f t="shared" si="1977"/>
        <v>Angela</v>
      </c>
      <c r="M1002" s="2">
        <f t="shared" si="1977"/>
        <v>18.899999999999999</v>
      </c>
      <c r="N1002" s="2">
        <f t="shared" si="1977"/>
        <v>2</v>
      </c>
      <c r="O1002" s="2">
        <f t="shared" si="1977"/>
        <v>2</v>
      </c>
      <c r="P1002" s="2" t="str">
        <f t="shared" si="1977"/>
        <v>dez</v>
      </c>
      <c r="Q1002" s="7" t="str">
        <f>IF($N1002=1,IF(ISERROR(VLOOKUP($P1002,'M1'!$A:$C,Q$2,FALSE)),"NOT PRESENT",VLOOKUP($P1002,'M1'!$A:$C,Q$2,FALSE)),IF($N1002=2,IF(ISERROR(VLOOKUP(DATA!$P1002,'M2'!$A:$C,Q$2,FALSE)),"NOT PRESENT",VLOOKUP(DATA!$P1002,'M2'!$A:$C,Q$2,FALSE)),IF($N1002=0,IF(ISERROR(VLOOKUP($P1002,'M1'!$A:$C,Q$2,FALSE)),IF(ISERROR(VLOOKUP(DATA!$P1002,'M2'!$A:$C,Q$2,FALSE)),"NOT PRESENT",VLOOKUP(DATA!$P1002,'M2'!$A:$C,Q$2,FALSE)),VLOOKUP($P1002,'M1'!$A:$C,Q$2,FALSE)),"SPECIFY METHOD")))</f>
        <v>Debris - Zero</v>
      </c>
      <c r="R1002" s="7" t="str">
        <f>IF($N1002=1,IF(ISERROR(VLOOKUP($P1002,'M1'!$A:$C,R$2,FALSE)),"NOT PRESENT",VLOOKUP($P1002,'M1'!$A:$C,R$2,FALSE)),IF($N1002=2,IF(ISERROR(VLOOKUP(DATA!$P1002,'M2'!$A:$C,R$2,FALSE)),"NOT PRESENT",VLOOKUP(DATA!$P1002,'M2'!$A:$C,R$2,FALSE)),IF($N1002=0,IF(ISERROR(VLOOKUP($P1002,'M1'!$A:$C,R$2,FALSE)),IF(ISERROR(VLOOKUP(DATA!$P1002,'M2'!$A:$C,R$2,FALSE)),"NOT PRESENT",VLOOKUP(DATA!$P1002,'M2'!$A:$C,R$2,FALSE)),VLOOKUP($P1002,'M1'!$A:$C,R$2,FALSE)),"SPECIFY METHOD")))</f>
        <v>No Debris found</v>
      </c>
      <c r="S1002" s="33">
        <f t="shared" si="1931"/>
        <v>0</v>
      </c>
      <c r="T1002" s="2">
        <v>0</v>
      </c>
    </row>
    <row r="1003" spans="2:20">
      <c r="B1003" s="2" t="str">
        <f t="shared" ref="B1003:D1003" si="1978">IF(ISERROR(B1002),IF(ISERROR(B1001),IF(ISERROR(B1000),"BLANK",B1000),B1001),B1002)</f>
        <v>LH</v>
      </c>
      <c r="C1003" s="2" t="str">
        <f t="shared" si="1978"/>
        <v>KK</v>
      </c>
      <c r="D1003" s="2" t="str">
        <f t="shared" si="1978"/>
        <v>BC3</v>
      </c>
      <c r="E1003" s="7" t="str">
        <f>IF(ISERROR(VLOOKUP($D1003,SITES!$A:$E,2,FALSE)),"",VLOOKUP($D1003,SITES!$A:$E,2,FALSE))</f>
        <v>Broward County 3</v>
      </c>
      <c r="F1003" s="4">
        <f>IF(ISERROR(VLOOKUP($D1003,SITES!$A:$E,3,FALSE)),"",VLOOKUP($D1003,SITES!$A:$E,3,FALSE))</f>
        <v>26.158633333333334</v>
      </c>
      <c r="G1003" s="31">
        <f>IF(ISERROR(VLOOKUP($D1003,SITES!$A:$E,4,FALSE)),"",VLOOKUP($D1003,SITES!$A:$E,4,FALSE))</f>
        <v>-80.077349999999996</v>
      </c>
      <c r="H1003" s="50">
        <f t="shared" ref="H1003:P1003" si="1979">IF(ISERROR(H1002),IF(ISERROR(H1001),IF(ISERROR(H1000),"BLANK",H1000),H1001),H1002)</f>
        <v>45479</v>
      </c>
      <c r="I1003" s="2">
        <f t="shared" si="1979"/>
        <v>15</v>
      </c>
      <c r="J1003" s="2" t="str">
        <f t="shared" si="1979"/>
        <v>N</v>
      </c>
      <c r="K1003" s="6">
        <f t="shared" si="1979"/>
        <v>0.41666666666666669</v>
      </c>
      <c r="L1003" s="2" t="str">
        <f t="shared" si="1979"/>
        <v>Angela</v>
      </c>
      <c r="M1003" s="2">
        <f t="shared" si="1979"/>
        <v>18.899999999999999</v>
      </c>
      <c r="N1003" s="2">
        <f t="shared" si="1979"/>
        <v>2</v>
      </c>
      <c r="O1003" s="2">
        <f t="shared" si="1979"/>
        <v>2</v>
      </c>
      <c r="P1003" s="2" t="str">
        <f t="shared" si="1979"/>
        <v>dez</v>
      </c>
      <c r="Q1003" s="7" t="str">
        <f>IF($N1003=1,IF(ISERROR(VLOOKUP($P1003,'M1'!$A:$C,Q$2,FALSE)),"NOT PRESENT",VLOOKUP($P1003,'M1'!$A:$C,Q$2,FALSE)),IF($N1003=2,IF(ISERROR(VLOOKUP(DATA!$P1003,'M2'!$A:$C,Q$2,FALSE)),"NOT PRESENT",VLOOKUP(DATA!$P1003,'M2'!$A:$C,Q$2,FALSE)),IF($N1003=0,IF(ISERROR(VLOOKUP($P1003,'M1'!$A:$C,Q$2,FALSE)),IF(ISERROR(VLOOKUP(DATA!$P1003,'M2'!$A:$C,Q$2,FALSE)),"NOT PRESENT",VLOOKUP(DATA!$P1003,'M2'!$A:$C,Q$2,FALSE)),VLOOKUP($P1003,'M1'!$A:$C,Q$2,FALSE)),"SPECIFY METHOD")))</f>
        <v>Debris - Zero</v>
      </c>
      <c r="R1003" s="7" t="str">
        <f>IF($N1003=1,IF(ISERROR(VLOOKUP($P1003,'M1'!$A:$C,R$2,FALSE)),"NOT PRESENT",VLOOKUP($P1003,'M1'!$A:$C,R$2,FALSE)),IF($N1003=2,IF(ISERROR(VLOOKUP(DATA!$P1003,'M2'!$A:$C,R$2,FALSE)),"NOT PRESENT",VLOOKUP(DATA!$P1003,'M2'!$A:$C,R$2,FALSE)),IF($N1003=0,IF(ISERROR(VLOOKUP($P1003,'M1'!$A:$C,R$2,FALSE)),IF(ISERROR(VLOOKUP(DATA!$P1003,'M2'!$A:$C,R$2,FALSE)),"NOT PRESENT",VLOOKUP(DATA!$P1003,'M2'!$A:$C,R$2,FALSE)),VLOOKUP($P1003,'M1'!$A:$C,R$2,FALSE)),"SPECIFY METHOD")))</f>
        <v>No Debris found</v>
      </c>
      <c r="S1003" s="33">
        <f t="shared" si="1931"/>
        <v>0</v>
      </c>
      <c r="T1003" s="2">
        <v>0</v>
      </c>
    </row>
    <row r="1004" spans="2:20">
      <c r="B1004" s="2" t="str">
        <f t="shared" ref="B1004:D1004" si="1980">IF(ISERROR(B1003),IF(ISERROR(B1002),IF(ISERROR(B1001),"BLANK",B1001),B1002),B1003)</f>
        <v>LH</v>
      </c>
      <c r="C1004" s="2" t="str">
        <f t="shared" si="1980"/>
        <v>KK</v>
      </c>
      <c r="D1004" s="2" t="str">
        <f t="shared" si="1980"/>
        <v>BC3</v>
      </c>
      <c r="E1004" s="7" t="str">
        <f>IF(ISERROR(VLOOKUP($D1004,SITES!$A:$E,2,FALSE)),"",VLOOKUP($D1004,SITES!$A:$E,2,FALSE))</f>
        <v>Broward County 3</v>
      </c>
      <c r="F1004" s="4">
        <f>IF(ISERROR(VLOOKUP($D1004,SITES!$A:$E,3,FALSE)),"",VLOOKUP($D1004,SITES!$A:$E,3,FALSE))</f>
        <v>26.158633333333334</v>
      </c>
      <c r="G1004" s="31">
        <f>IF(ISERROR(VLOOKUP($D1004,SITES!$A:$E,4,FALSE)),"",VLOOKUP($D1004,SITES!$A:$E,4,FALSE))</f>
        <v>-80.077349999999996</v>
      </c>
      <c r="H1004" s="50">
        <f t="shared" ref="H1004:P1004" si="1981">IF(ISERROR(H1003),IF(ISERROR(H1002),IF(ISERROR(H1001),"BLANK",H1001),H1002),H1003)</f>
        <v>45479</v>
      </c>
      <c r="I1004" s="2">
        <f t="shared" si="1981"/>
        <v>15</v>
      </c>
      <c r="J1004" s="2" t="str">
        <f t="shared" si="1981"/>
        <v>N</v>
      </c>
      <c r="K1004" s="6">
        <f t="shared" si="1981"/>
        <v>0.41666666666666669</v>
      </c>
      <c r="L1004" s="2" t="str">
        <f t="shared" si="1981"/>
        <v>Angela</v>
      </c>
      <c r="M1004" s="2">
        <f t="shared" si="1981"/>
        <v>18.899999999999999</v>
      </c>
      <c r="N1004" s="2">
        <f t="shared" si="1981"/>
        <v>2</v>
      </c>
      <c r="O1004" s="2">
        <f t="shared" si="1981"/>
        <v>2</v>
      </c>
      <c r="P1004" s="2" t="str">
        <f t="shared" si="1981"/>
        <v>dez</v>
      </c>
      <c r="Q1004" s="7" t="str">
        <f>IF($N1004=1,IF(ISERROR(VLOOKUP($P1004,'M1'!$A:$C,Q$2,FALSE)),"NOT PRESENT",VLOOKUP($P1004,'M1'!$A:$C,Q$2,FALSE)),IF($N1004=2,IF(ISERROR(VLOOKUP(DATA!$P1004,'M2'!$A:$C,Q$2,FALSE)),"NOT PRESENT",VLOOKUP(DATA!$P1004,'M2'!$A:$C,Q$2,FALSE)),IF($N1004=0,IF(ISERROR(VLOOKUP($P1004,'M1'!$A:$C,Q$2,FALSE)),IF(ISERROR(VLOOKUP(DATA!$P1004,'M2'!$A:$C,Q$2,FALSE)),"NOT PRESENT",VLOOKUP(DATA!$P1004,'M2'!$A:$C,Q$2,FALSE)),VLOOKUP($P1004,'M1'!$A:$C,Q$2,FALSE)),"SPECIFY METHOD")))</f>
        <v>Debris - Zero</v>
      </c>
      <c r="R1004" s="7" t="str">
        <f>IF($N1004=1,IF(ISERROR(VLOOKUP($P1004,'M1'!$A:$C,R$2,FALSE)),"NOT PRESENT",VLOOKUP($P1004,'M1'!$A:$C,R$2,FALSE)),IF($N1004=2,IF(ISERROR(VLOOKUP(DATA!$P1004,'M2'!$A:$C,R$2,FALSE)),"NOT PRESENT",VLOOKUP(DATA!$P1004,'M2'!$A:$C,R$2,FALSE)),IF($N1004=0,IF(ISERROR(VLOOKUP($P1004,'M1'!$A:$C,R$2,FALSE)),IF(ISERROR(VLOOKUP(DATA!$P1004,'M2'!$A:$C,R$2,FALSE)),"NOT PRESENT",VLOOKUP(DATA!$P1004,'M2'!$A:$C,R$2,FALSE)),VLOOKUP($P1004,'M1'!$A:$C,R$2,FALSE)),"SPECIFY METHOD")))</f>
        <v>No Debris found</v>
      </c>
      <c r="S1004" s="33">
        <f t="shared" si="1931"/>
        <v>0</v>
      </c>
      <c r="T1004" s="2">
        <v>0</v>
      </c>
    </row>
    <row r="1005" spans="2:20">
      <c r="B1005" s="2" t="str">
        <f t="shared" ref="B1005:D1005" si="1982">IF(ISERROR(B1004),IF(ISERROR(B1003),IF(ISERROR(B1002),"BLANK",B1002),B1003),B1004)</f>
        <v>LH</v>
      </c>
      <c r="C1005" s="2" t="str">
        <f t="shared" si="1982"/>
        <v>KK</v>
      </c>
      <c r="D1005" s="2" t="str">
        <f t="shared" si="1982"/>
        <v>BC3</v>
      </c>
      <c r="E1005" s="7" t="str">
        <f>IF(ISERROR(VLOOKUP($D1005,SITES!$A:$E,2,FALSE)),"",VLOOKUP($D1005,SITES!$A:$E,2,FALSE))</f>
        <v>Broward County 3</v>
      </c>
      <c r="F1005" s="4">
        <f>IF(ISERROR(VLOOKUP($D1005,SITES!$A:$E,3,FALSE)),"",VLOOKUP($D1005,SITES!$A:$E,3,FALSE))</f>
        <v>26.158633333333334</v>
      </c>
      <c r="G1005" s="31">
        <f>IF(ISERROR(VLOOKUP($D1005,SITES!$A:$E,4,FALSE)),"",VLOOKUP($D1005,SITES!$A:$E,4,FALSE))</f>
        <v>-80.077349999999996</v>
      </c>
      <c r="H1005" s="50">
        <f t="shared" ref="H1005:P1005" si="1983">IF(ISERROR(H1004),IF(ISERROR(H1003),IF(ISERROR(H1002),"BLANK",H1002),H1003),H1004)</f>
        <v>45479</v>
      </c>
      <c r="I1005" s="2">
        <f t="shared" si="1983"/>
        <v>15</v>
      </c>
      <c r="J1005" s="2" t="str">
        <f t="shared" si="1983"/>
        <v>N</v>
      </c>
      <c r="K1005" s="6">
        <f t="shared" si="1983"/>
        <v>0.41666666666666669</v>
      </c>
      <c r="L1005" s="2" t="str">
        <f t="shared" si="1983"/>
        <v>Angela</v>
      </c>
      <c r="M1005" s="2">
        <f t="shared" si="1983"/>
        <v>18.899999999999999</v>
      </c>
      <c r="N1005" s="2">
        <f t="shared" si="1983"/>
        <v>2</v>
      </c>
      <c r="O1005" s="2">
        <f t="shared" si="1983"/>
        <v>2</v>
      </c>
      <c r="P1005" s="2" t="str">
        <f t="shared" si="1983"/>
        <v>dez</v>
      </c>
      <c r="Q1005" s="7" t="str">
        <f>IF($N1005=1,IF(ISERROR(VLOOKUP($P1005,'M1'!$A:$C,Q$2,FALSE)),"NOT PRESENT",VLOOKUP($P1005,'M1'!$A:$C,Q$2,FALSE)),IF($N1005=2,IF(ISERROR(VLOOKUP(DATA!$P1005,'M2'!$A:$C,Q$2,FALSE)),"NOT PRESENT",VLOOKUP(DATA!$P1005,'M2'!$A:$C,Q$2,FALSE)),IF($N1005=0,IF(ISERROR(VLOOKUP($P1005,'M1'!$A:$C,Q$2,FALSE)),IF(ISERROR(VLOOKUP(DATA!$P1005,'M2'!$A:$C,Q$2,FALSE)),"NOT PRESENT",VLOOKUP(DATA!$P1005,'M2'!$A:$C,Q$2,FALSE)),VLOOKUP($P1005,'M1'!$A:$C,Q$2,FALSE)),"SPECIFY METHOD")))</f>
        <v>Debris - Zero</v>
      </c>
      <c r="R1005" s="7" t="str">
        <f>IF($N1005=1,IF(ISERROR(VLOOKUP($P1005,'M1'!$A:$C,R$2,FALSE)),"NOT PRESENT",VLOOKUP($P1005,'M1'!$A:$C,R$2,FALSE)),IF($N1005=2,IF(ISERROR(VLOOKUP(DATA!$P1005,'M2'!$A:$C,R$2,FALSE)),"NOT PRESENT",VLOOKUP(DATA!$P1005,'M2'!$A:$C,R$2,FALSE)),IF($N1005=0,IF(ISERROR(VLOOKUP($P1005,'M1'!$A:$C,R$2,FALSE)),IF(ISERROR(VLOOKUP(DATA!$P1005,'M2'!$A:$C,R$2,FALSE)),"NOT PRESENT",VLOOKUP(DATA!$P1005,'M2'!$A:$C,R$2,FALSE)),VLOOKUP($P1005,'M1'!$A:$C,R$2,FALSE)),"SPECIFY METHOD")))</f>
        <v>No Debris found</v>
      </c>
      <c r="S1005" s="33">
        <f t="shared" si="1931"/>
        <v>0</v>
      </c>
      <c r="T1005" s="2">
        <v>0</v>
      </c>
    </row>
    <row r="1006" spans="2:20">
      <c r="B1006" s="2" t="str">
        <f t="shared" ref="B1006:D1006" si="1984">IF(ISERROR(B1005),IF(ISERROR(B1004),IF(ISERROR(B1003),"BLANK",B1003),B1004),B1005)</f>
        <v>LH</v>
      </c>
      <c r="C1006" s="2" t="str">
        <f t="shared" si="1984"/>
        <v>KK</v>
      </c>
      <c r="D1006" s="2" t="str">
        <f t="shared" si="1984"/>
        <v>BC3</v>
      </c>
      <c r="E1006" s="7" t="str">
        <f>IF(ISERROR(VLOOKUP($D1006,SITES!$A:$E,2,FALSE)),"",VLOOKUP($D1006,SITES!$A:$E,2,FALSE))</f>
        <v>Broward County 3</v>
      </c>
      <c r="F1006" s="4">
        <f>IF(ISERROR(VLOOKUP($D1006,SITES!$A:$E,3,FALSE)),"",VLOOKUP($D1006,SITES!$A:$E,3,FALSE))</f>
        <v>26.158633333333334</v>
      </c>
      <c r="G1006" s="31">
        <f>IF(ISERROR(VLOOKUP($D1006,SITES!$A:$E,4,FALSE)),"",VLOOKUP($D1006,SITES!$A:$E,4,FALSE))</f>
        <v>-80.077349999999996</v>
      </c>
      <c r="H1006" s="50">
        <f t="shared" ref="H1006:P1006" si="1985">IF(ISERROR(H1005),IF(ISERROR(H1004),IF(ISERROR(H1003),"BLANK",H1003),H1004),H1005)</f>
        <v>45479</v>
      </c>
      <c r="I1006" s="2">
        <f t="shared" si="1985"/>
        <v>15</v>
      </c>
      <c r="J1006" s="2" t="str">
        <f t="shared" si="1985"/>
        <v>N</v>
      </c>
      <c r="K1006" s="6">
        <f t="shared" si="1985"/>
        <v>0.41666666666666669</v>
      </c>
      <c r="L1006" s="2" t="str">
        <f t="shared" si="1985"/>
        <v>Angela</v>
      </c>
      <c r="M1006" s="2">
        <f t="shared" si="1985"/>
        <v>18.899999999999999</v>
      </c>
      <c r="N1006" s="2">
        <f t="shared" si="1985"/>
        <v>2</v>
      </c>
      <c r="O1006" s="2">
        <f t="shared" si="1985"/>
        <v>2</v>
      </c>
      <c r="P1006" s="2" t="str">
        <f t="shared" si="1985"/>
        <v>dez</v>
      </c>
      <c r="Q1006" s="7" t="str">
        <f>IF($N1006=1,IF(ISERROR(VLOOKUP($P1006,'M1'!$A:$C,Q$2,FALSE)),"NOT PRESENT",VLOOKUP($P1006,'M1'!$A:$C,Q$2,FALSE)),IF($N1006=2,IF(ISERROR(VLOOKUP(DATA!$P1006,'M2'!$A:$C,Q$2,FALSE)),"NOT PRESENT",VLOOKUP(DATA!$P1006,'M2'!$A:$C,Q$2,FALSE)),IF($N1006=0,IF(ISERROR(VLOOKUP($P1006,'M1'!$A:$C,Q$2,FALSE)),IF(ISERROR(VLOOKUP(DATA!$P1006,'M2'!$A:$C,Q$2,FALSE)),"NOT PRESENT",VLOOKUP(DATA!$P1006,'M2'!$A:$C,Q$2,FALSE)),VLOOKUP($P1006,'M1'!$A:$C,Q$2,FALSE)),"SPECIFY METHOD")))</f>
        <v>Debris - Zero</v>
      </c>
      <c r="R1006" s="7" t="str">
        <f>IF($N1006=1,IF(ISERROR(VLOOKUP($P1006,'M1'!$A:$C,R$2,FALSE)),"NOT PRESENT",VLOOKUP($P1006,'M1'!$A:$C,R$2,FALSE)),IF($N1006=2,IF(ISERROR(VLOOKUP(DATA!$P1006,'M2'!$A:$C,R$2,FALSE)),"NOT PRESENT",VLOOKUP(DATA!$P1006,'M2'!$A:$C,R$2,FALSE)),IF($N1006=0,IF(ISERROR(VLOOKUP($P1006,'M1'!$A:$C,R$2,FALSE)),IF(ISERROR(VLOOKUP(DATA!$P1006,'M2'!$A:$C,R$2,FALSE)),"NOT PRESENT",VLOOKUP(DATA!$P1006,'M2'!$A:$C,R$2,FALSE)),VLOOKUP($P1006,'M1'!$A:$C,R$2,FALSE)),"SPECIFY METHOD")))</f>
        <v>No Debris found</v>
      </c>
      <c r="S1006" s="33">
        <f t="shared" si="1931"/>
        <v>0</v>
      </c>
      <c r="T1006" s="2">
        <v>0</v>
      </c>
    </row>
    <row r="1007" spans="2:20">
      <c r="B1007" s="2" t="str">
        <f t="shared" ref="B1007:D1007" si="1986">IF(ISERROR(B1006),IF(ISERROR(B1005),IF(ISERROR(B1004),"BLANK",B1004),B1005),B1006)</f>
        <v>LH</v>
      </c>
      <c r="C1007" s="2" t="str">
        <f t="shared" si="1986"/>
        <v>KK</v>
      </c>
      <c r="D1007" s="2" t="str">
        <f t="shared" si="1986"/>
        <v>BC3</v>
      </c>
      <c r="E1007" s="7" t="str">
        <f>IF(ISERROR(VLOOKUP($D1007,SITES!$A:$E,2,FALSE)),"",VLOOKUP($D1007,SITES!$A:$E,2,FALSE))</f>
        <v>Broward County 3</v>
      </c>
      <c r="F1007" s="4">
        <f>IF(ISERROR(VLOOKUP($D1007,SITES!$A:$E,3,FALSE)),"",VLOOKUP($D1007,SITES!$A:$E,3,FALSE))</f>
        <v>26.158633333333334</v>
      </c>
      <c r="G1007" s="31">
        <f>IF(ISERROR(VLOOKUP($D1007,SITES!$A:$E,4,FALSE)),"",VLOOKUP($D1007,SITES!$A:$E,4,FALSE))</f>
        <v>-80.077349999999996</v>
      </c>
      <c r="H1007" s="50">
        <f t="shared" ref="H1007:P1007" si="1987">IF(ISERROR(H1006),IF(ISERROR(H1005),IF(ISERROR(H1004),"BLANK",H1004),H1005),H1006)</f>
        <v>45479</v>
      </c>
      <c r="I1007" s="2">
        <f t="shared" si="1987"/>
        <v>15</v>
      </c>
      <c r="J1007" s="2" t="str">
        <f t="shared" si="1987"/>
        <v>N</v>
      </c>
      <c r="K1007" s="6">
        <f t="shared" si="1987"/>
        <v>0.41666666666666669</v>
      </c>
      <c r="L1007" s="2" t="str">
        <f t="shared" si="1987"/>
        <v>Angela</v>
      </c>
      <c r="M1007" s="2">
        <f t="shared" si="1987"/>
        <v>18.899999999999999</v>
      </c>
      <c r="N1007" s="2">
        <f t="shared" si="1987"/>
        <v>2</v>
      </c>
      <c r="O1007" s="2">
        <f t="shared" si="1987"/>
        <v>2</v>
      </c>
      <c r="P1007" s="2" t="str">
        <f t="shared" si="1987"/>
        <v>dez</v>
      </c>
      <c r="Q1007" s="7" t="str">
        <f>IF($N1007=1,IF(ISERROR(VLOOKUP($P1007,'M1'!$A:$C,Q$2,FALSE)),"NOT PRESENT",VLOOKUP($P1007,'M1'!$A:$C,Q$2,FALSE)),IF($N1007=2,IF(ISERROR(VLOOKUP(DATA!$P1007,'M2'!$A:$C,Q$2,FALSE)),"NOT PRESENT",VLOOKUP(DATA!$P1007,'M2'!$A:$C,Q$2,FALSE)),IF($N1007=0,IF(ISERROR(VLOOKUP($P1007,'M1'!$A:$C,Q$2,FALSE)),IF(ISERROR(VLOOKUP(DATA!$P1007,'M2'!$A:$C,Q$2,FALSE)),"NOT PRESENT",VLOOKUP(DATA!$P1007,'M2'!$A:$C,Q$2,FALSE)),VLOOKUP($P1007,'M1'!$A:$C,Q$2,FALSE)),"SPECIFY METHOD")))</f>
        <v>Debris - Zero</v>
      </c>
      <c r="R1007" s="7" t="str">
        <f>IF($N1007=1,IF(ISERROR(VLOOKUP($P1007,'M1'!$A:$C,R$2,FALSE)),"NOT PRESENT",VLOOKUP($P1007,'M1'!$A:$C,R$2,FALSE)),IF($N1007=2,IF(ISERROR(VLOOKUP(DATA!$P1007,'M2'!$A:$C,R$2,FALSE)),"NOT PRESENT",VLOOKUP(DATA!$P1007,'M2'!$A:$C,R$2,FALSE)),IF($N1007=0,IF(ISERROR(VLOOKUP($P1007,'M1'!$A:$C,R$2,FALSE)),IF(ISERROR(VLOOKUP(DATA!$P1007,'M2'!$A:$C,R$2,FALSE)),"NOT PRESENT",VLOOKUP(DATA!$P1007,'M2'!$A:$C,R$2,FALSE)),VLOOKUP($P1007,'M1'!$A:$C,R$2,FALSE)),"SPECIFY METHOD")))</f>
        <v>No Debris found</v>
      </c>
      <c r="S1007" s="33">
        <f t="shared" si="1931"/>
        <v>0</v>
      </c>
      <c r="T1007" s="2">
        <v>0</v>
      </c>
    </row>
    <row r="1008" spans="2:20">
      <c r="B1008" s="2" t="str">
        <f t="shared" ref="B1008:D1008" si="1988">IF(ISERROR(B1007),IF(ISERROR(B1006),IF(ISERROR(B1005),"BLANK",B1005),B1006),B1007)</f>
        <v>LH</v>
      </c>
      <c r="C1008" s="2" t="str">
        <f t="shared" si="1988"/>
        <v>KK</v>
      </c>
      <c r="D1008" s="2" t="str">
        <f t="shared" si="1988"/>
        <v>BC3</v>
      </c>
      <c r="E1008" s="7" t="str">
        <f>IF(ISERROR(VLOOKUP($D1008,SITES!$A:$E,2,FALSE)),"",VLOOKUP($D1008,SITES!$A:$E,2,FALSE))</f>
        <v>Broward County 3</v>
      </c>
      <c r="F1008" s="4">
        <f>IF(ISERROR(VLOOKUP($D1008,SITES!$A:$E,3,FALSE)),"",VLOOKUP($D1008,SITES!$A:$E,3,FALSE))</f>
        <v>26.158633333333334</v>
      </c>
      <c r="G1008" s="31">
        <f>IF(ISERROR(VLOOKUP($D1008,SITES!$A:$E,4,FALSE)),"",VLOOKUP($D1008,SITES!$A:$E,4,FALSE))</f>
        <v>-80.077349999999996</v>
      </c>
      <c r="H1008" s="50">
        <f t="shared" ref="H1008:P1008" si="1989">IF(ISERROR(H1007),IF(ISERROR(H1006),IF(ISERROR(H1005),"BLANK",H1005),H1006),H1007)</f>
        <v>45479</v>
      </c>
      <c r="I1008" s="2">
        <f t="shared" si="1989"/>
        <v>15</v>
      </c>
      <c r="J1008" s="2" t="str">
        <f t="shared" si="1989"/>
        <v>N</v>
      </c>
      <c r="K1008" s="6">
        <f t="shared" si="1989"/>
        <v>0.41666666666666669</v>
      </c>
      <c r="L1008" s="2" t="str">
        <f t="shared" si="1989"/>
        <v>Angela</v>
      </c>
      <c r="M1008" s="2">
        <f t="shared" si="1989"/>
        <v>18.899999999999999</v>
      </c>
      <c r="N1008" s="2">
        <f t="shared" si="1989"/>
        <v>2</v>
      </c>
      <c r="O1008" s="2">
        <f t="shared" si="1989"/>
        <v>2</v>
      </c>
      <c r="P1008" s="2" t="str">
        <f t="shared" si="1989"/>
        <v>dez</v>
      </c>
      <c r="Q1008" s="7" t="str">
        <f>IF($N1008=1,IF(ISERROR(VLOOKUP($P1008,'M1'!$A:$C,Q$2,FALSE)),"NOT PRESENT",VLOOKUP($P1008,'M1'!$A:$C,Q$2,FALSE)),IF($N1008=2,IF(ISERROR(VLOOKUP(DATA!$P1008,'M2'!$A:$C,Q$2,FALSE)),"NOT PRESENT",VLOOKUP(DATA!$P1008,'M2'!$A:$C,Q$2,FALSE)),IF($N1008=0,IF(ISERROR(VLOOKUP($P1008,'M1'!$A:$C,Q$2,FALSE)),IF(ISERROR(VLOOKUP(DATA!$P1008,'M2'!$A:$C,Q$2,FALSE)),"NOT PRESENT",VLOOKUP(DATA!$P1008,'M2'!$A:$C,Q$2,FALSE)),VLOOKUP($P1008,'M1'!$A:$C,Q$2,FALSE)),"SPECIFY METHOD")))</f>
        <v>Debris - Zero</v>
      </c>
      <c r="R1008" s="7" t="str">
        <f>IF($N1008=1,IF(ISERROR(VLOOKUP($P1008,'M1'!$A:$C,R$2,FALSE)),"NOT PRESENT",VLOOKUP($P1008,'M1'!$A:$C,R$2,FALSE)),IF($N1008=2,IF(ISERROR(VLOOKUP(DATA!$P1008,'M2'!$A:$C,R$2,FALSE)),"NOT PRESENT",VLOOKUP(DATA!$P1008,'M2'!$A:$C,R$2,FALSE)),IF($N1008=0,IF(ISERROR(VLOOKUP($P1008,'M1'!$A:$C,R$2,FALSE)),IF(ISERROR(VLOOKUP(DATA!$P1008,'M2'!$A:$C,R$2,FALSE)),"NOT PRESENT",VLOOKUP(DATA!$P1008,'M2'!$A:$C,R$2,FALSE)),VLOOKUP($P1008,'M1'!$A:$C,R$2,FALSE)),"SPECIFY METHOD")))</f>
        <v>No Debris found</v>
      </c>
      <c r="S1008" s="33">
        <f t="shared" si="1931"/>
        <v>0</v>
      </c>
      <c r="T1008" s="2">
        <v>0</v>
      </c>
    </row>
    <row r="1009" spans="2:20">
      <c r="B1009" s="2" t="str">
        <f t="shared" ref="B1009:D1009" si="1990">IF(ISERROR(B1008),IF(ISERROR(B1007),IF(ISERROR(B1006),"BLANK",B1006),B1007),B1008)</f>
        <v>LH</v>
      </c>
      <c r="C1009" s="2" t="str">
        <f t="shared" si="1990"/>
        <v>KK</v>
      </c>
      <c r="D1009" s="2" t="str">
        <f t="shared" si="1990"/>
        <v>BC3</v>
      </c>
      <c r="E1009" s="7" t="str">
        <f>IF(ISERROR(VLOOKUP($D1009,SITES!$A:$E,2,FALSE)),"",VLOOKUP($D1009,SITES!$A:$E,2,FALSE))</f>
        <v>Broward County 3</v>
      </c>
      <c r="F1009" s="4">
        <f>IF(ISERROR(VLOOKUP($D1009,SITES!$A:$E,3,FALSE)),"",VLOOKUP($D1009,SITES!$A:$E,3,FALSE))</f>
        <v>26.158633333333334</v>
      </c>
      <c r="G1009" s="31">
        <f>IF(ISERROR(VLOOKUP($D1009,SITES!$A:$E,4,FALSE)),"",VLOOKUP($D1009,SITES!$A:$E,4,FALSE))</f>
        <v>-80.077349999999996</v>
      </c>
      <c r="H1009" s="50">
        <f t="shared" ref="H1009:P1009" si="1991">IF(ISERROR(H1008),IF(ISERROR(H1007),IF(ISERROR(H1006),"BLANK",H1006),H1007),H1008)</f>
        <v>45479</v>
      </c>
      <c r="I1009" s="2">
        <f t="shared" si="1991"/>
        <v>15</v>
      </c>
      <c r="J1009" s="2" t="str">
        <f t="shared" si="1991"/>
        <v>N</v>
      </c>
      <c r="K1009" s="6">
        <f t="shared" si="1991"/>
        <v>0.41666666666666669</v>
      </c>
      <c r="L1009" s="2" t="str">
        <f t="shared" si="1991"/>
        <v>Angela</v>
      </c>
      <c r="M1009" s="2">
        <f t="shared" si="1991"/>
        <v>18.899999999999999</v>
      </c>
      <c r="N1009" s="2">
        <f t="shared" si="1991"/>
        <v>2</v>
      </c>
      <c r="O1009" s="2">
        <f t="shared" si="1991"/>
        <v>2</v>
      </c>
      <c r="P1009" s="2" t="str">
        <f t="shared" si="1991"/>
        <v>dez</v>
      </c>
      <c r="Q1009" s="7" t="str">
        <f>IF($N1009=1,IF(ISERROR(VLOOKUP($P1009,'M1'!$A:$C,Q$2,FALSE)),"NOT PRESENT",VLOOKUP($P1009,'M1'!$A:$C,Q$2,FALSE)),IF($N1009=2,IF(ISERROR(VLOOKUP(DATA!$P1009,'M2'!$A:$C,Q$2,FALSE)),"NOT PRESENT",VLOOKUP(DATA!$P1009,'M2'!$A:$C,Q$2,FALSE)),IF($N1009=0,IF(ISERROR(VLOOKUP($P1009,'M1'!$A:$C,Q$2,FALSE)),IF(ISERROR(VLOOKUP(DATA!$P1009,'M2'!$A:$C,Q$2,FALSE)),"NOT PRESENT",VLOOKUP(DATA!$P1009,'M2'!$A:$C,Q$2,FALSE)),VLOOKUP($P1009,'M1'!$A:$C,Q$2,FALSE)),"SPECIFY METHOD")))</f>
        <v>Debris - Zero</v>
      </c>
      <c r="R1009" s="7" t="str">
        <f>IF($N1009=1,IF(ISERROR(VLOOKUP($P1009,'M1'!$A:$C,R$2,FALSE)),"NOT PRESENT",VLOOKUP($P1009,'M1'!$A:$C,R$2,FALSE)),IF($N1009=2,IF(ISERROR(VLOOKUP(DATA!$P1009,'M2'!$A:$C,R$2,FALSE)),"NOT PRESENT",VLOOKUP(DATA!$P1009,'M2'!$A:$C,R$2,FALSE)),IF($N1009=0,IF(ISERROR(VLOOKUP($P1009,'M1'!$A:$C,R$2,FALSE)),IF(ISERROR(VLOOKUP(DATA!$P1009,'M2'!$A:$C,R$2,FALSE)),"NOT PRESENT",VLOOKUP(DATA!$P1009,'M2'!$A:$C,R$2,FALSE)),VLOOKUP($P1009,'M1'!$A:$C,R$2,FALSE)),"SPECIFY METHOD")))</f>
        <v>No Debris found</v>
      </c>
      <c r="S1009" s="33">
        <f t="shared" si="1931"/>
        <v>0</v>
      </c>
      <c r="T1009" s="2">
        <v>0</v>
      </c>
    </row>
    <row r="1010" spans="2:20">
      <c r="B1010" s="2" t="str">
        <f t="shared" ref="B1010:D1010" si="1992">IF(ISERROR(B1009),IF(ISERROR(B1008),IF(ISERROR(B1007),"BLANK",B1007),B1008),B1009)</f>
        <v>LH</v>
      </c>
      <c r="C1010" s="2" t="str">
        <f t="shared" si="1992"/>
        <v>KK</v>
      </c>
      <c r="D1010" s="2" t="str">
        <f t="shared" si="1992"/>
        <v>BC3</v>
      </c>
      <c r="E1010" s="7" t="str">
        <f>IF(ISERROR(VLOOKUP($D1010,SITES!$A:$E,2,FALSE)),"",VLOOKUP($D1010,SITES!$A:$E,2,FALSE))</f>
        <v>Broward County 3</v>
      </c>
      <c r="F1010" s="4">
        <f>IF(ISERROR(VLOOKUP($D1010,SITES!$A:$E,3,FALSE)),"",VLOOKUP($D1010,SITES!$A:$E,3,FALSE))</f>
        <v>26.158633333333334</v>
      </c>
      <c r="G1010" s="31">
        <f>IF(ISERROR(VLOOKUP($D1010,SITES!$A:$E,4,FALSE)),"",VLOOKUP($D1010,SITES!$A:$E,4,FALSE))</f>
        <v>-80.077349999999996</v>
      </c>
      <c r="H1010" s="50">
        <f t="shared" ref="H1010:P1010" si="1993">IF(ISERROR(H1009),IF(ISERROR(H1008),IF(ISERROR(H1007),"BLANK",H1007),H1008),H1009)</f>
        <v>45479</v>
      </c>
      <c r="I1010" s="2">
        <f t="shared" si="1993"/>
        <v>15</v>
      </c>
      <c r="J1010" s="2" t="str">
        <f t="shared" si="1993"/>
        <v>N</v>
      </c>
      <c r="K1010" s="6">
        <f t="shared" si="1993"/>
        <v>0.41666666666666669</v>
      </c>
      <c r="L1010" s="2" t="str">
        <f t="shared" si="1993"/>
        <v>Angela</v>
      </c>
      <c r="M1010" s="2">
        <f t="shared" si="1993"/>
        <v>18.899999999999999</v>
      </c>
      <c r="N1010" s="2">
        <f t="shared" si="1993"/>
        <v>2</v>
      </c>
      <c r="O1010" s="2">
        <f t="shared" si="1993"/>
        <v>2</v>
      </c>
      <c r="P1010" s="2" t="str">
        <f t="shared" si="1993"/>
        <v>dez</v>
      </c>
      <c r="Q1010" s="7" t="str">
        <f>IF($N1010=1,IF(ISERROR(VLOOKUP($P1010,'M1'!$A:$C,Q$2,FALSE)),"NOT PRESENT",VLOOKUP($P1010,'M1'!$A:$C,Q$2,FALSE)),IF($N1010=2,IF(ISERROR(VLOOKUP(DATA!$P1010,'M2'!$A:$C,Q$2,FALSE)),"NOT PRESENT",VLOOKUP(DATA!$P1010,'M2'!$A:$C,Q$2,FALSE)),IF($N1010=0,IF(ISERROR(VLOOKUP($P1010,'M1'!$A:$C,Q$2,FALSE)),IF(ISERROR(VLOOKUP(DATA!$P1010,'M2'!$A:$C,Q$2,FALSE)),"NOT PRESENT",VLOOKUP(DATA!$P1010,'M2'!$A:$C,Q$2,FALSE)),VLOOKUP($P1010,'M1'!$A:$C,Q$2,FALSE)),"SPECIFY METHOD")))</f>
        <v>Debris - Zero</v>
      </c>
      <c r="R1010" s="7" t="str">
        <f>IF($N1010=1,IF(ISERROR(VLOOKUP($P1010,'M1'!$A:$C,R$2,FALSE)),"NOT PRESENT",VLOOKUP($P1010,'M1'!$A:$C,R$2,FALSE)),IF($N1010=2,IF(ISERROR(VLOOKUP(DATA!$P1010,'M2'!$A:$C,R$2,FALSE)),"NOT PRESENT",VLOOKUP(DATA!$P1010,'M2'!$A:$C,R$2,FALSE)),IF($N1010=0,IF(ISERROR(VLOOKUP($P1010,'M1'!$A:$C,R$2,FALSE)),IF(ISERROR(VLOOKUP(DATA!$P1010,'M2'!$A:$C,R$2,FALSE)),"NOT PRESENT",VLOOKUP(DATA!$P1010,'M2'!$A:$C,R$2,FALSE)),VLOOKUP($P1010,'M1'!$A:$C,R$2,FALSE)),"SPECIFY METHOD")))</f>
        <v>No Debris found</v>
      </c>
      <c r="S1010" s="33">
        <f t="shared" si="1931"/>
        <v>0</v>
      </c>
      <c r="T1010" s="2">
        <v>0</v>
      </c>
    </row>
    <row r="1011" spans="2:20">
      <c r="B1011" s="2" t="str">
        <f t="shared" ref="B1011:D1011" si="1994">IF(ISERROR(B1010),IF(ISERROR(B1009),IF(ISERROR(B1008),"BLANK",B1008),B1009),B1010)</f>
        <v>LH</v>
      </c>
      <c r="C1011" s="2" t="str">
        <f t="shared" si="1994"/>
        <v>KK</v>
      </c>
      <c r="D1011" s="2" t="str">
        <f t="shared" si="1994"/>
        <v>BC3</v>
      </c>
      <c r="E1011" s="7" t="str">
        <f>IF(ISERROR(VLOOKUP($D1011,SITES!$A:$E,2,FALSE)),"",VLOOKUP($D1011,SITES!$A:$E,2,FALSE))</f>
        <v>Broward County 3</v>
      </c>
      <c r="F1011" s="4">
        <f>IF(ISERROR(VLOOKUP($D1011,SITES!$A:$E,3,FALSE)),"",VLOOKUP($D1011,SITES!$A:$E,3,FALSE))</f>
        <v>26.158633333333334</v>
      </c>
      <c r="G1011" s="31">
        <f>IF(ISERROR(VLOOKUP($D1011,SITES!$A:$E,4,FALSE)),"",VLOOKUP($D1011,SITES!$A:$E,4,FALSE))</f>
        <v>-80.077349999999996</v>
      </c>
      <c r="H1011" s="50">
        <f t="shared" ref="H1011:P1011" si="1995">IF(ISERROR(H1010),IF(ISERROR(H1009),IF(ISERROR(H1008),"BLANK",H1008),H1009),H1010)</f>
        <v>45479</v>
      </c>
      <c r="I1011" s="2">
        <f t="shared" si="1995"/>
        <v>15</v>
      </c>
      <c r="J1011" s="2" t="str">
        <f t="shared" si="1995"/>
        <v>N</v>
      </c>
      <c r="K1011" s="6">
        <f t="shared" si="1995"/>
        <v>0.41666666666666669</v>
      </c>
      <c r="L1011" s="2" t="str">
        <f t="shared" si="1995"/>
        <v>Angela</v>
      </c>
      <c r="M1011" s="2">
        <f t="shared" si="1995"/>
        <v>18.899999999999999</v>
      </c>
      <c r="N1011" s="2">
        <f t="shared" si="1995"/>
        <v>2</v>
      </c>
      <c r="O1011" s="2">
        <f t="shared" si="1995"/>
        <v>2</v>
      </c>
      <c r="P1011" s="2" t="str">
        <f t="shared" si="1995"/>
        <v>dez</v>
      </c>
      <c r="Q1011" s="7" t="str">
        <f>IF($N1011=1,IF(ISERROR(VLOOKUP($P1011,'M1'!$A:$C,Q$2,FALSE)),"NOT PRESENT",VLOOKUP($P1011,'M1'!$A:$C,Q$2,FALSE)),IF($N1011=2,IF(ISERROR(VLOOKUP(DATA!$P1011,'M2'!$A:$C,Q$2,FALSE)),"NOT PRESENT",VLOOKUP(DATA!$P1011,'M2'!$A:$C,Q$2,FALSE)),IF($N1011=0,IF(ISERROR(VLOOKUP($P1011,'M1'!$A:$C,Q$2,FALSE)),IF(ISERROR(VLOOKUP(DATA!$P1011,'M2'!$A:$C,Q$2,FALSE)),"NOT PRESENT",VLOOKUP(DATA!$P1011,'M2'!$A:$C,Q$2,FALSE)),VLOOKUP($P1011,'M1'!$A:$C,Q$2,FALSE)),"SPECIFY METHOD")))</f>
        <v>Debris - Zero</v>
      </c>
      <c r="R1011" s="7" t="str">
        <f>IF($N1011=1,IF(ISERROR(VLOOKUP($P1011,'M1'!$A:$C,R$2,FALSE)),"NOT PRESENT",VLOOKUP($P1011,'M1'!$A:$C,R$2,FALSE)),IF($N1011=2,IF(ISERROR(VLOOKUP(DATA!$P1011,'M2'!$A:$C,R$2,FALSE)),"NOT PRESENT",VLOOKUP(DATA!$P1011,'M2'!$A:$C,R$2,FALSE)),IF($N1011=0,IF(ISERROR(VLOOKUP($P1011,'M1'!$A:$C,R$2,FALSE)),IF(ISERROR(VLOOKUP(DATA!$P1011,'M2'!$A:$C,R$2,FALSE)),"NOT PRESENT",VLOOKUP(DATA!$P1011,'M2'!$A:$C,R$2,FALSE)),VLOOKUP($P1011,'M1'!$A:$C,R$2,FALSE)),"SPECIFY METHOD")))</f>
        <v>No Debris found</v>
      </c>
      <c r="S1011" s="33">
        <f t="shared" si="1931"/>
        <v>0</v>
      </c>
      <c r="T1011" s="2">
        <v>0</v>
      </c>
    </row>
    <row r="1012" spans="2:20">
      <c r="B1012" s="2" t="str">
        <f t="shared" ref="B1012:D1012" si="1996">IF(ISERROR(B1011),IF(ISERROR(B1010),IF(ISERROR(B1009),"BLANK",B1009),B1010),B1011)</f>
        <v>LH</v>
      </c>
      <c r="C1012" s="2" t="str">
        <f t="shared" si="1996"/>
        <v>KK</v>
      </c>
      <c r="D1012" s="2" t="str">
        <f t="shared" si="1996"/>
        <v>BC3</v>
      </c>
      <c r="E1012" s="7" t="str">
        <f>IF(ISERROR(VLOOKUP($D1012,SITES!$A:$E,2,FALSE)),"",VLOOKUP($D1012,SITES!$A:$E,2,FALSE))</f>
        <v>Broward County 3</v>
      </c>
      <c r="F1012" s="4">
        <f>IF(ISERROR(VLOOKUP($D1012,SITES!$A:$E,3,FALSE)),"",VLOOKUP($D1012,SITES!$A:$E,3,FALSE))</f>
        <v>26.158633333333334</v>
      </c>
      <c r="G1012" s="31">
        <f>IF(ISERROR(VLOOKUP($D1012,SITES!$A:$E,4,FALSE)),"",VLOOKUP($D1012,SITES!$A:$E,4,FALSE))</f>
        <v>-80.077349999999996</v>
      </c>
      <c r="H1012" s="50">
        <f t="shared" ref="H1012:P1012" si="1997">IF(ISERROR(H1011),IF(ISERROR(H1010),IF(ISERROR(H1009),"BLANK",H1009),H1010),H1011)</f>
        <v>45479</v>
      </c>
      <c r="I1012" s="2">
        <f t="shared" si="1997"/>
        <v>15</v>
      </c>
      <c r="J1012" s="2" t="str">
        <f t="shared" si="1997"/>
        <v>N</v>
      </c>
      <c r="K1012" s="6">
        <f t="shared" si="1997"/>
        <v>0.41666666666666669</v>
      </c>
      <c r="L1012" s="2" t="str">
        <f t="shared" si="1997"/>
        <v>Angela</v>
      </c>
      <c r="M1012" s="2">
        <f t="shared" si="1997"/>
        <v>18.899999999999999</v>
      </c>
      <c r="N1012" s="2">
        <f t="shared" si="1997"/>
        <v>2</v>
      </c>
      <c r="O1012" s="2">
        <f t="shared" si="1997"/>
        <v>2</v>
      </c>
      <c r="P1012" s="2" t="str">
        <f t="shared" si="1997"/>
        <v>dez</v>
      </c>
      <c r="Q1012" s="7" t="str">
        <f>IF($N1012=1,IF(ISERROR(VLOOKUP($P1012,'M1'!$A:$C,Q$2,FALSE)),"NOT PRESENT",VLOOKUP($P1012,'M1'!$A:$C,Q$2,FALSE)),IF($N1012=2,IF(ISERROR(VLOOKUP(DATA!$P1012,'M2'!$A:$C,Q$2,FALSE)),"NOT PRESENT",VLOOKUP(DATA!$P1012,'M2'!$A:$C,Q$2,FALSE)),IF($N1012=0,IF(ISERROR(VLOOKUP($P1012,'M1'!$A:$C,Q$2,FALSE)),IF(ISERROR(VLOOKUP(DATA!$P1012,'M2'!$A:$C,Q$2,FALSE)),"NOT PRESENT",VLOOKUP(DATA!$P1012,'M2'!$A:$C,Q$2,FALSE)),VLOOKUP($P1012,'M1'!$A:$C,Q$2,FALSE)),"SPECIFY METHOD")))</f>
        <v>Debris - Zero</v>
      </c>
      <c r="R1012" s="7" t="str">
        <f>IF($N1012=1,IF(ISERROR(VLOOKUP($P1012,'M1'!$A:$C,R$2,FALSE)),"NOT PRESENT",VLOOKUP($P1012,'M1'!$A:$C,R$2,FALSE)),IF($N1012=2,IF(ISERROR(VLOOKUP(DATA!$P1012,'M2'!$A:$C,R$2,FALSE)),"NOT PRESENT",VLOOKUP(DATA!$P1012,'M2'!$A:$C,R$2,FALSE)),IF($N1012=0,IF(ISERROR(VLOOKUP($P1012,'M1'!$A:$C,R$2,FALSE)),IF(ISERROR(VLOOKUP(DATA!$P1012,'M2'!$A:$C,R$2,FALSE)),"NOT PRESENT",VLOOKUP(DATA!$P1012,'M2'!$A:$C,R$2,FALSE)),VLOOKUP($P1012,'M1'!$A:$C,R$2,FALSE)),"SPECIFY METHOD")))</f>
        <v>No Debris found</v>
      </c>
      <c r="S1012" s="33">
        <f t="shared" si="1931"/>
        <v>0</v>
      </c>
      <c r="T1012" s="2">
        <v>0</v>
      </c>
    </row>
    <row r="1013" spans="2:20">
      <c r="B1013" s="2" t="str">
        <f t="shared" ref="B1013:D1013" si="1998">IF(ISERROR(B1012),IF(ISERROR(B1011),IF(ISERROR(B1010),"BLANK",B1010),B1011),B1012)</f>
        <v>LH</v>
      </c>
      <c r="C1013" s="2" t="str">
        <f t="shared" si="1998"/>
        <v>KK</v>
      </c>
      <c r="D1013" s="2" t="str">
        <f t="shared" si="1998"/>
        <v>BC3</v>
      </c>
      <c r="E1013" s="7" t="str">
        <f>IF(ISERROR(VLOOKUP($D1013,SITES!$A:$E,2,FALSE)),"",VLOOKUP($D1013,SITES!$A:$E,2,FALSE))</f>
        <v>Broward County 3</v>
      </c>
      <c r="F1013" s="4">
        <f>IF(ISERROR(VLOOKUP($D1013,SITES!$A:$E,3,FALSE)),"",VLOOKUP($D1013,SITES!$A:$E,3,FALSE))</f>
        <v>26.158633333333334</v>
      </c>
      <c r="G1013" s="31">
        <f>IF(ISERROR(VLOOKUP($D1013,SITES!$A:$E,4,FALSE)),"",VLOOKUP($D1013,SITES!$A:$E,4,FALSE))</f>
        <v>-80.077349999999996</v>
      </c>
      <c r="H1013" s="50">
        <f t="shared" ref="H1013:P1013" si="1999">IF(ISERROR(H1012),IF(ISERROR(H1011),IF(ISERROR(H1010),"BLANK",H1010),H1011),H1012)</f>
        <v>45479</v>
      </c>
      <c r="I1013" s="2">
        <f t="shared" si="1999"/>
        <v>15</v>
      </c>
      <c r="J1013" s="2" t="str">
        <f t="shared" si="1999"/>
        <v>N</v>
      </c>
      <c r="K1013" s="6">
        <f t="shared" si="1999"/>
        <v>0.41666666666666669</v>
      </c>
      <c r="L1013" s="2" t="str">
        <f t="shared" si="1999"/>
        <v>Angela</v>
      </c>
      <c r="M1013" s="2">
        <f t="shared" si="1999"/>
        <v>18.899999999999999</v>
      </c>
      <c r="N1013" s="2">
        <f t="shared" si="1999"/>
        <v>2</v>
      </c>
      <c r="O1013" s="2">
        <f t="shared" si="1999"/>
        <v>2</v>
      </c>
      <c r="P1013" s="2" t="str">
        <f t="shared" si="1999"/>
        <v>dez</v>
      </c>
      <c r="Q1013" s="7" t="str">
        <f>IF($N1013=1,IF(ISERROR(VLOOKUP($P1013,'M1'!$A:$C,Q$2,FALSE)),"NOT PRESENT",VLOOKUP($P1013,'M1'!$A:$C,Q$2,FALSE)),IF($N1013=2,IF(ISERROR(VLOOKUP(DATA!$P1013,'M2'!$A:$C,Q$2,FALSE)),"NOT PRESENT",VLOOKUP(DATA!$P1013,'M2'!$A:$C,Q$2,FALSE)),IF($N1013=0,IF(ISERROR(VLOOKUP($P1013,'M1'!$A:$C,Q$2,FALSE)),IF(ISERROR(VLOOKUP(DATA!$P1013,'M2'!$A:$C,Q$2,FALSE)),"NOT PRESENT",VLOOKUP(DATA!$P1013,'M2'!$A:$C,Q$2,FALSE)),VLOOKUP($P1013,'M1'!$A:$C,Q$2,FALSE)),"SPECIFY METHOD")))</f>
        <v>Debris - Zero</v>
      </c>
      <c r="R1013" s="7" t="str">
        <f>IF($N1013=1,IF(ISERROR(VLOOKUP($P1013,'M1'!$A:$C,R$2,FALSE)),"NOT PRESENT",VLOOKUP($P1013,'M1'!$A:$C,R$2,FALSE)),IF($N1013=2,IF(ISERROR(VLOOKUP(DATA!$P1013,'M2'!$A:$C,R$2,FALSE)),"NOT PRESENT",VLOOKUP(DATA!$P1013,'M2'!$A:$C,R$2,FALSE)),IF($N1013=0,IF(ISERROR(VLOOKUP($P1013,'M1'!$A:$C,R$2,FALSE)),IF(ISERROR(VLOOKUP(DATA!$P1013,'M2'!$A:$C,R$2,FALSE)),"NOT PRESENT",VLOOKUP(DATA!$P1013,'M2'!$A:$C,R$2,FALSE)),VLOOKUP($P1013,'M1'!$A:$C,R$2,FALSE)),"SPECIFY METHOD")))</f>
        <v>No Debris found</v>
      </c>
      <c r="S1013" s="33">
        <f t="shared" si="1931"/>
        <v>0</v>
      </c>
      <c r="T1013" s="2">
        <v>0</v>
      </c>
    </row>
    <row r="1014" spans="2:20">
      <c r="B1014" s="2" t="str">
        <f t="shared" ref="B1014:D1014" si="2000">IF(ISERROR(B1013),IF(ISERROR(B1012),IF(ISERROR(B1011),"BLANK",B1011),B1012),B1013)</f>
        <v>LH</v>
      </c>
      <c r="C1014" s="2" t="str">
        <f t="shared" si="2000"/>
        <v>KK</v>
      </c>
      <c r="D1014" s="2" t="str">
        <f t="shared" si="2000"/>
        <v>BC3</v>
      </c>
      <c r="E1014" s="7" t="str">
        <f>IF(ISERROR(VLOOKUP($D1014,SITES!$A:$E,2,FALSE)),"",VLOOKUP($D1014,SITES!$A:$E,2,FALSE))</f>
        <v>Broward County 3</v>
      </c>
      <c r="F1014" s="4">
        <f>IF(ISERROR(VLOOKUP($D1014,SITES!$A:$E,3,FALSE)),"",VLOOKUP($D1014,SITES!$A:$E,3,FALSE))</f>
        <v>26.158633333333334</v>
      </c>
      <c r="G1014" s="31">
        <f>IF(ISERROR(VLOOKUP($D1014,SITES!$A:$E,4,FALSE)),"",VLOOKUP($D1014,SITES!$A:$E,4,FALSE))</f>
        <v>-80.077349999999996</v>
      </c>
      <c r="H1014" s="50">
        <f t="shared" ref="H1014:P1014" si="2001">IF(ISERROR(H1013),IF(ISERROR(H1012),IF(ISERROR(H1011),"BLANK",H1011),H1012),H1013)</f>
        <v>45479</v>
      </c>
      <c r="I1014" s="2">
        <f t="shared" si="2001"/>
        <v>15</v>
      </c>
      <c r="J1014" s="2" t="str">
        <f t="shared" si="2001"/>
        <v>N</v>
      </c>
      <c r="K1014" s="6">
        <f t="shared" si="2001"/>
        <v>0.41666666666666669</v>
      </c>
      <c r="L1014" s="2" t="str">
        <f t="shared" si="2001"/>
        <v>Angela</v>
      </c>
      <c r="M1014" s="2">
        <f t="shared" si="2001"/>
        <v>18.899999999999999</v>
      </c>
      <c r="N1014" s="2">
        <f t="shared" si="2001"/>
        <v>2</v>
      </c>
      <c r="O1014" s="2">
        <f t="shared" si="2001"/>
        <v>2</v>
      </c>
      <c r="P1014" s="2" t="str">
        <f t="shared" si="2001"/>
        <v>dez</v>
      </c>
      <c r="Q1014" s="7" t="str">
        <f>IF($N1014=1,IF(ISERROR(VLOOKUP($P1014,'M1'!$A:$C,Q$2,FALSE)),"NOT PRESENT",VLOOKUP($P1014,'M1'!$A:$C,Q$2,FALSE)),IF($N1014=2,IF(ISERROR(VLOOKUP(DATA!$P1014,'M2'!$A:$C,Q$2,FALSE)),"NOT PRESENT",VLOOKUP(DATA!$P1014,'M2'!$A:$C,Q$2,FALSE)),IF($N1014=0,IF(ISERROR(VLOOKUP($P1014,'M1'!$A:$C,Q$2,FALSE)),IF(ISERROR(VLOOKUP(DATA!$P1014,'M2'!$A:$C,Q$2,FALSE)),"NOT PRESENT",VLOOKUP(DATA!$P1014,'M2'!$A:$C,Q$2,FALSE)),VLOOKUP($P1014,'M1'!$A:$C,Q$2,FALSE)),"SPECIFY METHOD")))</f>
        <v>Debris - Zero</v>
      </c>
      <c r="R1014" s="7" t="str">
        <f>IF($N1014=1,IF(ISERROR(VLOOKUP($P1014,'M1'!$A:$C,R$2,FALSE)),"NOT PRESENT",VLOOKUP($P1014,'M1'!$A:$C,R$2,FALSE)),IF($N1014=2,IF(ISERROR(VLOOKUP(DATA!$P1014,'M2'!$A:$C,R$2,FALSE)),"NOT PRESENT",VLOOKUP(DATA!$P1014,'M2'!$A:$C,R$2,FALSE)),IF($N1014=0,IF(ISERROR(VLOOKUP($P1014,'M1'!$A:$C,R$2,FALSE)),IF(ISERROR(VLOOKUP(DATA!$P1014,'M2'!$A:$C,R$2,FALSE)),"NOT PRESENT",VLOOKUP(DATA!$P1014,'M2'!$A:$C,R$2,FALSE)),VLOOKUP($P1014,'M1'!$A:$C,R$2,FALSE)),"SPECIFY METHOD")))</f>
        <v>No Debris found</v>
      </c>
      <c r="S1014" s="33">
        <f t="shared" si="1931"/>
        <v>0</v>
      </c>
      <c r="T1014" s="2">
        <v>0</v>
      </c>
    </row>
    <row r="1015" spans="2:20">
      <c r="B1015" s="2" t="str">
        <f t="shared" ref="B1015:D1015" si="2002">IF(ISERROR(B1014),IF(ISERROR(B1013),IF(ISERROR(B1012),"BLANK",B1012),B1013),B1014)</f>
        <v>LH</v>
      </c>
      <c r="C1015" s="2" t="str">
        <f t="shared" si="2002"/>
        <v>KK</v>
      </c>
      <c r="D1015" s="2" t="str">
        <f t="shared" si="2002"/>
        <v>BC3</v>
      </c>
      <c r="E1015" s="7" t="str">
        <f>IF(ISERROR(VLOOKUP($D1015,SITES!$A:$E,2,FALSE)),"",VLOOKUP($D1015,SITES!$A:$E,2,FALSE))</f>
        <v>Broward County 3</v>
      </c>
      <c r="F1015" s="4">
        <f>IF(ISERROR(VLOOKUP($D1015,SITES!$A:$E,3,FALSE)),"",VLOOKUP($D1015,SITES!$A:$E,3,FALSE))</f>
        <v>26.158633333333334</v>
      </c>
      <c r="G1015" s="31">
        <f>IF(ISERROR(VLOOKUP($D1015,SITES!$A:$E,4,FALSE)),"",VLOOKUP($D1015,SITES!$A:$E,4,FALSE))</f>
        <v>-80.077349999999996</v>
      </c>
      <c r="H1015" s="50">
        <f t="shared" ref="H1015:P1015" si="2003">IF(ISERROR(H1014),IF(ISERROR(H1013),IF(ISERROR(H1012),"BLANK",H1012),H1013),H1014)</f>
        <v>45479</v>
      </c>
      <c r="I1015" s="2">
        <f t="shared" si="2003"/>
        <v>15</v>
      </c>
      <c r="J1015" s="2" t="str">
        <f t="shared" si="2003"/>
        <v>N</v>
      </c>
      <c r="K1015" s="6">
        <f t="shared" si="2003"/>
        <v>0.41666666666666669</v>
      </c>
      <c r="L1015" s="2" t="str">
        <f t="shared" si="2003"/>
        <v>Angela</v>
      </c>
      <c r="M1015" s="2">
        <f t="shared" si="2003"/>
        <v>18.899999999999999</v>
      </c>
      <c r="N1015" s="2">
        <f t="shared" si="2003"/>
        <v>2</v>
      </c>
      <c r="O1015" s="2">
        <f t="shared" si="2003"/>
        <v>2</v>
      </c>
      <c r="P1015" s="2" t="str">
        <f t="shared" si="2003"/>
        <v>dez</v>
      </c>
      <c r="Q1015" s="7" t="str">
        <f>IF($N1015=1,IF(ISERROR(VLOOKUP($P1015,'M1'!$A:$C,Q$2,FALSE)),"NOT PRESENT",VLOOKUP($P1015,'M1'!$A:$C,Q$2,FALSE)),IF($N1015=2,IF(ISERROR(VLOOKUP(DATA!$P1015,'M2'!$A:$C,Q$2,FALSE)),"NOT PRESENT",VLOOKUP(DATA!$P1015,'M2'!$A:$C,Q$2,FALSE)),IF($N1015=0,IF(ISERROR(VLOOKUP($P1015,'M1'!$A:$C,Q$2,FALSE)),IF(ISERROR(VLOOKUP(DATA!$P1015,'M2'!$A:$C,Q$2,FALSE)),"NOT PRESENT",VLOOKUP(DATA!$P1015,'M2'!$A:$C,Q$2,FALSE)),VLOOKUP($P1015,'M1'!$A:$C,Q$2,FALSE)),"SPECIFY METHOD")))</f>
        <v>Debris - Zero</v>
      </c>
      <c r="R1015" s="7" t="str">
        <f>IF($N1015=1,IF(ISERROR(VLOOKUP($P1015,'M1'!$A:$C,R$2,FALSE)),"NOT PRESENT",VLOOKUP($P1015,'M1'!$A:$C,R$2,FALSE)),IF($N1015=2,IF(ISERROR(VLOOKUP(DATA!$P1015,'M2'!$A:$C,R$2,FALSE)),"NOT PRESENT",VLOOKUP(DATA!$P1015,'M2'!$A:$C,R$2,FALSE)),IF($N1015=0,IF(ISERROR(VLOOKUP($P1015,'M1'!$A:$C,R$2,FALSE)),IF(ISERROR(VLOOKUP(DATA!$P1015,'M2'!$A:$C,R$2,FALSE)),"NOT PRESENT",VLOOKUP(DATA!$P1015,'M2'!$A:$C,R$2,FALSE)),VLOOKUP($P1015,'M1'!$A:$C,R$2,FALSE)),"SPECIFY METHOD")))</f>
        <v>No Debris found</v>
      </c>
      <c r="S1015" s="33">
        <f t="shared" si="1931"/>
        <v>0</v>
      </c>
      <c r="T1015" s="2">
        <v>0</v>
      </c>
    </row>
    <row r="1016" spans="2:20">
      <c r="B1016" s="2" t="str">
        <f t="shared" ref="B1016:D1016" si="2004">IF(ISERROR(B1015),IF(ISERROR(B1014),IF(ISERROR(B1013),"BLANK",B1013),B1014),B1015)</f>
        <v>LH</v>
      </c>
      <c r="C1016" s="2" t="str">
        <f t="shared" si="2004"/>
        <v>KK</v>
      </c>
      <c r="D1016" s="2" t="str">
        <f t="shared" si="2004"/>
        <v>BC3</v>
      </c>
      <c r="E1016" s="7" t="str">
        <f>IF(ISERROR(VLOOKUP($D1016,SITES!$A:$E,2,FALSE)),"",VLOOKUP($D1016,SITES!$A:$E,2,FALSE))</f>
        <v>Broward County 3</v>
      </c>
      <c r="F1016" s="4">
        <f>IF(ISERROR(VLOOKUP($D1016,SITES!$A:$E,3,FALSE)),"",VLOOKUP($D1016,SITES!$A:$E,3,FALSE))</f>
        <v>26.158633333333334</v>
      </c>
      <c r="G1016" s="31">
        <f>IF(ISERROR(VLOOKUP($D1016,SITES!$A:$E,4,FALSE)),"",VLOOKUP($D1016,SITES!$A:$E,4,FALSE))</f>
        <v>-80.077349999999996</v>
      </c>
      <c r="H1016" s="50">
        <f t="shared" ref="H1016:P1016" si="2005">IF(ISERROR(H1015),IF(ISERROR(H1014),IF(ISERROR(H1013),"BLANK",H1013),H1014),H1015)</f>
        <v>45479</v>
      </c>
      <c r="I1016" s="2">
        <f t="shared" si="2005"/>
        <v>15</v>
      </c>
      <c r="J1016" s="2" t="str">
        <f t="shared" si="2005"/>
        <v>N</v>
      </c>
      <c r="K1016" s="6">
        <f t="shared" si="2005"/>
        <v>0.41666666666666669</v>
      </c>
      <c r="L1016" s="2" t="str">
        <f t="shared" si="2005"/>
        <v>Angela</v>
      </c>
      <c r="M1016" s="2">
        <f t="shared" si="2005"/>
        <v>18.899999999999999</v>
      </c>
      <c r="N1016" s="2">
        <f t="shared" si="2005"/>
        <v>2</v>
      </c>
      <c r="O1016" s="2">
        <f t="shared" si="2005"/>
        <v>2</v>
      </c>
      <c r="P1016" s="2" t="str">
        <f t="shared" si="2005"/>
        <v>dez</v>
      </c>
      <c r="Q1016" s="7" t="str">
        <f>IF($N1016=1,IF(ISERROR(VLOOKUP($P1016,'M1'!$A:$C,Q$2,FALSE)),"NOT PRESENT",VLOOKUP($P1016,'M1'!$A:$C,Q$2,FALSE)),IF($N1016=2,IF(ISERROR(VLOOKUP(DATA!$P1016,'M2'!$A:$C,Q$2,FALSE)),"NOT PRESENT",VLOOKUP(DATA!$P1016,'M2'!$A:$C,Q$2,FALSE)),IF($N1016=0,IF(ISERROR(VLOOKUP($P1016,'M1'!$A:$C,Q$2,FALSE)),IF(ISERROR(VLOOKUP(DATA!$P1016,'M2'!$A:$C,Q$2,FALSE)),"NOT PRESENT",VLOOKUP(DATA!$P1016,'M2'!$A:$C,Q$2,FALSE)),VLOOKUP($P1016,'M1'!$A:$C,Q$2,FALSE)),"SPECIFY METHOD")))</f>
        <v>Debris - Zero</v>
      </c>
      <c r="R1016" s="7" t="str">
        <f>IF($N1016=1,IF(ISERROR(VLOOKUP($P1016,'M1'!$A:$C,R$2,FALSE)),"NOT PRESENT",VLOOKUP($P1016,'M1'!$A:$C,R$2,FALSE)),IF($N1016=2,IF(ISERROR(VLOOKUP(DATA!$P1016,'M2'!$A:$C,R$2,FALSE)),"NOT PRESENT",VLOOKUP(DATA!$P1016,'M2'!$A:$C,R$2,FALSE)),IF($N1016=0,IF(ISERROR(VLOOKUP($P1016,'M1'!$A:$C,R$2,FALSE)),IF(ISERROR(VLOOKUP(DATA!$P1016,'M2'!$A:$C,R$2,FALSE)),"NOT PRESENT",VLOOKUP(DATA!$P1016,'M2'!$A:$C,R$2,FALSE)),VLOOKUP($P1016,'M1'!$A:$C,R$2,FALSE)),"SPECIFY METHOD")))</f>
        <v>No Debris found</v>
      </c>
      <c r="S1016" s="33">
        <f t="shared" si="1931"/>
        <v>0</v>
      </c>
      <c r="T1016" s="2">
        <v>0</v>
      </c>
    </row>
    <row r="1017" spans="2:20">
      <c r="B1017" s="2" t="str">
        <f t="shared" ref="B1017:D1017" si="2006">IF(ISERROR(B1016),IF(ISERROR(B1015),IF(ISERROR(B1014),"BLANK",B1014),B1015),B1016)</f>
        <v>LH</v>
      </c>
      <c r="C1017" s="2" t="str">
        <f t="shared" si="2006"/>
        <v>KK</v>
      </c>
      <c r="D1017" s="2" t="str">
        <f t="shared" si="2006"/>
        <v>BC3</v>
      </c>
      <c r="E1017" s="7" t="str">
        <f>IF(ISERROR(VLOOKUP($D1017,SITES!$A:$E,2,FALSE)),"",VLOOKUP($D1017,SITES!$A:$E,2,FALSE))</f>
        <v>Broward County 3</v>
      </c>
      <c r="F1017" s="4">
        <f>IF(ISERROR(VLOOKUP($D1017,SITES!$A:$E,3,FALSE)),"",VLOOKUP($D1017,SITES!$A:$E,3,FALSE))</f>
        <v>26.158633333333334</v>
      </c>
      <c r="G1017" s="31">
        <f>IF(ISERROR(VLOOKUP($D1017,SITES!$A:$E,4,FALSE)),"",VLOOKUP($D1017,SITES!$A:$E,4,FALSE))</f>
        <v>-80.077349999999996</v>
      </c>
      <c r="H1017" s="50">
        <f t="shared" ref="H1017:P1017" si="2007">IF(ISERROR(H1016),IF(ISERROR(H1015),IF(ISERROR(H1014),"BLANK",H1014),H1015),H1016)</f>
        <v>45479</v>
      </c>
      <c r="I1017" s="2">
        <f t="shared" si="2007"/>
        <v>15</v>
      </c>
      <c r="J1017" s="2" t="str">
        <f t="shared" si="2007"/>
        <v>N</v>
      </c>
      <c r="K1017" s="6">
        <f t="shared" si="2007"/>
        <v>0.41666666666666669</v>
      </c>
      <c r="L1017" s="2" t="str">
        <f t="shared" si="2007"/>
        <v>Angela</v>
      </c>
      <c r="M1017" s="2">
        <f t="shared" si="2007"/>
        <v>18.899999999999999</v>
      </c>
      <c r="N1017" s="2">
        <f t="shared" si="2007"/>
        <v>2</v>
      </c>
      <c r="O1017" s="2">
        <f t="shared" si="2007"/>
        <v>2</v>
      </c>
      <c r="P1017" s="2" t="str">
        <f t="shared" si="2007"/>
        <v>dez</v>
      </c>
      <c r="Q1017" s="7" t="str">
        <f>IF($N1017=1,IF(ISERROR(VLOOKUP($P1017,'M1'!$A:$C,Q$2,FALSE)),"NOT PRESENT",VLOOKUP($P1017,'M1'!$A:$C,Q$2,FALSE)),IF($N1017=2,IF(ISERROR(VLOOKUP(DATA!$P1017,'M2'!$A:$C,Q$2,FALSE)),"NOT PRESENT",VLOOKUP(DATA!$P1017,'M2'!$A:$C,Q$2,FALSE)),IF($N1017=0,IF(ISERROR(VLOOKUP($P1017,'M1'!$A:$C,Q$2,FALSE)),IF(ISERROR(VLOOKUP(DATA!$P1017,'M2'!$A:$C,Q$2,FALSE)),"NOT PRESENT",VLOOKUP(DATA!$P1017,'M2'!$A:$C,Q$2,FALSE)),VLOOKUP($P1017,'M1'!$A:$C,Q$2,FALSE)),"SPECIFY METHOD")))</f>
        <v>Debris - Zero</v>
      </c>
      <c r="R1017" s="7" t="str">
        <f>IF($N1017=1,IF(ISERROR(VLOOKUP($P1017,'M1'!$A:$C,R$2,FALSE)),"NOT PRESENT",VLOOKUP($P1017,'M1'!$A:$C,R$2,FALSE)),IF($N1017=2,IF(ISERROR(VLOOKUP(DATA!$P1017,'M2'!$A:$C,R$2,FALSE)),"NOT PRESENT",VLOOKUP(DATA!$P1017,'M2'!$A:$C,R$2,FALSE)),IF($N1017=0,IF(ISERROR(VLOOKUP($P1017,'M1'!$A:$C,R$2,FALSE)),IF(ISERROR(VLOOKUP(DATA!$P1017,'M2'!$A:$C,R$2,FALSE)),"NOT PRESENT",VLOOKUP(DATA!$P1017,'M2'!$A:$C,R$2,FALSE)),VLOOKUP($P1017,'M1'!$A:$C,R$2,FALSE)),"SPECIFY METHOD")))</f>
        <v>No Debris found</v>
      </c>
      <c r="S1017" s="33">
        <f t="shared" si="1931"/>
        <v>0</v>
      </c>
      <c r="T1017" s="2">
        <v>0</v>
      </c>
    </row>
    <row r="1018" spans="2:20">
      <c r="B1018" s="2" t="str">
        <f t="shared" ref="B1018:D1018" si="2008">IF(ISERROR(B1017),IF(ISERROR(B1016),IF(ISERROR(B1015),"BLANK",B1015),B1016),B1017)</f>
        <v>LH</v>
      </c>
      <c r="C1018" s="2" t="str">
        <f t="shared" si="2008"/>
        <v>KK</v>
      </c>
      <c r="D1018" s="2" t="str">
        <f t="shared" si="2008"/>
        <v>BC3</v>
      </c>
      <c r="E1018" s="7" t="str">
        <f>IF(ISERROR(VLOOKUP($D1018,SITES!$A:$E,2,FALSE)),"",VLOOKUP($D1018,SITES!$A:$E,2,FALSE))</f>
        <v>Broward County 3</v>
      </c>
      <c r="F1018" s="4">
        <f>IF(ISERROR(VLOOKUP($D1018,SITES!$A:$E,3,FALSE)),"",VLOOKUP($D1018,SITES!$A:$E,3,FALSE))</f>
        <v>26.158633333333334</v>
      </c>
      <c r="G1018" s="31">
        <f>IF(ISERROR(VLOOKUP($D1018,SITES!$A:$E,4,FALSE)),"",VLOOKUP($D1018,SITES!$A:$E,4,FALSE))</f>
        <v>-80.077349999999996</v>
      </c>
      <c r="H1018" s="50">
        <f t="shared" ref="H1018:P1018" si="2009">IF(ISERROR(H1017),IF(ISERROR(H1016),IF(ISERROR(H1015),"BLANK",H1015),H1016),H1017)</f>
        <v>45479</v>
      </c>
      <c r="I1018" s="2">
        <f t="shared" si="2009"/>
        <v>15</v>
      </c>
      <c r="J1018" s="2" t="str">
        <f t="shared" si="2009"/>
        <v>N</v>
      </c>
      <c r="K1018" s="6">
        <f t="shared" si="2009"/>
        <v>0.41666666666666669</v>
      </c>
      <c r="L1018" s="2" t="str">
        <f t="shared" si="2009"/>
        <v>Angela</v>
      </c>
      <c r="M1018" s="2">
        <f t="shared" si="2009"/>
        <v>18.899999999999999</v>
      </c>
      <c r="N1018" s="2">
        <f t="shared" si="2009"/>
        <v>2</v>
      </c>
      <c r="O1018" s="2">
        <f t="shared" si="2009"/>
        <v>2</v>
      </c>
      <c r="P1018" s="2" t="str">
        <f t="shared" si="2009"/>
        <v>dez</v>
      </c>
      <c r="Q1018" s="7" t="str">
        <f>IF($N1018=1,IF(ISERROR(VLOOKUP($P1018,'M1'!$A:$C,Q$2,FALSE)),"NOT PRESENT",VLOOKUP($P1018,'M1'!$A:$C,Q$2,FALSE)),IF($N1018=2,IF(ISERROR(VLOOKUP(DATA!$P1018,'M2'!$A:$C,Q$2,FALSE)),"NOT PRESENT",VLOOKUP(DATA!$P1018,'M2'!$A:$C,Q$2,FALSE)),IF($N1018=0,IF(ISERROR(VLOOKUP($P1018,'M1'!$A:$C,Q$2,FALSE)),IF(ISERROR(VLOOKUP(DATA!$P1018,'M2'!$A:$C,Q$2,FALSE)),"NOT PRESENT",VLOOKUP(DATA!$P1018,'M2'!$A:$C,Q$2,FALSE)),VLOOKUP($P1018,'M1'!$A:$C,Q$2,FALSE)),"SPECIFY METHOD")))</f>
        <v>Debris - Zero</v>
      </c>
      <c r="R1018" s="7" t="str">
        <f>IF($N1018=1,IF(ISERROR(VLOOKUP($P1018,'M1'!$A:$C,R$2,FALSE)),"NOT PRESENT",VLOOKUP($P1018,'M1'!$A:$C,R$2,FALSE)),IF($N1018=2,IF(ISERROR(VLOOKUP(DATA!$P1018,'M2'!$A:$C,R$2,FALSE)),"NOT PRESENT",VLOOKUP(DATA!$P1018,'M2'!$A:$C,R$2,FALSE)),IF($N1018=0,IF(ISERROR(VLOOKUP($P1018,'M1'!$A:$C,R$2,FALSE)),IF(ISERROR(VLOOKUP(DATA!$P1018,'M2'!$A:$C,R$2,FALSE)),"NOT PRESENT",VLOOKUP(DATA!$P1018,'M2'!$A:$C,R$2,FALSE)),VLOOKUP($P1018,'M1'!$A:$C,R$2,FALSE)),"SPECIFY METHOD")))</f>
        <v>No Debris found</v>
      </c>
      <c r="S1018" s="33">
        <f t="shared" si="1931"/>
        <v>0</v>
      </c>
      <c r="T1018" s="2">
        <v>0</v>
      </c>
    </row>
    <row r="1019" spans="2:20">
      <c r="B1019" s="2" t="str">
        <f t="shared" ref="B1019:D1019" si="2010">IF(ISERROR(B1018),IF(ISERROR(B1017),IF(ISERROR(B1016),"BLANK",B1016),B1017),B1018)</f>
        <v>LH</v>
      </c>
      <c r="C1019" s="2" t="str">
        <f t="shared" si="2010"/>
        <v>KK</v>
      </c>
      <c r="D1019" s="2" t="str">
        <f t="shared" si="2010"/>
        <v>BC3</v>
      </c>
      <c r="E1019" s="7" t="str">
        <f>IF(ISERROR(VLOOKUP($D1019,SITES!$A:$E,2,FALSE)),"",VLOOKUP($D1019,SITES!$A:$E,2,FALSE))</f>
        <v>Broward County 3</v>
      </c>
      <c r="F1019" s="4">
        <f>IF(ISERROR(VLOOKUP($D1019,SITES!$A:$E,3,FALSE)),"",VLOOKUP($D1019,SITES!$A:$E,3,FALSE))</f>
        <v>26.158633333333334</v>
      </c>
      <c r="G1019" s="31">
        <f>IF(ISERROR(VLOOKUP($D1019,SITES!$A:$E,4,FALSE)),"",VLOOKUP($D1019,SITES!$A:$E,4,FALSE))</f>
        <v>-80.077349999999996</v>
      </c>
      <c r="H1019" s="50">
        <f t="shared" ref="H1019:P1019" si="2011">IF(ISERROR(H1018),IF(ISERROR(H1017),IF(ISERROR(H1016),"BLANK",H1016),H1017),H1018)</f>
        <v>45479</v>
      </c>
      <c r="I1019" s="2">
        <f t="shared" si="2011"/>
        <v>15</v>
      </c>
      <c r="J1019" s="2" t="str">
        <f t="shared" si="2011"/>
        <v>N</v>
      </c>
      <c r="K1019" s="6">
        <f t="shared" si="2011"/>
        <v>0.41666666666666669</v>
      </c>
      <c r="L1019" s="2" t="str">
        <f t="shared" si="2011"/>
        <v>Angela</v>
      </c>
      <c r="M1019" s="2">
        <f t="shared" si="2011"/>
        <v>18.899999999999999</v>
      </c>
      <c r="N1019" s="2">
        <f t="shared" si="2011"/>
        <v>2</v>
      </c>
      <c r="O1019" s="2">
        <f t="shared" si="2011"/>
        <v>2</v>
      </c>
      <c r="P1019" s="2" t="str">
        <f t="shared" si="2011"/>
        <v>dez</v>
      </c>
      <c r="Q1019" s="7" t="str">
        <f>IF($N1019=1,IF(ISERROR(VLOOKUP($P1019,'M1'!$A:$C,Q$2,FALSE)),"NOT PRESENT",VLOOKUP($P1019,'M1'!$A:$C,Q$2,FALSE)),IF($N1019=2,IF(ISERROR(VLOOKUP(DATA!$P1019,'M2'!$A:$C,Q$2,FALSE)),"NOT PRESENT",VLOOKUP(DATA!$P1019,'M2'!$A:$C,Q$2,FALSE)),IF($N1019=0,IF(ISERROR(VLOOKUP($P1019,'M1'!$A:$C,Q$2,FALSE)),IF(ISERROR(VLOOKUP(DATA!$P1019,'M2'!$A:$C,Q$2,FALSE)),"NOT PRESENT",VLOOKUP(DATA!$P1019,'M2'!$A:$C,Q$2,FALSE)),VLOOKUP($P1019,'M1'!$A:$C,Q$2,FALSE)),"SPECIFY METHOD")))</f>
        <v>Debris - Zero</v>
      </c>
      <c r="R1019" s="7" t="str">
        <f>IF($N1019=1,IF(ISERROR(VLOOKUP($P1019,'M1'!$A:$C,R$2,FALSE)),"NOT PRESENT",VLOOKUP($P1019,'M1'!$A:$C,R$2,FALSE)),IF($N1019=2,IF(ISERROR(VLOOKUP(DATA!$P1019,'M2'!$A:$C,R$2,FALSE)),"NOT PRESENT",VLOOKUP(DATA!$P1019,'M2'!$A:$C,R$2,FALSE)),IF($N1019=0,IF(ISERROR(VLOOKUP($P1019,'M1'!$A:$C,R$2,FALSE)),IF(ISERROR(VLOOKUP(DATA!$P1019,'M2'!$A:$C,R$2,FALSE)),"NOT PRESENT",VLOOKUP(DATA!$P1019,'M2'!$A:$C,R$2,FALSE)),VLOOKUP($P1019,'M1'!$A:$C,R$2,FALSE)),"SPECIFY METHOD")))</f>
        <v>No Debris found</v>
      </c>
      <c r="S1019" s="33">
        <f t="shared" si="1931"/>
        <v>0</v>
      </c>
      <c r="T1019" s="2">
        <v>0</v>
      </c>
    </row>
    <row r="1020" spans="2:20">
      <c r="B1020" s="2" t="str">
        <f t="shared" ref="B1020:D1020" si="2012">IF(ISERROR(B1019),IF(ISERROR(B1018),IF(ISERROR(B1017),"BLANK",B1017),B1018),B1019)</f>
        <v>LH</v>
      </c>
      <c r="C1020" s="2" t="str">
        <f t="shared" si="2012"/>
        <v>KK</v>
      </c>
      <c r="D1020" s="2" t="str">
        <f t="shared" si="2012"/>
        <v>BC3</v>
      </c>
      <c r="E1020" s="7" t="str">
        <f>IF(ISERROR(VLOOKUP($D1020,SITES!$A:$E,2,FALSE)),"",VLOOKUP($D1020,SITES!$A:$E,2,FALSE))</f>
        <v>Broward County 3</v>
      </c>
      <c r="F1020" s="4">
        <f>IF(ISERROR(VLOOKUP($D1020,SITES!$A:$E,3,FALSE)),"",VLOOKUP($D1020,SITES!$A:$E,3,FALSE))</f>
        <v>26.158633333333334</v>
      </c>
      <c r="G1020" s="31">
        <f>IF(ISERROR(VLOOKUP($D1020,SITES!$A:$E,4,FALSE)),"",VLOOKUP($D1020,SITES!$A:$E,4,FALSE))</f>
        <v>-80.077349999999996</v>
      </c>
      <c r="H1020" s="50">
        <f t="shared" ref="H1020:P1020" si="2013">IF(ISERROR(H1019),IF(ISERROR(H1018),IF(ISERROR(H1017),"BLANK",H1017),H1018),H1019)</f>
        <v>45479</v>
      </c>
      <c r="I1020" s="2">
        <f t="shared" si="2013"/>
        <v>15</v>
      </c>
      <c r="J1020" s="2" t="str">
        <f t="shared" si="2013"/>
        <v>N</v>
      </c>
      <c r="K1020" s="6">
        <f t="shared" si="2013"/>
        <v>0.41666666666666669</v>
      </c>
      <c r="L1020" s="2" t="str">
        <f t="shared" si="2013"/>
        <v>Angela</v>
      </c>
      <c r="M1020" s="2">
        <f t="shared" si="2013"/>
        <v>18.899999999999999</v>
      </c>
      <c r="N1020" s="2">
        <f t="shared" si="2013"/>
        <v>2</v>
      </c>
      <c r="O1020" s="2">
        <f t="shared" si="2013"/>
        <v>2</v>
      </c>
      <c r="P1020" s="2" t="str">
        <f t="shared" si="2013"/>
        <v>dez</v>
      </c>
      <c r="Q1020" s="7" t="str">
        <f>IF($N1020=1,IF(ISERROR(VLOOKUP($P1020,'M1'!$A:$C,Q$2,FALSE)),"NOT PRESENT",VLOOKUP($P1020,'M1'!$A:$C,Q$2,FALSE)),IF($N1020=2,IF(ISERROR(VLOOKUP(DATA!$P1020,'M2'!$A:$C,Q$2,FALSE)),"NOT PRESENT",VLOOKUP(DATA!$P1020,'M2'!$A:$C,Q$2,FALSE)),IF($N1020=0,IF(ISERROR(VLOOKUP($P1020,'M1'!$A:$C,Q$2,FALSE)),IF(ISERROR(VLOOKUP(DATA!$P1020,'M2'!$A:$C,Q$2,FALSE)),"NOT PRESENT",VLOOKUP(DATA!$P1020,'M2'!$A:$C,Q$2,FALSE)),VLOOKUP($P1020,'M1'!$A:$C,Q$2,FALSE)),"SPECIFY METHOD")))</f>
        <v>Debris - Zero</v>
      </c>
      <c r="R1020" s="7" t="str">
        <f>IF($N1020=1,IF(ISERROR(VLOOKUP($P1020,'M1'!$A:$C,R$2,FALSE)),"NOT PRESENT",VLOOKUP($P1020,'M1'!$A:$C,R$2,FALSE)),IF($N1020=2,IF(ISERROR(VLOOKUP(DATA!$P1020,'M2'!$A:$C,R$2,FALSE)),"NOT PRESENT",VLOOKUP(DATA!$P1020,'M2'!$A:$C,R$2,FALSE)),IF($N1020=0,IF(ISERROR(VLOOKUP($P1020,'M1'!$A:$C,R$2,FALSE)),IF(ISERROR(VLOOKUP(DATA!$P1020,'M2'!$A:$C,R$2,FALSE)),"NOT PRESENT",VLOOKUP(DATA!$P1020,'M2'!$A:$C,R$2,FALSE)),VLOOKUP($P1020,'M1'!$A:$C,R$2,FALSE)),"SPECIFY METHOD")))</f>
        <v>No Debris found</v>
      </c>
      <c r="S1020" s="33">
        <f t="shared" si="1931"/>
        <v>0</v>
      </c>
      <c r="T1020" s="2">
        <v>0</v>
      </c>
    </row>
    <row r="1021" spans="2:20">
      <c r="B1021" s="2" t="str">
        <f t="shared" ref="B1021:D1021" si="2014">IF(ISERROR(B1020),IF(ISERROR(B1019),IF(ISERROR(B1018),"BLANK",B1018),B1019),B1020)</f>
        <v>LH</v>
      </c>
      <c r="C1021" s="2" t="str">
        <f t="shared" si="2014"/>
        <v>KK</v>
      </c>
      <c r="D1021" s="2" t="str">
        <f t="shared" si="2014"/>
        <v>BC3</v>
      </c>
      <c r="E1021" s="7" t="str">
        <f>IF(ISERROR(VLOOKUP($D1021,SITES!$A:$E,2,FALSE)),"",VLOOKUP($D1021,SITES!$A:$E,2,FALSE))</f>
        <v>Broward County 3</v>
      </c>
      <c r="F1021" s="4">
        <f>IF(ISERROR(VLOOKUP($D1021,SITES!$A:$E,3,FALSE)),"",VLOOKUP($D1021,SITES!$A:$E,3,FALSE))</f>
        <v>26.158633333333334</v>
      </c>
      <c r="G1021" s="31">
        <f>IF(ISERROR(VLOOKUP($D1021,SITES!$A:$E,4,FALSE)),"",VLOOKUP($D1021,SITES!$A:$E,4,FALSE))</f>
        <v>-80.077349999999996</v>
      </c>
      <c r="H1021" s="50">
        <f t="shared" ref="H1021:P1021" si="2015">IF(ISERROR(H1020),IF(ISERROR(H1019),IF(ISERROR(H1018),"BLANK",H1018),H1019),H1020)</f>
        <v>45479</v>
      </c>
      <c r="I1021" s="2">
        <f t="shared" si="2015"/>
        <v>15</v>
      </c>
      <c r="J1021" s="2" t="str">
        <f t="shared" si="2015"/>
        <v>N</v>
      </c>
      <c r="K1021" s="6">
        <f t="shared" si="2015"/>
        <v>0.41666666666666669</v>
      </c>
      <c r="L1021" s="2" t="str">
        <f t="shared" si="2015"/>
        <v>Angela</v>
      </c>
      <c r="M1021" s="2">
        <f t="shared" si="2015"/>
        <v>18.899999999999999</v>
      </c>
      <c r="N1021" s="2">
        <f t="shared" si="2015"/>
        <v>2</v>
      </c>
      <c r="O1021" s="2">
        <f t="shared" si="2015"/>
        <v>2</v>
      </c>
      <c r="P1021" s="2" t="str">
        <f t="shared" si="2015"/>
        <v>dez</v>
      </c>
      <c r="Q1021" s="7" t="str">
        <f>IF($N1021=1,IF(ISERROR(VLOOKUP($P1021,'M1'!$A:$C,Q$2,FALSE)),"NOT PRESENT",VLOOKUP($P1021,'M1'!$A:$C,Q$2,FALSE)),IF($N1021=2,IF(ISERROR(VLOOKUP(DATA!$P1021,'M2'!$A:$C,Q$2,FALSE)),"NOT PRESENT",VLOOKUP(DATA!$P1021,'M2'!$A:$C,Q$2,FALSE)),IF($N1021=0,IF(ISERROR(VLOOKUP($P1021,'M1'!$A:$C,Q$2,FALSE)),IF(ISERROR(VLOOKUP(DATA!$P1021,'M2'!$A:$C,Q$2,FALSE)),"NOT PRESENT",VLOOKUP(DATA!$P1021,'M2'!$A:$C,Q$2,FALSE)),VLOOKUP($P1021,'M1'!$A:$C,Q$2,FALSE)),"SPECIFY METHOD")))</f>
        <v>Debris - Zero</v>
      </c>
      <c r="R1021" s="7" t="str">
        <f>IF($N1021=1,IF(ISERROR(VLOOKUP($P1021,'M1'!$A:$C,R$2,FALSE)),"NOT PRESENT",VLOOKUP($P1021,'M1'!$A:$C,R$2,FALSE)),IF($N1021=2,IF(ISERROR(VLOOKUP(DATA!$P1021,'M2'!$A:$C,R$2,FALSE)),"NOT PRESENT",VLOOKUP(DATA!$P1021,'M2'!$A:$C,R$2,FALSE)),IF($N1021=0,IF(ISERROR(VLOOKUP($P1021,'M1'!$A:$C,R$2,FALSE)),IF(ISERROR(VLOOKUP(DATA!$P1021,'M2'!$A:$C,R$2,FALSE)),"NOT PRESENT",VLOOKUP(DATA!$P1021,'M2'!$A:$C,R$2,FALSE)),VLOOKUP($P1021,'M1'!$A:$C,R$2,FALSE)),"SPECIFY METHOD")))</f>
        <v>No Debris found</v>
      </c>
      <c r="S1021" s="33">
        <f t="shared" si="1931"/>
        <v>0</v>
      </c>
      <c r="T1021" s="2">
        <v>0</v>
      </c>
    </row>
    <row r="1022" spans="2:20">
      <c r="B1022" s="2" t="str">
        <f t="shared" ref="B1022:D1022" si="2016">IF(ISERROR(B1021),IF(ISERROR(B1020),IF(ISERROR(B1019),"BLANK",B1019),B1020),B1021)</f>
        <v>LH</v>
      </c>
      <c r="C1022" s="2" t="str">
        <f t="shared" si="2016"/>
        <v>KK</v>
      </c>
      <c r="D1022" s="2" t="str">
        <f t="shared" si="2016"/>
        <v>BC3</v>
      </c>
      <c r="E1022" s="7" t="str">
        <f>IF(ISERROR(VLOOKUP($D1022,SITES!$A:$E,2,FALSE)),"",VLOOKUP($D1022,SITES!$A:$E,2,FALSE))</f>
        <v>Broward County 3</v>
      </c>
      <c r="F1022" s="4">
        <f>IF(ISERROR(VLOOKUP($D1022,SITES!$A:$E,3,FALSE)),"",VLOOKUP($D1022,SITES!$A:$E,3,FALSE))</f>
        <v>26.158633333333334</v>
      </c>
      <c r="G1022" s="31">
        <f>IF(ISERROR(VLOOKUP($D1022,SITES!$A:$E,4,FALSE)),"",VLOOKUP($D1022,SITES!$A:$E,4,FALSE))</f>
        <v>-80.077349999999996</v>
      </c>
      <c r="H1022" s="50">
        <f t="shared" ref="H1022:P1022" si="2017">IF(ISERROR(H1021),IF(ISERROR(H1020),IF(ISERROR(H1019),"BLANK",H1019),H1020),H1021)</f>
        <v>45479</v>
      </c>
      <c r="I1022" s="2">
        <f t="shared" si="2017"/>
        <v>15</v>
      </c>
      <c r="J1022" s="2" t="str">
        <f t="shared" si="2017"/>
        <v>N</v>
      </c>
      <c r="K1022" s="6">
        <f t="shared" si="2017"/>
        <v>0.41666666666666669</v>
      </c>
      <c r="L1022" s="2" t="str">
        <f t="shared" si="2017"/>
        <v>Angela</v>
      </c>
      <c r="M1022" s="2">
        <f t="shared" si="2017"/>
        <v>18.899999999999999</v>
      </c>
      <c r="N1022" s="2">
        <f t="shared" si="2017"/>
        <v>2</v>
      </c>
      <c r="O1022" s="2">
        <f t="shared" si="2017"/>
        <v>2</v>
      </c>
      <c r="P1022" s="2" t="str">
        <f t="shared" si="2017"/>
        <v>dez</v>
      </c>
      <c r="Q1022" s="7" t="str">
        <f>IF($N1022=1,IF(ISERROR(VLOOKUP($P1022,'M1'!$A:$C,Q$2,FALSE)),"NOT PRESENT",VLOOKUP($P1022,'M1'!$A:$C,Q$2,FALSE)),IF($N1022=2,IF(ISERROR(VLOOKUP(DATA!$P1022,'M2'!$A:$C,Q$2,FALSE)),"NOT PRESENT",VLOOKUP(DATA!$P1022,'M2'!$A:$C,Q$2,FALSE)),IF($N1022=0,IF(ISERROR(VLOOKUP($P1022,'M1'!$A:$C,Q$2,FALSE)),IF(ISERROR(VLOOKUP(DATA!$P1022,'M2'!$A:$C,Q$2,FALSE)),"NOT PRESENT",VLOOKUP(DATA!$P1022,'M2'!$A:$C,Q$2,FALSE)),VLOOKUP($P1022,'M1'!$A:$C,Q$2,FALSE)),"SPECIFY METHOD")))</f>
        <v>Debris - Zero</v>
      </c>
      <c r="R1022" s="7" t="str">
        <f>IF($N1022=1,IF(ISERROR(VLOOKUP($P1022,'M1'!$A:$C,R$2,FALSE)),"NOT PRESENT",VLOOKUP($P1022,'M1'!$A:$C,R$2,FALSE)),IF($N1022=2,IF(ISERROR(VLOOKUP(DATA!$P1022,'M2'!$A:$C,R$2,FALSE)),"NOT PRESENT",VLOOKUP(DATA!$P1022,'M2'!$A:$C,R$2,FALSE)),IF($N1022=0,IF(ISERROR(VLOOKUP($P1022,'M1'!$A:$C,R$2,FALSE)),IF(ISERROR(VLOOKUP(DATA!$P1022,'M2'!$A:$C,R$2,FALSE)),"NOT PRESENT",VLOOKUP(DATA!$P1022,'M2'!$A:$C,R$2,FALSE)),VLOOKUP($P1022,'M1'!$A:$C,R$2,FALSE)),"SPECIFY METHOD")))</f>
        <v>No Debris found</v>
      </c>
      <c r="S1022" s="33">
        <f t="shared" si="1931"/>
        <v>0</v>
      </c>
      <c r="T1022" s="2">
        <v>0</v>
      </c>
    </row>
    <row r="1023" spans="2:20">
      <c r="B1023" s="2" t="str">
        <f t="shared" ref="B1023:D1023" si="2018">IF(ISERROR(B1022),IF(ISERROR(B1021),IF(ISERROR(B1020),"BLANK",B1020),B1021),B1022)</f>
        <v>LH</v>
      </c>
      <c r="C1023" s="2" t="str">
        <f t="shared" si="2018"/>
        <v>KK</v>
      </c>
      <c r="D1023" s="2" t="str">
        <f t="shared" si="2018"/>
        <v>BC3</v>
      </c>
      <c r="E1023" s="7" t="str">
        <f>IF(ISERROR(VLOOKUP($D1023,SITES!$A:$E,2,FALSE)),"",VLOOKUP($D1023,SITES!$A:$E,2,FALSE))</f>
        <v>Broward County 3</v>
      </c>
      <c r="F1023" s="4">
        <f>IF(ISERROR(VLOOKUP($D1023,SITES!$A:$E,3,FALSE)),"",VLOOKUP($D1023,SITES!$A:$E,3,FALSE))</f>
        <v>26.158633333333334</v>
      </c>
      <c r="G1023" s="31">
        <f>IF(ISERROR(VLOOKUP($D1023,SITES!$A:$E,4,FALSE)),"",VLOOKUP($D1023,SITES!$A:$E,4,FALSE))</f>
        <v>-80.077349999999996</v>
      </c>
      <c r="H1023" s="50">
        <f t="shared" ref="H1023:P1023" si="2019">IF(ISERROR(H1022),IF(ISERROR(H1021),IF(ISERROR(H1020),"BLANK",H1020),H1021),H1022)</f>
        <v>45479</v>
      </c>
      <c r="I1023" s="2">
        <f t="shared" si="2019"/>
        <v>15</v>
      </c>
      <c r="J1023" s="2" t="str">
        <f t="shared" si="2019"/>
        <v>N</v>
      </c>
      <c r="K1023" s="6">
        <f t="shared" si="2019"/>
        <v>0.41666666666666669</v>
      </c>
      <c r="L1023" s="2" t="str">
        <f t="shared" si="2019"/>
        <v>Angela</v>
      </c>
      <c r="M1023" s="2">
        <f t="shared" si="2019"/>
        <v>18.899999999999999</v>
      </c>
      <c r="N1023" s="2">
        <f t="shared" si="2019"/>
        <v>2</v>
      </c>
      <c r="O1023" s="2">
        <f t="shared" si="2019"/>
        <v>2</v>
      </c>
      <c r="P1023" s="2" t="str">
        <f t="shared" si="2019"/>
        <v>dez</v>
      </c>
      <c r="Q1023" s="7" t="str">
        <f>IF($N1023=1,IF(ISERROR(VLOOKUP($P1023,'M1'!$A:$C,Q$2,FALSE)),"NOT PRESENT",VLOOKUP($P1023,'M1'!$A:$C,Q$2,FALSE)),IF($N1023=2,IF(ISERROR(VLOOKUP(DATA!$P1023,'M2'!$A:$C,Q$2,FALSE)),"NOT PRESENT",VLOOKUP(DATA!$P1023,'M2'!$A:$C,Q$2,FALSE)),IF($N1023=0,IF(ISERROR(VLOOKUP($P1023,'M1'!$A:$C,Q$2,FALSE)),IF(ISERROR(VLOOKUP(DATA!$P1023,'M2'!$A:$C,Q$2,FALSE)),"NOT PRESENT",VLOOKUP(DATA!$P1023,'M2'!$A:$C,Q$2,FALSE)),VLOOKUP($P1023,'M1'!$A:$C,Q$2,FALSE)),"SPECIFY METHOD")))</f>
        <v>Debris - Zero</v>
      </c>
      <c r="R1023" s="7" t="str">
        <f>IF($N1023=1,IF(ISERROR(VLOOKUP($P1023,'M1'!$A:$C,R$2,FALSE)),"NOT PRESENT",VLOOKUP($P1023,'M1'!$A:$C,R$2,FALSE)),IF($N1023=2,IF(ISERROR(VLOOKUP(DATA!$P1023,'M2'!$A:$C,R$2,FALSE)),"NOT PRESENT",VLOOKUP(DATA!$P1023,'M2'!$A:$C,R$2,FALSE)),IF($N1023=0,IF(ISERROR(VLOOKUP($P1023,'M1'!$A:$C,R$2,FALSE)),IF(ISERROR(VLOOKUP(DATA!$P1023,'M2'!$A:$C,R$2,FALSE)),"NOT PRESENT",VLOOKUP(DATA!$P1023,'M2'!$A:$C,R$2,FALSE)),VLOOKUP($P1023,'M1'!$A:$C,R$2,FALSE)),"SPECIFY METHOD")))</f>
        <v>No Debris found</v>
      </c>
      <c r="S1023" s="33">
        <f t="shared" si="1931"/>
        <v>0</v>
      </c>
      <c r="T1023" s="2">
        <v>0</v>
      </c>
    </row>
    <row r="1024" spans="2:20">
      <c r="B1024" s="2" t="str">
        <f t="shared" ref="B1024:D1024" si="2020">IF(ISERROR(B1023),IF(ISERROR(B1022),IF(ISERROR(B1021),"BLANK",B1021),B1022),B1023)</f>
        <v>LH</v>
      </c>
      <c r="C1024" s="2" t="str">
        <f t="shared" si="2020"/>
        <v>KK</v>
      </c>
      <c r="D1024" s="2" t="str">
        <f t="shared" si="2020"/>
        <v>BC3</v>
      </c>
      <c r="E1024" s="7" t="str">
        <f>IF(ISERROR(VLOOKUP($D1024,SITES!$A:$E,2,FALSE)),"",VLOOKUP($D1024,SITES!$A:$E,2,FALSE))</f>
        <v>Broward County 3</v>
      </c>
      <c r="F1024" s="4">
        <f>IF(ISERROR(VLOOKUP($D1024,SITES!$A:$E,3,FALSE)),"",VLOOKUP($D1024,SITES!$A:$E,3,FALSE))</f>
        <v>26.158633333333334</v>
      </c>
      <c r="G1024" s="31">
        <f>IF(ISERROR(VLOOKUP($D1024,SITES!$A:$E,4,FALSE)),"",VLOOKUP($D1024,SITES!$A:$E,4,FALSE))</f>
        <v>-80.077349999999996</v>
      </c>
      <c r="H1024" s="50">
        <f t="shared" ref="H1024:P1024" si="2021">IF(ISERROR(H1023),IF(ISERROR(H1022),IF(ISERROR(H1021),"BLANK",H1021),H1022),H1023)</f>
        <v>45479</v>
      </c>
      <c r="I1024" s="2">
        <f t="shared" si="2021"/>
        <v>15</v>
      </c>
      <c r="J1024" s="2" t="str">
        <f t="shared" si="2021"/>
        <v>N</v>
      </c>
      <c r="K1024" s="6">
        <f t="shared" si="2021"/>
        <v>0.41666666666666669</v>
      </c>
      <c r="L1024" s="2" t="str">
        <f t="shared" si="2021"/>
        <v>Angela</v>
      </c>
      <c r="M1024" s="2">
        <f t="shared" si="2021"/>
        <v>18.899999999999999</v>
      </c>
      <c r="N1024" s="2">
        <f t="shared" si="2021"/>
        <v>2</v>
      </c>
      <c r="O1024" s="2">
        <f t="shared" si="2021"/>
        <v>2</v>
      </c>
      <c r="P1024" s="2" t="str">
        <f t="shared" si="2021"/>
        <v>dez</v>
      </c>
      <c r="Q1024" s="7" t="str">
        <f>IF($N1024=1,IF(ISERROR(VLOOKUP($P1024,'M1'!$A:$C,Q$2,FALSE)),"NOT PRESENT",VLOOKUP($P1024,'M1'!$A:$C,Q$2,FALSE)),IF($N1024=2,IF(ISERROR(VLOOKUP(DATA!$P1024,'M2'!$A:$C,Q$2,FALSE)),"NOT PRESENT",VLOOKUP(DATA!$P1024,'M2'!$A:$C,Q$2,FALSE)),IF($N1024=0,IF(ISERROR(VLOOKUP($P1024,'M1'!$A:$C,Q$2,FALSE)),IF(ISERROR(VLOOKUP(DATA!$P1024,'M2'!$A:$C,Q$2,FALSE)),"NOT PRESENT",VLOOKUP(DATA!$P1024,'M2'!$A:$C,Q$2,FALSE)),VLOOKUP($P1024,'M1'!$A:$C,Q$2,FALSE)),"SPECIFY METHOD")))</f>
        <v>Debris - Zero</v>
      </c>
      <c r="R1024" s="7" t="str">
        <f>IF($N1024=1,IF(ISERROR(VLOOKUP($P1024,'M1'!$A:$C,R$2,FALSE)),"NOT PRESENT",VLOOKUP($P1024,'M1'!$A:$C,R$2,FALSE)),IF($N1024=2,IF(ISERROR(VLOOKUP(DATA!$P1024,'M2'!$A:$C,R$2,FALSE)),"NOT PRESENT",VLOOKUP(DATA!$P1024,'M2'!$A:$C,R$2,FALSE)),IF($N1024=0,IF(ISERROR(VLOOKUP($P1024,'M1'!$A:$C,R$2,FALSE)),IF(ISERROR(VLOOKUP(DATA!$P1024,'M2'!$A:$C,R$2,FALSE)),"NOT PRESENT",VLOOKUP(DATA!$P1024,'M2'!$A:$C,R$2,FALSE)),VLOOKUP($P1024,'M1'!$A:$C,R$2,FALSE)),"SPECIFY METHOD")))</f>
        <v>No Debris found</v>
      </c>
      <c r="S1024" s="33">
        <f t="shared" si="1931"/>
        <v>0</v>
      </c>
      <c r="T1024" s="2">
        <v>0</v>
      </c>
    </row>
    <row r="1025" spans="2:20">
      <c r="B1025" s="2" t="str">
        <f t="shared" ref="B1025:D1025" si="2022">IF(ISERROR(B1024),IF(ISERROR(B1023),IF(ISERROR(B1022),"BLANK",B1022),B1023),B1024)</f>
        <v>LH</v>
      </c>
      <c r="C1025" s="2" t="str">
        <f t="shared" si="2022"/>
        <v>KK</v>
      </c>
      <c r="D1025" s="2" t="str">
        <f t="shared" si="2022"/>
        <v>BC3</v>
      </c>
      <c r="E1025" s="7" t="str">
        <f>IF(ISERROR(VLOOKUP($D1025,SITES!$A:$E,2,FALSE)),"",VLOOKUP($D1025,SITES!$A:$E,2,FALSE))</f>
        <v>Broward County 3</v>
      </c>
      <c r="F1025" s="4">
        <f>IF(ISERROR(VLOOKUP($D1025,SITES!$A:$E,3,FALSE)),"",VLOOKUP($D1025,SITES!$A:$E,3,FALSE))</f>
        <v>26.158633333333334</v>
      </c>
      <c r="G1025" s="31">
        <f>IF(ISERROR(VLOOKUP($D1025,SITES!$A:$E,4,FALSE)),"",VLOOKUP($D1025,SITES!$A:$E,4,FALSE))</f>
        <v>-80.077349999999996</v>
      </c>
      <c r="H1025" s="50">
        <f t="shared" ref="H1025:P1025" si="2023">IF(ISERROR(H1024),IF(ISERROR(H1023),IF(ISERROR(H1022),"BLANK",H1022),H1023),H1024)</f>
        <v>45479</v>
      </c>
      <c r="I1025" s="2">
        <f t="shared" si="2023"/>
        <v>15</v>
      </c>
      <c r="J1025" s="2" t="str">
        <f t="shared" si="2023"/>
        <v>N</v>
      </c>
      <c r="K1025" s="6">
        <f t="shared" si="2023"/>
        <v>0.41666666666666669</v>
      </c>
      <c r="L1025" s="2" t="str">
        <f t="shared" si="2023"/>
        <v>Angela</v>
      </c>
      <c r="M1025" s="2">
        <f t="shared" si="2023"/>
        <v>18.899999999999999</v>
      </c>
      <c r="N1025" s="2">
        <f t="shared" si="2023"/>
        <v>2</v>
      </c>
      <c r="O1025" s="2">
        <f t="shared" si="2023"/>
        <v>2</v>
      </c>
      <c r="P1025" s="2" t="str">
        <f t="shared" si="2023"/>
        <v>dez</v>
      </c>
      <c r="Q1025" s="7" t="str">
        <f>IF($N1025=1,IF(ISERROR(VLOOKUP($P1025,'M1'!$A:$C,Q$2,FALSE)),"NOT PRESENT",VLOOKUP($P1025,'M1'!$A:$C,Q$2,FALSE)),IF($N1025=2,IF(ISERROR(VLOOKUP(DATA!$P1025,'M2'!$A:$C,Q$2,FALSE)),"NOT PRESENT",VLOOKUP(DATA!$P1025,'M2'!$A:$C,Q$2,FALSE)),IF($N1025=0,IF(ISERROR(VLOOKUP($P1025,'M1'!$A:$C,Q$2,FALSE)),IF(ISERROR(VLOOKUP(DATA!$P1025,'M2'!$A:$C,Q$2,FALSE)),"NOT PRESENT",VLOOKUP(DATA!$P1025,'M2'!$A:$C,Q$2,FALSE)),VLOOKUP($P1025,'M1'!$A:$C,Q$2,FALSE)),"SPECIFY METHOD")))</f>
        <v>Debris - Zero</v>
      </c>
      <c r="R1025" s="7" t="str">
        <f>IF($N1025=1,IF(ISERROR(VLOOKUP($P1025,'M1'!$A:$C,R$2,FALSE)),"NOT PRESENT",VLOOKUP($P1025,'M1'!$A:$C,R$2,FALSE)),IF($N1025=2,IF(ISERROR(VLOOKUP(DATA!$P1025,'M2'!$A:$C,R$2,FALSE)),"NOT PRESENT",VLOOKUP(DATA!$P1025,'M2'!$A:$C,R$2,FALSE)),IF($N1025=0,IF(ISERROR(VLOOKUP($P1025,'M1'!$A:$C,R$2,FALSE)),IF(ISERROR(VLOOKUP(DATA!$P1025,'M2'!$A:$C,R$2,FALSE)),"NOT PRESENT",VLOOKUP(DATA!$P1025,'M2'!$A:$C,R$2,FALSE)),VLOOKUP($P1025,'M1'!$A:$C,R$2,FALSE)),"SPECIFY METHOD")))</f>
        <v>No Debris found</v>
      </c>
      <c r="S1025" s="33">
        <f t="shared" si="1931"/>
        <v>0</v>
      </c>
      <c r="T1025" s="2">
        <v>0</v>
      </c>
    </row>
    <row r="1026" spans="2:20">
      <c r="B1026" s="2" t="str">
        <f t="shared" ref="B1026:D1026" si="2024">IF(ISERROR(B1025),IF(ISERROR(B1024),IF(ISERROR(B1023),"BLANK",B1023),B1024),B1025)</f>
        <v>LH</v>
      </c>
      <c r="C1026" s="2" t="str">
        <f t="shared" si="2024"/>
        <v>KK</v>
      </c>
      <c r="D1026" s="2" t="str">
        <f t="shared" si="2024"/>
        <v>BC3</v>
      </c>
      <c r="E1026" s="7" t="str">
        <f>IF(ISERROR(VLOOKUP($D1026,SITES!$A:$E,2,FALSE)),"",VLOOKUP($D1026,SITES!$A:$E,2,FALSE))</f>
        <v>Broward County 3</v>
      </c>
      <c r="F1026" s="4">
        <f>IF(ISERROR(VLOOKUP($D1026,SITES!$A:$E,3,FALSE)),"",VLOOKUP($D1026,SITES!$A:$E,3,FALSE))</f>
        <v>26.158633333333334</v>
      </c>
      <c r="G1026" s="31">
        <f>IF(ISERROR(VLOOKUP($D1026,SITES!$A:$E,4,FALSE)),"",VLOOKUP($D1026,SITES!$A:$E,4,FALSE))</f>
        <v>-80.077349999999996</v>
      </c>
      <c r="H1026" s="50">
        <f t="shared" ref="H1026:P1026" si="2025">IF(ISERROR(H1025),IF(ISERROR(H1024),IF(ISERROR(H1023),"BLANK",H1023),H1024),H1025)</f>
        <v>45479</v>
      </c>
      <c r="I1026" s="2">
        <f t="shared" si="2025"/>
        <v>15</v>
      </c>
      <c r="J1026" s="2" t="str">
        <f t="shared" si="2025"/>
        <v>N</v>
      </c>
      <c r="K1026" s="6">
        <f t="shared" si="2025"/>
        <v>0.41666666666666669</v>
      </c>
      <c r="L1026" s="2" t="str">
        <f t="shared" si="2025"/>
        <v>Angela</v>
      </c>
      <c r="M1026" s="2">
        <f t="shared" si="2025"/>
        <v>18.899999999999999</v>
      </c>
      <c r="N1026" s="2">
        <f t="shared" si="2025"/>
        <v>2</v>
      </c>
      <c r="O1026" s="2">
        <f t="shared" si="2025"/>
        <v>2</v>
      </c>
      <c r="P1026" s="2" t="str">
        <f t="shared" si="2025"/>
        <v>dez</v>
      </c>
      <c r="Q1026" s="7" t="str">
        <f>IF($N1026=1,IF(ISERROR(VLOOKUP($P1026,'M1'!$A:$C,Q$2,FALSE)),"NOT PRESENT",VLOOKUP($P1026,'M1'!$A:$C,Q$2,FALSE)),IF($N1026=2,IF(ISERROR(VLOOKUP(DATA!$P1026,'M2'!$A:$C,Q$2,FALSE)),"NOT PRESENT",VLOOKUP(DATA!$P1026,'M2'!$A:$C,Q$2,FALSE)),IF($N1026=0,IF(ISERROR(VLOOKUP($P1026,'M1'!$A:$C,Q$2,FALSE)),IF(ISERROR(VLOOKUP(DATA!$P1026,'M2'!$A:$C,Q$2,FALSE)),"NOT PRESENT",VLOOKUP(DATA!$P1026,'M2'!$A:$C,Q$2,FALSE)),VLOOKUP($P1026,'M1'!$A:$C,Q$2,FALSE)),"SPECIFY METHOD")))</f>
        <v>Debris - Zero</v>
      </c>
      <c r="R1026" s="7" t="str">
        <f>IF($N1026=1,IF(ISERROR(VLOOKUP($P1026,'M1'!$A:$C,R$2,FALSE)),"NOT PRESENT",VLOOKUP($P1026,'M1'!$A:$C,R$2,FALSE)),IF($N1026=2,IF(ISERROR(VLOOKUP(DATA!$P1026,'M2'!$A:$C,R$2,FALSE)),"NOT PRESENT",VLOOKUP(DATA!$P1026,'M2'!$A:$C,R$2,FALSE)),IF($N1026=0,IF(ISERROR(VLOOKUP($P1026,'M1'!$A:$C,R$2,FALSE)),IF(ISERROR(VLOOKUP(DATA!$P1026,'M2'!$A:$C,R$2,FALSE)),"NOT PRESENT",VLOOKUP(DATA!$P1026,'M2'!$A:$C,R$2,FALSE)),VLOOKUP($P1026,'M1'!$A:$C,R$2,FALSE)),"SPECIFY METHOD")))</f>
        <v>No Debris found</v>
      </c>
      <c r="S1026" s="33">
        <f t="shared" si="1931"/>
        <v>0</v>
      </c>
      <c r="T1026" s="2">
        <v>0</v>
      </c>
    </row>
    <row r="1027" spans="2:20">
      <c r="B1027" s="2" t="str">
        <f t="shared" ref="B1027:D1027" si="2026">IF(ISERROR(B1026),IF(ISERROR(B1025),IF(ISERROR(B1024),"BLANK",B1024),B1025),B1026)</f>
        <v>LH</v>
      </c>
      <c r="C1027" s="2" t="str">
        <f t="shared" si="2026"/>
        <v>KK</v>
      </c>
      <c r="D1027" s="2" t="str">
        <f t="shared" si="2026"/>
        <v>BC3</v>
      </c>
      <c r="E1027" s="7" t="str">
        <f>IF(ISERROR(VLOOKUP($D1027,SITES!$A:$E,2,FALSE)),"",VLOOKUP($D1027,SITES!$A:$E,2,FALSE))</f>
        <v>Broward County 3</v>
      </c>
      <c r="F1027" s="4">
        <f>IF(ISERROR(VLOOKUP($D1027,SITES!$A:$E,3,FALSE)),"",VLOOKUP($D1027,SITES!$A:$E,3,FALSE))</f>
        <v>26.158633333333334</v>
      </c>
      <c r="G1027" s="31">
        <f>IF(ISERROR(VLOOKUP($D1027,SITES!$A:$E,4,FALSE)),"",VLOOKUP($D1027,SITES!$A:$E,4,FALSE))</f>
        <v>-80.077349999999996</v>
      </c>
      <c r="H1027" s="50">
        <f t="shared" ref="H1027:P1027" si="2027">IF(ISERROR(H1026),IF(ISERROR(H1025),IF(ISERROR(H1024),"BLANK",H1024),H1025),H1026)</f>
        <v>45479</v>
      </c>
      <c r="I1027" s="2">
        <f t="shared" si="2027"/>
        <v>15</v>
      </c>
      <c r="J1027" s="2" t="str">
        <f t="shared" si="2027"/>
        <v>N</v>
      </c>
      <c r="K1027" s="6">
        <f t="shared" si="2027"/>
        <v>0.41666666666666669</v>
      </c>
      <c r="L1027" s="2" t="str">
        <f t="shared" si="2027"/>
        <v>Angela</v>
      </c>
      <c r="M1027" s="2">
        <f t="shared" si="2027"/>
        <v>18.899999999999999</v>
      </c>
      <c r="N1027" s="2">
        <f t="shared" si="2027"/>
        <v>2</v>
      </c>
      <c r="O1027" s="2">
        <f t="shared" si="2027"/>
        <v>2</v>
      </c>
      <c r="P1027" s="2" t="str">
        <f t="shared" si="2027"/>
        <v>dez</v>
      </c>
      <c r="Q1027" s="7" t="str">
        <f>IF($N1027=1,IF(ISERROR(VLOOKUP($P1027,'M1'!$A:$C,Q$2,FALSE)),"NOT PRESENT",VLOOKUP($P1027,'M1'!$A:$C,Q$2,FALSE)),IF($N1027=2,IF(ISERROR(VLOOKUP(DATA!$P1027,'M2'!$A:$C,Q$2,FALSE)),"NOT PRESENT",VLOOKUP(DATA!$P1027,'M2'!$A:$C,Q$2,FALSE)),IF($N1027=0,IF(ISERROR(VLOOKUP($P1027,'M1'!$A:$C,Q$2,FALSE)),IF(ISERROR(VLOOKUP(DATA!$P1027,'M2'!$A:$C,Q$2,FALSE)),"NOT PRESENT",VLOOKUP(DATA!$P1027,'M2'!$A:$C,Q$2,FALSE)),VLOOKUP($P1027,'M1'!$A:$C,Q$2,FALSE)),"SPECIFY METHOD")))</f>
        <v>Debris - Zero</v>
      </c>
      <c r="R1027" s="7" t="str">
        <f>IF($N1027=1,IF(ISERROR(VLOOKUP($P1027,'M1'!$A:$C,R$2,FALSE)),"NOT PRESENT",VLOOKUP($P1027,'M1'!$A:$C,R$2,FALSE)),IF($N1027=2,IF(ISERROR(VLOOKUP(DATA!$P1027,'M2'!$A:$C,R$2,FALSE)),"NOT PRESENT",VLOOKUP(DATA!$P1027,'M2'!$A:$C,R$2,FALSE)),IF($N1027=0,IF(ISERROR(VLOOKUP($P1027,'M1'!$A:$C,R$2,FALSE)),IF(ISERROR(VLOOKUP(DATA!$P1027,'M2'!$A:$C,R$2,FALSE)),"NOT PRESENT",VLOOKUP(DATA!$P1027,'M2'!$A:$C,R$2,FALSE)),VLOOKUP($P1027,'M1'!$A:$C,R$2,FALSE)),"SPECIFY METHOD")))</f>
        <v>No Debris found</v>
      </c>
      <c r="S1027" s="33">
        <f t="shared" si="1931"/>
        <v>0</v>
      </c>
      <c r="T1027" s="2">
        <v>0</v>
      </c>
    </row>
    <row r="1028" spans="2:20">
      <c r="B1028" s="2" t="str">
        <f t="shared" ref="B1028:D1028" si="2028">IF(ISERROR(B1027),IF(ISERROR(B1026),IF(ISERROR(B1025),"BLANK",B1025),B1026),B1027)</f>
        <v>LH</v>
      </c>
      <c r="C1028" s="2" t="str">
        <f t="shared" si="2028"/>
        <v>KK</v>
      </c>
      <c r="D1028" s="2" t="str">
        <f t="shared" si="2028"/>
        <v>BC3</v>
      </c>
      <c r="E1028" s="7" t="str">
        <f>IF(ISERROR(VLOOKUP($D1028,SITES!$A:$E,2,FALSE)),"",VLOOKUP($D1028,SITES!$A:$E,2,FALSE))</f>
        <v>Broward County 3</v>
      </c>
      <c r="F1028" s="4">
        <f>IF(ISERROR(VLOOKUP($D1028,SITES!$A:$E,3,FALSE)),"",VLOOKUP($D1028,SITES!$A:$E,3,FALSE))</f>
        <v>26.158633333333334</v>
      </c>
      <c r="G1028" s="31">
        <f>IF(ISERROR(VLOOKUP($D1028,SITES!$A:$E,4,FALSE)),"",VLOOKUP($D1028,SITES!$A:$E,4,FALSE))</f>
        <v>-80.077349999999996</v>
      </c>
      <c r="H1028" s="50">
        <f t="shared" ref="H1028:P1028" si="2029">IF(ISERROR(H1027),IF(ISERROR(H1026),IF(ISERROR(H1025),"BLANK",H1025),H1026),H1027)</f>
        <v>45479</v>
      </c>
      <c r="I1028" s="2">
        <f t="shared" si="2029"/>
        <v>15</v>
      </c>
      <c r="J1028" s="2" t="str">
        <f t="shared" si="2029"/>
        <v>N</v>
      </c>
      <c r="K1028" s="6">
        <f t="shared" si="2029"/>
        <v>0.41666666666666669</v>
      </c>
      <c r="L1028" s="2" t="str">
        <f t="shared" si="2029"/>
        <v>Angela</v>
      </c>
      <c r="M1028" s="2">
        <f t="shared" si="2029"/>
        <v>18.899999999999999</v>
      </c>
      <c r="N1028" s="2">
        <f t="shared" si="2029"/>
        <v>2</v>
      </c>
      <c r="O1028" s="2">
        <f t="shared" si="2029"/>
        <v>2</v>
      </c>
      <c r="P1028" s="2" t="str">
        <f t="shared" si="2029"/>
        <v>dez</v>
      </c>
      <c r="Q1028" s="7" t="str">
        <f>IF($N1028=1,IF(ISERROR(VLOOKUP($P1028,'M1'!$A:$C,Q$2,FALSE)),"NOT PRESENT",VLOOKUP($P1028,'M1'!$A:$C,Q$2,FALSE)),IF($N1028=2,IF(ISERROR(VLOOKUP(DATA!$P1028,'M2'!$A:$C,Q$2,FALSE)),"NOT PRESENT",VLOOKUP(DATA!$P1028,'M2'!$A:$C,Q$2,FALSE)),IF($N1028=0,IF(ISERROR(VLOOKUP($P1028,'M1'!$A:$C,Q$2,FALSE)),IF(ISERROR(VLOOKUP(DATA!$P1028,'M2'!$A:$C,Q$2,FALSE)),"NOT PRESENT",VLOOKUP(DATA!$P1028,'M2'!$A:$C,Q$2,FALSE)),VLOOKUP($P1028,'M1'!$A:$C,Q$2,FALSE)),"SPECIFY METHOD")))</f>
        <v>Debris - Zero</v>
      </c>
      <c r="R1028" s="7" t="str">
        <f>IF($N1028=1,IF(ISERROR(VLOOKUP($P1028,'M1'!$A:$C,R$2,FALSE)),"NOT PRESENT",VLOOKUP($P1028,'M1'!$A:$C,R$2,FALSE)),IF($N1028=2,IF(ISERROR(VLOOKUP(DATA!$P1028,'M2'!$A:$C,R$2,FALSE)),"NOT PRESENT",VLOOKUP(DATA!$P1028,'M2'!$A:$C,R$2,FALSE)),IF($N1028=0,IF(ISERROR(VLOOKUP($P1028,'M1'!$A:$C,R$2,FALSE)),IF(ISERROR(VLOOKUP(DATA!$P1028,'M2'!$A:$C,R$2,FALSE)),"NOT PRESENT",VLOOKUP(DATA!$P1028,'M2'!$A:$C,R$2,FALSE)),VLOOKUP($P1028,'M1'!$A:$C,R$2,FALSE)),"SPECIFY METHOD")))</f>
        <v>No Debris found</v>
      </c>
      <c r="S1028" s="33">
        <f t="shared" si="1931"/>
        <v>0</v>
      </c>
      <c r="T1028" s="2">
        <v>0</v>
      </c>
    </row>
    <row r="1029" spans="2:20">
      <c r="B1029" s="2" t="str">
        <f t="shared" ref="B1029:D1029" si="2030">IF(ISERROR(B1028),IF(ISERROR(B1027),IF(ISERROR(B1026),"BLANK",B1026),B1027),B1028)</f>
        <v>LH</v>
      </c>
      <c r="C1029" s="2" t="str">
        <f t="shared" si="2030"/>
        <v>KK</v>
      </c>
      <c r="D1029" s="2" t="str">
        <f t="shared" si="2030"/>
        <v>BC3</v>
      </c>
      <c r="E1029" s="7" t="str">
        <f>IF(ISERROR(VLOOKUP($D1029,SITES!$A:$E,2,FALSE)),"",VLOOKUP($D1029,SITES!$A:$E,2,FALSE))</f>
        <v>Broward County 3</v>
      </c>
      <c r="F1029" s="4">
        <f>IF(ISERROR(VLOOKUP($D1029,SITES!$A:$E,3,FALSE)),"",VLOOKUP($D1029,SITES!$A:$E,3,FALSE))</f>
        <v>26.158633333333334</v>
      </c>
      <c r="G1029" s="31">
        <f>IF(ISERROR(VLOOKUP($D1029,SITES!$A:$E,4,FALSE)),"",VLOOKUP($D1029,SITES!$A:$E,4,FALSE))</f>
        <v>-80.077349999999996</v>
      </c>
      <c r="H1029" s="50">
        <f t="shared" ref="H1029:P1029" si="2031">IF(ISERROR(H1028),IF(ISERROR(H1027),IF(ISERROR(H1026),"BLANK",H1026),H1027),H1028)</f>
        <v>45479</v>
      </c>
      <c r="I1029" s="2">
        <f t="shared" si="2031"/>
        <v>15</v>
      </c>
      <c r="J1029" s="2" t="str">
        <f t="shared" si="2031"/>
        <v>N</v>
      </c>
      <c r="K1029" s="6">
        <f t="shared" si="2031"/>
        <v>0.41666666666666669</v>
      </c>
      <c r="L1029" s="2" t="str">
        <f t="shared" si="2031"/>
        <v>Angela</v>
      </c>
      <c r="M1029" s="2">
        <f t="shared" si="2031"/>
        <v>18.899999999999999</v>
      </c>
      <c r="N1029" s="2">
        <f t="shared" si="2031"/>
        <v>2</v>
      </c>
      <c r="O1029" s="2">
        <f t="shared" si="2031"/>
        <v>2</v>
      </c>
      <c r="P1029" s="2" t="str">
        <f t="shared" si="2031"/>
        <v>dez</v>
      </c>
      <c r="Q1029" s="7" t="str">
        <f>IF($N1029=1,IF(ISERROR(VLOOKUP($P1029,'M1'!$A:$C,Q$2,FALSE)),"NOT PRESENT",VLOOKUP($P1029,'M1'!$A:$C,Q$2,FALSE)),IF($N1029=2,IF(ISERROR(VLOOKUP(DATA!$P1029,'M2'!$A:$C,Q$2,FALSE)),"NOT PRESENT",VLOOKUP(DATA!$P1029,'M2'!$A:$C,Q$2,FALSE)),IF($N1029=0,IF(ISERROR(VLOOKUP($P1029,'M1'!$A:$C,Q$2,FALSE)),IF(ISERROR(VLOOKUP(DATA!$P1029,'M2'!$A:$C,Q$2,FALSE)),"NOT PRESENT",VLOOKUP(DATA!$P1029,'M2'!$A:$C,Q$2,FALSE)),VLOOKUP($P1029,'M1'!$A:$C,Q$2,FALSE)),"SPECIFY METHOD")))</f>
        <v>Debris - Zero</v>
      </c>
      <c r="R1029" s="7" t="str">
        <f>IF($N1029=1,IF(ISERROR(VLOOKUP($P1029,'M1'!$A:$C,R$2,FALSE)),"NOT PRESENT",VLOOKUP($P1029,'M1'!$A:$C,R$2,FALSE)),IF($N1029=2,IF(ISERROR(VLOOKUP(DATA!$P1029,'M2'!$A:$C,R$2,FALSE)),"NOT PRESENT",VLOOKUP(DATA!$P1029,'M2'!$A:$C,R$2,FALSE)),IF($N1029=0,IF(ISERROR(VLOOKUP($P1029,'M1'!$A:$C,R$2,FALSE)),IF(ISERROR(VLOOKUP(DATA!$P1029,'M2'!$A:$C,R$2,FALSE)),"NOT PRESENT",VLOOKUP(DATA!$P1029,'M2'!$A:$C,R$2,FALSE)),VLOOKUP($P1029,'M1'!$A:$C,R$2,FALSE)),"SPECIFY METHOD")))</f>
        <v>No Debris found</v>
      </c>
      <c r="S1029" s="33">
        <f t="shared" si="1931"/>
        <v>0</v>
      </c>
      <c r="T1029" s="2">
        <v>0</v>
      </c>
    </row>
    <row r="1030" spans="2:20">
      <c r="B1030" s="2" t="str">
        <f t="shared" ref="B1030:D1030" si="2032">IF(ISERROR(B1029),IF(ISERROR(B1028),IF(ISERROR(B1027),"BLANK",B1027),B1028),B1029)</f>
        <v>LH</v>
      </c>
      <c r="C1030" s="2" t="str">
        <f t="shared" si="2032"/>
        <v>KK</v>
      </c>
      <c r="D1030" s="2" t="str">
        <f t="shared" si="2032"/>
        <v>BC3</v>
      </c>
      <c r="E1030" s="7" t="str">
        <f>IF(ISERROR(VLOOKUP($D1030,SITES!$A:$E,2,FALSE)),"",VLOOKUP($D1030,SITES!$A:$E,2,FALSE))</f>
        <v>Broward County 3</v>
      </c>
      <c r="F1030" s="4">
        <f>IF(ISERROR(VLOOKUP($D1030,SITES!$A:$E,3,FALSE)),"",VLOOKUP($D1030,SITES!$A:$E,3,FALSE))</f>
        <v>26.158633333333334</v>
      </c>
      <c r="G1030" s="31">
        <f>IF(ISERROR(VLOOKUP($D1030,SITES!$A:$E,4,FALSE)),"",VLOOKUP($D1030,SITES!$A:$E,4,FALSE))</f>
        <v>-80.077349999999996</v>
      </c>
      <c r="H1030" s="50">
        <f t="shared" ref="H1030:P1030" si="2033">IF(ISERROR(H1029),IF(ISERROR(H1028),IF(ISERROR(H1027),"BLANK",H1027),H1028),H1029)</f>
        <v>45479</v>
      </c>
      <c r="I1030" s="2">
        <f t="shared" si="2033"/>
        <v>15</v>
      </c>
      <c r="J1030" s="2" t="str">
        <f t="shared" si="2033"/>
        <v>N</v>
      </c>
      <c r="K1030" s="6">
        <f t="shared" si="2033"/>
        <v>0.41666666666666669</v>
      </c>
      <c r="L1030" s="2" t="str">
        <f t="shared" si="2033"/>
        <v>Angela</v>
      </c>
      <c r="M1030" s="2">
        <f t="shared" si="2033"/>
        <v>18.899999999999999</v>
      </c>
      <c r="N1030" s="2">
        <f t="shared" si="2033"/>
        <v>2</v>
      </c>
      <c r="O1030" s="2">
        <f t="shared" si="2033"/>
        <v>2</v>
      </c>
      <c r="P1030" s="2" t="str">
        <f t="shared" si="2033"/>
        <v>dez</v>
      </c>
      <c r="Q1030" s="7" t="str">
        <f>IF($N1030=1,IF(ISERROR(VLOOKUP($P1030,'M1'!$A:$C,Q$2,FALSE)),"NOT PRESENT",VLOOKUP($P1030,'M1'!$A:$C,Q$2,FALSE)),IF($N1030=2,IF(ISERROR(VLOOKUP(DATA!$P1030,'M2'!$A:$C,Q$2,FALSE)),"NOT PRESENT",VLOOKUP(DATA!$P1030,'M2'!$A:$C,Q$2,FALSE)),IF($N1030=0,IF(ISERROR(VLOOKUP($P1030,'M1'!$A:$C,Q$2,FALSE)),IF(ISERROR(VLOOKUP(DATA!$P1030,'M2'!$A:$C,Q$2,FALSE)),"NOT PRESENT",VLOOKUP(DATA!$P1030,'M2'!$A:$C,Q$2,FALSE)),VLOOKUP($P1030,'M1'!$A:$C,Q$2,FALSE)),"SPECIFY METHOD")))</f>
        <v>Debris - Zero</v>
      </c>
      <c r="R1030" s="7" t="str">
        <f>IF($N1030=1,IF(ISERROR(VLOOKUP($P1030,'M1'!$A:$C,R$2,FALSE)),"NOT PRESENT",VLOOKUP($P1030,'M1'!$A:$C,R$2,FALSE)),IF($N1030=2,IF(ISERROR(VLOOKUP(DATA!$P1030,'M2'!$A:$C,R$2,FALSE)),"NOT PRESENT",VLOOKUP(DATA!$P1030,'M2'!$A:$C,R$2,FALSE)),IF($N1030=0,IF(ISERROR(VLOOKUP($P1030,'M1'!$A:$C,R$2,FALSE)),IF(ISERROR(VLOOKUP(DATA!$P1030,'M2'!$A:$C,R$2,FALSE)),"NOT PRESENT",VLOOKUP(DATA!$P1030,'M2'!$A:$C,R$2,FALSE)),VLOOKUP($P1030,'M1'!$A:$C,R$2,FALSE)),"SPECIFY METHOD")))</f>
        <v>No Debris found</v>
      </c>
      <c r="S1030" s="33">
        <f t="shared" si="1931"/>
        <v>0</v>
      </c>
      <c r="T1030" s="2">
        <v>0</v>
      </c>
    </row>
    <row r="1031" spans="2:20">
      <c r="B1031" s="2" t="str">
        <f t="shared" ref="B1031:D1031" si="2034">IF(ISERROR(B1030),IF(ISERROR(B1029),IF(ISERROR(B1028),"BLANK",B1028),B1029),B1030)</f>
        <v>LH</v>
      </c>
      <c r="C1031" s="2" t="str">
        <f t="shared" si="2034"/>
        <v>KK</v>
      </c>
      <c r="D1031" s="2" t="str">
        <f t="shared" si="2034"/>
        <v>BC3</v>
      </c>
      <c r="E1031" s="7" t="str">
        <f>IF(ISERROR(VLOOKUP($D1031,SITES!$A:$E,2,FALSE)),"",VLOOKUP($D1031,SITES!$A:$E,2,FALSE))</f>
        <v>Broward County 3</v>
      </c>
      <c r="F1031" s="4">
        <f>IF(ISERROR(VLOOKUP($D1031,SITES!$A:$E,3,FALSE)),"",VLOOKUP($D1031,SITES!$A:$E,3,FALSE))</f>
        <v>26.158633333333334</v>
      </c>
      <c r="G1031" s="31">
        <f>IF(ISERROR(VLOOKUP($D1031,SITES!$A:$E,4,FALSE)),"",VLOOKUP($D1031,SITES!$A:$E,4,FALSE))</f>
        <v>-80.077349999999996</v>
      </c>
      <c r="H1031" s="50">
        <f t="shared" ref="H1031:P1031" si="2035">IF(ISERROR(H1030),IF(ISERROR(H1029),IF(ISERROR(H1028),"BLANK",H1028),H1029),H1030)</f>
        <v>45479</v>
      </c>
      <c r="I1031" s="2">
        <f t="shared" si="2035"/>
        <v>15</v>
      </c>
      <c r="J1031" s="2" t="str">
        <f t="shared" si="2035"/>
        <v>N</v>
      </c>
      <c r="K1031" s="6">
        <f t="shared" si="2035"/>
        <v>0.41666666666666669</v>
      </c>
      <c r="L1031" s="2" t="str">
        <f t="shared" si="2035"/>
        <v>Angela</v>
      </c>
      <c r="M1031" s="2">
        <f t="shared" si="2035"/>
        <v>18.899999999999999</v>
      </c>
      <c r="N1031" s="2">
        <f t="shared" si="2035"/>
        <v>2</v>
      </c>
      <c r="O1031" s="2">
        <f t="shared" si="2035"/>
        <v>2</v>
      </c>
      <c r="P1031" s="2" t="str">
        <f t="shared" si="2035"/>
        <v>dez</v>
      </c>
      <c r="Q1031" s="7" t="str">
        <f>IF($N1031=1,IF(ISERROR(VLOOKUP($P1031,'M1'!$A:$C,Q$2,FALSE)),"NOT PRESENT",VLOOKUP($P1031,'M1'!$A:$C,Q$2,FALSE)),IF($N1031=2,IF(ISERROR(VLOOKUP(DATA!$P1031,'M2'!$A:$C,Q$2,FALSE)),"NOT PRESENT",VLOOKUP(DATA!$P1031,'M2'!$A:$C,Q$2,FALSE)),IF($N1031=0,IF(ISERROR(VLOOKUP($P1031,'M1'!$A:$C,Q$2,FALSE)),IF(ISERROR(VLOOKUP(DATA!$P1031,'M2'!$A:$C,Q$2,FALSE)),"NOT PRESENT",VLOOKUP(DATA!$P1031,'M2'!$A:$C,Q$2,FALSE)),VLOOKUP($P1031,'M1'!$A:$C,Q$2,FALSE)),"SPECIFY METHOD")))</f>
        <v>Debris - Zero</v>
      </c>
      <c r="R1031" s="7" t="str">
        <f>IF($N1031=1,IF(ISERROR(VLOOKUP($P1031,'M1'!$A:$C,R$2,FALSE)),"NOT PRESENT",VLOOKUP($P1031,'M1'!$A:$C,R$2,FALSE)),IF($N1031=2,IF(ISERROR(VLOOKUP(DATA!$P1031,'M2'!$A:$C,R$2,FALSE)),"NOT PRESENT",VLOOKUP(DATA!$P1031,'M2'!$A:$C,R$2,FALSE)),IF($N1031=0,IF(ISERROR(VLOOKUP($P1031,'M1'!$A:$C,R$2,FALSE)),IF(ISERROR(VLOOKUP(DATA!$P1031,'M2'!$A:$C,R$2,FALSE)),"NOT PRESENT",VLOOKUP(DATA!$P1031,'M2'!$A:$C,R$2,FALSE)),VLOOKUP($P1031,'M1'!$A:$C,R$2,FALSE)),"SPECIFY METHOD")))</f>
        <v>No Debris found</v>
      </c>
      <c r="S1031" s="33">
        <f t="shared" si="1931"/>
        <v>0</v>
      </c>
      <c r="T1031" s="2">
        <v>0</v>
      </c>
    </row>
    <row r="1032" spans="2:20">
      <c r="B1032" s="2" t="str">
        <f t="shared" ref="B1032:D1032" si="2036">IF(ISERROR(B1031),IF(ISERROR(B1030),IF(ISERROR(B1029),"BLANK",B1029),B1030),B1031)</f>
        <v>LH</v>
      </c>
      <c r="C1032" s="2" t="str">
        <f t="shared" si="2036"/>
        <v>KK</v>
      </c>
      <c r="D1032" s="2" t="str">
        <f t="shared" si="2036"/>
        <v>BC3</v>
      </c>
      <c r="E1032" s="7" t="str">
        <f>IF(ISERROR(VLOOKUP($D1032,SITES!$A:$E,2,FALSE)),"",VLOOKUP($D1032,SITES!$A:$E,2,FALSE))</f>
        <v>Broward County 3</v>
      </c>
      <c r="F1032" s="4">
        <f>IF(ISERROR(VLOOKUP($D1032,SITES!$A:$E,3,FALSE)),"",VLOOKUP($D1032,SITES!$A:$E,3,FALSE))</f>
        <v>26.158633333333334</v>
      </c>
      <c r="G1032" s="31">
        <f>IF(ISERROR(VLOOKUP($D1032,SITES!$A:$E,4,FALSE)),"",VLOOKUP($D1032,SITES!$A:$E,4,FALSE))</f>
        <v>-80.077349999999996</v>
      </c>
      <c r="H1032" s="50">
        <f t="shared" ref="H1032:P1032" si="2037">IF(ISERROR(H1031),IF(ISERROR(H1030),IF(ISERROR(H1029),"BLANK",H1029),H1030),H1031)</f>
        <v>45479</v>
      </c>
      <c r="I1032" s="2">
        <f t="shared" si="2037"/>
        <v>15</v>
      </c>
      <c r="J1032" s="2" t="str">
        <f t="shared" si="2037"/>
        <v>N</v>
      </c>
      <c r="K1032" s="6">
        <f t="shared" si="2037"/>
        <v>0.41666666666666669</v>
      </c>
      <c r="L1032" s="2" t="str">
        <f t="shared" si="2037"/>
        <v>Angela</v>
      </c>
      <c r="M1032" s="2">
        <f t="shared" si="2037"/>
        <v>18.899999999999999</v>
      </c>
      <c r="N1032" s="2">
        <f t="shared" si="2037"/>
        <v>2</v>
      </c>
      <c r="O1032" s="2">
        <f t="shared" si="2037"/>
        <v>2</v>
      </c>
      <c r="P1032" s="2" t="str">
        <f t="shared" si="2037"/>
        <v>dez</v>
      </c>
      <c r="Q1032" s="7" t="str">
        <f>IF($N1032=1,IF(ISERROR(VLOOKUP($P1032,'M1'!$A:$C,Q$2,FALSE)),"NOT PRESENT",VLOOKUP($P1032,'M1'!$A:$C,Q$2,FALSE)),IF($N1032=2,IF(ISERROR(VLOOKUP(DATA!$P1032,'M2'!$A:$C,Q$2,FALSE)),"NOT PRESENT",VLOOKUP(DATA!$P1032,'M2'!$A:$C,Q$2,FALSE)),IF($N1032=0,IF(ISERROR(VLOOKUP($P1032,'M1'!$A:$C,Q$2,FALSE)),IF(ISERROR(VLOOKUP(DATA!$P1032,'M2'!$A:$C,Q$2,FALSE)),"NOT PRESENT",VLOOKUP(DATA!$P1032,'M2'!$A:$C,Q$2,FALSE)),VLOOKUP($P1032,'M1'!$A:$C,Q$2,FALSE)),"SPECIFY METHOD")))</f>
        <v>Debris - Zero</v>
      </c>
      <c r="R1032" s="7" t="str">
        <f>IF($N1032=1,IF(ISERROR(VLOOKUP($P1032,'M1'!$A:$C,R$2,FALSE)),"NOT PRESENT",VLOOKUP($P1032,'M1'!$A:$C,R$2,FALSE)),IF($N1032=2,IF(ISERROR(VLOOKUP(DATA!$P1032,'M2'!$A:$C,R$2,FALSE)),"NOT PRESENT",VLOOKUP(DATA!$P1032,'M2'!$A:$C,R$2,FALSE)),IF($N1032=0,IF(ISERROR(VLOOKUP($P1032,'M1'!$A:$C,R$2,FALSE)),IF(ISERROR(VLOOKUP(DATA!$P1032,'M2'!$A:$C,R$2,FALSE)),"NOT PRESENT",VLOOKUP(DATA!$P1032,'M2'!$A:$C,R$2,FALSE)),VLOOKUP($P1032,'M1'!$A:$C,R$2,FALSE)),"SPECIFY METHOD")))</f>
        <v>No Debris found</v>
      </c>
      <c r="S1032" s="33">
        <f t="shared" si="1931"/>
        <v>0</v>
      </c>
      <c r="T1032" s="2">
        <v>0</v>
      </c>
    </row>
    <row r="1033" spans="2:20">
      <c r="B1033" s="2" t="str">
        <f t="shared" ref="B1033:D1033" si="2038">IF(ISERROR(B1032),IF(ISERROR(B1031),IF(ISERROR(B1030),"BLANK",B1030),B1031),B1032)</f>
        <v>LH</v>
      </c>
      <c r="C1033" s="2" t="str">
        <f t="shared" si="2038"/>
        <v>KK</v>
      </c>
      <c r="D1033" s="2" t="str">
        <f t="shared" si="2038"/>
        <v>BC3</v>
      </c>
      <c r="E1033" s="7" t="str">
        <f>IF(ISERROR(VLOOKUP($D1033,SITES!$A:$E,2,FALSE)),"",VLOOKUP($D1033,SITES!$A:$E,2,FALSE))</f>
        <v>Broward County 3</v>
      </c>
      <c r="F1033" s="4">
        <f>IF(ISERROR(VLOOKUP($D1033,SITES!$A:$E,3,FALSE)),"",VLOOKUP($D1033,SITES!$A:$E,3,FALSE))</f>
        <v>26.158633333333334</v>
      </c>
      <c r="G1033" s="31">
        <f>IF(ISERROR(VLOOKUP($D1033,SITES!$A:$E,4,FALSE)),"",VLOOKUP($D1033,SITES!$A:$E,4,FALSE))</f>
        <v>-80.077349999999996</v>
      </c>
      <c r="H1033" s="50">
        <f t="shared" ref="H1033:P1033" si="2039">IF(ISERROR(H1032),IF(ISERROR(H1031),IF(ISERROR(H1030),"BLANK",H1030),H1031),H1032)</f>
        <v>45479</v>
      </c>
      <c r="I1033" s="2">
        <f t="shared" si="2039"/>
        <v>15</v>
      </c>
      <c r="J1033" s="2" t="str">
        <f t="shared" si="2039"/>
        <v>N</v>
      </c>
      <c r="K1033" s="6">
        <f t="shared" si="2039"/>
        <v>0.41666666666666669</v>
      </c>
      <c r="L1033" s="2" t="str">
        <f t="shared" si="2039"/>
        <v>Angela</v>
      </c>
      <c r="M1033" s="2">
        <f t="shared" si="2039"/>
        <v>18.899999999999999</v>
      </c>
      <c r="N1033" s="2">
        <f t="shared" si="2039"/>
        <v>2</v>
      </c>
      <c r="O1033" s="2">
        <f t="shared" si="2039"/>
        <v>2</v>
      </c>
      <c r="P1033" s="2" t="str">
        <f t="shared" si="2039"/>
        <v>dez</v>
      </c>
      <c r="Q1033" s="7" t="str">
        <f>IF($N1033=1,IF(ISERROR(VLOOKUP($P1033,'M1'!$A:$C,Q$2,FALSE)),"NOT PRESENT",VLOOKUP($P1033,'M1'!$A:$C,Q$2,FALSE)),IF($N1033=2,IF(ISERROR(VLOOKUP(DATA!$P1033,'M2'!$A:$C,Q$2,FALSE)),"NOT PRESENT",VLOOKUP(DATA!$P1033,'M2'!$A:$C,Q$2,FALSE)),IF($N1033=0,IF(ISERROR(VLOOKUP($P1033,'M1'!$A:$C,Q$2,FALSE)),IF(ISERROR(VLOOKUP(DATA!$P1033,'M2'!$A:$C,Q$2,FALSE)),"NOT PRESENT",VLOOKUP(DATA!$P1033,'M2'!$A:$C,Q$2,FALSE)),VLOOKUP($P1033,'M1'!$A:$C,Q$2,FALSE)),"SPECIFY METHOD")))</f>
        <v>Debris - Zero</v>
      </c>
      <c r="R1033" s="7" t="str">
        <f>IF($N1033=1,IF(ISERROR(VLOOKUP($P1033,'M1'!$A:$C,R$2,FALSE)),"NOT PRESENT",VLOOKUP($P1033,'M1'!$A:$C,R$2,FALSE)),IF($N1033=2,IF(ISERROR(VLOOKUP(DATA!$P1033,'M2'!$A:$C,R$2,FALSE)),"NOT PRESENT",VLOOKUP(DATA!$P1033,'M2'!$A:$C,R$2,FALSE)),IF($N1033=0,IF(ISERROR(VLOOKUP($P1033,'M1'!$A:$C,R$2,FALSE)),IF(ISERROR(VLOOKUP(DATA!$P1033,'M2'!$A:$C,R$2,FALSE)),"NOT PRESENT",VLOOKUP(DATA!$P1033,'M2'!$A:$C,R$2,FALSE)),VLOOKUP($P1033,'M1'!$A:$C,R$2,FALSE)),"SPECIFY METHOD")))</f>
        <v>No Debris found</v>
      </c>
      <c r="S1033" s="33">
        <f t="shared" si="1931"/>
        <v>0</v>
      </c>
      <c r="T1033" s="2">
        <v>0</v>
      </c>
    </row>
    <row r="1034" spans="2:20">
      <c r="B1034" s="2" t="str">
        <f t="shared" ref="B1034:D1034" si="2040">IF(ISERROR(B1033),IF(ISERROR(B1032),IF(ISERROR(B1031),"BLANK",B1031),B1032),B1033)</f>
        <v>LH</v>
      </c>
      <c r="C1034" s="2" t="str">
        <f t="shared" si="2040"/>
        <v>KK</v>
      </c>
      <c r="D1034" s="2" t="str">
        <f t="shared" si="2040"/>
        <v>BC3</v>
      </c>
      <c r="E1034" s="7" t="str">
        <f>IF(ISERROR(VLOOKUP($D1034,SITES!$A:$E,2,FALSE)),"",VLOOKUP($D1034,SITES!$A:$E,2,FALSE))</f>
        <v>Broward County 3</v>
      </c>
      <c r="F1034" s="4">
        <f>IF(ISERROR(VLOOKUP($D1034,SITES!$A:$E,3,FALSE)),"",VLOOKUP($D1034,SITES!$A:$E,3,FALSE))</f>
        <v>26.158633333333334</v>
      </c>
      <c r="G1034" s="31">
        <f>IF(ISERROR(VLOOKUP($D1034,SITES!$A:$E,4,FALSE)),"",VLOOKUP($D1034,SITES!$A:$E,4,FALSE))</f>
        <v>-80.077349999999996</v>
      </c>
      <c r="H1034" s="50">
        <f t="shared" ref="H1034:P1034" si="2041">IF(ISERROR(H1033),IF(ISERROR(H1032),IF(ISERROR(H1031),"BLANK",H1031),H1032),H1033)</f>
        <v>45479</v>
      </c>
      <c r="I1034" s="2">
        <f t="shared" si="2041"/>
        <v>15</v>
      </c>
      <c r="J1034" s="2" t="str">
        <f t="shared" si="2041"/>
        <v>N</v>
      </c>
      <c r="K1034" s="6">
        <f t="shared" si="2041"/>
        <v>0.41666666666666669</v>
      </c>
      <c r="L1034" s="2" t="str">
        <f t="shared" si="2041"/>
        <v>Angela</v>
      </c>
      <c r="M1034" s="2">
        <f t="shared" si="2041"/>
        <v>18.899999999999999</v>
      </c>
      <c r="N1034" s="2">
        <f t="shared" si="2041"/>
        <v>2</v>
      </c>
      <c r="O1034" s="2">
        <f t="shared" si="2041"/>
        <v>2</v>
      </c>
      <c r="P1034" s="2" t="str">
        <f t="shared" si="2041"/>
        <v>dez</v>
      </c>
      <c r="Q1034" s="7" t="str">
        <f>IF($N1034=1,IF(ISERROR(VLOOKUP($P1034,'M1'!$A:$C,Q$2,FALSE)),"NOT PRESENT",VLOOKUP($P1034,'M1'!$A:$C,Q$2,FALSE)),IF($N1034=2,IF(ISERROR(VLOOKUP(DATA!$P1034,'M2'!$A:$C,Q$2,FALSE)),"NOT PRESENT",VLOOKUP(DATA!$P1034,'M2'!$A:$C,Q$2,FALSE)),IF($N1034=0,IF(ISERROR(VLOOKUP($P1034,'M1'!$A:$C,Q$2,FALSE)),IF(ISERROR(VLOOKUP(DATA!$P1034,'M2'!$A:$C,Q$2,FALSE)),"NOT PRESENT",VLOOKUP(DATA!$P1034,'M2'!$A:$C,Q$2,FALSE)),VLOOKUP($P1034,'M1'!$A:$C,Q$2,FALSE)),"SPECIFY METHOD")))</f>
        <v>Debris - Zero</v>
      </c>
      <c r="R1034" s="7" t="str">
        <f>IF($N1034=1,IF(ISERROR(VLOOKUP($P1034,'M1'!$A:$C,R$2,FALSE)),"NOT PRESENT",VLOOKUP($P1034,'M1'!$A:$C,R$2,FALSE)),IF($N1034=2,IF(ISERROR(VLOOKUP(DATA!$P1034,'M2'!$A:$C,R$2,FALSE)),"NOT PRESENT",VLOOKUP(DATA!$P1034,'M2'!$A:$C,R$2,FALSE)),IF($N1034=0,IF(ISERROR(VLOOKUP($P1034,'M1'!$A:$C,R$2,FALSE)),IF(ISERROR(VLOOKUP(DATA!$P1034,'M2'!$A:$C,R$2,FALSE)),"NOT PRESENT",VLOOKUP(DATA!$P1034,'M2'!$A:$C,R$2,FALSE)),VLOOKUP($P1034,'M1'!$A:$C,R$2,FALSE)),"SPECIFY METHOD")))</f>
        <v>No Debris found</v>
      </c>
      <c r="S1034" s="33">
        <f t="shared" si="1931"/>
        <v>0</v>
      </c>
      <c r="T1034" s="2">
        <v>0</v>
      </c>
    </row>
    <row r="1035" spans="2:20">
      <c r="B1035" s="2" t="str">
        <f t="shared" ref="B1035:D1035" si="2042">IF(ISERROR(B1034),IF(ISERROR(B1033),IF(ISERROR(B1032),"BLANK",B1032),B1033),B1034)</f>
        <v>LH</v>
      </c>
      <c r="C1035" s="2" t="str">
        <f t="shared" si="2042"/>
        <v>KK</v>
      </c>
      <c r="D1035" s="2" t="str">
        <f t="shared" si="2042"/>
        <v>BC3</v>
      </c>
      <c r="E1035" s="7" t="str">
        <f>IF(ISERROR(VLOOKUP($D1035,SITES!$A:$E,2,FALSE)),"",VLOOKUP($D1035,SITES!$A:$E,2,FALSE))</f>
        <v>Broward County 3</v>
      </c>
      <c r="F1035" s="4">
        <f>IF(ISERROR(VLOOKUP($D1035,SITES!$A:$E,3,FALSE)),"",VLOOKUP($D1035,SITES!$A:$E,3,FALSE))</f>
        <v>26.158633333333334</v>
      </c>
      <c r="G1035" s="31">
        <f>IF(ISERROR(VLOOKUP($D1035,SITES!$A:$E,4,FALSE)),"",VLOOKUP($D1035,SITES!$A:$E,4,FALSE))</f>
        <v>-80.077349999999996</v>
      </c>
      <c r="H1035" s="50">
        <f t="shared" ref="H1035:P1035" si="2043">IF(ISERROR(H1034),IF(ISERROR(H1033),IF(ISERROR(H1032),"BLANK",H1032),H1033),H1034)</f>
        <v>45479</v>
      </c>
      <c r="I1035" s="2">
        <f t="shared" si="2043"/>
        <v>15</v>
      </c>
      <c r="J1035" s="2" t="str">
        <f t="shared" si="2043"/>
        <v>N</v>
      </c>
      <c r="K1035" s="6">
        <f t="shared" si="2043"/>
        <v>0.41666666666666669</v>
      </c>
      <c r="L1035" s="2" t="str">
        <f t="shared" si="2043"/>
        <v>Angela</v>
      </c>
      <c r="M1035" s="2">
        <f t="shared" si="2043"/>
        <v>18.899999999999999</v>
      </c>
      <c r="N1035" s="2">
        <f t="shared" si="2043"/>
        <v>2</v>
      </c>
      <c r="O1035" s="2">
        <f t="shared" si="2043"/>
        <v>2</v>
      </c>
      <c r="P1035" s="2" t="str">
        <f t="shared" si="2043"/>
        <v>dez</v>
      </c>
      <c r="Q1035" s="7" t="str">
        <f>IF($N1035=1,IF(ISERROR(VLOOKUP($P1035,'M1'!$A:$C,Q$2,FALSE)),"NOT PRESENT",VLOOKUP($P1035,'M1'!$A:$C,Q$2,FALSE)),IF($N1035=2,IF(ISERROR(VLOOKUP(DATA!$P1035,'M2'!$A:$C,Q$2,FALSE)),"NOT PRESENT",VLOOKUP(DATA!$P1035,'M2'!$A:$C,Q$2,FALSE)),IF($N1035=0,IF(ISERROR(VLOOKUP($P1035,'M1'!$A:$C,Q$2,FALSE)),IF(ISERROR(VLOOKUP(DATA!$P1035,'M2'!$A:$C,Q$2,FALSE)),"NOT PRESENT",VLOOKUP(DATA!$P1035,'M2'!$A:$C,Q$2,FALSE)),VLOOKUP($P1035,'M1'!$A:$C,Q$2,FALSE)),"SPECIFY METHOD")))</f>
        <v>Debris - Zero</v>
      </c>
      <c r="R1035" s="7" t="str">
        <f>IF($N1035=1,IF(ISERROR(VLOOKUP($P1035,'M1'!$A:$C,R$2,FALSE)),"NOT PRESENT",VLOOKUP($P1035,'M1'!$A:$C,R$2,FALSE)),IF($N1035=2,IF(ISERROR(VLOOKUP(DATA!$P1035,'M2'!$A:$C,R$2,FALSE)),"NOT PRESENT",VLOOKUP(DATA!$P1035,'M2'!$A:$C,R$2,FALSE)),IF($N1035=0,IF(ISERROR(VLOOKUP($P1035,'M1'!$A:$C,R$2,FALSE)),IF(ISERROR(VLOOKUP(DATA!$P1035,'M2'!$A:$C,R$2,FALSE)),"NOT PRESENT",VLOOKUP(DATA!$P1035,'M2'!$A:$C,R$2,FALSE)),VLOOKUP($P1035,'M1'!$A:$C,R$2,FALSE)),"SPECIFY METHOD")))</f>
        <v>No Debris found</v>
      </c>
      <c r="S1035" s="33">
        <f t="shared" si="1931"/>
        <v>0</v>
      </c>
      <c r="T1035" s="2">
        <v>0</v>
      </c>
    </row>
    <row r="1036" spans="2:20">
      <c r="B1036" s="2" t="str">
        <f t="shared" ref="B1036:D1036" si="2044">IF(ISERROR(B1035),IF(ISERROR(B1034),IF(ISERROR(B1033),"BLANK",B1033),B1034),B1035)</f>
        <v>LH</v>
      </c>
      <c r="C1036" s="2" t="str">
        <f t="shared" si="2044"/>
        <v>KK</v>
      </c>
      <c r="D1036" s="2" t="str">
        <f t="shared" si="2044"/>
        <v>BC3</v>
      </c>
      <c r="E1036" s="7" t="str">
        <f>IF(ISERROR(VLOOKUP($D1036,SITES!$A:$E,2,FALSE)),"",VLOOKUP($D1036,SITES!$A:$E,2,FALSE))</f>
        <v>Broward County 3</v>
      </c>
      <c r="F1036" s="4">
        <f>IF(ISERROR(VLOOKUP($D1036,SITES!$A:$E,3,FALSE)),"",VLOOKUP($D1036,SITES!$A:$E,3,FALSE))</f>
        <v>26.158633333333334</v>
      </c>
      <c r="G1036" s="31">
        <f>IF(ISERROR(VLOOKUP($D1036,SITES!$A:$E,4,FALSE)),"",VLOOKUP($D1036,SITES!$A:$E,4,FALSE))</f>
        <v>-80.077349999999996</v>
      </c>
      <c r="H1036" s="50">
        <f t="shared" ref="H1036:P1036" si="2045">IF(ISERROR(H1035),IF(ISERROR(H1034),IF(ISERROR(H1033),"BLANK",H1033),H1034),H1035)</f>
        <v>45479</v>
      </c>
      <c r="I1036" s="2">
        <f t="shared" si="2045"/>
        <v>15</v>
      </c>
      <c r="J1036" s="2" t="str">
        <f t="shared" si="2045"/>
        <v>N</v>
      </c>
      <c r="K1036" s="6">
        <f t="shared" si="2045"/>
        <v>0.41666666666666669</v>
      </c>
      <c r="L1036" s="2" t="str">
        <f t="shared" si="2045"/>
        <v>Angela</v>
      </c>
      <c r="M1036" s="2">
        <f t="shared" si="2045"/>
        <v>18.899999999999999</v>
      </c>
      <c r="N1036" s="2">
        <f t="shared" si="2045"/>
        <v>2</v>
      </c>
      <c r="O1036" s="2">
        <f t="shared" si="2045"/>
        <v>2</v>
      </c>
      <c r="P1036" s="2" t="str">
        <f t="shared" si="2045"/>
        <v>dez</v>
      </c>
      <c r="Q1036" s="7" t="str">
        <f>IF($N1036=1,IF(ISERROR(VLOOKUP($P1036,'M1'!$A:$C,Q$2,FALSE)),"NOT PRESENT",VLOOKUP($P1036,'M1'!$A:$C,Q$2,FALSE)),IF($N1036=2,IF(ISERROR(VLOOKUP(DATA!$P1036,'M2'!$A:$C,Q$2,FALSE)),"NOT PRESENT",VLOOKUP(DATA!$P1036,'M2'!$A:$C,Q$2,FALSE)),IF($N1036=0,IF(ISERROR(VLOOKUP($P1036,'M1'!$A:$C,Q$2,FALSE)),IF(ISERROR(VLOOKUP(DATA!$P1036,'M2'!$A:$C,Q$2,FALSE)),"NOT PRESENT",VLOOKUP(DATA!$P1036,'M2'!$A:$C,Q$2,FALSE)),VLOOKUP($P1036,'M1'!$A:$C,Q$2,FALSE)),"SPECIFY METHOD")))</f>
        <v>Debris - Zero</v>
      </c>
      <c r="R1036" s="7" t="str">
        <f>IF($N1036=1,IF(ISERROR(VLOOKUP($P1036,'M1'!$A:$C,R$2,FALSE)),"NOT PRESENT",VLOOKUP($P1036,'M1'!$A:$C,R$2,FALSE)),IF($N1036=2,IF(ISERROR(VLOOKUP(DATA!$P1036,'M2'!$A:$C,R$2,FALSE)),"NOT PRESENT",VLOOKUP(DATA!$P1036,'M2'!$A:$C,R$2,FALSE)),IF($N1036=0,IF(ISERROR(VLOOKUP($P1036,'M1'!$A:$C,R$2,FALSE)),IF(ISERROR(VLOOKUP(DATA!$P1036,'M2'!$A:$C,R$2,FALSE)),"NOT PRESENT",VLOOKUP(DATA!$P1036,'M2'!$A:$C,R$2,FALSE)),VLOOKUP($P1036,'M1'!$A:$C,R$2,FALSE)),"SPECIFY METHOD")))</f>
        <v>No Debris found</v>
      </c>
      <c r="S1036" s="33">
        <f t="shared" si="1931"/>
        <v>0</v>
      </c>
      <c r="T1036" s="2">
        <v>0</v>
      </c>
    </row>
    <row r="1037" spans="2:20">
      <c r="B1037" s="2" t="str">
        <f t="shared" ref="B1037:D1037" si="2046">IF(ISERROR(B1036),IF(ISERROR(B1035),IF(ISERROR(B1034),"BLANK",B1034),B1035),B1036)</f>
        <v>LH</v>
      </c>
      <c r="C1037" s="2" t="str">
        <f t="shared" si="2046"/>
        <v>KK</v>
      </c>
      <c r="D1037" s="2" t="str">
        <f t="shared" si="2046"/>
        <v>BC3</v>
      </c>
      <c r="E1037" s="7" t="str">
        <f>IF(ISERROR(VLOOKUP($D1037,SITES!$A:$E,2,FALSE)),"",VLOOKUP($D1037,SITES!$A:$E,2,FALSE))</f>
        <v>Broward County 3</v>
      </c>
      <c r="F1037" s="4">
        <f>IF(ISERROR(VLOOKUP($D1037,SITES!$A:$E,3,FALSE)),"",VLOOKUP($D1037,SITES!$A:$E,3,FALSE))</f>
        <v>26.158633333333334</v>
      </c>
      <c r="G1037" s="31">
        <f>IF(ISERROR(VLOOKUP($D1037,SITES!$A:$E,4,FALSE)),"",VLOOKUP($D1037,SITES!$A:$E,4,FALSE))</f>
        <v>-80.077349999999996</v>
      </c>
      <c r="H1037" s="50">
        <f t="shared" ref="H1037:P1037" si="2047">IF(ISERROR(H1036),IF(ISERROR(H1035),IF(ISERROR(H1034),"BLANK",H1034),H1035),H1036)</f>
        <v>45479</v>
      </c>
      <c r="I1037" s="2">
        <f t="shared" si="2047"/>
        <v>15</v>
      </c>
      <c r="J1037" s="2" t="str">
        <f t="shared" si="2047"/>
        <v>N</v>
      </c>
      <c r="K1037" s="6">
        <f t="shared" si="2047"/>
        <v>0.41666666666666669</v>
      </c>
      <c r="L1037" s="2" t="str">
        <f t="shared" si="2047"/>
        <v>Angela</v>
      </c>
      <c r="M1037" s="2">
        <f t="shared" si="2047"/>
        <v>18.899999999999999</v>
      </c>
      <c r="N1037" s="2">
        <f t="shared" si="2047"/>
        <v>2</v>
      </c>
      <c r="O1037" s="2">
        <f t="shared" si="2047"/>
        <v>2</v>
      </c>
      <c r="P1037" s="2" t="str">
        <f t="shared" si="2047"/>
        <v>dez</v>
      </c>
      <c r="Q1037" s="7" t="str">
        <f>IF($N1037=1,IF(ISERROR(VLOOKUP($P1037,'M1'!$A:$C,Q$2,FALSE)),"NOT PRESENT",VLOOKUP($P1037,'M1'!$A:$C,Q$2,FALSE)),IF($N1037=2,IF(ISERROR(VLOOKUP(DATA!$P1037,'M2'!$A:$C,Q$2,FALSE)),"NOT PRESENT",VLOOKUP(DATA!$P1037,'M2'!$A:$C,Q$2,FALSE)),IF($N1037=0,IF(ISERROR(VLOOKUP($P1037,'M1'!$A:$C,Q$2,FALSE)),IF(ISERROR(VLOOKUP(DATA!$P1037,'M2'!$A:$C,Q$2,FALSE)),"NOT PRESENT",VLOOKUP(DATA!$P1037,'M2'!$A:$C,Q$2,FALSE)),VLOOKUP($P1037,'M1'!$A:$C,Q$2,FALSE)),"SPECIFY METHOD")))</f>
        <v>Debris - Zero</v>
      </c>
      <c r="R1037" s="7" t="str">
        <f>IF($N1037=1,IF(ISERROR(VLOOKUP($P1037,'M1'!$A:$C,R$2,FALSE)),"NOT PRESENT",VLOOKUP($P1037,'M1'!$A:$C,R$2,FALSE)),IF($N1037=2,IF(ISERROR(VLOOKUP(DATA!$P1037,'M2'!$A:$C,R$2,FALSE)),"NOT PRESENT",VLOOKUP(DATA!$P1037,'M2'!$A:$C,R$2,FALSE)),IF($N1037=0,IF(ISERROR(VLOOKUP($P1037,'M1'!$A:$C,R$2,FALSE)),IF(ISERROR(VLOOKUP(DATA!$P1037,'M2'!$A:$C,R$2,FALSE)),"NOT PRESENT",VLOOKUP(DATA!$P1037,'M2'!$A:$C,R$2,FALSE)),VLOOKUP($P1037,'M1'!$A:$C,R$2,FALSE)),"SPECIFY METHOD")))</f>
        <v>No Debris found</v>
      </c>
      <c r="S1037" s="33">
        <f t="shared" si="1931"/>
        <v>0</v>
      </c>
      <c r="T1037" s="2">
        <v>0</v>
      </c>
    </row>
    <row r="1038" spans="2:20">
      <c r="B1038" s="2" t="str">
        <f t="shared" ref="B1038:D1038" si="2048">IF(ISERROR(B1037),IF(ISERROR(B1036),IF(ISERROR(B1035),"BLANK",B1035),B1036),B1037)</f>
        <v>LH</v>
      </c>
      <c r="C1038" s="2" t="str">
        <f t="shared" si="2048"/>
        <v>KK</v>
      </c>
      <c r="D1038" s="2" t="str">
        <f t="shared" si="2048"/>
        <v>BC3</v>
      </c>
      <c r="E1038" s="7" t="str">
        <f>IF(ISERROR(VLOOKUP($D1038,SITES!$A:$E,2,FALSE)),"",VLOOKUP($D1038,SITES!$A:$E,2,FALSE))</f>
        <v>Broward County 3</v>
      </c>
      <c r="F1038" s="4">
        <f>IF(ISERROR(VLOOKUP($D1038,SITES!$A:$E,3,FALSE)),"",VLOOKUP($D1038,SITES!$A:$E,3,FALSE))</f>
        <v>26.158633333333334</v>
      </c>
      <c r="G1038" s="31">
        <f>IF(ISERROR(VLOOKUP($D1038,SITES!$A:$E,4,FALSE)),"",VLOOKUP($D1038,SITES!$A:$E,4,FALSE))</f>
        <v>-80.077349999999996</v>
      </c>
      <c r="H1038" s="50">
        <f t="shared" ref="H1038:P1038" si="2049">IF(ISERROR(H1037),IF(ISERROR(H1036),IF(ISERROR(H1035),"BLANK",H1035),H1036),H1037)</f>
        <v>45479</v>
      </c>
      <c r="I1038" s="2">
        <f t="shared" si="2049"/>
        <v>15</v>
      </c>
      <c r="J1038" s="2" t="str">
        <f t="shared" si="2049"/>
        <v>N</v>
      </c>
      <c r="K1038" s="6">
        <f t="shared" si="2049"/>
        <v>0.41666666666666669</v>
      </c>
      <c r="L1038" s="2" t="str">
        <f t="shared" si="2049"/>
        <v>Angela</v>
      </c>
      <c r="M1038" s="2">
        <f t="shared" si="2049"/>
        <v>18.899999999999999</v>
      </c>
      <c r="N1038" s="2">
        <f t="shared" si="2049"/>
        <v>2</v>
      </c>
      <c r="O1038" s="2">
        <f t="shared" si="2049"/>
        <v>2</v>
      </c>
      <c r="P1038" s="2" t="str">
        <f t="shared" si="2049"/>
        <v>dez</v>
      </c>
      <c r="Q1038" s="7" t="str">
        <f>IF($N1038=1,IF(ISERROR(VLOOKUP($P1038,'M1'!$A:$C,Q$2,FALSE)),"NOT PRESENT",VLOOKUP($P1038,'M1'!$A:$C,Q$2,FALSE)),IF($N1038=2,IF(ISERROR(VLOOKUP(DATA!$P1038,'M2'!$A:$C,Q$2,FALSE)),"NOT PRESENT",VLOOKUP(DATA!$P1038,'M2'!$A:$C,Q$2,FALSE)),IF($N1038=0,IF(ISERROR(VLOOKUP($P1038,'M1'!$A:$C,Q$2,FALSE)),IF(ISERROR(VLOOKUP(DATA!$P1038,'M2'!$A:$C,Q$2,FALSE)),"NOT PRESENT",VLOOKUP(DATA!$P1038,'M2'!$A:$C,Q$2,FALSE)),VLOOKUP($P1038,'M1'!$A:$C,Q$2,FALSE)),"SPECIFY METHOD")))</f>
        <v>Debris - Zero</v>
      </c>
      <c r="R1038" s="7" t="str">
        <f>IF($N1038=1,IF(ISERROR(VLOOKUP($P1038,'M1'!$A:$C,R$2,FALSE)),"NOT PRESENT",VLOOKUP($P1038,'M1'!$A:$C,R$2,FALSE)),IF($N1038=2,IF(ISERROR(VLOOKUP(DATA!$P1038,'M2'!$A:$C,R$2,FALSE)),"NOT PRESENT",VLOOKUP(DATA!$P1038,'M2'!$A:$C,R$2,FALSE)),IF($N1038=0,IF(ISERROR(VLOOKUP($P1038,'M1'!$A:$C,R$2,FALSE)),IF(ISERROR(VLOOKUP(DATA!$P1038,'M2'!$A:$C,R$2,FALSE)),"NOT PRESENT",VLOOKUP(DATA!$P1038,'M2'!$A:$C,R$2,FALSE)),VLOOKUP($P1038,'M1'!$A:$C,R$2,FALSE)),"SPECIFY METHOD")))</f>
        <v>No Debris found</v>
      </c>
      <c r="S1038" s="33">
        <f t="shared" si="1931"/>
        <v>0</v>
      </c>
      <c r="T1038" s="2">
        <v>0</v>
      </c>
    </row>
    <row r="1039" spans="2:20">
      <c r="B1039" s="2" t="str">
        <f t="shared" ref="B1039:D1039" si="2050">IF(ISERROR(B1038),IF(ISERROR(B1037),IF(ISERROR(B1036),"BLANK",B1036),B1037),B1038)</f>
        <v>LH</v>
      </c>
      <c r="C1039" s="2" t="str">
        <f t="shared" si="2050"/>
        <v>KK</v>
      </c>
      <c r="D1039" s="2" t="str">
        <f t="shared" si="2050"/>
        <v>BC3</v>
      </c>
      <c r="E1039" s="7" t="str">
        <f>IF(ISERROR(VLOOKUP($D1039,SITES!$A:$E,2,FALSE)),"",VLOOKUP($D1039,SITES!$A:$E,2,FALSE))</f>
        <v>Broward County 3</v>
      </c>
      <c r="F1039" s="4">
        <f>IF(ISERROR(VLOOKUP($D1039,SITES!$A:$E,3,FALSE)),"",VLOOKUP($D1039,SITES!$A:$E,3,FALSE))</f>
        <v>26.158633333333334</v>
      </c>
      <c r="G1039" s="31">
        <f>IF(ISERROR(VLOOKUP($D1039,SITES!$A:$E,4,FALSE)),"",VLOOKUP($D1039,SITES!$A:$E,4,FALSE))</f>
        <v>-80.077349999999996</v>
      </c>
      <c r="H1039" s="50">
        <f t="shared" ref="H1039:P1039" si="2051">IF(ISERROR(H1038),IF(ISERROR(H1037),IF(ISERROR(H1036),"BLANK",H1036),H1037),H1038)</f>
        <v>45479</v>
      </c>
      <c r="I1039" s="2">
        <f t="shared" si="2051"/>
        <v>15</v>
      </c>
      <c r="J1039" s="2" t="str">
        <f t="shared" si="2051"/>
        <v>N</v>
      </c>
      <c r="K1039" s="6">
        <f t="shared" si="2051"/>
        <v>0.41666666666666669</v>
      </c>
      <c r="L1039" s="2" t="str">
        <f t="shared" si="2051"/>
        <v>Angela</v>
      </c>
      <c r="M1039" s="2">
        <f t="shared" si="2051"/>
        <v>18.899999999999999</v>
      </c>
      <c r="N1039" s="2">
        <f t="shared" si="2051"/>
        <v>2</v>
      </c>
      <c r="O1039" s="2">
        <f t="shared" si="2051"/>
        <v>2</v>
      </c>
      <c r="P1039" s="2" t="str">
        <f t="shared" si="2051"/>
        <v>dez</v>
      </c>
      <c r="Q1039" s="7" t="str">
        <f>IF($N1039=1,IF(ISERROR(VLOOKUP($P1039,'M1'!$A:$C,Q$2,FALSE)),"NOT PRESENT",VLOOKUP($P1039,'M1'!$A:$C,Q$2,FALSE)),IF($N1039=2,IF(ISERROR(VLOOKUP(DATA!$P1039,'M2'!$A:$C,Q$2,FALSE)),"NOT PRESENT",VLOOKUP(DATA!$P1039,'M2'!$A:$C,Q$2,FALSE)),IF($N1039=0,IF(ISERROR(VLOOKUP($P1039,'M1'!$A:$C,Q$2,FALSE)),IF(ISERROR(VLOOKUP(DATA!$P1039,'M2'!$A:$C,Q$2,FALSE)),"NOT PRESENT",VLOOKUP(DATA!$P1039,'M2'!$A:$C,Q$2,FALSE)),VLOOKUP($P1039,'M1'!$A:$C,Q$2,FALSE)),"SPECIFY METHOD")))</f>
        <v>Debris - Zero</v>
      </c>
      <c r="R1039" s="7" t="str">
        <f>IF($N1039=1,IF(ISERROR(VLOOKUP($P1039,'M1'!$A:$C,R$2,FALSE)),"NOT PRESENT",VLOOKUP($P1039,'M1'!$A:$C,R$2,FALSE)),IF($N1039=2,IF(ISERROR(VLOOKUP(DATA!$P1039,'M2'!$A:$C,R$2,FALSE)),"NOT PRESENT",VLOOKUP(DATA!$P1039,'M2'!$A:$C,R$2,FALSE)),IF($N1039=0,IF(ISERROR(VLOOKUP($P1039,'M1'!$A:$C,R$2,FALSE)),IF(ISERROR(VLOOKUP(DATA!$P1039,'M2'!$A:$C,R$2,FALSE)),"NOT PRESENT",VLOOKUP(DATA!$P1039,'M2'!$A:$C,R$2,FALSE)),VLOOKUP($P1039,'M1'!$A:$C,R$2,FALSE)),"SPECIFY METHOD")))</f>
        <v>No Debris found</v>
      </c>
      <c r="S1039" s="33">
        <f t="shared" si="1931"/>
        <v>0</v>
      </c>
      <c r="T1039" s="2">
        <v>0</v>
      </c>
    </row>
    <row r="1040" spans="2:20">
      <c r="B1040" s="2" t="str">
        <f t="shared" ref="B1040:D1040" si="2052">IF(ISERROR(B1039),IF(ISERROR(B1038),IF(ISERROR(B1037),"BLANK",B1037),B1038),B1039)</f>
        <v>LH</v>
      </c>
      <c r="C1040" s="2" t="str">
        <f t="shared" si="2052"/>
        <v>KK</v>
      </c>
      <c r="D1040" s="2" t="str">
        <f t="shared" si="2052"/>
        <v>BC3</v>
      </c>
      <c r="E1040" s="7" t="str">
        <f>IF(ISERROR(VLOOKUP($D1040,SITES!$A:$E,2,FALSE)),"",VLOOKUP($D1040,SITES!$A:$E,2,FALSE))</f>
        <v>Broward County 3</v>
      </c>
      <c r="F1040" s="4">
        <f>IF(ISERROR(VLOOKUP($D1040,SITES!$A:$E,3,FALSE)),"",VLOOKUP($D1040,SITES!$A:$E,3,FALSE))</f>
        <v>26.158633333333334</v>
      </c>
      <c r="G1040" s="31">
        <f>IF(ISERROR(VLOOKUP($D1040,SITES!$A:$E,4,FALSE)),"",VLOOKUP($D1040,SITES!$A:$E,4,FALSE))</f>
        <v>-80.077349999999996</v>
      </c>
      <c r="H1040" s="50">
        <f t="shared" ref="H1040:P1040" si="2053">IF(ISERROR(H1039),IF(ISERROR(H1038),IF(ISERROR(H1037),"BLANK",H1037),H1038),H1039)</f>
        <v>45479</v>
      </c>
      <c r="I1040" s="2">
        <f t="shared" si="2053"/>
        <v>15</v>
      </c>
      <c r="J1040" s="2" t="str">
        <f t="shared" si="2053"/>
        <v>N</v>
      </c>
      <c r="K1040" s="6">
        <f t="shared" si="2053"/>
        <v>0.41666666666666669</v>
      </c>
      <c r="L1040" s="2" t="str">
        <f t="shared" si="2053"/>
        <v>Angela</v>
      </c>
      <c r="M1040" s="2">
        <f t="shared" si="2053"/>
        <v>18.899999999999999</v>
      </c>
      <c r="N1040" s="2">
        <f t="shared" si="2053"/>
        <v>2</v>
      </c>
      <c r="O1040" s="2">
        <f t="shared" si="2053"/>
        <v>2</v>
      </c>
      <c r="P1040" s="2" t="str">
        <f t="shared" si="2053"/>
        <v>dez</v>
      </c>
      <c r="Q1040" s="7" t="str">
        <f>IF($N1040=1,IF(ISERROR(VLOOKUP($P1040,'M1'!$A:$C,Q$2,FALSE)),"NOT PRESENT",VLOOKUP($P1040,'M1'!$A:$C,Q$2,FALSE)),IF($N1040=2,IF(ISERROR(VLOOKUP(DATA!$P1040,'M2'!$A:$C,Q$2,FALSE)),"NOT PRESENT",VLOOKUP(DATA!$P1040,'M2'!$A:$C,Q$2,FALSE)),IF($N1040=0,IF(ISERROR(VLOOKUP($P1040,'M1'!$A:$C,Q$2,FALSE)),IF(ISERROR(VLOOKUP(DATA!$P1040,'M2'!$A:$C,Q$2,FALSE)),"NOT PRESENT",VLOOKUP(DATA!$P1040,'M2'!$A:$C,Q$2,FALSE)),VLOOKUP($P1040,'M1'!$A:$C,Q$2,FALSE)),"SPECIFY METHOD")))</f>
        <v>Debris - Zero</v>
      </c>
      <c r="R1040" s="7" t="str">
        <f>IF($N1040=1,IF(ISERROR(VLOOKUP($P1040,'M1'!$A:$C,R$2,FALSE)),"NOT PRESENT",VLOOKUP($P1040,'M1'!$A:$C,R$2,FALSE)),IF($N1040=2,IF(ISERROR(VLOOKUP(DATA!$P1040,'M2'!$A:$C,R$2,FALSE)),"NOT PRESENT",VLOOKUP(DATA!$P1040,'M2'!$A:$C,R$2,FALSE)),IF($N1040=0,IF(ISERROR(VLOOKUP($P1040,'M1'!$A:$C,R$2,FALSE)),IF(ISERROR(VLOOKUP(DATA!$P1040,'M2'!$A:$C,R$2,FALSE)),"NOT PRESENT",VLOOKUP(DATA!$P1040,'M2'!$A:$C,R$2,FALSE)),VLOOKUP($P1040,'M1'!$A:$C,R$2,FALSE)),"SPECIFY METHOD")))</f>
        <v>No Debris found</v>
      </c>
      <c r="S1040" s="33">
        <f t="shared" si="1931"/>
        <v>0</v>
      </c>
      <c r="T1040" s="2">
        <v>0</v>
      </c>
    </row>
    <row r="1041" spans="2:20">
      <c r="B1041" s="2" t="str">
        <f t="shared" ref="B1041:D1041" si="2054">IF(ISERROR(B1040),IF(ISERROR(B1039),IF(ISERROR(B1038),"BLANK",B1038),B1039),B1040)</f>
        <v>LH</v>
      </c>
      <c r="C1041" s="2" t="str">
        <f t="shared" si="2054"/>
        <v>KK</v>
      </c>
      <c r="D1041" s="2" t="str">
        <f t="shared" si="2054"/>
        <v>BC3</v>
      </c>
      <c r="E1041" s="7" t="str">
        <f>IF(ISERROR(VLOOKUP($D1041,SITES!$A:$E,2,FALSE)),"",VLOOKUP($D1041,SITES!$A:$E,2,FALSE))</f>
        <v>Broward County 3</v>
      </c>
      <c r="F1041" s="4">
        <f>IF(ISERROR(VLOOKUP($D1041,SITES!$A:$E,3,FALSE)),"",VLOOKUP($D1041,SITES!$A:$E,3,FALSE))</f>
        <v>26.158633333333334</v>
      </c>
      <c r="G1041" s="31">
        <f>IF(ISERROR(VLOOKUP($D1041,SITES!$A:$E,4,FALSE)),"",VLOOKUP($D1041,SITES!$A:$E,4,FALSE))</f>
        <v>-80.077349999999996</v>
      </c>
      <c r="H1041" s="50">
        <f t="shared" ref="H1041:P1041" si="2055">IF(ISERROR(H1040),IF(ISERROR(H1039),IF(ISERROR(H1038),"BLANK",H1038),H1039),H1040)</f>
        <v>45479</v>
      </c>
      <c r="I1041" s="2">
        <f t="shared" si="2055"/>
        <v>15</v>
      </c>
      <c r="J1041" s="2" t="str">
        <f t="shared" si="2055"/>
        <v>N</v>
      </c>
      <c r="K1041" s="6">
        <f t="shared" si="2055"/>
        <v>0.41666666666666669</v>
      </c>
      <c r="L1041" s="2" t="str">
        <f t="shared" si="2055"/>
        <v>Angela</v>
      </c>
      <c r="M1041" s="2">
        <f t="shared" si="2055"/>
        <v>18.899999999999999</v>
      </c>
      <c r="N1041" s="2">
        <f t="shared" si="2055"/>
        <v>2</v>
      </c>
      <c r="O1041" s="2">
        <f t="shared" si="2055"/>
        <v>2</v>
      </c>
      <c r="P1041" s="2" t="str">
        <f t="shared" si="2055"/>
        <v>dez</v>
      </c>
      <c r="Q1041" s="7" t="str">
        <f>IF($N1041=1,IF(ISERROR(VLOOKUP($P1041,'M1'!$A:$C,Q$2,FALSE)),"NOT PRESENT",VLOOKUP($P1041,'M1'!$A:$C,Q$2,FALSE)),IF($N1041=2,IF(ISERROR(VLOOKUP(DATA!$P1041,'M2'!$A:$C,Q$2,FALSE)),"NOT PRESENT",VLOOKUP(DATA!$P1041,'M2'!$A:$C,Q$2,FALSE)),IF($N1041=0,IF(ISERROR(VLOOKUP($P1041,'M1'!$A:$C,Q$2,FALSE)),IF(ISERROR(VLOOKUP(DATA!$P1041,'M2'!$A:$C,Q$2,FALSE)),"NOT PRESENT",VLOOKUP(DATA!$P1041,'M2'!$A:$C,Q$2,FALSE)),VLOOKUP($P1041,'M1'!$A:$C,Q$2,FALSE)),"SPECIFY METHOD")))</f>
        <v>Debris - Zero</v>
      </c>
      <c r="R1041" s="7" t="str">
        <f>IF($N1041=1,IF(ISERROR(VLOOKUP($P1041,'M1'!$A:$C,R$2,FALSE)),"NOT PRESENT",VLOOKUP($P1041,'M1'!$A:$C,R$2,FALSE)),IF($N1041=2,IF(ISERROR(VLOOKUP(DATA!$P1041,'M2'!$A:$C,R$2,FALSE)),"NOT PRESENT",VLOOKUP(DATA!$P1041,'M2'!$A:$C,R$2,FALSE)),IF($N1041=0,IF(ISERROR(VLOOKUP($P1041,'M1'!$A:$C,R$2,FALSE)),IF(ISERROR(VLOOKUP(DATA!$P1041,'M2'!$A:$C,R$2,FALSE)),"NOT PRESENT",VLOOKUP(DATA!$P1041,'M2'!$A:$C,R$2,FALSE)),VLOOKUP($P1041,'M1'!$A:$C,R$2,FALSE)),"SPECIFY METHOD")))</f>
        <v>No Debris found</v>
      </c>
      <c r="S1041" s="33">
        <f t="shared" si="1931"/>
        <v>0</v>
      </c>
      <c r="T1041" s="2">
        <v>0</v>
      </c>
    </row>
    <row r="1042" spans="2:20">
      <c r="B1042" s="2" t="str">
        <f t="shared" ref="B1042:D1042" si="2056">IF(ISERROR(B1041),IF(ISERROR(B1040),IF(ISERROR(B1039),"BLANK",B1039),B1040),B1041)</f>
        <v>LH</v>
      </c>
      <c r="C1042" s="2" t="str">
        <f t="shared" si="2056"/>
        <v>KK</v>
      </c>
      <c r="D1042" s="2" t="str">
        <f t="shared" si="2056"/>
        <v>BC3</v>
      </c>
      <c r="E1042" s="7" t="str">
        <f>IF(ISERROR(VLOOKUP($D1042,SITES!$A:$E,2,FALSE)),"",VLOOKUP($D1042,SITES!$A:$E,2,FALSE))</f>
        <v>Broward County 3</v>
      </c>
      <c r="F1042" s="4">
        <f>IF(ISERROR(VLOOKUP($D1042,SITES!$A:$E,3,FALSE)),"",VLOOKUP($D1042,SITES!$A:$E,3,FALSE))</f>
        <v>26.158633333333334</v>
      </c>
      <c r="G1042" s="31">
        <f>IF(ISERROR(VLOOKUP($D1042,SITES!$A:$E,4,FALSE)),"",VLOOKUP($D1042,SITES!$A:$E,4,FALSE))</f>
        <v>-80.077349999999996</v>
      </c>
      <c r="H1042" s="50">
        <f t="shared" ref="H1042:P1042" si="2057">IF(ISERROR(H1041),IF(ISERROR(H1040),IF(ISERROR(H1039),"BLANK",H1039),H1040),H1041)</f>
        <v>45479</v>
      </c>
      <c r="I1042" s="2">
        <f t="shared" si="2057"/>
        <v>15</v>
      </c>
      <c r="J1042" s="2" t="str">
        <f t="shared" si="2057"/>
        <v>N</v>
      </c>
      <c r="K1042" s="6">
        <f t="shared" si="2057"/>
        <v>0.41666666666666669</v>
      </c>
      <c r="L1042" s="2" t="str">
        <f t="shared" si="2057"/>
        <v>Angela</v>
      </c>
      <c r="M1042" s="2">
        <f t="shared" si="2057"/>
        <v>18.899999999999999</v>
      </c>
      <c r="N1042" s="2">
        <f t="shared" si="2057"/>
        <v>2</v>
      </c>
      <c r="O1042" s="2">
        <f t="shared" si="2057"/>
        <v>2</v>
      </c>
      <c r="P1042" s="2" t="str">
        <f t="shared" si="2057"/>
        <v>dez</v>
      </c>
      <c r="Q1042" s="7" t="str">
        <f>IF($N1042=1,IF(ISERROR(VLOOKUP($P1042,'M1'!$A:$C,Q$2,FALSE)),"NOT PRESENT",VLOOKUP($P1042,'M1'!$A:$C,Q$2,FALSE)),IF($N1042=2,IF(ISERROR(VLOOKUP(DATA!$P1042,'M2'!$A:$C,Q$2,FALSE)),"NOT PRESENT",VLOOKUP(DATA!$P1042,'M2'!$A:$C,Q$2,FALSE)),IF($N1042=0,IF(ISERROR(VLOOKUP($P1042,'M1'!$A:$C,Q$2,FALSE)),IF(ISERROR(VLOOKUP(DATA!$P1042,'M2'!$A:$C,Q$2,FALSE)),"NOT PRESENT",VLOOKUP(DATA!$P1042,'M2'!$A:$C,Q$2,FALSE)),VLOOKUP($P1042,'M1'!$A:$C,Q$2,FALSE)),"SPECIFY METHOD")))</f>
        <v>Debris - Zero</v>
      </c>
      <c r="R1042" s="7" t="str">
        <f>IF($N1042=1,IF(ISERROR(VLOOKUP($P1042,'M1'!$A:$C,R$2,FALSE)),"NOT PRESENT",VLOOKUP($P1042,'M1'!$A:$C,R$2,FALSE)),IF($N1042=2,IF(ISERROR(VLOOKUP(DATA!$P1042,'M2'!$A:$C,R$2,FALSE)),"NOT PRESENT",VLOOKUP(DATA!$P1042,'M2'!$A:$C,R$2,FALSE)),IF($N1042=0,IF(ISERROR(VLOOKUP($P1042,'M1'!$A:$C,R$2,FALSE)),IF(ISERROR(VLOOKUP(DATA!$P1042,'M2'!$A:$C,R$2,FALSE)),"NOT PRESENT",VLOOKUP(DATA!$P1042,'M2'!$A:$C,R$2,FALSE)),VLOOKUP($P1042,'M1'!$A:$C,R$2,FALSE)),"SPECIFY METHOD")))</f>
        <v>No Debris found</v>
      </c>
      <c r="S1042" s="33">
        <f t="shared" si="1931"/>
        <v>0</v>
      </c>
      <c r="T1042" s="2">
        <v>0</v>
      </c>
    </row>
    <row r="1043" spans="2:20">
      <c r="B1043" s="2" t="str">
        <f t="shared" ref="B1043:D1043" si="2058">IF(ISERROR(B1042),IF(ISERROR(B1041),IF(ISERROR(B1040),"BLANK",B1040),B1041),B1042)</f>
        <v>LH</v>
      </c>
      <c r="C1043" s="2" t="str">
        <f t="shared" si="2058"/>
        <v>KK</v>
      </c>
      <c r="D1043" s="2" t="str">
        <f t="shared" si="2058"/>
        <v>BC3</v>
      </c>
      <c r="E1043" s="7" t="str">
        <f>IF(ISERROR(VLOOKUP($D1043,SITES!$A:$E,2,FALSE)),"",VLOOKUP($D1043,SITES!$A:$E,2,FALSE))</f>
        <v>Broward County 3</v>
      </c>
      <c r="F1043" s="4">
        <f>IF(ISERROR(VLOOKUP($D1043,SITES!$A:$E,3,FALSE)),"",VLOOKUP($D1043,SITES!$A:$E,3,FALSE))</f>
        <v>26.158633333333334</v>
      </c>
      <c r="G1043" s="31">
        <f>IF(ISERROR(VLOOKUP($D1043,SITES!$A:$E,4,FALSE)),"",VLOOKUP($D1043,SITES!$A:$E,4,FALSE))</f>
        <v>-80.077349999999996</v>
      </c>
      <c r="H1043" s="50">
        <f t="shared" ref="H1043:P1043" si="2059">IF(ISERROR(H1042),IF(ISERROR(H1041),IF(ISERROR(H1040),"BLANK",H1040),H1041),H1042)</f>
        <v>45479</v>
      </c>
      <c r="I1043" s="2">
        <f t="shared" si="2059"/>
        <v>15</v>
      </c>
      <c r="J1043" s="2" t="str">
        <f t="shared" si="2059"/>
        <v>N</v>
      </c>
      <c r="K1043" s="6">
        <f t="shared" si="2059"/>
        <v>0.41666666666666669</v>
      </c>
      <c r="L1043" s="2" t="str">
        <f t="shared" si="2059"/>
        <v>Angela</v>
      </c>
      <c r="M1043" s="2">
        <f t="shared" si="2059"/>
        <v>18.899999999999999</v>
      </c>
      <c r="N1043" s="2">
        <f t="shared" si="2059"/>
        <v>2</v>
      </c>
      <c r="O1043" s="2">
        <f t="shared" si="2059"/>
        <v>2</v>
      </c>
      <c r="P1043" s="2" t="str">
        <f t="shared" si="2059"/>
        <v>dez</v>
      </c>
      <c r="Q1043" s="7" t="str">
        <f>IF($N1043=1,IF(ISERROR(VLOOKUP($P1043,'M1'!$A:$C,Q$2,FALSE)),"NOT PRESENT",VLOOKUP($P1043,'M1'!$A:$C,Q$2,FALSE)),IF($N1043=2,IF(ISERROR(VLOOKUP(DATA!$P1043,'M2'!$A:$C,Q$2,FALSE)),"NOT PRESENT",VLOOKUP(DATA!$P1043,'M2'!$A:$C,Q$2,FALSE)),IF($N1043=0,IF(ISERROR(VLOOKUP($P1043,'M1'!$A:$C,Q$2,FALSE)),IF(ISERROR(VLOOKUP(DATA!$P1043,'M2'!$A:$C,Q$2,FALSE)),"NOT PRESENT",VLOOKUP(DATA!$P1043,'M2'!$A:$C,Q$2,FALSE)),VLOOKUP($P1043,'M1'!$A:$C,Q$2,FALSE)),"SPECIFY METHOD")))</f>
        <v>Debris - Zero</v>
      </c>
      <c r="R1043" s="7" t="str">
        <f>IF($N1043=1,IF(ISERROR(VLOOKUP($P1043,'M1'!$A:$C,R$2,FALSE)),"NOT PRESENT",VLOOKUP($P1043,'M1'!$A:$C,R$2,FALSE)),IF($N1043=2,IF(ISERROR(VLOOKUP(DATA!$P1043,'M2'!$A:$C,R$2,FALSE)),"NOT PRESENT",VLOOKUP(DATA!$P1043,'M2'!$A:$C,R$2,FALSE)),IF($N1043=0,IF(ISERROR(VLOOKUP($P1043,'M1'!$A:$C,R$2,FALSE)),IF(ISERROR(VLOOKUP(DATA!$P1043,'M2'!$A:$C,R$2,FALSE)),"NOT PRESENT",VLOOKUP(DATA!$P1043,'M2'!$A:$C,R$2,FALSE)),VLOOKUP($P1043,'M1'!$A:$C,R$2,FALSE)),"SPECIFY METHOD")))</f>
        <v>No Debris found</v>
      </c>
      <c r="S1043" s="33">
        <f t="shared" ref="S1043:S1106" si="2060">SUM(T1043:AV1043)</f>
        <v>0</v>
      </c>
      <c r="T1043" s="2">
        <v>0</v>
      </c>
    </row>
    <row r="1044" spans="2:20">
      <c r="B1044" s="2" t="str">
        <f t="shared" ref="B1044:D1044" si="2061">IF(ISERROR(B1043),IF(ISERROR(B1042),IF(ISERROR(B1041),"BLANK",B1041),B1042),B1043)</f>
        <v>LH</v>
      </c>
      <c r="C1044" s="2" t="str">
        <f t="shared" si="2061"/>
        <v>KK</v>
      </c>
      <c r="D1044" s="2" t="str">
        <f t="shared" si="2061"/>
        <v>BC3</v>
      </c>
      <c r="E1044" s="7" t="str">
        <f>IF(ISERROR(VLOOKUP($D1044,SITES!$A:$E,2,FALSE)),"",VLOOKUP($D1044,SITES!$A:$E,2,FALSE))</f>
        <v>Broward County 3</v>
      </c>
      <c r="F1044" s="4">
        <f>IF(ISERROR(VLOOKUP($D1044,SITES!$A:$E,3,FALSE)),"",VLOOKUP($D1044,SITES!$A:$E,3,FALSE))</f>
        <v>26.158633333333334</v>
      </c>
      <c r="G1044" s="31">
        <f>IF(ISERROR(VLOOKUP($D1044,SITES!$A:$E,4,FALSE)),"",VLOOKUP($D1044,SITES!$A:$E,4,FALSE))</f>
        <v>-80.077349999999996</v>
      </c>
      <c r="H1044" s="50">
        <f t="shared" ref="H1044:P1044" si="2062">IF(ISERROR(H1043),IF(ISERROR(H1042),IF(ISERROR(H1041),"BLANK",H1041),H1042),H1043)</f>
        <v>45479</v>
      </c>
      <c r="I1044" s="2">
        <f t="shared" si="2062"/>
        <v>15</v>
      </c>
      <c r="J1044" s="2" t="str">
        <f t="shared" si="2062"/>
        <v>N</v>
      </c>
      <c r="K1044" s="6">
        <f t="shared" si="2062"/>
        <v>0.41666666666666669</v>
      </c>
      <c r="L1044" s="2" t="str">
        <f t="shared" si="2062"/>
        <v>Angela</v>
      </c>
      <c r="M1044" s="2">
        <f t="shared" si="2062"/>
        <v>18.899999999999999</v>
      </c>
      <c r="N1044" s="2">
        <f t="shared" si="2062"/>
        <v>2</v>
      </c>
      <c r="O1044" s="2">
        <f t="shared" si="2062"/>
        <v>2</v>
      </c>
      <c r="P1044" s="2" t="str">
        <f t="shared" si="2062"/>
        <v>dez</v>
      </c>
      <c r="Q1044" s="7" t="str">
        <f>IF($N1044=1,IF(ISERROR(VLOOKUP($P1044,'M1'!$A:$C,Q$2,FALSE)),"NOT PRESENT",VLOOKUP($P1044,'M1'!$A:$C,Q$2,FALSE)),IF($N1044=2,IF(ISERROR(VLOOKUP(DATA!$P1044,'M2'!$A:$C,Q$2,FALSE)),"NOT PRESENT",VLOOKUP(DATA!$P1044,'M2'!$A:$C,Q$2,FALSE)),IF($N1044=0,IF(ISERROR(VLOOKUP($P1044,'M1'!$A:$C,Q$2,FALSE)),IF(ISERROR(VLOOKUP(DATA!$P1044,'M2'!$A:$C,Q$2,FALSE)),"NOT PRESENT",VLOOKUP(DATA!$P1044,'M2'!$A:$C,Q$2,FALSE)),VLOOKUP($P1044,'M1'!$A:$C,Q$2,FALSE)),"SPECIFY METHOD")))</f>
        <v>Debris - Zero</v>
      </c>
      <c r="R1044" s="7" t="str">
        <f>IF($N1044=1,IF(ISERROR(VLOOKUP($P1044,'M1'!$A:$C,R$2,FALSE)),"NOT PRESENT",VLOOKUP($P1044,'M1'!$A:$C,R$2,FALSE)),IF($N1044=2,IF(ISERROR(VLOOKUP(DATA!$P1044,'M2'!$A:$C,R$2,FALSE)),"NOT PRESENT",VLOOKUP(DATA!$P1044,'M2'!$A:$C,R$2,FALSE)),IF($N1044=0,IF(ISERROR(VLOOKUP($P1044,'M1'!$A:$C,R$2,FALSE)),IF(ISERROR(VLOOKUP(DATA!$P1044,'M2'!$A:$C,R$2,FALSE)),"NOT PRESENT",VLOOKUP(DATA!$P1044,'M2'!$A:$C,R$2,FALSE)),VLOOKUP($P1044,'M1'!$A:$C,R$2,FALSE)),"SPECIFY METHOD")))</f>
        <v>No Debris found</v>
      </c>
      <c r="S1044" s="33">
        <f t="shared" si="2060"/>
        <v>0</v>
      </c>
      <c r="T1044" s="2">
        <v>0</v>
      </c>
    </row>
    <row r="1045" spans="2:20">
      <c r="B1045" s="2" t="str">
        <f t="shared" ref="B1045:D1045" si="2063">IF(ISERROR(B1044),IF(ISERROR(B1043),IF(ISERROR(B1042),"BLANK",B1042),B1043),B1044)</f>
        <v>LH</v>
      </c>
      <c r="C1045" s="2" t="str">
        <f t="shared" si="2063"/>
        <v>KK</v>
      </c>
      <c r="D1045" s="2" t="str">
        <f t="shared" si="2063"/>
        <v>BC3</v>
      </c>
      <c r="E1045" s="7" t="str">
        <f>IF(ISERROR(VLOOKUP($D1045,SITES!$A:$E,2,FALSE)),"",VLOOKUP($D1045,SITES!$A:$E,2,FALSE))</f>
        <v>Broward County 3</v>
      </c>
      <c r="F1045" s="4">
        <f>IF(ISERROR(VLOOKUP($D1045,SITES!$A:$E,3,FALSE)),"",VLOOKUP($D1045,SITES!$A:$E,3,FALSE))</f>
        <v>26.158633333333334</v>
      </c>
      <c r="G1045" s="31">
        <f>IF(ISERROR(VLOOKUP($D1045,SITES!$A:$E,4,FALSE)),"",VLOOKUP($D1045,SITES!$A:$E,4,FALSE))</f>
        <v>-80.077349999999996</v>
      </c>
      <c r="H1045" s="50">
        <f t="shared" ref="H1045:P1045" si="2064">IF(ISERROR(H1044),IF(ISERROR(H1043),IF(ISERROR(H1042),"BLANK",H1042),H1043),H1044)</f>
        <v>45479</v>
      </c>
      <c r="I1045" s="2">
        <f t="shared" si="2064"/>
        <v>15</v>
      </c>
      <c r="J1045" s="2" t="str">
        <f t="shared" si="2064"/>
        <v>N</v>
      </c>
      <c r="K1045" s="6">
        <f t="shared" si="2064"/>
        <v>0.41666666666666669</v>
      </c>
      <c r="L1045" s="2" t="str">
        <f t="shared" si="2064"/>
        <v>Angela</v>
      </c>
      <c r="M1045" s="2">
        <f t="shared" si="2064"/>
        <v>18.899999999999999</v>
      </c>
      <c r="N1045" s="2">
        <f t="shared" si="2064"/>
        <v>2</v>
      </c>
      <c r="O1045" s="2">
        <f t="shared" si="2064"/>
        <v>2</v>
      </c>
      <c r="P1045" s="2" t="str">
        <f t="shared" si="2064"/>
        <v>dez</v>
      </c>
      <c r="Q1045" s="7" t="str">
        <f>IF($N1045=1,IF(ISERROR(VLOOKUP($P1045,'M1'!$A:$C,Q$2,FALSE)),"NOT PRESENT",VLOOKUP($P1045,'M1'!$A:$C,Q$2,FALSE)),IF($N1045=2,IF(ISERROR(VLOOKUP(DATA!$P1045,'M2'!$A:$C,Q$2,FALSE)),"NOT PRESENT",VLOOKUP(DATA!$P1045,'M2'!$A:$C,Q$2,FALSE)),IF($N1045=0,IF(ISERROR(VLOOKUP($P1045,'M1'!$A:$C,Q$2,FALSE)),IF(ISERROR(VLOOKUP(DATA!$P1045,'M2'!$A:$C,Q$2,FALSE)),"NOT PRESENT",VLOOKUP(DATA!$P1045,'M2'!$A:$C,Q$2,FALSE)),VLOOKUP($P1045,'M1'!$A:$C,Q$2,FALSE)),"SPECIFY METHOD")))</f>
        <v>Debris - Zero</v>
      </c>
      <c r="R1045" s="7" t="str">
        <f>IF($N1045=1,IF(ISERROR(VLOOKUP($P1045,'M1'!$A:$C,R$2,FALSE)),"NOT PRESENT",VLOOKUP($P1045,'M1'!$A:$C,R$2,FALSE)),IF($N1045=2,IF(ISERROR(VLOOKUP(DATA!$P1045,'M2'!$A:$C,R$2,FALSE)),"NOT PRESENT",VLOOKUP(DATA!$P1045,'M2'!$A:$C,R$2,FALSE)),IF($N1045=0,IF(ISERROR(VLOOKUP($P1045,'M1'!$A:$C,R$2,FALSE)),IF(ISERROR(VLOOKUP(DATA!$P1045,'M2'!$A:$C,R$2,FALSE)),"NOT PRESENT",VLOOKUP(DATA!$P1045,'M2'!$A:$C,R$2,FALSE)),VLOOKUP($P1045,'M1'!$A:$C,R$2,FALSE)),"SPECIFY METHOD")))</f>
        <v>No Debris found</v>
      </c>
      <c r="S1045" s="33">
        <f t="shared" si="2060"/>
        <v>0</v>
      </c>
      <c r="T1045" s="2">
        <v>0</v>
      </c>
    </row>
    <row r="1046" spans="2:20">
      <c r="B1046" s="2" t="str">
        <f t="shared" ref="B1046:D1046" si="2065">IF(ISERROR(B1045),IF(ISERROR(B1044),IF(ISERROR(B1043),"BLANK",B1043),B1044),B1045)</f>
        <v>LH</v>
      </c>
      <c r="C1046" s="2" t="str">
        <f t="shared" si="2065"/>
        <v>KK</v>
      </c>
      <c r="D1046" s="2" t="str">
        <f t="shared" si="2065"/>
        <v>BC3</v>
      </c>
      <c r="E1046" s="7" t="str">
        <f>IF(ISERROR(VLOOKUP($D1046,SITES!$A:$E,2,FALSE)),"",VLOOKUP($D1046,SITES!$A:$E,2,FALSE))</f>
        <v>Broward County 3</v>
      </c>
      <c r="F1046" s="4">
        <f>IF(ISERROR(VLOOKUP($D1046,SITES!$A:$E,3,FALSE)),"",VLOOKUP($D1046,SITES!$A:$E,3,FALSE))</f>
        <v>26.158633333333334</v>
      </c>
      <c r="G1046" s="31">
        <f>IF(ISERROR(VLOOKUP($D1046,SITES!$A:$E,4,FALSE)),"",VLOOKUP($D1046,SITES!$A:$E,4,FALSE))</f>
        <v>-80.077349999999996</v>
      </c>
      <c r="H1046" s="50">
        <f t="shared" ref="H1046:P1046" si="2066">IF(ISERROR(H1045),IF(ISERROR(H1044),IF(ISERROR(H1043),"BLANK",H1043),H1044),H1045)</f>
        <v>45479</v>
      </c>
      <c r="I1046" s="2">
        <f t="shared" si="2066"/>
        <v>15</v>
      </c>
      <c r="J1046" s="2" t="str">
        <f t="shared" si="2066"/>
        <v>N</v>
      </c>
      <c r="K1046" s="6">
        <f t="shared" si="2066"/>
        <v>0.41666666666666669</v>
      </c>
      <c r="L1046" s="2" t="str">
        <f t="shared" si="2066"/>
        <v>Angela</v>
      </c>
      <c r="M1046" s="2">
        <f t="shared" si="2066"/>
        <v>18.899999999999999</v>
      </c>
      <c r="N1046" s="2">
        <f t="shared" si="2066"/>
        <v>2</v>
      </c>
      <c r="O1046" s="2">
        <f t="shared" si="2066"/>
        <v>2</v>
      </c>
      <c r="P1046" s="2" t="str">
        <f t="shared" si="2066"/>
        <v>dez</v>
      </c>
      <c r="Q1046" s="7" t="str">
        <f>IF($N1046=1,IF(ISERROR(VLOOKUP($P1046,'M1'!$A:$C,Q$2,FALSE)),"NOT PRESENT",VLOOKUP($P1046,'M1'!$A:$C,Q$2,FALSE)),IF($N1046=2,IF(ISERROR(VLOOKUP(DATA!$P1046,'M2'!$A:$C,Q$2,FALSE)),"NOT PRESENT",VLOOKUP(DATA!$P1046,'M2'!$A:$C,Q$2,FALSE)),IF($N1046=0,IF(ISERROR(VLOOKUP($P1046,'M1'!$A:$C,Q$2,FALSE)),IF(ISERROR(VLOOKUP(DATA!$P1046,'M2'!$A:$C,Q$2,FALSE)),"NOT PRESENT",VLOOKUP(DATA!$P1046,'M2'!$A:$C,Q$2,FALSE)),VLOOKUP($P1046,'M1'!$A:$C,Q$2,FALSE)),"SPECIFY METHOD")))</f>
        <v>Debris - Zero</v>
      </c>
      <c r="R1046" s="7" t="str">
        <f>IF($N1046=1,IF(ISERROR(VLOOKUP($P1046,'M1'!$A:$C,R$2,FALSE)),"NOT PRESENT",VLOOKUP($P1046,'M1'!$A:$C,R$2,FALSE)),IF($N1046=2,IF(ISERROR(VLOOKUP(DATA!$P1046,'M2'!$A:$C,R$2,FALSE)),"NOT PRESENT",VLOOKUP(DATA!$P1046,'M2'!$A:$C,R$2,FALSE)),IF($N1046=0,IF(ISERROR(VLOOKUP($P1046,'M1'!$A:$C,R$2,FALSE)),IF(ISERROR(VLOOKUP(DATA!$P1046,'M2'!$A:$C,R$2,FALSE)),"NOT PRESENT",VLOOKUP(DATA!$P1046,'M2'!$A:$C,R$2,FALSE)),VLOOKUP($P1046,'M1'!$A:$C,R$2,FALSE)),"SPECIFY METHOD")))</f>
        <v>No Debris found</v>
      </c>
      <c r="S1046" s="33">
        <f t="shared" si="2060"/>
        <v>0</v>
      </c>
      <c r="T1046" s="2">
        <v>0</v>
      </c>
    </row>
    <row r="1047" spans="2:20">
      <c r="B1047" s="2" t="str">
        <f t="shared" ref="B1047:D1047" si="2067">IF(ISERROR(B1046),IF(ISERROR(B1045),IF(ISERROR(B1044),"BLANK",B1044),B1045),B1046)</f>
        <v>LH</v>
      </c>
      <c r="C1047" s="2" t="str">
        <f t="shared" si="2067"/>
        <v>KK</v>
      </c>
      <c r="D1047" s="2" t="str">
        <f t="shared" si="2067"/>
        <v>BC3</v>
      </c>
      <c r="E1047" s="7" t="str">
        <f>IF(ISERROR(VLOOKUP($D1047,SITES!$A:$E,2,FALSE)),"",VLOOKUP($D1047,SITES!$A:$E,2,FALSE))</f>
        <v>Broward County 3</v>
      </c>
      <c r="F1047" s="4">
        <f>IF(ISERROR(VLOOKUP($D1047,SITES!$A:$E,3,FALSE)),"",VLOOKUP($D1047,SITES!$A:$E,3,FALSE))</f>
        <v>26.158633333333334</v>
      </c>
      <c r="G1047" s="31">
        <f>IF(ISERROR(VLOOKUP($D1047,SITES!$A:$E,4,FALSE)),"",VLOOKUP($D1047,SITES!$A:$E,4,FALSE))</f>
        <v>-80.077349999999996</v>
      </c>
      <c r="H1047" s="50">
        <f t="shared" ref="H1047:P1047" si="2068">IF(ISERROR(H1046),IF(ISERROR(H1045),IF(ISERROR(H1044),"BLANK",H1044),H1045),H1046)</f>
        <v>45479</v>
      </c>
      <c r="I1047" s="2">
        <f t="shared" si="2068"/>
        <v>15</v>
      </c>
      <c r="J1047" s="2" t="str">
        <f t="shared" si="2068"/>
        <v>N</v>
      </c>
      <c r="K1047" s="6">
        <f t="shared" si="2068"/>
        <v>0.41666666666666669</v>
      </c>
      <c r="L1047" s="2" t="str">
        <f t="shared" si="2068"/>
        <v>Angela</v>
      </c>
      <c r="M1047" s="2">
        <f t="shared" si="2068"/>
        <v>18.899999999999999</v>
      </c>
      <c r="N1047" s="2">
        <f t="shared" si="2068"/>
        <v>2</v>
      </c>
      <c r="O1047" s="2">
        <f t="shared" si="2068"/>
        <v>2</v>
      </c>
      <c r="P1047" s="2" t="str">
        <f t="shared" si="2068"/>
        <v>dez</v>
      </c>
      <c r="Q1047" s="7" t="str">
        <f>IF($N1047=1,IF(ISERROR(VLOOKUP($P1047,'M1'!$A:$C,Q$2,FALSE)),"NOT PRESENT",VLOOKUP($P1047,'M1'!$A:$C,Q$2,FALSE)),IF($N1047=2,IF(ISERROR(VLOOKUP(DATA!$P1047,'M2'!$A:$C,Q$2,FALSE)),"NOT PRESENT",VLOOKUP(DATA!$P1047,'M2'!$A:$C,Q$2,FALSE)),IF($N1047=0,IF(ISERROR(VLOOKUP($P1047,'M1'!$A:$C,Q$2,FALSE)),IF(ISERROR(VLOOKUP(DATA!$P1047,'M2'!$A:$C,Q$2,FALSE)),"NOT PRESENT",VLOOKUP(DATA!$P1047,'M2'!$A:$C,Q$2,FALSE)),VLOOKUP($P1047,'M1'!$A:$C,Q$2,FALSE)),"SPECIFY METHOD")))</f>
        <v>Debris - Zero</v>
      </c>
      <c r="R1047" s="7" t="str">
        <f>IF($N1047=1,IF(ISERROR(VLOOKUP($P1047,'M1'!$A:$C,R$2,FALSE)),"NOT PRESENT",VLOOKUP($P1047,'M1'!$A:$C,R$2,FALSE)),IF($N1047=2,IF(ISERROR(VLOOKUP(DATA!$P1047,'M2'!$A:$C,R$2,FALSE)),"NOT PRESENT",VLOOKUP(DATA!$P1047,'M2'!$A:$C,R$2,FALSE)),IF($N1047=0,IF(ISERROR(VLOOKUP($P1047,'M1'!$A:$C,R$2,FALSE)),IF(ISERROR(VLOOKUP(DATA!$P1047,'M2'!$A:$C,R$2,FALSE)),"NOT PRESENT",VLOOKUP(DATA!$P1047,'M2'!$A:$C,R$2,FALSE)),VLOOKUP($P1047,'M1'!$A:$C,R$2,FALSE)),"SPECIFY METHOD")))</f>
        <v>No Debris found</v>
      </c>
      <c r="S1047" s="33">
        <f t="shared" si="2060"/>
        <v>0</v>
      </c>
      <c r="T1047" s="2">
        <v>0</v>
      </c>
    </row>
    <row r="1048" spans="2:20">
      <c r="B1048" s="2" t="str">
        <f t="shared" ref="B1048:D1048" si="2069">IF(ISERROR(B1047),IF(ISERROR(B1046),IF(ISERROR(B1045),"BLANK",B1045),B1046),B1047)</f>
        <v>LH</v>
      </c>
      <c r="C1048" s="2" t="str">
        <f t="shared" si="2069"/>
        <v>KK</v>
      </c>
      <c r="D1048" s="2" t="str">
        <f t="shared" si="2069"/>
        <v>BC3</v>
      </c>
      <c r="E1048" s="7" t="str">
        <f>IF(ISERROR(VLOOKUP($D1048,SITES!$A:$E,2,FALSE)),"",VLOOKUP($D1048,SITES!$A:$E,2,FALSE))</f>
        <v>Broward County 3</v>
      </c>
      <c r="F1048" s="4">
        <f>IF(ISERROR(VLOOKUP($D1048,SITES!$A:$E,3,FALSE)),"",VLOOKUP($D1048,SITES!$A:$E,3,FALSE))</f>
        <v>26.158633333333334</v>
      </c>
      <c r="G1048" s="31">
        <f>IF(ISERROR(VLOOKUP($D1048,SITES!$A:$E,4,FALSE)),"",VLOOKUP($D1048,SITES!$A:$E,4,FALSE))</f>
        <v>-80.077349999999996</v>
      </c>
      <c r="H1048" s="50">
        <f t="shared" ref="H1048:P1048" si="2070">IF(ISERROR(H1047),IF(ISERROR(H1046),IF(ISERROR(H1045),"BLANK",H1045),H1046),H1047)</f>
        <v>45479</v>
      </c>
      <c r="I1048" s="2">
        <f t="shared" si="2070"/>
        <v>15</v>
      </c>
      <c r="J1048" s="2" t="str">
        <f t="shared" si="2070"/>
        <v>N</v>
      </c>
      <c r="K1048" s="6">
        <f t="shared" si="2070"/>
        <v>0.41666666666666669</v>
      </c>
      <c r="L1048" s="2" t="str">
        <f t="shared" si="2070"/>
        <v>Angela</v>
      </c>
      <c r="M1048" s="2">
        <f t="shared" si="2070"/>
        <v>18.899999999999999</v>
      </c>
      <c r="N1048" s="2">
        <f t="shared" si="2070"/>
        <v>2</v>
      </c>
      <c r="O1048" s="2">
        <f t="shared" si="2070"/>
        <v>2</v>
      </c>
      <c r="P1048" s="2" t="str">
        <f t="shared" si="2070"/>
        <v>dez</v>
      </c>
      <c r="Q1048" s="7" t="str">
        <f>IF($N1048=1,IF(ISERROR(VLOOKUP($P1048,'M1'!$A:$C,Q$2,FALSE)),"NOT PRESENT",VLOOKUP($P1048,'M1'!$A:$C,Q$2,FALSE)),IF($N1048=2,IF(ISERROR(VLOOKUP(DATA!$P1048,'M2'!$A:$C,Q$2,FALSE)),"NOT PRESENT",VLOOKUP(DATA!$P1048,'M2'!$A:$C,Q$2,FALSE)),IF($N1048=0,IF(ISERROR(VLOOKUP($P1048,'M1'!$A:$C,Q$2,FALSE)),IF(ISERROR(VLOOKUP(DATA!$P1048,'M2'!$A:$C,Q$2,FALSE)),"NOT PRESENT",VLOOKUP(DATA!$P1048,'M2'!$A:$C,Q$2,FALSE)),VLOOKUP($P1048,'M1'!$A:$C,Q$2,FALSE)),"SPECIFY METHOD")))</f>
        <v>Debris - Zero</v>
      </c>
      <c r="R1048" s="7" t="str">
        <f>IF($N1048=1,IF(ISERROR(VLOOKUP($P1048,'M1'!$A:$C,R$2,FALSE)),"NOT PRESENT",VLOOKUP($P1048,'M1'!$A:$C,R$2,FALSE)),IF($N1048=2,IF(ISERROR(VLOOKUP(DATA!$P1048,'M2'!$A:$C,R$2,FALSE)),"NOT PRESENT",VLOOKUP(DATA!$P1048,'M2'!$A:$C,R$2,FALSE)),IF($N1048=0,IF(ISERROR(VLOOKUP($P1048,'M1'!$A:$C,R$2,FALSE)),IF(ISERROR(VLOOKUP(DATA!$P1048,'M2'!$A:$C,R$2,FALSE)),"NOT PRESENT",VLOOKUP(DATA!$P1048,'M2'!$A:$C,R$2,FALSE)),VLOOKUP($P1048,'M1'!$A:$C,R$2,FALSE)),"SPECIFY METHOD")))</f>
        <v>No Debris found</v>
      </c>
      <c r="S1048" s="33">
        <f t="shared" si="2060"/>
        <v>0</v>
      </c>
      <c r="T1048" s="2">
        <v>0</v>
      </c>
    </row>
    <row r="1049" spans="2:20">
      <c r="B1049" s="2" t="str">
        <f t="shared" ref="B1049:D1049" si="2071">IF(ISERROR(B1048),IF(ISERROR(B1047),IF(ISERROR(B1046),"BLANK",B1046),B1047),B1048)</f>
        <v>LH</v>
      </c>
      <c r="C1049" s="2" t="str">
        <f t="shared" si="2071"/>
        <v>KK</v>
      </c>
      <c r="D1049" s="2" t="str">
        <f t="shared" si="2071"/>
        <v>BC3</v>
      </c>
      <c r="E1049" s="7" t="str">
        <f>IF(ISERROR(VLOOKUP($D1049,SITES!$A:$E,2,FALSE)),"",VLOOKUP($D1049,SITES!$A:$E,2,FALSE))</f>
        <v>Broward County 3</v>
      </c>
      <c r="F1049" s="4">
        <f>IF(ISERROR(VLOOKUP($D1049,SITES!$A:$E,3,FALSE)),"",VLOOKUP($D1049,SITES!$A:$E,3,FALSE))</f>
        <v>26.158633333333334</v>
      </c>
      <c r="G1049" s="31">
        <f>IF(ISERROR(VLOOKUP($D1049,SITES!$A:$E,4,FALSE)),"",VLOOKUP($D1049,SITES!$A:$E,4,FALSE))</f>
        <v>-80.077349999999996</v>
      </c>
      <c r="H1049" s="50">
        <f t="shared" ref="H1049:P1049" si="2072">IF(ISERROR(H1048),IF(ISERROR(H1047),IF(ISERROR(H1046),"BLANK",H1046),H1047),H1048)</f>
        <v>45479</v>
      </c>
      <c r="I1049" s="2">
        <f t="shared" si="2072"/>
        <v>15</v>
      </c>
      <c r="J1049" s="2" t="str">
        <f t="shared" si="2072"/>
        <v>N</v>
      </c>
      <c r="K1049" s="6">
        <f t="shared" si="2072"/>
        <v>0.41666666666666669</v>
      </c>
      <c r="L1049" s="2" t="str">
        <f t="shared" si="2072"/>
        <v>Angela</v>
      </c>
      <c r="M1049" s="2">
        <f t="shared" si="2072"/>
        <v>18.899999999999999</v>
      </c>
      <c r="N1049" s="2">
        <f t="shared" si="2072"/>
        <v>2</v>
      </c>
      <c r="O1049" s="2">
        <f t="shared" si="2072"/>
        <v>2</v>
      </c>
      <c r="P1049" s="2" t="str">
        <f t="shared" si="2072"/>
        <v>dez</v>
      </c>
      <c r="Q1049" s="7" t="str">
        <f>IF($N1049=1,IF(ISERROR(VLOOKUP($P1049,'M1'!$A:$C,Q$2,FALSE)),"NOT PRESENT",VLOOKUP($P1049,'M1'!$A:$C,Q$2,FALSE)),IF($N1049=2,IF(ISERROR(VLOOKUP(DATA!$P1049,'M2'!$A:$C,Q$2,FALSE)),"NOT PRESENT",VLOOKUP(DATA!$P1049,'M2'!$A:$C,Q$2,FALSE)),IF($N1049=0,IF(ISERROR(VLOOKUP($P1049,'M1'!$A:$C,Q$2,FALSE)),IF(ISERROR(VLOOKUP(DATA!$P1049,'M2'!$A:$C,Q$2,FALSE)),"NOT PRESENT",VLOOKUP(DATA!$P1049,'M2'!$A:$C,Q$2,FALSE)),VLOOKUP($P1049,'M1'!$A:$C,Q$2,FALSE)),"SPECIFY METHOD")))</f>
        <v>Debris - Zero</v>
      </c>
      <c r="R1049" s="7" t="str">
        <f>IF($N1049=1,IF(ISERROR(VLOOKUP($P1049,'M1'!$A:$C,R$2,FALSE)),"NOT PRESENT",VLOOKUP($P1049,'M1'!$A:$C,R$2,FALSE)),IF($N1049=2,IF(ISERROR(VLOOKUP(DATA!$P1049,'M2'!$A:$C,R$2,FALSE)),"NOT PRESENT",VLOOKUP(DATA!$P1049,'M2'!$A:$C,R$2,FALSE)),IF($N1049=0,IF(ISERROR(VLOOKUP($P1049,'M1'!$A:$C,R$2,FALSE)),IF(ISERROR(VLOOKUP(DATA!$P1049,'M2'!$A:$C,R$2,FALSE)),"NOT PRESENT",VLOOKUP(DATA!$P1049,'M2'!$A:$C,R$2,FALSE)),VLOOKUP($P1049,'M1'!$A:$C,R$2,FALSE)),"SPECIFY METHOD")))</f>
        <v>No Debris found</v>
      </c>
      <c r="S1049" s="33">
        <f t="shared" si="2060"/>
        <v>0</v>
      </c>
      <c r="T1049" s="2">
        <v>0</v>
      </c>
    </row>
    <row r="1050" spans="2:20">
      <c r="B1050" s="2" t="str">
        <f t="shared" ref="B1050:D1050" si="2073">IF(ISERROR(B1049),IF(ISERROR(B1048),IF(ISERROR(B1047),"BLANK",B1047),B1048),B1049)</f>
        <v>LH</v>
      </c>
      <c r="C1050" s="2" t="str">
        <f t="shared" si="2073"/>
        <v>KK</v>
      </c>
      <c r="D1050" s="2" t="str">
        <f t="shared" si="2073"/>
        <v>BC3</v>
      </c>
      <c r="E1050" s="7" t="str">
        <f>IF(ISERROR(VLOOKUP($D1050,SITES!$A:$E,2,FALSE)),"",VLOOKUP($D1050,SITES!$A:$E,2,FALSE))</f>
        <v>Broward County 3</v>
      </c>
      <c r="F1050" s="4">
        <f>IF(ISERROR(VLOOKUP($D1050,SITES!$A:$E,3,FALSE)),"",VLOOKUP($D1050,SITES!$A:$E,3,FALSE))</f>
        <v>26.158633333333334</v>
      </c>
      <c r="G1050" s="31">
        <f>IF(ISERROR(VLOOKUP($D1050,SITES!$A:$E,4,FALSE)),"",VLOOKUP($D1050,SITES!$A:$E,4,FALSE))</f>
        <v>-80.077349999999996</v>
      </c>
      <c r="H1050" s="50">
        <f t="shared" ref="H1050:P1050" si="2074">IF(ISERROR(H1049),IF(ISERROR(H1048),IF(ISERROR(H1047),"BLANK",H1047),H1048),H1049)</f>
        <v>45479</v>
      </c>
      <c r="I1050" s="2">
        <f t="shared" si="2074"/>
        <v>15</v>
      </c>
      <c r="J1050" s="2" t="str">
        <f t="shared" si="2074"/>
        <v>N</v>
      </c>
      <c r="K1050" s="6">
        <f t="shared" si="2074"/>
        <v>0.41666666666666669</v>
      </c>
      <c r="L1050" s="2" t="str">
        <f t="shared" si="2074"/>
        <v>Angela</v>
      </c>
      <c r="M1050" s="2">
        <f t="shared" si="2074"/>
        <v>18.899999999999999</v>
      </c>
      <c r="N1050" s="2">
        <f t="shared" si="2074"/>
        <v>2</v>
      </c>
      <c r="O1050" s="2">
        <f t="shared" si="2074"/>
        <v>2</v>
      </c>
      <c r="P1050" s="2" t="str">
        <f t="shared" si="2074"/>
        <v>dez</v>
      </c>
      <c r="Q1050" s="7" t="str">
        <f>IF($N1050=1,IF(ISERROR(VLOOKUP($P1050,'M1'!$A:$C,Q$2,FALSE)),"NOT PRESENT",VLOOKUP($P1050,'M1'!$A:$C,Q$2,FALSE)),IF($N1050=2,IF(ISERROR(VLOOKUP(DATA!$P1050,'M2'!$A:$C,Q$2,FALSE)),"NOT PRESENT",VLOOKUP(DATA!$P1050,'M2'!$A:$C,Q$2,FALSE)),IF($N1050=0,IF(ISERROR(VLOOKUP($P1050,'M1'!$A:$C,Q$2,FALSE)),IF(ISERROR(VLOOKUP(DATA!$P1050,'M2'!$A:$C,Q$2,FALSE)),"NOT PRESENT",VLOOKUP(DATA!$P1050,'M2'!$A:$C,Q$2,FALSE)),VLOOKUP($P1050,'M1'!$A:$C,Q$2,FALSE)),"SPECIFY METHOD")))</f>
        <v>Debris - Zero</v>
      </c>
      <c r="R1050" s="7" t="str">
        <f>IF($N1050=1,IF(ISERROR(VLOOKUP($P1050,'M1'!$A:$C,R$2,FALSE)),"NOT PRESENT",VLOOKUP($P1050,'M1'!$A:$C,R$2,FALSE)),IF($N1050=2,IF(ISERROR(VLOOKUP(DATA!$P1050,'M2'!$A:$C,R$2,FALSE)),"NOT PRESENT",VLOOKUP(DATA!$P1050,'M2'!$A:$C,R$2,FALSE)),IF($N1050=0,IF(ISERROR(VLOOKUP($P1050,'M1'!$A:$C,R$2,FALSE)),IF(ISERROR(VLOOKUP(DATA!$P1050,'M2'!$A:$C,R$2,FALSE)),"NOT PRESENT",VLOOKUP(DATA!$P1050,'M2'!$A:$C,R$2,FALSE)),VLOOKUP($P1050,'M1'!$A:$C,R$2,FALSE)),"SPECIFY METHOD")))</f>
        <v>No Debris found</v>
      </c>
      <c r="S1050" s="33">
        <f t="shared" si="2060"/>
        <v>0</v>
      </c>
      <c r="T1050" s="2">
        <v>0</v>
      </c>
    </row>
    <row r="1051" spans="2:20">
      <c r="B1051" s="2" t="str">
        <f t="shared" ref="B1051:D1051" si="2075">IF(ISERROR(B1050),IF(ISERROR(B1049),IF(ISERROR(B1048),"BLANK",B1048),B1049),B1050)</f>
        <v>LH</v>
      </c>
      <c r="C1051" s="2" t="str">
        <f t="shared" si="2075"/>
        <v>KK</v>
      </c>
      <c r="D1051" s="2" t="str">
        <f t="shared" si="2075"/>
        <v>BC3</v>
      </c>
      <c r="E1051" s="7" t="str">
        <f>IF(ISERROR(VLOOKUP($D1051,SITES!$A:$E,2,FALSE)),"",VLOOKUP($D1051,SITES!$A:$E,2,FALSE))</f>
        <v>Broward County 3</v>
      </c>
      <c r="F1051" s="4">
        <f>IF(ISERROR(VLOOKUP($D1051,SITES!$A:$E,3,FALSE)),"",VLOOKUP($D1051,SITES!$A:$E,3,FALSE))</f>
        <v>26.158633333333334</v>
      </c>
      <c r="G1051" s="31">
        <f>IF(ISERROR(VLOOKUP($D1051,SITES!$A:$E,4,FALSE)),"",VLOOKUP($D1051,SITES!$A:$E,4,FALSE))</f>
        <v>-80.077349999999996</v>
      </c>
      <c r="H1051" s="50">
        <f t="shared" ref="H1051:P1051" si="2076">IF(ISERROR(H1050),IF(ISERROR(H1049),IF(ISERROR(H1048),"BLANK",H1048),H1049),H1050)</f>
        <v>45479</v>
      </c>
      <c r="I1051" s="2">
        <f t="shared" si="2076"/>
        <v>15</v>
      </c>
      <c r="J1051" s="2" t="str">
        <f t="shared" si="2076"/>
        <v>N</v>
      </c>
      <c r="K1051" s="6">
        <f t="shared" si="2076"/>
        <v>0.41666666666666669</v>
      </c>
      <c r="L1051" s="2" t="str">
        <f t="shared" si="2076"/>
        <v>Angela</v>
      </c>
      <c r="M1051" s="2">
        <f t="shared" si="2076"/>
        <v>18.899999999999999</v>
      </c>
      <c r="N1051" s="2">
        <f t="shared" si="2076"/>
        <v>2</v>
      </c>
      <c r="O1051" s="2">
        <f t="shared" si="2076"/>
        <v>2</v>
      </c>
      <c r="P1051" s="2" t="str">
        <f t="shared" si="2076"/>
        <v>dez</v>
      </c>
      <c r="Q1051" s="7" t="str">
        <f>IF($N1051=1,IF(ISERROR(VLOOKUP($P1051,'M1'!$A:$C,Q$2,FALSE)),"NOT PRESENT",VLOOKUP($P1051,'M1'!$A:$C,Q$2,FALSE)),IF($N1051=2,IF(ISERROR(VLOOKUP(DATA!$P1051,'M2'!$A:$C,Q$2,FALSE)),"NOT PRESENT",VLOOKUP(DATA!$P1051,'M2'!$A:$C,Q$2,FALSE)),IF($N1051=0,IF(ISERROR(VLOOKUP($P1051,'M1'!$A:$C,Q$2,FALSE)),IF(ISERROR(VLOOKUP(DATA!$P1051,'M2'!$A:$C,Q$2,FALSE)),"NOT PRESENT",VLOOKUP(DATA!$P1051,'M2'!$A:$C,Q$2,FALSE)),VLOOKUP($P1051,'M1'!$A:$C,Q$2,FALSE)),"SPECIFY METHOD")))</f>
        <v>Debris - Zero</v>
      </c>
      <c r="R1051" s="7" t="str">
        <f>IF($N1051=1,IF(ISERROR(VLOOKUP($P1051,'M1'!$A:$C,R$2,FALSE)),"NOT PRESENT",VLOOKUP($P1051,'M1'!$A:$C,R$2,FALSE)),IF($N1051=2,IF(ISERROR(VLOOKUP(DATA!$P1051,'M2'!$A:$C,R$2,FALSE)),"NOT PRESENT",VLOOKUP(DATA!$P1051,'M2'!$A:$C,R$2,FALSE)),IF($N1051=0,IF(ISERROR(VLOOKUP($P1051,'M1'!$A:$C,R$2,FALSE)),IF(ISERROR(VLOOKUP(DATA!$P1051,'M2'!$A:$C,R$2,FALSE)),"NOT PRESENT",VLOOKUP(DATA!$P1051,'M2'!$A:$C,R$2,FALSE)),VLOOKUP($P1051,'M1'!$A:$C,R$2,FALSE)),"SPECIFY METHOD")))</f>
        <v>No Debris found</v>
      </c>
      <c r="S1051" s="33">
        <f t="shared" si="2060"/>
        <v>0</v>
      </c>
      <c r="T1051" s="2">
        <v>0</v>
      </c>
    </row>
    <row r="1052" spans="2:20">
      <c r="B1052" s="2" t="str">
        <f t="shared" ref="B1052:D1052" si="2077">IF(ISERROR(B1051),IF(ISERROR(B1050),IF(ISERROR(B1049),"BLANK",B1049),B1050),B1051)</f>
        <v>LH</v>
      </c>
      <c r="C1052" s="2" t="str">
        <f t="shared" si="2077"/>
        <v>KK</v>
      </c>
      <c r="D1052" s="2" t="str">
        <f t="shared" si="2077"/>
        <v>BC3</v>
      </c>
      <c r="E1052" s="7" t="str">
        <f>IF(ISERROR(VLOOKUP($D1052,SITES!$A:$E,2,FALSE)),"",VLOOKUP($D1052,SITES!$A:$E,2,FALSE))</f>
        <v>Broward County 3</v>
      </c>
      <c r="F1052" s="4">
        <f>IF(ISERROR(VLOOKUP($D1052,SITES!$A:$E,3,FALSE)),"",VLOOKUP($D1052,SITES!$A:$E,3,FALSE))</f>
        <v>26.158633333333334</v>
      </c>
      <c r="G1052" s="31">
        <f>IF(ISERROR(VLOOKUP($D1052,SITES!$A:$E,4,FALSE)),"",VLOOKUP($D1052,SITES!$A:$E,4,FALSE))</f>
        <v>-80.077349999999996</v>
      </c>
      <c r="H1052" s="50">
        <f t="shared" ref="H1052:P1052" si="2078">IF(ISERROR(H1051),IF(ISERROR(H1050),IF(ISERROR(H1049),"BLANK",H1049),H1050),H1051)</f>
        <v>45479</v>
      </c>
      <c r="I1052" s="2">
        <f t="shared" si="2078"/>
        <v>15</v>
      </c>
      <c r="J1052" s="2" t="str">
        <f t="shared" si="2078"/>
        <v>N</v>
      </c>
      <c r="K1052" s="6">
        <f t="shared" si="2078"/>
        <v>0.41666666666666669</v>
      </c>
      <c r="L1052" s="2" t="str">
        <f t="shared" si="2078"/>
        <v>Angela</v>
      </c>
      <c r="M1052" s="2">
        <f t="shared" si="2078"/>
        <v>18.899999999999999</v>
      </c>
      <c r="N1052" s="2">
        <f t="shared" si="2078"/>
        <v>2</v>
      </c>
      <c r="O1052" s="2">
        <f t="shared" si="2078"/>
        <v>2</v>
      </c>
      <c r="P1052" s="2" t="str">
        <f t="shared" si="2078"/>
        <v>dez</v>
      </c>
      <c r="Q1052" s="7" t="str">
        <f>IF($N1052=1,IF(ISERROR(VLOOKUP($P1052,'M1'!$A:$C,Q$2,FALSE)),"NOT PRESENT",VLOOKUP($P1052,'M1'!$A:$C,Q$2,FALSE)),IF($N1052=2,IF(ISERROR(VLOOKUP(DATA!$P1052,'M2'!$A:$C,Q$2,FALSE)),"NOT PRESENT",VLOOKUP(DATA!$P1052,'M2'!$A:$C,Q$2,FALSE)),IF($N1052=0,IF(ISERROR(VLOOKUP($P1052,'M1'!$A:$C,Q$2,FALSE)),IF(ISERROR(VLOOKUP(DATA!$P1052,'M2'!$A:$C,Q$2,FALSE)),"NOT PRESENT",VLOOKUP(DATA!$P1052,'M2'!$A:$C,Q$2,FALSE)),VLOOKUP($P1052,'M1'!$A:$C,Q$2,FALSE)),"SPECIFY METHOD")))</f>
        <v>Debris - Zero</v>
      </c>
      <c r="R1052" s="7" t="str">
        <f>IF($N1052=1,IF(ISERROR(VLOOKUP($P1052,'M1'!$A:$C,R$2,FALSE)),"NOT PRESENT",VLOOKUP($P1052,'M1'!$A:$C,R$2,FALSE)),IF($N1052=2,IF(ISERROR(VLOOKUP(DATA!$P1052,'M2'!$A:$C,R$2,FALSE)),"NOT PRESENT",VLOOKUP(DATA!$P1052,'M2'!$A:$C,R$2,FALSE)),IF($N1052=0,IF(ISERROR(VLOOKUP($P1052,'M1'!$A:$C,R$2,FALSE)),IF(ISERROR(VLOOKUP(DATA!$P1052,'M2'!$A:$C,R$2,FALSE)),"NOT PRESENT",VLOOKUP(DATA!$P1052,'M2'!$A:$C,R$2,FALSE)),VLOOKUP($P1052,'M1'!$A:$C,R$2,FALSE)),"SPECIFY METHOD")))</f>
        <v>No Debris found</v>
      </c>
      <c r="S1052" s="33">
        <f t="shared" si="2060"/>
        <v>0</v>
      </c>
      <c r="T1052" s="2">
        <v>0</v>
      </c>
    </row>
    <row r="1053" spans="2:20">
      <c r="B1053" s="2" t="str">
        <f t="shared" ref="B1053:D1053" si="2079">IF(ISERROR(B1052),IF(ISERROR(B1051),IF(ISERROR(B1050),"BLANK",B1050),B1051),B1052)</f>
        <v>LH</v>
      </c>
      <c r="C1053" s="2" t="str">
        <f t="shared" si="2079"/>
        <v>KK</v>
      </c>
      <c r="D1053" s="2" t="str">
        <f t="shared" si="2079"/>
        <v>BC3</v>
      </c>
      <c r="E1053" s="7" t="str">
        <f>IF(ISERROR(VLOOKUP($D1053,SITES!$A:$E,2,FALSE)),"",VLOOKUP($D1053,SITES!$A:$E,2,FALSE))</f>
        <v>Broward County 3</v>
      </c>
      <c r="F1053" s="4">
        <f>IF(ISERROR(VLOOKUP($D1053,SITES!$A:$E,3,FALSE)),"",VLOOKUP($D1053,SITES!$A:$E,3,FALSE))</f>
        <v>26.158633333333334</v>
      </c>
      <c r="G1053" s="31">
        <f>IF(ISERROR(VLOOKUP($D1053,SITES!$A:$E,4,FALSE)),"",VLOOKUP($D1053,SITES!$A:$E,4,FALSE))</f>
        <v>-80.077349999999996</v>
      </c>
      <c r="H1053" s="50">
        <f t="shared" ref="H1053:P1053" si="2080">IF(ISERROR(H1052),IF(ISERROR(H1051),IF(ISERROR(H1050),"BLANK",H1050),H1051),H1052)</f>
        <v>45479</v>
      </c>
      <c r="I1053" s="2">
        <f t="shared" si="2080"/>
        <v>15</v>
      </c>
      <c r="J1053" s="2" t="str">
        <f t="shared" si="2080"/>
        <v>N</v>
      </c>
      <c r="K1053" s="6">
        <f t="shared" si="2080"/>
        <v>0.41666666666666669</v>
      </c>
      <c r="L1053" s="2" t="str">
        <f t="shared" si="2080"/>
        <v>Angela</v>
      </c>
      <c r="M1053" s="2">
        <f t="shared" si="2080"/>
        <v>18.899999999999999</v>
      </c>
      <c r="N1053" s="2">
        <f t="shared" si="2080"/>
        <v>2</v>
      </c>
      <c r="O1053" s="2">
        <f t="shared" si="2080"/>
        <v>2</v>
      </c>
      <c r="P1053" s="2" t="str">
        <f t="shared" si="2080"/>
        <v>dez</v>
      </c>
      <c r="Q1053" s="7" t="str">
        <f>IF($N1053=1,IF(ISERROR(VLOOKUP($P1053,'M1'!$A:$C,Q$2,FALSE)),"NOT PRESENT",VLOOKUP($P1053,'M1'!$A:$C,Q$2,FALSE)),IF($N1053=2,IF(ISERROR(VLOOKUP(DATA!$P1053,'M2'!$A:$C,Q$2,FALSE)),"NOT PRESENT",VLOOKUP(DATA!$P1053,'M2'!$A:$C,Q$2,FALSE)),IF($N1053=0,IF(ISERROR(VLOOKUP($P1053,'M1'!$A:$C,Q$2,FALSE)),IF(ISERROR(VLOOKUP(DATA!$P1053,'M2'!$A:$C,Q$2,FALSE)),"NOT PRESENT",VLOOKUP(DATA!$P1053,'M2'!$A:$C,Q$2,FALSE)),VLOOKUP($P1053,'M1'!$A:$C,Q$2,FALSE)),"SPECIFY METHOD")))</f>
        <v>Debris - Zero</v>
      </c>
      <c r="R1053" s="7" t="str">
        <f>IF($N1053=1,IF(ISERROR(VLOOKUP($P1053,'M1'!$A:$C,R$2,FALSE)),"NOT PRESENT",VLOOKUP($P1053,'M1'!$A:$C,R$2,FALSE)),IF($N1053=2,IF(ISERROR(VLOOKUP(DATA!$P1053,'M2'!$A:$C,R$2,FALSE)),"NOT PRESENT",VLOOKUP(DATA!$P1053,'M2'!$A:$C,R$2,FALSE)),IF($N1053=0,IF(ISERROR(VLOOKUP($P1053,'M1'!$A:$C,R$2,FALSE)),IF(ISERROR(VLOOKUP(DATA!$P1053,'M2'!$A:$C,R$2,FALSE)),"NOT PRESENT",VLOOKUP(DATA!$P1053,'M2'!$A:$C,R$2,FALSE)),VLOOKUP($P1053,'M1'!$A:$C,R$2,FALSE)),"SPECIFY METHOD")))</f>
        <v>No Debris found</v>
      </c>
      <c r="S1053" s="33">
        <f t="shared" si="2060"/>
        <v>0</v>
      </c>
      <c r="T1053" s="2">
        <v>0</v>
      </c>
    </row>
    <row r="1054" spans="2:20">
      <c r="B1054" s="2" t="str">
        <f t="shared" ref="B1054:D1054" si="2081">IF(ISERROR(B1053),IF(ISERROR(B1052),IF(ISERROR(B1051),"BLANK",B1051),B1052),B1053)</f>
        <v>LH</v>
      </c>
      <c r="C1054" s="2" t="str">
        <f t="shared" si="2081"/>
        <v>KK</v>
      </c>
      <c r="D1054" s="2" t="str">
        <f t="shared" si="2081"/>
        <v>BC3</v>
      </c>
      <c r="E1054" s="7" t="str">
        <f>IF(ISERROR(VLOOKUP($D1054,SITES!$A:$E,2,FALSE)),"",VLOOKUP($D1054,SITES!$A:$E,2,FALSE))</f>
        <v>Broward County 3</v>
      </c>
      <c r="F1054" s="4">
        <f>IF(ISERROR(VLOOKUP($D1054,SITES!$A:$E,3,FALSE)),"",VLOOKUP($D1054,SITES!$A:$E,3,FALSE))</f>
        <v>26.158633333333334</v>
      </c>
      <c r="G1054" s="31">
        <f>IF(ISERROR(VLOOKUP($D1054,SITES!$A:$E,4,FALSE)),"",VLOOKUP($D1054,SITES!$A:$E,4,FALSE))</f>
        <v>-80.077349999999996</v>
      </c>
      <c r="H1054" s="50">
        <f t="shared" ref="H1054:P1054" si="2082">IF(ISERROR(H1053),IF(ISERROR(H1052),IF(ISERROR(H1051),"BLANK",H1051),H1052),H1053)</f>
        <v>45479</v>
      </c>
      <c r="I1054" s="2">
        <f t="shared" si="2082"/>
        <v>15</v>
      </c>
      <c r="J1054" s="2" t="str">
        <f t="shared" si="2082"/>
        <v>N</v>
      </c>
      <c r="K1054" s="6">
        <f t="shared" si="2082"/>
        <v>0.41666666666666669</v>
      </c>
      <c r="L1054" s="2" t="str">
        <f t="shared" si="2082"/>
        <v>Angela</v>
      </c>
      <c r="M1054" s="2">
        <f t="shared" si="2082"/>
        <v>18.899999999999999</v>
      </c>
      <c r="N1054" s="2">
        <f t="shared" si="2082"/>
        <v>2</v>
      </c>
      <c r="O1054" s="2">
        <f t="shared" si="2082"/>
        <v>2</v>
      </c>
      <c r="P1054" s="2" t="str">
        <f t="shared" si="2082"/>
        <v>dez</v>
      </c>
      <c r="Q1054" s="7" t="str">
        <f>IF($N1054=1,IF(ISERROR(VLOOKUP($P1054,'M1'!$A:$C,Q$2,FALSE)),"NOT PRESENT",VLOOKUP($P1054,'M1'!$A:$C,Q$2,FALSE)),IF($N1054=2,IF(ISERROR(VLOOKUP(DATA!$P1054,'M2'!$A:$C,Q$2,FALSE)),"NOT PRESENT",VLOOKUP(DATA!$P1054,'M2'!$A:$C,Q$2,FALSE)),IF($N1054=0,IF(ISERROR(VLOOKUP($P1054,'M1'!$A:$C,Q$2,FALSE)),IF(ISERROR(VLOOKUP(DATA!$P1054,'M2'!$A:$C,Q$2,FALSE)),"NOT PRESENT",VLOOKUP(DATA!$P1054,'M2'!$A:$C,Q$2,FALSE)),VLOOKUP($P1054,'M1'!$A:$C,Q$2,FALSE)),"SPECIFY METHOD")))</f>
        <v>Debris - Zero</v>
      </c>
      <c r="R1054" s="7" t="str">
        <f>IF($N1054=1,IF(ISERROR(VLOOKUP($P1054,'M1'!$A:$C,R$2,FALSE)),"NOT PRESENT",VLOOKUP($P1054,'M1'!$A:$C,R$2,FALSE)),IF($N1054=2,IF(ISERROR(VLOOKUP(DATA!$P1054,'M2'!$A:$C,R$2,FALSE)),"NOT PRESENT",VLOOKUP(DATA!$P1054,'M2'!$A:$C,R$2,FALSE)),IF($N1054=0,IF(ISERROR(VLOOKUP($P1054,'M1'!$A:$C,R$2,FALSE)),IF(ISERROR(VLOOKUP(DATA!$P1054,'M2'!$A:$C,R$2,FALSE)),"NOT PRESENT",VLOOKUP(DATA!$P1054,'M2'!$A:$C,R$2,FALSE)),VLOOKUP($P1054,'M1'!$A:$C,R$2,FALSE)),"SPECIFY METHOD")))</f>
        <v>No Debris found</v>
      </c>
      <c r="S1054" s="33">
        <f t="shared" si="2060"/>
        <v>0</v>
      </c>
      <c r="T1054" s="2">
        <v>0</v>
      </c>
    </row>
    <row r="1055" spans="2:20">
      <c r="B1055" s="2" t="str">
        <f t="shared" ref="B1055:D1055" si="2083">IF(ISERROR(B1054),IF(ISERROR(B1053),IF(ISERROR(B1052),"BLANK",B1052),B1053),B1054)</f>
        <v>LH</v>
      </c>
      <c r="C1055" s="2" t="str">
        <f t="shared" si="2083"/>
        <v>KK</v>
      </c>
      <c r="D1055" s="2" t="str">
        <f t="shared" si="2083"/>
        <v>BC3</v>
      </c>
      <c r="E1055" s="7" t="str">
        <f>IF(ISERROR(VLOOKUP($D1055,SITES!$A:$E,2,FALSE)),"",VLOOKUP($D1055,SITES!$A:$E,2,FALSE))</f>
        <v>Broward County 3</v>
      </c>
      <c r="F1055" s="4">
        <f>IF(ISERROR(VLOOKUP($D1055,SITES!$A:$E,3,FALSE)),"",VLOOKUP($D1055,SITES!$A:$E,3,FALSE))</f>
        <v>26.158633333333334</v>
      </c>
      <c r="G1055" s="31">
        <f>IF(ISERROR(VLOOKUP($D1055,SITES!$A:$E,4,FALSE)),"",VLOOKUP($D1055,SITES!$A:$E,4,FALSE))</f>
        <v>-80.077349999999996</v>
      </c>
      <c r="H1055" s="50">
        <f t="shared" ref="H1055:P1055" si="2084">IF(ISERROR(H1054),IF(ISERROR(H1053),IF(ISERROR(H1052),"BLANK",H1052),H1053),H1054)</f>
        <v>45479</v>
      </c>
      <c r="I1055" s="2">
        <f t="shared" si="2084"/>
        <v>15</v>
      </c>
      <c r="J1055" s="2" t="str">
        <f t="shared" si="2084"/>
        <v>N</v>
      </c>
      <c r="K1055" s="6">
        <f t="shared" si="2084"/>
        <v>0.41666666666666669</v>
      </c>
      <c r="L1055" s="2" t="str">
        <f t="shared" si="2084"/>
        <v>Angela</v>
      </c>
      <c r="M1055" s="2">
        <f t="shared" si="2084"/>
        <v>18.899999999999999</v>
      </c>
      <c r="N1055" s="2">
        <f t="shared" si="2084"/>
        <v>2</v>
      </c>
      <c r="O1055" s="2">
        <f t="shared" si="2084"/>
        <v>2</v>
      </c>
      <c r="P1055" s="2" t="str">
        <f t="shared" si="2084"/>
        <v>dez</v>
      </c>
      <c r="Q1055" s="7" t="str">
        <f>IF($N1055=1,IF(ISERROR(VLOOKUP($P1055,'M1'!$A:$C,Q$2,FALSE)),"NOT PRESENT",VLOOKUP($P1055,'M1'!$A:$C,Q$2,FALSE)),IF($N1055=2,IF(ISERROR(VLOOKUP(DATA!$P1055,'M2'!$A:$C,Q$2,FALSE)),"NOT PRESENT",VLOOKUP(DATA!$P1055,'M2'!$A:$C,Q$2,FALSE)),IF($N1055=0,IF(ISERROR(VLOOKUP($P1055,'M1'!$A:$C,Q$2,FALSE)),IF(ISERROR(VLOOKUP(DATA!$P1055,'M2'!$A:$C,Q$2,FALSE)),"NOT PRESENT",VLOOKUP(DATA!$P1055,'M2'!$A:$C,Q$2,FALSE)),VLOOKUP($P1055,'M1'!$A:$C,Q$2,FALSE)),"SPECIFY METHOD")))</f>
        <v>Debris - Zero</v>
      </c>
      <c r="R1055" s="7" t="str">
        <f>IF($N1055=1,IF(ISERROR(VLOOKUP($P1055,'M1'!$A:$C,R$2,FALSE)),"NOT PRESENT",VLOOKUP($P1055,'M1'!$A:$C,R$2,FALSE)),IF($N1055=2,IF(ISERROR(VLOOKUP(DATA!$P1055,'M2'!$A:$C,R$2,FALSE)),"NOT PRESENT",VLOOKUP(DATA!$P1055,'M2'!$A:$C,R$2,FALSE)),IF($N1055=0,IF(ISERROR(VLOOKUP($P1055,'M1'!$A:$C,R$2,FALSE)),IF(ISERROR(VLOOKUP(DATA!$P1055,'M2'!$A:$C,R$2,FALSE)),"NOT PRESENT",VLOOKUP(DATA!$P1055,'M2'!$A:$C,R$2,FALSE)),VLOOKUP($P1055,'M1'!$A:$C,R$2,FALSE)),"SPECIFY METHOD")))</f>
        <v>No Debris found</v>
      </c>
      <c r="S1055" s="33">
        <f t="shared" si="2060"/>
        <v>0</v>
      </c>
      <c r="T1055" s="2">
        <v>0</v>
      </c>
    </row>
    <row r="1056" spans="2:20">
      <c r="B1056" s="2" t="str">
        <f t="shared" ref="B1056:D1056" si="2085">IF(ISERROR(B1055),IF(ISERROR(B1054),IF(ISERROR(B1053),"BLANK",B1053),B1054),B1055)</f>
        <v>LH</v>
      </c>
      <c r="C1056" s="2" t="str">
        <f t="shared" si="2085"/>
        <v>KK</v>
      </c>
      <c r="D1056" s="2" t="str">
        <f t="shared" si="2085"/>
        <v>BC3</v>
      </c>
      <c r="E1056" s="7" t="str">
        <f>IF(ISERROR(VLOOKUP($D1056,SITES!$A:$E,2,FALSE)),"",VLOOKUP($D1056,SITES!$A:$E,2,FALSE))</f>
        <v>Broward County 3</v>
      </c>
      <c r="F1056" s="4">
        <f>IF(ISERROR(VLOOKUP($D1056,SITES!$A:$E,3,FALSE)),"",VLOOKUP($D1056,SITES!$A:$E,3,FALSE))</f>
        <v>26.158633333333334</v>
      </c>
      <c r="G1056" s="31">
        <f>IF(ISERROR(VLOOKUP($D1056,SITES!$A:$E,4,FALSE)),"",VLOOKUP($D1056,SITES!$A:$E,4,FALSE))</f>
        <v>-80.077349999999996</v>
      </c>
      <c r="H1056" s="50">
        <f t="shared" ref="H1056:P1056" si="2086">IF(ISERROR(H1055),IF(ISERROR(H1054),IF(ISERROR(H1053),"BLANK",H1053),H1054),H1055)</f>
        <v>45479</v>
      </c>
      <c r="I1056" s="2">
        <f t="shared" si="2086"/>
        <v>15</v>
      </c>
      <c r="J1056" s="2" t="str">
        <f t="shared" si="2086"/>
        <v>N</v>
      </c>
      <c r="K1056" s="6">
        <f t="shared" si="2086"/>
        <v>0.41666666666666669</v>
      </c>
      <c r="L1056" s="2" t="str">
        <f t="shared" si="2086"/>
        <v>Angela</v>
      </c>
      <c r="M1056" s="2">
        <f t="shared" si="2086"/>
        <v>18.899999999999999</v>
      </c>
      <c r="N1056" s="2">
        <f t="shared" si="2086"/>
        <v>2</v>
      </c>
      <c r="O1056" s="2">
        <f t="shared" si="2086"/>
        <v>2</v>
      </c>
      <c r="P1056" s="2" t="str">
        <f t="shared" si="2086"/>
        <v>dez</v>
      </c>
      <c r="Q1056" s="7" t="str">
        <f>IF($N1056=1,IF(ISERROR(VLOOKUP($P1056,'M1'!$A:$C,Q$2,FALSE)),"NOT PRESENT",VLOOKUP($P1056,'M1'!$A:$C,Q$2,FALSE)),IF($N1056=2,IF(ISERROR(VLOOKUP(DATA!$P1056,'M2'!$A:$C,Q$2,FALSE)),"NOT PRESENT",VLOOKUP(DATA!$P1056,'M2'!$A:$C,Q$2,FALSE)),IF($N1056=0,IF(ISERROR(VLOOKUP($P1056,'M1'!$A:$C,Q$2,FALSE)),IF(ISERROR(VLOOKUP(DATA!$P1056,'M2'!$A:$C,Q$2,FALSE)),"NOT PRESENT",VLOOKUP(DATA!$P1056,'M2'!$A:$C,Q$2,FALSE)),VLOOKUP($P1056,'M1'!$A:$C,Q$2,FALSE)),"SPECIFY METHOD")))</f>
        <v>Debris - Zero</v>
      </c>
      <c r="R1056" s="7" t="str">
        <f>IF($N1056=1,IF(ISERROR(VLOOKUP($P1056,'M1'!$A:$C,R$2,FALSE)),"NOT PRESENT",VLOOKUP($P1056,'M1'!$A:$C,R$2,FALSE)),IF($N1056=2,IF(ISERROR(VLOOKUP(DATA!$P1056,'M2'!$A:$C,R$2,FALSE)),"NOT PRESENT",VLOOKUP(DATA!$P1056,'M2'!$A:$C,R$2,FALSE)),IF($N1056=0,IF(ISERROR(VLOOKUP($P1056,'M1'!$A:$C,R$2,FALSE)),IF(ISERROR(VLOOKUP(DATA!$P1056,'M2'!$A:$C,R$2,FALSE)),"NOT PRESENT",VLOOKUP(DATA!$P1056,'M2'!$A:$C,R$2,FALSE)),VLOOKUP($P1056,'M1'!$A:$C,R$2,FALSE)),"SPECIFY METHOD")))</f>
        <v>No Debris found</v>
      </c>
      <c r="S1056" s="33">
        <f t="shared" si="2060"/>
        <v>0</v>
      </c>
      <c r="T1056" s="2">
        <v>0</v>
      </c>
    </row>
    <row r="1057" spans="2:20">
      <c r="B1057" s="2" t="str">
        <f t="shared" ref="B1057:D1057" si="2087">IF(ISERROR(B1056),IF(ISERROR(B1055),IF(ISERROR(B1054),"BLANK",B1054),B1055),B1056)</f>
        <v>LH</v>
      </c>
      <c r="C1057" s="2" t="str">
        <f t="shared" si="2087"/>
        <v>KK</v>
      </c>
      <c r="D1057" s="2" t="str">
        <f t="shared" si="2087"/>
        <v>BC3</v>
      </c>
      <c r="E1057" s="7" t="str">
        <f>IF(ISERROR(VLOOKUP($D1057,SITES!$A:$E,2,FALSE)),"",VLOOKUP($D1057,SITES!$A:$E,2,FALSE))</f>
        <v>Broward County 3</v>
      </c>
      <c r="F1057" s="4">
        <f>IF(ISERROR(VLOOKUP($D1057,SITES!$A:$E,3,FALSE)),"",VLOOKUP($D1057,SITES!$A:$E,3,FALSE))</f>
        <v>26.158633333333334</v>
      </c>
      <c r="G1057" s="31">
        <f>IF(ISERROR(VLOOKUP($D1057,SITES!$A:$E,4,FALSE)),"",VLOOKUP($D1057,SITES!$A:$E,4,FALSE))</f>
        <v>-80.077349999999996</v>
      </c>
      <c r="H1057" s="50">
        <f t="shared" ref="H1057:P1057" si="2088">IF(ISERROR(H1056),IF(ISERROR(H1055),IF(ISERROR(H1054),"BLANK",H1054),H1055),H1056)</f>
        <v>45479</v>
      </c>
      <c r="I1057" s="2">
        <f t="shared" si="2088"/>
        <v>15</v>
      </c>
      <c r="J1057" s="2" t="str">
        <f t="shared" si="2088"/>
        <v>N</v>
      </c>
      <c r="K1057" s="6">
        <f t="shared" si="2088"/>
        <v>0.41666666666666669</v>
      </c>
      <c r="L1057" s="2" t="str">
        <f t="shared" si="2088"/>
        <v>Angela</v>
      </c>
      <c r="M1057" s="2">
        <f t="shared" si="2088"/>
        <v>18.899999999999999</v>
      </c>
      <c r="N1057" s="2">
        <f t="shared" si="2088"/>
        <v>2</v>
      </c>
      <c r="O1057" s="2">
        <f t="shared" si="2088"/>
        <v>2</v>
      </c>
      <c r="P1057" s="2" t="str">
        <f t="shared" si="2088"/>
        <v>dez</v>
      </c>
      <c r="Q1057" s="7" t="str">
        <f>IF($N1057=1,IF(ISERROR(VLOOKUP($P1057,'M1'!$A:$C,Q$2,FALSE)),"NOT PRESENT",VLOOKUP($P1057,'M1'!$A:$C,Q$2,FALSE)),IF($N1057=2,IF(ISERROR(VLOOKUP(DATA!$P1057,'M2'!$A:$C,Q$2,FALSE)),"NOT PRESENT",VLOOKUP(DATA!$P1057,'M2'!$A:$C,Q$2,FALSE)),IF($N1057=0,IF(ISERROR(VLOOKUP($P1057,'M1'!$A:$C,Q$2,FALSE)),IF(ISERROR(VLOOKUP(DATA!$P1057,'M2'!$A:$C,Q$2,FALSE)),"NOT PRESENT",VLOOKUP(DATA!$P1057,'M2'!$A:$C,Q$2,FALSE)),VLOOKUP($P1057,'M1'!$A:$C,Q$2,FALSE)),"SPECIFY METHOD")))</f>
        <v>Debris - Zero</v>
      </c>
      <c r="R1057" s="7" t="str">
        <f>IF($N1057=1,IF(ISERROR(VLOOKUP($P1057,'M1'!$A:$C,R$2,FALSE)),"NOT PRESENT",VLOOKUP($P1057,'M1'!$A:$C,R$2,FALSE)),IF($N1057=2,IF(ISERROR(VLOOKUP(DATA!$P1057,'M2'!$A:$C,R$2,FALSE)),"NOT PRESENT",VLOOKUP(DATA!$P1057,'M2'!$A:$C,R$2,FALSE)),IF($N1057=0,IF(ISERROR(VLOOKUP($P1057,'M1'!$A:$C,R$2,FALSE)),IF(ISERROR(VLOOKUP(DATA!$P1057,'M2'!$A:$C,R$2,FALSE)),"NOT PRESENT",VLOOKUP(DATA!$P1057,'M2'!$A:$C,R$2,FALSE)),VLOOKUP($P1057,'M1'!$A:$C,R$2,FALSE)),"SPECIFY METHOD")))</f>
        <v>No Debris found</v>
      </c>
      <c r="S1057" s="33">
        <f t="shared" si="2060"/>
        <v>0</v>
      </c>
      <c r="T1057" s="2">
        <v>0</v>
      </c>
    </row>
    <row r="1058" spans="2:20">
      <c r="B1058" s="2" t="str">
        <f t="shared" ref="B1058:D1058" si="2089">IF(ISERROR(B1057),IF(ISERROR(B1056),IF(ISERROR(B1055),"BLANK",B1055),B1056),B1057)</f>
        <v>LH</v>
      </c>
      <c r="C1058" s="2" t="str">
        <f t="shared" si="2089"/>
        <v>KK</v>
      </c>
      <c r="D1058" s="2" t="str">
        <f t="shared" si="2089"/>
        <v>BC3</v>
      </c>
      <c r="E1058" s="7" t="str">
        <f>IF(ISERROR(VLOOKUP($D1058,SITES!$A:$E,2,FALSE)),"",VLOOKUP($D1058,SITES!$A:$E,2,FALSE))</f>
        <v>Broward County 3</v>
      </c>
      <c r="F1058" s="4">
        <f>IF(ISERROR(VLOOKUP($D1058,SITES!$A:$E,3,FALSE)),"",VLOOKUP($D1058,SITES!$A:$E,3,FALSE))</f>
        <v>26.158633333333334</v>
      </c>
      <c r="G1058" s="31">
        <f>IF(ISERROR(VLOOKUP($D1058,SITES!$A:$E,4,FALSE)),"",VLOOKUP($D1058,SITES!$A:$E,4,FALSE))</f>
        <v>-80.077349999999996</v>
      </c>
      <c r="H1058" s="50">
        <f t="shared" ref="H1058:P1058" si="2090">IF(ISERROR(H1057),IF(ISERROR(H1056),IF(ISERROR(H1055),"BLANK",H1055),H1056),H1057)</f>
        <v>45479</v>
      </c>
      <c r="I1058" s="2">
        <f t="shared" si="2090"/>
        <v>15</v>
      </c>
      <c r="J1058" s="2" t="str">
        <f t="shared" si="2090"/>
        <v>N</v>
      </c>
      <c r="K1058" s="6">
        <f t="shared" si="2090"/>
        <v>0.41666666666666669</v>
      </c>
      <c r="L1058" s="2" t="str">
        <f t="shared" si="2090"/>
        <v>Angela</v>
      </c>
      <c r="M1058" s="2">
        <f t="shared" si="2090"/>
        <v>18.899999999999999</v>
      </c>
      <c r="N1058" s="2">
        <f t="shared" si="2090"/>
        <v>2</v>
      </c>
      <c r="O1058" s="2">
        <f t="shared" si="2090"/>
        <v>2</v>
      </c>
      <c r="P1058" s="2" t="str">
        <f t="shared" si="2090"/>
        <v>dez</v>
      </c>
      <c r="Q1058" s="7" t="str">
        <f>IF($N1058=1,IF(ISERROR(VLOOKUP($P1058,'M1'!$A:$C,Q$2,FALSE)),"NOT PRESENT",VLOOKUP($P1058,'M1'!$A:$C,Q$2,FALSE)),IF($N1058=2,IF(ISERROR(VLOOKUP(DATA!$P1058,'M2'!$A:$C,Q$2,FALSE)),"NOT PRESENT",VLOOKUP(DATA!$P1058,'M2'!$A:$C,Q$2,FALSE)),IF($N1058=0,IF(ISERROR(VLOOKUP($P1058,'M1'!$A:$C,Q$2,FALSE)),IF(ISERROR(VLOOKUP(DATA!$P1058,'M2'!$A:$C,Q$2,FALSE)),"NOT PRESENT",VLOOKUP(DATA!$P1058,'M2'!$A:$C,Q$2,FALSE)),VLOOKUP($P1058,'M1'!$A:$C,Q$2,FALSE)),"SPECIFY METHOD")))</f>
        <v>Debris - Zero</v>
      </c>
      <c r="R1058" s="7" t="str">
        <f>IF($N1058=1,IF(ISERROR(VLOOKUP($P1058,'M1'!$A:$C,R$2,FALSE)),"NOT PRESENT",VLOOKUP($P1058,'M1'!$A:$C,R$2,FALSE)),IF($N1058=2,IF(ISERROR(VLOOKUP(DATA!$P1058,'M2'!$A:$C,R$2,FALSE)),"NOT PRESENT",VLOOKUP(DATA!$P1058,'M2'!$A:$C,R$2,FALSE)),IF($N1058=0,IF(ISERROR(VLOOKUP($P1058,'M1'!$A:$C,R$2,FALSE)),IF(ISERROR(VLOOKUP(DATA!$P1058,'M2'!$A:$C,R$2,FALSE)),"NOT PRESENT",VLOOKUP(DATA!$P1058,'M2'!$A:$C,R$2,FALSE)),VLOOKUP($P1058,'M1'!$A:$C,R$2,FALSE)),"SPECIFY METHOD")))</f>
        <v>No Debris found</v>
      </c>
      <c r="S1058" s="33">
        <f t="shared" si="2060"/>
        <v>0</v>
      </c>
      <c r="T1058" s="2">
        <v>0</v>
      </c>
    </row>
    <row r="1059" spans="2:20">
      <c r="B1059" s="2" t="str">
        <f t="shared" ref="B1059:D1059" si="2091">IF(ISERROR(B1058),IF(ISERROR(B1057),IF(ISERROR(B1056),"BLANK",B1056),B1057),B1058)</f>
        <v>LH</v>
      </c>
      <c r="C1059" s="2" t="str">
        <f t="shared" si="2091"/>
        <v>KK</v>
      </c>
      <c r="D1059" s="2" t="str">
        <f t="shared" si="2091"/>
        <v>BC3</v>
      </c>
      <c r="E1059" s="7" t="str">
        <f>IF(ISERROR(VLOOKUP($D1059,SITES!$A:$E,2,FALSE)),"",VLOOKUP($D1059,SITES!$A:$E,2,FALSE))</f>
        <v>Broward County 3</v>
      </c>
      <c r="F1059" s="4">
        <f>IF(ISERROR(VLOOKUP($D1059,SITES!$A:$E,3,FALSE)),"",VLOOKUP($D1059,SITES!$A:$E,3,FALSE))</f>
        <v>26.158633333333334</v>
      </c>
      <c r="G1059" s="31">
        <f>IF(ISERROR(VLOOKUP($D1059,SITES!$A:$E,4,FALSE)),"",VLOOKUP($D1059,SITES!$A:$E,4,FALSE))</f>
        <v>-80.077349999999996</v>
      </c>
      <c r="H1059" s="50">
        <f t="shared" ref="H1059:P1059" si="2092">IF(ISERROR(H1058),IF(ISERROR(H1057),IF(ISERROR(H1056),"BLANK",H1056),H1057),H1058)</f>
        <v>45479</v>
      </c>
      <c r="I1059" s="2">
        <f t="shared" si="2092"/>
        <v>15</v>
      </c>
      <c r="J1059" s="2" t="str">
        <f t="shared" si="2092"/>
        <v>N</v>
      </c>
      <c r="K1059" s="6">
        <f t="shared" si="2092"/>
        <v>0.41666666666666669</v>
      </c>
      <c r="L1059" s="2" t="str">
        <f t="shared" si="2092"/>
        <v>Angela</v>
      </c>
      <c r="M1059" s="2">
        <f t="shared" si="2092"/>
        <v>18.899999999999999</v>
      </c>
      <c r="N1059" s="2">
        <f t="shared" si="2092"/>
        <v>2</v>
      </c>
      <c r="O1059" s="2">
        <f t="shared" si="2092"/>
        <v>2</v>
      </c>
      <c r="P1059" s="2" t="str">
        <f t="shared" si="2092"/>
        <v>dez</v>
      </c>
      <c r="Q1059" s="7" t="str">
        <f>IF($N1059=1,IF(ISERROR(VLOOKUP($P1059,'M1'!$A:$C,Q$2,FALSE)),"NOT PRESENT",VLOOKUP($P1059,'M1'!$A:$C,Q$2,FALSE)),IF($N1059=2,IF(ISERROR(VLOOKUP(DATA!$P1059,'M2'!$A:$C,Q$2,FALSE)),"NOT PRESENT",VLOOKUP(DATA!$P1059,'M2'!$A:$C,Q$2,FALSE)),IF($N1059=0,IF(ISERROR(VLOOKUP($P1059,'M1'!$A:$C,Q$2,FALSE)),IF(ISERROR(VLOOKUP(DATA!$P1059,'M2'!$A:$C,Q$2,FALSE)),"NOT PRESENT",VLOOKUP(DATA!$P1059,'M2'!$A:$C,Q$2,FALSE)),VLOOKUP($P1059,'M1'!$A:$C,Q$2,FALSE)),"SPECIFY METHOD")))</f>
        <v>Debris - Zero</v>
      </c>
      <c r="R1059" s="7" t="str">
        <f>IF($N1059=1,IF(ISERROR(VLOOKUP($P1059,'M1'!$A:$C,R$2,FALSE)),"NOT PRESENT",VLOOKUP($P1059,'M1'!$A:$C,R$2,FALSE)),IF($N1059=2,IF(ISERROR(VLOOKUP(DATA!$P1059,'M2'!$A:$C,R$2,FALSE)),"NOT PRESENT",VLOOKUP(DATA!$P1059,'M2'!$A:$C,R$2,FALSE)),IF($N1059=0,IF(ISERROR(VLOOKUP($P1059,'M1'!$A:$C,R$2,FALSE)),IF(ISERROR(VLOOKUP(DATA!$P1059,'M2'!$A:$C,R$2,FALSE)),"NOT PRESENT",VLOOKUP(DATA!$P1059,'M2'!$A:$C,R$2,FALSE)),VLOOKUP($P1059,'M1'!$A:$C,R$2,FALSE)),"SPECIFY METHOD")))</f>
        <v>No Debris found</v>
      </c>
      <c r="S1059" s="33">
        <f t="shared" si="2060"/>
        <v>0</v>
      </c>
      <c r="T1059" s="2">
        <v>0</v>
      </c>
    </row>
    <row r="1060" spans="2:20">
      <c r="B1060" s="2" t="str">
        <f t="shared" ref="B1060:D1060" si="2093">IF(ISERROR(B1059),IF(ISERROR(B1058),IF(ISERROR(B1057),"BLANK",B1057),B1058),B1059)</f>
        <v>LH</v>
      </c>
      <c r="C1060" s="2" t="str">
        <f t="shared" si="2093"/>
        <v>KK</v>
      </c>
      <c r="D1060" s="2" t="str">
        <f t="shared" si="2093"/>
        <v>BC3</v>
      </c>
      <c r="E1060" s="7" t="str">
        <f>IF(ISERROR(VLOOKUP($D1060,SITES!$A:$E,2,FALSE)),"",VLOOKUP($D1060,SITES!$A:$E,2,FALSE))</f>
        <v>Broward County 3</v>
      </c>
      <c r="F1060" s="4">
        <f>IF(ISERROR(VLOOKUP($D1060,SITES!$A:$E,3,FALSE)),"",VLOOKUP($D1060,SITES!$A:$E,3,FALSE))</f>
        <v>26.158633333333334</v>
      </c>
      <c r="G1060" s="31">
        <f>IF(ISERROR(VLOOKUP($D1060,SITES!$A:$E,4,FALSE)),"",VLOOKUP($D1060,SITES!$A:$E,4,FALSE))</f>
        <v>-80.077349999999996</v>
      </c>
      <c r="H1060" s="50">
        <f t="shared" ref="H1060:P1060" si="2094">IF(ISERROR(H1059),IF(ISERROR(H1058),IF(ISERROR(H1057),"BLANK",H1057),H1058),H1059)</f>
        <v>45479</v>
      </c>
      <c r="I1060" s="2">
        <f t="shared" si="2094"/>
        <v>15</v>
      </c>
      <c r="J1060" s="2" t="str">
        <f t="shared" si="2094"/>
        <v>N</v>
      </c>
      <c r="K1060" s="6">
        <f t="shared" si="2094"/>
        <v>0.41666666666666669</v>
      </c>
      <c r="L1060" s="2" t="str">
        <f t="shared" si="2094"/>
        <v>Angela</v>
      </c>
      <c r="M1060" s="2">
        <f t="shared" si="2094"/>
        <v>18.899999999999999</v>
      </c>
      <c r="N1060" s="2">
        <f t="shared" si="2094"/>
        <v>2</v>
      </c>
      <c r="O1060" s="2">
        <f t="shared" si="2094"/>
        <v>2</v>
      </c>
      <c r="P1060" s="2" t="str">
        <f t="shared" si="2094"/>
        <v>dez</v>
      </c>
      <c r="Q1060" s="7" t="str">
        <f>IF($N1060=1,IF(ISERROR(VLOOKUP($P1060,'M1'!$A:$C,Q$2,FALSE)),"NOT PRESENT",VLOOKUP($P1060,'M1'!$A:$C,Q$2,FALSE)),IF($N1060=2,IF(ISERROR(VLOOKUP(DATA!$P1060,'M2'!$A:$C,Q$2,FALSE)),"NOT PRESENT",VLOOKUP(DATA!$P1060,'M2'!$A:$C,Q$2,FALSE)),IF($N1060=0,IF(ISERROR(VLOOKUP($P1060,'M1'!$A:$C,Q$2,FALSE)),IF(ISERROR(VLOOKUP(DATA!$P1060,'M2'!$A:$C,Q$2,FALSE)),"NOT PRESENT",VLOOKUP(DATA!$P1060,'M2'!$A:$C,Q$2,FALSE)),VLOOKUP($P1060,'M1'!$A:$C,Q$2,FALSE)),"SPECIFY METHOD")))</f>
        <v>Debris - Zero</v>
      </c>
      <c r="R1060" s="7" t="str">
        <f>IF($N1060=1,IF(ISERROR(VLOOKUP($P1060,'M1'!$A:$C,R$2,FALSE)),"NOT PRESENT",VLOOKUP($P1060,'M1'!$A:$C,R$2,FALSE)),IF($N1060=2,IF(ISERROR(VLOOKUP(DATA!$P1060,'M2'!$A:$C,R$2,FALSE)),"NOT PRESENT",VLOOKUP(DATA!$P1060,'M2'!$A:$C,R$2,FALSE)),IF($N1060=0,IF(ISERROR(VLOOKUP($P1060,'M1'!$A:$C,R$2,FALSE)),IF(ISERROR(VLOOKUP(DATA!$P1060,'M2'!$A:$C,R$2,FALSE)),"NOT PRESENT",VLOOKUP(DATA!$P1060,'M2'!$A:$C,R$2,FALSE)),VLOOKUP($P1060,'M1'!$A:$C,R$2,FALSE)),"SPECIFY METHOD")))</f>
        <v>No Debris found</v>
      </c>
      <c r="S1060" s="33">
        <f t="shared" si="2060"/>
        <v>0</v>
      </c>
      <c r="T1060" s="2">
        <v>0</v>
      </c>
    </row>
    <row r="1061" spans="2:20">
      <c r="B1061" s="2" t="str">
        <f t="shared" ref="B1061:D1061" si="2095">IF(ISERROR(B1060),IF(ISERROR(B1059),IF(ISERROR(B1058),"BLANK",B1058),B1059),B1060)</f>
        <v>LH</v>
      </c>
      <c r="C1061" s="2" t="str">
        <f t="shared" si="2095"/>
        <v>KK</v>
      </c>
      <c r="D1061" s="2" t="str">
        <f t="shared" si="2095"/>
        <v>BC3</v>
      </c>
      <c r="E1061" s="7" t="str">
        <f>IF(ISERROR(VLOOKUP($D1061,SITES!$A:$E,2,FALSE)),"",VLOOKUP($D1061,SITES!$A:$E,2,FALSE))</f>
        <v>Broward County 3</v>
      </c>
      <c r="F1061" s="4">
        <f>IF(ISERROR(VLOOKUP($D1061,SITES!$A:$E,3,FALSE)),"",VLOOKUP($D1061,SITES!$A:$E,3,FALSE))</f>
        <v>26.158633333333334</v>
      </c>
      <c r="G1061" s="31">
        <f>IF(ISERROR(VLOOKUP($D1061,SITES!$A:$E,4,FALSE)),"",VLOOKUP($D1061,SITES!$A:$E,4,FALSE))</f>
        <v>-80.077349999999996</v>
      </c>
      <c r="H1061" s="50">
        <f t="shared" ref="H1061:P1061" si="2096">IF(ISERROR(H1060),IF(ISERROR(H1059),IF(ISERROR(H1058),"BLANK",H1058),H1059),H1060)</f>
        <v>45479</v>
      </c>
      <c r="I1061" s="2">
        <f t="shared" si="2096"/>
        <v>15</v>
      </c>
      <c r="J1061" s="2" t="str">
        <f t="shared" si="2096"/>
        <v>N</v>
      </c>
      <c r="K1061" s="6">
        <f t="shared" si="2096"/>
        <v>0.41666666666666669</v>
      </c>
      <c r="L1061" s="2" t="str">
        <f t="shared" si="2096"/>
        <v>Angela</v>
      </c>
      <c r="M1061" s="2">
        <f t="shared" si="2096"/>
        <v>18.899999999999999</v>
      </c>
      <c r="N1061" s="2">
        <f t="shared" si="2096"/>
        <v>2</v>
      </c>
      <c r="O1061" s="2">
        <f t="shared" si="2096"/>
        <v>2</v>
      </c>
      <c r="P1061" s="2" t="str">
        <f t="shared" si="2096"/>
        <v>dez</v>
      </c>
      <c r="Q1061" s="7" t="str">
        <f>IF($N1061=1,IF(ISERROR(VLOOKUP($P1061,'M1'!$A:$C,Q$2,FALSE)),"NOT PRESENT",VLOOKUP($P1061,'M1'!$A:$C,Q$2,FALSE)),IF($N1061=2,IF(ISERROR(VLOOKUP(DATA!$P1061,'M2'!$A:$C,Q$2,FALSE)),"NOT PRESENT",VLOOKUP(DATA!$P1061,'M2'!$A:$C,Q$2,FALSE)),IF($N1061=0,IF(ISERROR(VLOOKUP($P1061,'M1'!$A:$C,Q$2,FALSE)),IF(ISERROR(VLOOKUP(DATA!$P1061,'M2'!$A:$C,Q$2,FALSE)),"NOT PRESENT",VLOOKUP(DATA!$P1061,'M2'!$A:$C,Q$2,FALSE)),VLOOKUP($P1061,'M1'!$A:$C,Q$2,FALSE)),"SPECIFY METHOD")))</f>
        <v>Debris - Zero</v>
      </c>
      <c r="R1061" s="7" t="str">
        <f>IF($N1061=1,IF(ISERROR(VLOOKUP($P1061,'M1'!$A:$C,R$2,FALSE)),"NOT PRESENT",VLOOKUP($P1061,'M1'!$A:$C,R$2,FALSE)),IF($N1061=2,IF(ISERROR(VLOOKUP(DATA!$P1061,'M2'!$A:$C,R$2,FALSE)),"NOT PRESENT",VLOOKUP(DATA!$P1061,'M2'!$A:$C,R$2,FALSE)),IF($N1061=0,IF(ISERROR(VLOOKUP($P1061,'M1'!$A:$C,R$2,FALSE)),IF(ISERROR(VLOOKUP(DATA!$P1061,'M2'!$A:$C,R$2,FALSE)),"NOT PRESENT",VLOOKUP(DATA!$P1061,'M2'!$A:$C,R$2,FALSE)),VLOOKUP($P1061,'M1'!$A:$C,R$2,FALSE)),"SPECIFY METHOD")))</f>
        <v>No Debris found</v>
      </c>
      <c r="S1061" s="33">
        <f t="shared" si="2060"/>
        <v>0</v>
      </c>
      <c r="T1061" s="2">
        <v>0</v>
      </c>
    </row>
    <row r="1062" spans="2:20">
      <c r="B1062" s="2" t="str">
        <f t="shared" ref="B1062:D1062" si="2097">IF(ISERROR(B1061),IF(ISERROR(B1060),IF(ISERROR(B1059),"BLANK",B1059),B1060),B1061)</f>
        <v>LH</v>
      </c>
      <c r="C1062" s="2" t="str">
        <f t="shared" si="2097"/>
        <v>KK</v>
      </c>
      <c r="D1062" s="2" t="str">
        <f t="shared" si="2097"/>
        <v>BC3</v>
      </c>
      <c r="E1062" s="7" t="str">
        <f>IF(ISERROR(VLOOKUP($D1062,SITES!$A:$E,2,FALSE)),"",VLOOKUP($D1062,SITES!$A:$E,2,FALSE))</f>
        <v>Broward County 3</v>
      </c>
      <c r="F1062" s="4">
        <f>IF(ISERROR(VLOOKUP($D1062,SITES!$A:$E,3,FALSE)),"",VLOOKUP($D1062,SITES!$A:$E,3,FALSE))</f>
        <v>26.158633333333334</v>
      </c>
      <c r="G1062" s="31">
        <f>IF(ISERROR(VLOOKUP($D1062,SITES!$A:$E,4,FALSE)),"",VLOOKUP($D1062,SITES!$A:$E,4,FALSE))</f>
        <v>-80.077349999999996</v>
      </c>
      <c r="H1062" s="50">
        <f t="shared" ref="H1062:P1062" si="2098">IF(ISERROR(H1061),IF(ISERROR(H1060),IF(ISERROR(H1059),"BLANK",H1059),H1060),H1061)</f>
        <v>45479</v>
      </c>
      <c r="I1062" s="2">
        <f t="shared" si="2098"/>
        <v>15</v>
      </c>
      <c r="J1062" s="2" t="str">
        <f t="shared" si="2098"/>
        <v>N</v>
      </c>
      <c r="K1062" s="6">
        <f t="shared" si="2098"/>
        <v>0.41666666666666669</v>
      </c>
      <c r="L1062" s="2" t="str">
        <f t="shared" si="2098"/>
        <v>Angela</v>
      </c>
      <c r="M1062" s="2">
        <f t="shared" si="2098"/>
        <v>18.899999999999999</v>
      </c>
      <c r="N1062" s="2">
        <f t="shared" si="2098"/>
        <v>2</v>
      </c>
      <c r="O1062" s="2">
        <f t="shared" si="2098"/>
        <v>2</v>
      </c>
      <c r="P1062" s="2" t="str">
        <f t="shared" si="2098"/>
        <v>dez</v>
      </c>
      <c r="Q1062" s="7" t="str">
        <f>IF($N1062=1,IF(ISERROR(VLOOKUP($P1062,'M1'!$A:$C,Q$2,FALSE)),"NOT PRESENT",VLOOKUP($P1062,'M1'!$A:$C,Q$2,FALSE)),IF($N1062=2,IF(ISERROR(VLOOKUP(DATA!$P1062,'M2'!$A:$C,Q$2,FALSE)),"NOT PRESENT",VLOOKUP(DATA!$P1062,'M2'!$A:$C,Q$2,FALSE)),IF($N1062=0,IF(ISERROR(VLOOKUP($P1062,'M1'!$A:$C,Q$2,FALSE)),IF(ISERROR(VLOOKUP(DATA!$P1062,'M2'!$A:$C,Q$2,FALSE)),"NOT PRESENT",VLOOKUP(DATA!$P1062,'M2'!$A:$C,Q$2,FALSE)),VLOOKUP($P1062,'M1'!$A:$C,Q$2,FALSE)),"SPECIFY METHOD")))</f>
        <v>Debris - Zero</v>
      </c>
      <c r="R1062" s="7" t="str">
        <f>IF($N1062=1,IF(ISERROR(VLOOKUP($P1062,'M1'!$A:$C,R$2,FALSE)),"NOT PRESENT",VLOOKUP($P1062,'M1'!$A:$C,R$2,FALSE)),IF($N1062=2,IF(ISERROR(VLOOKUP(DATA!$P1062,'M2'!$A:$C,R$2,FALSE)),"NOT PRESENT",VLOOKUP(DATA!$P1062,'M2'!$A:$C,R$2,FALSE)),IF($N1062=0,IF(ISERROR(VLOOKUP($P1062,'M1'!$A:$C,R$2,FALSE)),IF(ISERROR(VLOOKUP(DATA!$P1062,'M2'!$A:$C,R$2,FALSE)),"NOT PRESENT",VLOOKUP(DATA!$P1062,'M2'!$A:$C,R$2,FALSE)),VLOOKUP($P1062,'M1'!$A:$C,R$2,FALSE)),"SPECIFY METHOD")))</f>
        <v>No Debris found</v>
      </c>
      <c r="S1062" s="33">
        <f t="shared" si="2060"/>
        <v>0</v>
      </c>
      <c r="T1062" s="2">
        <v>0</v>
      </c>
    </row>
    <row r="1063" spans="2:20">
      <c r="B1063" s="2" t="str">
        <f t="shared" ref="B1063:D1063" si="2099">IF(ISERROR(B1062),IF(ISERROR(B1061),IF(ISERROR(B1060),"BLANK",B1060),B1061),B1062)</f>
        <v>LH</v>
      </c>
      <c r="C1063" s="2" t="str">
        <f t="shared" si="2099"/>
        <v>KK</v>
      </c>
      <c r="D1063" s="2" t="str">
        <f t="shared" si="2099"/>
        <v>BC3</v>
      </c>
      <c r="E1063" s="7" t="str">
        <f>IF(ISERROR(VLOOKUP($D1063,SITES!$A:$E,2,FALSE)),"",VLOOKUP($D1063,SITES!$A:$E,2,FALSE))</f>
        <v>Broward County 3</v>
      </c>
      <c r="F1063" s="4">
        <f>IF(ISERROR(VLOOKUP($D1063,SITES!$A:$E,3,FALSE)),"",VLOOKUP($D1063,SITES!$A:$E,3,FALSE))</f>
        <v>26.158633333333334</v>
      </c>
      <c r="G1063" s="31">
        <f>IF(ISERROR(VLOOKUP($D1063,SITES!$A:$E,4,FALSE)),"",VLOOKUP($D1063,SITES!$A:$E,4,FALSE))</f>
        <v>-80.077349999999996</v>
      </c>
      <c r="H1063" s="50">
        <f t="shared" ref="H1063:P1063" si="2100">IF(ISERROR(H1062),IF(ISERROR(H1061),IF(ISERROR(H1060),"BLANK",H1060),H1061),H1062)</f>
        <v>45479</v>
      </c>
      <c r="I1063" s="2">
        <f t="shared" si="2100"/>
        <v>15</v>
      </c>
      <c r="J1063" s="2" t="str">
        <f t="shared" si="2100"/>
        <v>N</v>
      </c>
      <c r="K1063" s="6">
        <f t="shared" si="2100"/>
        <v>0.41666666666666669</v>
      </c>
      <c r="L1063" s="2" t="str">
        <f t="shared" si="2100"/>
        <v>Angela</v>
      </c>
      <c r="M1063" s="2">
        <f t="shared" si="2100"/>
        <v>18.899999999999999</v>
      </c>
      <c r="N1063" s="2">
        <f t="shared" si="2100"/>
        <v>2</v>
      </c>
      <c r="O1063" s="2">
        <f t="shared" si="2100"/>
        <v>2</v>
      </c>
      <c r="P1063" s="2" t="str">
        <f t="shared" si="2100"/>
        <v>dez</v>
      </c>
      <c r="Q1063" s="7" t="str">
        <f>IF($N1063=1,IF(ISERROR(VLOOKUP($P1063,'M1'!$A:$C,Q$2,FALSE)),"NOT PRESENT",VLOOKUP($P1063,'M1'!$A:$C,Q$2,FALSE)),IF($N1063=2,IF(ISERROR(VLOOKUP(DATA!$P1063,'M2'!$A:$C,Q$2,FALSE)),"NOT PRESENT",VLOOKUP(DATA!$P1063,'M2'!$A:$C,Q$2,FALSE)),IF($N1063=0,IF(ISERROR(VLOOKUP($P1063,'M1'!$A:$C,Q$2,FALSE)),IF(ISERROR(VLOOKUP(DATA!$P1063,'M2'!$A:$C,Q$2,FALSE)),"NOT PRESENT",VLOOKUP(DATA!$P1063,'M2'!$A:$C,Q$2,FALSE)),VLOOKUP($P1063,'M1'!$A:$C,Q$2,FALSE)),"SPECIFY METHOD")))</f>
        <v>Debris - Zero</v>
      </c>
      <c r="R1063" s="7" t="str">
        <f>IF($N1063=1,IF(ISERROR(VLOOKUP($P1063,'M1'!$A:$C,R$2,FALSE)),"NOT PRESENT",VLOOKUP($P1063,'M1'!$A:$C,R$2,FALSE)),IF($N1063=2,IF(ISERROR(VLOOKUP(DATA!$P1063,'M2'!$A:$C,R$2,FALSE)),"NOT PRESENT",VLOOKUP(DATA!$P1063,'M2'!$A:$C,R$2,FALSE)),IF($N1063=0,IF(ISERROR(VLOOKUP($P1063,'M1'!$A:$C,R$2,FALSE)),IF(ISERROR(VLOOKUP(DATA!$P1063,'M2'!$A:$C,R$2,FALSE)),"NOT PRESENT",VLOOKUP(DATA!$P1063,'M2'!$A:$C,R$2,FALSE)),VLOOKUP($P1063,'M1'!$A:$C,R$2,FALSE)),"SPECIFY METHOD")))</f>
        <v>No Debris found</v>
      </c>
      <c r="S1063" s="33">
        <f t="shared" si="2060"/>
        <v>0</v>
      </c>
      <c r="T1063" s="2">
        <v>0</v>
      </c>
    </row>
    <row r="1064" spans="2:20">
      <c r="B1064" s="2" t="str">
        <f t="shared" ref="B1064:D1064" si="2101">IF(ISERROR(B1063),IF(ISERROR(B1062),IF(ISERROR(B1061),"BLANK",B1061),B1062),B1063)</f>
        <v>LH</v>
      </c>
      <c r="C1064" s="2" t="str">
        <f t="shared" si="2101"/>
        <v>KK</v>
      </c>
      <c r="D1064" s="2" t="str">
        <f t="shared" si="2101"/>
        <v>BC3</v>
      </c>
      <c r="E1064" s="7" t="str">
        <f>IF(ISERROR(VLOOKUP($D1064,SITES!$A:$E,2,FALSE)),"",VLOOKUP($D1064,SITES!$A:$E,2,FALSE))</f>
        <v>Broward County 3</v>
      </c>
      <c r="F1064" s="4">
        <f>IF(ISERROR(VLOOKUP($D1064,SITES!$A:$E,3,FALSE)),"",VLOOKUP($D1064,SITES!$A:$E,3,FALSE))</f>
        <v>26.158633333333334</v>
      </c>
      <c r="G1064" s="31">
        <f>IF(ISERROR(VLOOKUP($D1064,SITES!$A:$E,4,FALSE)),"",VLOOKUP($D1064,SITES!$A:$E,4,FALSE))</f>
        <v>-80.077349999999996</v>
      </c>
      <c r="H1064" s="50">
        <f t="shared" ref="H1064:P1064" si="2102">IF(ISERROR(H1063),IF(ISERROR(H1062),IF(ISERROR(H1061),"BLANK",H1061),H1062),H1063)</f>
        <v>45479</v>
      </c>
      <c r="I1064" s="2">
        <f t="shared" si="2102"/>
        <v>15</v>
      </c>
      <c r="J1064" s="2" t="str">
        <f t="shared" si="2102"/>
        <v>N</v>
      </c>
      <c r="K1064" s="6">
        <f t="shared" si="2102"/>
        <v>0.41666666666666669</v>
      </c>
      <c r="L1064" s="2" t="str">
        <f t="shared" si="2102"/>
        <v>Angela</v>
      </c>
      <c r="M1064" s="2">
        <f t="shared" si="2102"/>
        <v>18.899999999999999</v>
      </c>
      <c r="N1064" s="2">
        <f t="shared" si="2102"/>
        <v>2</v>
      </c>
      <c r="O1064" s="2">
        <f t="shared" si="2102"/>
        <v>2</v>
      </c>
      <c r="P1064" s="2" t="str">
        <f t="shared" si="2102"/>
        <v>dez</v>
      </c>
      <c r="Q1064" s="7" t="str">
        <f>IF($N1064=1,IF(ISERROR(VLOOKUP($P1064,'M1'!$A:$C,Q$2,FALSE)),"NOT PRESENT",VLOOKUP($P1064,'M1'!$A:$C,Q$2,FALSE)),IF($N1064=2,IF(ISERROR(VLOOKUP(DATA!$P1064,'M2'!$A:$C,Q$2,FALSE)),"NOT PRESENT",VLOOKUP(DATA!$P1064,'M2'!$A:$C,Q$2,FALSE)),IF($N1064=0,IF(ISERROR(VLOOKUP($P1064,'M1'!$A:$C,Q$2,FALSE)),IF(ISERROR(VLOOKUP(DATA!$P1064,'M2'!$A:$C,Q$2,FALSE)),"NOT PRESENT",VLOOKUP(DATA!$P1064,'M2'!$A:$C,Q$2,FALSE)),VLOOKUP($P1064,'M1'!$A:$C,Q$2,FALSE)),"SPECIFY METHOD")))</f>
        <v>Debris - Zero</v>
      </c>
      <c r="R1064" s="7" t="str">
        <f>IF($N1064=1,IF(ISERROR(VLOOKUP($P1064,'M1'!$A:$C,R$2,FALSE)),"NOT PRESENT",VLOOKUP($P1064,'M1'!$A:$C,R$2,FALSE)),IF($N1064=2,IF(ISERROR(VLOOKUP(DATA!$P1064,'M2'!$A:$C,R$2,FALSE)),"NOT PRESENT",VLOOKUP(DATA!$P1064,'M2'!$A:$C,R$2,FALSE)),IF($N1064=0,IF(ISERROR(VLOOKUP($P1064,'M1'!$A:$C,R$2,FALSE)),IF(ISERROR(VLOOKUP(DATA!$P1064,'M2'!$A:$C,R$2,FALSE)),"NOT PRESENT",VLOOKUP(DATA!$P1064,'M2'!$A:$C,R$2,FALSE)),VLOOKUP($P1064,'M1'!$A:$C,R$2,FALSE)),"SPECIFY METHOD")))</f>
        <v>No Debris found</v>
      </c>
      <c r="S1064" s="33">
        <f t="shared" si="2060"/>
        <v>0</v>
      </c>
      <c r="T1064" s="2">
        <v>0</v>
      </c>
    </row>
    <row r="1065" spans="2:20">
      <c r="B1065" s="2" t="str">
        <f t="shared" ref="B1065:D1065" si="2103">IF(ISERROR(B1064),IF(ISERROR(B1063),IF(ISERROR(B1062),"BLANK",B1062),B1063),B1064)</f>
        <v>LH</v>
      </c>
      <c r="C1065" s="2" t="str">
        <f t="shared" si="2103"/>
        <v>KK</v>
      </c>
      <c r="D1065" s="2" t="str">
        <f t="shared" si="2103"/>
        <v>BC3</v>
      </c>
      <c r="E1065" s="7" t="str">
        <f>IF(ISERROR(VLOOKUP($D1065,SITES!$A:$E,2,FALSE)),"",VLOOKUP($D1065,SITES!$A:$E,2,FALSE))</f>
        <v>Broward County 3</v>
      </c>
      <c r="F1065" s="4">
        <f>IF(ISERROR(VLOOKUP($D1065,SITES!$A:$E,3,FALSE)),"",VLOOKUP($D1065,SITES!$A:$E,3,FALSE))</f>
        <v>26.158633333333334</v>
      </c>
      <c r="G1065" s="31">
        <f>IF(ISERROR(VLOOKUP($D1065,SITES!$A:$E,4,FALSE)),"",VLOOKUP($D1065,SITES!$A:$E,4,FALSE))</f>
        <v>-80.077349999999996</v>
      </c>
      <c r="H1065" s="50">
        <f t="shared" ref="H1065:P1065" si="2104">IF(ISERROR(H1064),IF(ISERROR(H1063),IF(ISERROR(H1062),"BLANK",H1062),H1063),H1064)</f>
        <v>45479</v>
      </c>
      <c r="I1065" s="2">
        <f t="shared" si="2104"/>
        <v>15</v>
      </c>
      <c r="J1065" s="2" t="str">
        <f t="shared" si="2104"/>
        <v>N</v>
      </c>
      <c r="K1065" s="6">
        <f t="shared" si="2104"/>
        <v>0.41666666666666669</v>
      </c>
      <c r="L1065" s="2" t="str">
        <f t="shared" si="2104"/>
        <v>Angela</v>
      </c>
      <c r="M1065" s="2">
        <f t="shared" si="2104"/>
        <v>18.899999999999999</v>
      </c>
      <c r="N1065" s="2">
        <f t="shared" si="2104"/>
        <v>2</v>
      </c>
      <c r="O1065" s="2">
        <f t="shared" si="2104"/>
        <v>2</v>
      </c>
      <c r="P1065" s="2" t="str">
        <f t="shared" si="2104"/>
        <v>dez</v>
      </c>
      <c r="Q1065" s="7" t="str">
        <f>IF($N1065=1,IF(ISERROR(VLOOKUP($P1065,'M1'!$A:$C,Q$2,FALSE)),"NOT PRESENT",VLOOKUP($P1065,'M1'!$A:$C,Q$2,FALSE)),IF($N1065=2,IF(ISERROR(VLOOKUP(DATA!$P1065,'M2'!$A:$C,Q$2,FALSE)),"NOT PRESENT",VLOOKUP(DATA!$P1065,'M2'!$A:$C,Q$2,FALSE)),IF($N1065=0,IF(ISERROR(VLOOKUP($P1065,'M1'!$A:$C,Q$2,FALSE)),IF(ISERROR(VLOOKUP(DATA!$P1065,'M2'!$A:$C,Q$2,FALSE)),"NOT PRESENT",VLOOKUP(DATA!$P1065,'M2'!$A:$C,Q$2,FALSE)),VLOOKUP($P1065,'M1'!$A:$C,Q$2,FALSE)),"SPECIFY METHOD")))</f>
        <v>Debris - Zero</v>
      </c>
      <c r="R1065" s="7" t="str">
        <f>IF($N1065=1,IF(ISERROR(VLOOKUP($P1065,'M1'!$A:$C,R$2,FALSE)),"NOT PRESENT",VLOOKUP($P1065,'M1'!$A:$C,R$2,FALSE)),IF($N1065=2,IF(ISERROR(VLOOKUP(DATA!$P1065,'M2'!$A:$C,R$2,FALSE)),"NOT PRESENT",VLOOKUP(DATA!$P1065,'M2'!$A:$C,R$2,FALSE)),IF($N1065=0,IF(ISERROR(VLOOKUP($P1065,'M1'!$A:$C,R$2,FALSE)),IF(ISERROR(VLOOKUP(DATA!$P1065,'M2'!$A:$C,R$2,FALSE)),"NOT PRESENT",VLOOKUP(DATA!$P1065,'M2'!$A:$C,R$2,FALSE)),VLOOKUP($P1065,'M1'!$A:$C,R$2,FALSE)),"SPECIFY METHOD")))</f>
        <v>No Debris found</v>
      </c>
      <c r="S1065" s="33">
        <f t="shared" si="2060"/>
        <v>0</v>
      </c>
      <c r="T1065" s="2">
        <v>0</v>
      </c>
    </row>
    <row r="1066" spans="2:20">
      <c r="B1066" s="2" t="str">
        <f t="shared" ref="B1066:D1066" si="2105">IF(ISERROR(B1065),IF(ISERROR(B1064),IF(ISERROR(B1063),"BLANK",B1063),B1064),B1065)</f>
        <v>LH</v>
      </c>
      <c r="C1066" s="2" t="str">
        <f t="shared" si="2105"/>
        <v>KK</v>
      </c>
      <c r="D1066" s="2" t="str">
        <f t="shared" si="2105"/>
        <v>BC3</v>
      </c>
      <c r="E1066" s="7" t="str">
        <f>IF(ISERROR(VLOOKUP($D1066,SITES!$A:$E,2,FALSE)),"",VLOOKUP($D1066,SITES!$A:$E,2,FALSE))</f>
        <v>Broward County 3</v>
      </c>
      <c r="F1066" s="4">
        <f>IF(ISERROR(VLOOKUP($D1066,SITES!$A:$E,3,FALSE)),"",VLOOKUP($D1066,SITES!$A:$E,3,FALSE))</f>
        <v>26.158633333333334</v>
      </c>
      <c r="G1066" s="31">
        <f>IF(ISERROR(VLOOKUP($D1066,SITES!$A:$E,4,FALSE)),"",VLOOKUP($D1066,SITES!$A:$E,4,FALSE))</f>
        <v>-80.077349999999996</v>
      </c>
      <c r="H1066" s="50">
        <f t="shared" ref="H1066:P1066" si="2106">IF(ISERROR(H1065),IF(ISERROR(H1064),IF(ISERROR(H1063),"BLANK",H1063),H1064),H1065)</f>
        <v>45479</v>
      </c>
      <c r="I1066" s="2">
        <f t="shared" si="2106"/>
        <v>15</v>
      </c>
      <c r="J1066" s="2" t="str">
        <f t="shared" si="2106"/>
        <v>N</v>
      </c>
      <c r="K1066" s="6">
        <f t="shared" si="2106"/>
        <v>0.41666666666666669</v>
      </c>
      <c r="L1066" s="2" t="str">
        <f t="shared" si="2106"/>
        <v>Angela</v>
      </c>
      <c r="M1066" s="2">
        <f t="shared" si="2106"/>
        <v>18.899999999999999</v>
      </c>
      <c r="N1066" s="2">
        <f t="shared" si="2106"/>
        <v>2</v>
      </c>
      <c r="O1066" s="2">
        <f t="shared" si="2106"/>
        <v>2</v>
      </c>
      <c r="P1066" s="2" t="str">
        <f t="shared" si="2106"/>
        <v>dez</v>
      </c>
      <c r="Q1066" s="7" t="str">
        <f>IF($N1066=1,IF(ISERROR(VLOOKUP($P1066,'M1'!$A:$C,Q$2,FALSE)),"NOT PRESENT",VLOOKUP($P1066,'M1'!$A:$C,Q$2,FALSE)),IF($N1066=2,IF(ISERROR(VLOOKUP(DATA!$P1066,'M2'!$A:$C,Q$2,FALSE)),"NOT PRESENT",VLOOKUP(DATA!$P1066,'M2'!$A:$C,Q$2,FALSE)),IF($N1066=0,IF(ISERROR(VLOOKUP($P1066,'M1'!$A:$C,Q$2,FALSE)),IF(ISERROR(VLOOKUP(DATA!$P1066,'M2'!$A:$C,Q$2,FALSE)),"NOT PRESENT",VLOOKUP(DATA!$P1066,'M2'!$A:$C,Q$2,FALSE)),VLOOKUP($P1066,'M1'!$A:$C,Q$2,FALSE)),"SPECIFY METHOD")))</f>
        <v>Debris - Zero</v>
      </c>
      <c r="R1066" s="7" t="str">
        <f>IF($N1066=1,IF(ISERROR(VLOOKUP($P1066,'M1'!$A:$C,R$2,FALSE)),"NOT PRESENT",VLOOKUP($P1066,'M1'!$A:$C,R$2,FALSE)),IF($N1066=2,IF(ISERROR(VLOOKUP(DATA!$P1066,'M2'!$A:$C,R$2,FALSE)),"NOT PRESENT",VLOOKUP(DATA!$P1066,'M2'!$A:$C,R$2,FALSE)),IF($N1066=0,IF(ISERROR(VLOOKUP($P1066,'M1'!$A:$C,R$2,FALSE)),IF(ISERROR(VLOOKUP(DATA!$P1066,'M2'!$A:$C,R$2,FALSE)),"NOT PRESENT",VLOOKUP(DATA!$P1066,'M2'!$A:$C,R$2,FALSE)),VLOOKUP($P1066,'M1'!$A:$C,R$2,FALSE)),"SPECIFY METHOD")))</f>
        <v>No Debris found</v>
      </c>
      <c r="S1066" s="33">
        <f t="shared" si="2060"/>
        <v>0</v>
      </c>
      <c r="T1066" s="2">
        <v>0</v>
      </c>
    </row>
    <row r="1067" spans="2:20">
      <c r="B1067" s="2" t="str">
        <f t="shared" ref="B1067:D1067" si="2107">IF(ISERROR(B1066),IF(ISERROR(B1065),IF(ISERROR(B1064),"BLANK",B1064),B1065),B1066)</f>
        <v>LH</v>
      </c>
      <c r="C1067" s="2" t="str">
        <f t="shared" si="2107"/>
        <v>KK</v>
      </c>
      <c r="D1067" s="2" t="str">
        <f t="shared" si="2107"/>
        <v>BC3</v>
      </c>
      <c r="E1067" s="7" t="str">
        <f>IF(ISERROR(VLOOKUP($D1067,SITES!$A:$E,2,FALSE)),"",VLOOKUP($D1067,SITES!$A:$E,2,FALSE))</f>
        <v>Broward County 3</v>
      </c>
      <c r="F1067" s="4">
        <f>IF(ISERROR(VLOOKUP($D1067,SITES!$A:$E,3,FALSE)),"",VLOOKUP($D1067,SITES!$A:$E,3,FALSE))</f>
        <v>26.158633333333334</v>
      </c>
      <c r="G1067" s="31">
        <f>IF(ISERROR(VLOOKUP($D1067,SITES!$A:$E,4,FALSE)),"",VLOOKUP($D1067,SITES!$A:$E,4,FALSE))</f>
        <v>-80.077349999999996</v>
      </c>
      <c r="H1067" s="50">
        <f t="shared" ref="H1067:P1067" si="2108">IF(ISERROR(H1066),IF(ISERROR(H1065),IF(ISERROR(H1064),"BLANK",H1064),H1065),H1066)</f>
        <v>45479</v>
      </c>
      <c r="I1067" s="2">
        <f t="shared" si="2108"/>
        <v>15</v>
      </c>
      <c r="J1067" s="2" t="str">
        <f t="shared" si="2108"/>
        <v>N</v>
      </c>
      <c r="K1067" s="6">
        <f t="shared" si="2108"/>
        <v>0.41666666666666669</v>
      </c>
      <c r="L1067" s="2" t="str">
        <f t="shared" si="2108"/>
        <v>Angela</v>
      </c>
      <c r="M1067" s="2">
        <f t="shared" si="2108"/>
        <v>18.899999999999999</v>
      </c>
      <c r="N1067" s="2">
        <f t="shared" si="2108"/>
        <v>2</v>
      </c>
      <c r="O1067" s="2">
        <f t="shared" si="2108"/>
        <v>2</v>
      </c>
      <c r="P1067" s="2" t="str">
        <f t="shared" si="2108"/>
        <v>dez</v>
      </c>
      <c r="Q1067" s="7" t="str">
        <f>IF($N1067=1,IF(ISERROR(VLOOKUP($P1067,'M1'!$A:$C,Q$2,FALSE)),"NOT PRESENT",VLOOKUP($P1067,'M1'!$A:$C,Q$2,FALSE)),IF($N1067=2,IF(ISERROR(VLOOKUP(DATA!$P1067,'M2'!$A:$C,Q$2,FALSE)),"NOT PRESENT",VLOOKUP(DATA!$P1067,'M2'!$A:$C,Q$2,FALSE)),IF($N1067=0,IF(ISERROR(VLOOKUP($P1067,'M1'!$A:$C,Q$2,FALSE)),IF(ISERROR(VLOOKUP(DATA!$P1067,'M2'!$A:$C,Q$2,FALSE)),"NOT PRESENT",VLOOKUP(DATA!$P1067,'M2'!$A:$C,Q$2,FALSE)),VLOOKUP($P1067,'M1'!$A:$C,Q$2,FALSE)),"SPECIFY METHOD")))</f>
        <v>Debris - Zero</v>
      </c>
      <c r="R1067" s="7" t="str">
        <f>IF($N1067=1,IF(ISERROR(VLOOKUP($P1067,'M1'!$A:$C,R$2,FALSE)),"NOT PRESENT",VLOOKUP($P1067,'M1'!$A:$C,R$2,FALSE)),IF($N1067=2,IF(ISERROR(VLOOKUP(DATA!$P1067,'M2'!$A:$C,R$2,FALSE)),"NOT PRESENT",VLOOKUP(DATA!$P1067,'M2'!$A:$C,R$2,FALSE)),IF($N1067=0,IF(ISERROR(VLOOKUP($P1067,'M1'!$A:$C,R$2,FALSE)),IF(ISERROR(VLOOKUP(DATA!$P1067,'M2'!$A:$C,R$2,FALSE)),"NOT PRESENT",VLOOKUP(DATA!$P1067,'M2'!$A:$C,R$2,FALSE)),VLOOKUP($P1067,'M1'!$A:$C,R$2,FALSE)),"SPECIFY METHOD")))</f>
        <v>No Debris found</v>
      </c>
      <c r="S1067" s="33">
        <f t="shared" si="2060"/>
        <v>0</v>
      </c>
      <c r="T1067" s="2">
        <v>0</v>
      </c>
    </row>
    <row r="1068" spans="2:20">
      <c r="B1068" s="2" t="str">
        <f t="shared" ref="B1068:D1068" si="2109">IF(ISERROR(B1067),IF(ISERROR(B1066),IF(ISERROR(B1065),"BLANK",B1065),B1066),B1067)</f>
        <v>LH</v>
      </c>
      <c r="C1068" s="2" t="str">
        <f t="shared" si="2109"/>
        <v>KK</v>
      </c>
      <c r="D1068" s="2" t="str">
        <f t="shared" si="2109"/>
        <v>BC3</v>
      </c>
      <c r="E1068" s="7" t="str">
        <f>IF(ISERROR(VLOOKUP($D1068,SITES!$A:$E,2,FALSE)),"",VLOOKUP($D1068,SITES!$A:$E,2,FALSE))</f>
        <v>Broward County 3</v>
      </c>
      <c r="F1068" s="4">
        <f>IF(ISERROR(VLOOKUP($D1068,SITES!$A:$E,3,FALSE)),"",VLOOKUP($D1068,SITES!$A:$E,3,FALSE))</f>
        <v>26.158633333333334</v>
      </c>
      <c r="G1068" s="31">
        <f>IF(ISERROR(VLOOKUP($D1068,SITES!$A:$E,4,FALSE)),"",VLOOKUP($D1068,SITES!$A:$E,4,FALSE))</f>
        <v>-80.077349999999996</v>
      </c>
      <c r="H1068" s="50">
        <f t="shared" ref="H1068:P1068" si="2110">IF(ISERROR(H1067),IF(ISERROR(H1066),IF(ISERROR(H1065),"BLANK",H1065),H1066),H1067)</f>
        <v>45479</v>
      </c>
      <c r="I1068" s="2">
        <f t="shared" si="2110"/>
        <v>15</v>
      </c>
      <c r="J1068" s="2" t="str">
        <f t="shared" si="2110"/>
        <v>N</v>
      </c>
      <c r="K1068" s="6">
        <f t="shared" si="2110"/>
        <v>0.41666666666666669</v>
      </c>
      <c r="L1068" s="2" t="str">
        <f t="shared" si="2110"/>
        <v>Angela</v>
      </c>
      <c r="M1068" s="2">
        <f t="shared" si="2110"/>
        <v>18.899999999999999</v>
      </c>
      <c r="N1068" s="2">
        <f t="shared" si="2110"/>
        <v>2</v>
      </c>
      <c r="O1068" s="2">
        <f t="shared" si="2110"/>
        <v>2</v>
      </c>
      <c r="P1068" s="2" t="str">
        <f t="shared" si="2110"/>
        <v>dez</v>
      </c>
      <c r="Q1068" s="7" t="str">
        <f>IF($N1068=1,IF(ISERROR(VLOOKUP($P1068,'M1'!$A:$C,Q$2,FALSE)),"NOT PRESENT",VLOOKUP($P1068,'M1'!$A:$C,Q$2,FALSE)),IF($N1068=2,IF(ISERROR(VLOOKUP(DATA!$P1068,'M2'!$A:$C,Q$2,FALSE)),"NOT PRESENT",VLOOKUP(DATA!$P1068,'M2'!$A:$C,Q$2,FALSE)),IF($N1068=0,IF(ISERROR(VLOOKUP($P1068,'M1'!$A:$C,Q$2,FALSE)),IF(ISERROR(VLOOKUP(DATA!$P1068,'M2'!$A:$C,Q$2,FALSE)),"NOT PRESENT",VLOOKUP(DATA!$P1068,'M2'!$A:$C,Q$2,FALSE)),VLOOKUP($P1068,'M1'!$A:$C,Q$2,FALSE)),"SPECIFY METHOD")))</f>
        <v>Debris - Zero</v>
      </c>
      <c r="R1068" s="7" t="str">
        <f>IF($N1068=1,IF(ISERROR(VLOOKUP($P1068,'M1'!$A:$C,R$2,FALSE)),"NOT PRESENT",VLOOKUP($P1068,'M1'!$A:$C,R$2,FALSE)),IF($N1068=2,IF(ISERROR(VLOOKUP(DATA!$P1068,'M2'!$A:$C,R$2,FALSE)),"NOT PRESENT",VLOOKUP(DATA!$P1068,'M2'!$A:$C,R$2,FALSE)),IF($N1068=0,IF(ISERROR(VLOOKUP($P1068,'M1'!$A:$C,R$2,FALSE)),IF(ISERROR(VLOOKUP(DATA!$P1068,'M2'!$A:$C,R$2,FALSE)),"NOT PRESENT",VLOOKUP(DATA!$P1068,'M2'!$A:$C,R$2,FALSE)),VLOOKUP($P1068,'M1'!$A:$C,R$2,FALSE)),"SPECIFY METHOD")))</f>
        <v>No Debris found</v>
      </c>
      <c r="S1068" s="33">
        <f t="shared" si="2060"/>
        <v>0</v>
      </c>
      <c r="T1068" s="2">
        <v>0</v>
      </c>
    </row>
    <row r="1069" spans="2:20">
      <c r="B1069" s="2" t="str">
        <f t="shared" ref="B1069:D1069" si="2111">IF(ISERROR(B1068),IF(ISERROR(B1067),IF(ISERROR(B1066),"BLANK",B1066),B1067),B1068)</f>
        <v>LH</v>
      </c>
      <c r="C1069" s="2" t="str">
        <f t="shared" si="2111"/>
        <v>KK</v>
      </c>
      <c r="D1069" s="2" t="str">
        <f t="shared" si="2111"/>
        <v>BC3</v>
      </c>
      <c r="E1069" s="7" t="str">
        <f>IF(ISERROR(VLOOKUP($D1069,SITES!$A:$E,2,FALSE)),"",VLOOKUP($D1069,SITES!$A:$E,2,FALSE))</f>
        <v>Broward County 3</v>
      </c>
      <c r="F1069" s="4">
        <f>IF(ISERROR(VLOOKUP($D1069,SITES!$A:$E,3,FALSE)),"",VLOOKUP($D1069,SITES!$A:$E,3,FALSE))</f>
        <v>26.158633333333334</v>
      </c>
      <c r="G1069" s="31">
        <f>IF(ISERROR(VLOOKUP($D1069,SITES!$A:$E,4,FALSE)),"",VLOOKUP($D1069,SITES!$A:$E,4,FALSE))</f>
        <v>-80.077349999999996</v>
      </c>
      <c r="H1069" s="50">
        <f t="shared" ref="H1069:P1069" si="2112">IF(ISERROR(H1068),IF(ISERROR(H1067),IF(ISERROR(H1066),"BLANK",H1066),H1067),H1068)</f>
        <v>45479</v>
      </c>
      <c r="I1069" s="2">
        <f t="shared" si="2112"/>
        <v>15</v>
      </c>
      <c r="J1069" s="2" t="str">
        <f t="shared" si="2112"/>
        <v>N</v>
      </c>
      <c r="K1069" s="6">
        <f t="shared" si="2112"/>
        <v>0.41666666666666669</v>
      </c>
      <c r="L1069" s="2" t="str">
        <f t="shared" si="2112"/>
        <v>Angela</v>
      </c>
      <c r="M1069" s="2">
        <f t="shared" si="2112"/>
        <v>18.899999999999999</v>
      </c>
      <c r="N1069" s="2">
        <f t="shared" si="2112"/>
        <v>2</v>
      </c>
      <c r="O1069" s="2">
        <f t="shared" si="2112"/>
        <v>2</v>
      </c>
      <c r="P1069" s="2" t="str">
        <f t="shared" si="2112"/>
        <v>dez</v>
      </c>
      <c r="Q1069" s="7" t="str">
        <f>IF($N1069=1,IF(ISERROR(VLOOKUP($P1069,'M1'!$A:$C,Q$2,FALSE)),"NOT PRESENT",VLOOKUP($P1069,'M1'!$A:$C,Q$2,FALSE)),IF($N1069=2,IF(ISERROR(VLOOKUP(DATA!$P1069,'M2'!$A:$C,Q$2,FALSE)),"NOT PRESENT",VLOOKUP(DATA!$P1069,'M2'!$A:$C,Q$2,FALSE)),IF($N1069=0,IF(ISERROR(VLOOKUP($P1069,'M1'!$A:$C,Q$2,FALSE)),IF(ISERROR(VLOOKUP(DATA!$P1069,'M2'!$A:$C,Q$2,FALSE)),"NOT PRESENT",VLOOKUP(DATA!$P1069,'M2'!$A:$C,Q$2,FALSE)),VLOOKUP($P1069,'M1'!$A:$C,Q$2,FALSE)),"SPECIFY METHOD")))</f>
        <v>Debris - Zero</v>
      </c>
      <c r="R1069" s="7" t="str">
        <f>IF($N1069=1,IF(ISERROR(VLOOKUP($P1069,'M1'!$A:$C,R$2,FALSE)),"NOT PRESENT",VLOOKUP($P1069,'M1'!$A:$C,R$2,FALSE)),IF($N1069=2,IF(ISERROR(VLOOKUP(DATA!$P1069,'M2'!$A:$C,R$2,FALSE)),"NOT PRESENT",VLOOKUP(DATA!$P1069,'M2'!$A:$C,R$2,FALSE)),IF($N1069=0,IF(ISERROR(VLOOKUP($P1069,'M1'!$A:$C,R$2,FALSE)),IF(ISERROR(VLOOKUP(DATA!$P1069,'M2'!$A:$C,R$2,FALSE)),"NOT PRESENT",VLOOKUP(DATA!$P1069,'M2'!$A:$C,R$2,FALSE)),VLOOKUP($P1069,'M1'!$A:$C,R$2,FALSE)),"SPECIFY METHOD")))</f>
        <v>No Debris found</v>
      </c>
      <c r="S1069" s="33">
        <f t="shared" si="2060"/>
        <v>0</v>
      </c>
      <c r="T1069" s="2">
        <v>0</v>
      </c>
    </row>
    <row r="1070" spans="2:20">
      <c r="B1070" s="2" t="str">
        <f t="shared" ref="B1070:D1070" si="2113">IF(ISERROR(B1069),IF(ISERROR(B1068),IF(ISERROR(B1067),"BLANK",B1067),B1068),B1069)</f>
        <v>LH</v>
      </c>
      <c r="C1070" s="2" t="str">
        <f t="shared" si="2113"/>
        <v>KK</v>
      </c>
      <c r="D1070" s="2" t="str">
        <f t="shared" si="2113"/>
        <v>BC3</v>
      </c>
      <c r="E1070" s="7" t="str">
        <f>IF(ISERROR(VLOOKUP($D1070,SITES!$A:$E,2,FALSE)),"",VLOOKUP($D1070,SITES!$A:$E,2,FALSE))</f>
        <v>Broward County 3</v>
      </c>
      <c r="F1070" s="4">
        <f>IF(ISERROR(VLOOKUP($D1070,SITES!$A:$E,3,FALSE)),"",VLOOKUP($D1070,SITES!$A:$E,3,FALSE))</f>
        <v>26.158633333333334</v>
      </c>
      <c r="G1070" s="31">
        <f>IF(ISERROR(VLOOKUP($D1070,SITES!$A:$E,4,FALSE)),"",VLOOKUP($D1070,SITES!$A:$E,4,FALSE))</f>
        <v>-80.077349999999996</v>
      </c>
      <c r="H1070" s="50">
        <f t="shared" ref="H1070:P1070" si="2114">IF(ISERROR(H1069),IF(ISERROR(H1068),IF(ISERROR(H1067),"BLANK",H1067),H1068),H1069)</f>
        <v>45479</v>
      </c>
      <c r="I1070" s="2">
        <f t="shared" si="2114"/>
        <v>15</v>
      </c>
      <c r="J1070" s="2" t="str">
        <f t="shared" si="2114"/>
        <v>N</v>
      </c>
      <c r="K1070" s="6">
        <f t="shared" si="2114"/>
        <v>0.41666666666666669</v>
      </c>
      <c r="L1070" s="2" t="str">
        <f t="shared" si="2114"/>
        <v>Angela</v>
      </c>
      <c r="M1070" s="2">
        <f t="shared" si="2114"/>
        <v>18.899999999999999</v>
      </c>
      <c r="N1070" s="2">
        <f t="shared" si="2114"/>
        <v>2</v>
      </c>
      <c r="O1070" s="2">
        <f t="shared" si="2114"/>
        <v>2</v>
      </c>
      <c r="P1070" s="2" t="str">
        <f t="shared" si="2114"/>
        <v>dez</v>
      </c>
      <c r="Q1070" s="7" t="str">
        <f>IF($N1070=1,IF(ISERROR(VLOOKUP($P1070,'M1'!$A:$C,Q$2,FALSE)),"NOT PRESENT",VLOOKUP($P1070,'M1'!$A:$C,Q$2,FALSE)),IF($N1070=2,IF(ISERROR(VLOOKUP(DATA!$P1070,'M2'!$A:$C,Q$2,FALSE)),"NOT PRESENT",VLOOKUP(DATA!$P1070,'M2'!$A:$C,Q$2,FALSE)),IF($N1070=0,IF(ISERROR(VLOOKUP($P1070,'M1'!$A:$C,Q$2,FALSE)),IF(ISERROR(VLOOKUP(DATA!$P1070,'M2'!$A:$C,Q$2,FALSE)),"NOT PRESENT",VLOOKUP(DATA!$P1070,'M2'!$A:$C,Q$2,FALSE)),VLOOKUP($P1070,'M1'!$A:$C,Q$2,FALSE)),"SPECIFY METHOD")))</f>
        <v>Debris - Zero</v>
      </c>
      <c r="R1070" s="7" t="str">
        <f>IF($N1070=1,IF(ISERROR(VLOOKUP($P1070,'M1'!$A:$C,R$2,FALSE)),"NOT PRESENT",VLOOKUP($P1070,'M1'!$A:$C,R$2,FALSE)),IF($N1070=2,IF(ISERROR(VLOOKUP(DATA!$P1070,'M2'!$A:$C,R$2,FALSE)),"NOT PRESENT",VLOOKUP(DATA!$P1070,'M2'!$A:$C,R$2,FALSE)),IF($N1070=0,IF(ISERROR(VLOOKUP($P1070,'M1'!$A:$C,R$2,FALSE)),IF(ISERROR(VLOOKUP(DATA!$P1070,'M2'!$A:$C,R$2,FALSE)),"NOT PRESENT",VLOOKUP(DATA!$P1070,'M2'!$A:$C,R$2,FALSE)),VLOOKUP($P1070,'M1'!$A:$C,R$2,FALSE)),"SPECIFY METHOD")))</f>
        <v>No Debris found</v>
      </c>
      <c r="S1070" s="33">
        <f t="shared" si="2060"/>
        <v>0</v>
      </c>
      <c r="T1070" s="2">
        <v>0</v>
      </c>
    </row>
    <row r="1071" spans="2:20">
      <c r="B1071" s="2" t="str">
        <f t="shared" ref="B1071:D1071" si="2115">IF(ISERROR(B1070),IF(ISERROR(B1069),IF(ISERROR(B1068),"BLANK",B1068),B1069),B1070)</f>
        <v>LH</v>
      </c>
      <c r="C1071" s="2" t="str">
        <f t="shared" si="2115"/>
        <v>KK</v>
      </c>
      <c r="D1071" s="2" t="str">
        <f t="shared" si="2115"/>
        <v>BC3</v>
      </c>
      <c r="E1071" s="7" t="str">
        <f>IF(ISERROR(VLOOKUP($D1071,SITES!$A:$E,2,FALSE)),"",VLOOKUP($D1071,SITES!$A:$E,2,FALSE))</f>
        <v>Broward County 3</v>
      </c>
      <c r="F1071" s="4">
        <f>IF(ISERROR(VLOOKUP($D1071,SITES!$A:$E,3,FALSE)),"",VLOOKUP($D1071,SITES!$A:$E,3,FALSE))</f>
        <v>26.158633333333334</v>
      </c>
      <c r="G1071" s="31">
        <f>IF(ISERROR(VLOOKUP($D1071,SITES!$A:$E,4,FALSE)),"",VLOOKUP($D1071,SITES!$A:$E,4,FALSE))</f>
        <v>-80.077349999999996</v>
      </c>
      <c r="H1071" s="50">
        <f t="shared" ref="H1071:P1071" si="2116">IF(ISERROR(H1070),IF(ISERROR(H1069),IF(ISERROR(H1068),"BLANK",H1068),H1069),H1070)</f>
        <v>45479</v>
      </c>
      <c r="I1071" s="2">
        <f t="shared" si="2116"/>
        <v>15</v>
      </c>
      <c r="J1071" s="2" t="str">
        <f t="shared" si="2116"/>
        <v>N</v>
      </c>
      <c r="K1071" s="6">
        <f t="shared" si="2116"/>
        <v>0.41666666666666669</v>
      </c>
      <c r="L1071" s="2" t="str">
        <f t="shared" si="2116"/>
        <v>Angela</v>
      </c>
      <c r="M1071" s="2">
        <f t="shared" si="2116"/>
        <v>18.899999999999999</v>
      </c>
      <c r="N1071" s="2">
        <f t="shared" si="2116"/>
        <v>2</v>
      </c>
      <c r="O1071" s="2">
        <f t="shared" si="2116"/>
        <v>2</v>
      </c>
      <c r="P1071" s="2" t="str">
        <f t="shared" si="2116"/>
        <v>dez</v>
      </c>
      <c r="Q1071" s="7" t="str">
        <f>IF($N1071=1,IF(ISERROR(VLOOKUP($P1071,'M1'!$A:$C,Q$2,FALSE)),"NOT PRESENT",VLOOKUP($P1071,'M1'!$A:$C,Q$2,FALSE)),IF($N1071=2,IF(ISERROR(VLOOKUP(DATA!$P1071,'M2'!$A:$C,Q$2,FALSE)),"NOT PRESENT",VLOOKUP(DATA!$P1071,'M2'!$A:$C,Q$2,FALSE)),IF($N1071=0,IF(ISERROR(VLOOKUP($P1071,'M1'!$A:$C,Q$2,FALSE)),IF(ISERROR(VLOOKUP(DATA!$P1071,'M2'!$A:$C,Q$2,FALSE)),"NOT PRESENT",VLOOKUP(DATA!$P1071,'M2'!$A:$C,Q$2,FALSE)),VLOOKUP($P1071,'M1'!$A:$C,Q$2,FALSE)),"SPECIFY METHOD")))</f>
        <v>Debris - Zero</v>
      </c>
      <c r="R1071" s="7" t="str">
        <f>IF($N1071=1,IF(ISERROR(VLOOKUP($P1071,'M1'!$A:$C,R$2,FALSE)),"NOT PRESENT",VLOOKUP($P1071,'M1'!$A:$C,R$2,FALSE)),IF($N1071=2,IF(ISERROR(VLOOKUP(DATA!$P1071,'M2'!$A:$C,R$2,FALSE)),"NOT PRESENT",VLOOKUP(DATA!$P1071,'M2'!$A:$C,R$2,FALSE)),IF($N1071=0,IF(ISERROR(VLOOKUP($P1071,'M1'!$A:$C,R$2,FALSE)),IF(ISERROR(VLOOKUP(DATA!$P1071,'M2'!$A:$C,R$2,FALSE)),"NOT PRESENT",VLOOKUP(DATA!$P1071,'M2'!$A:$C,R$2,FALSE)),VLOOKUP($P1071,'M1'!$A:$C,R$2,FALSE)),"SPECIFY METHOD")))</f>
        <v>No Debris found</v>
      </c>
      <c r="S1071" s="33">
        <f t="shared" si="2060"/>
        <v>0</v>
      </c>
      <c r="T1071" s="2">
        <v>0</v>
      </c>
    </row>
    <row r="1072" spans="2:20">
      <c r="B1072" s="2" t="str">
        <f t="shared" ref="B1072:D1072" si="2117">IF(ISERROR(B1071),IF(ISERROR(B1070),IF(ISERROR(B1069),"BLANK",B1069),B1070),B1071)</f>
        <v>LH</v>
      </c>
      <c r="C1072" s="2" t="str">
        <f t="shared" si="2117"/>
        <v>KK</v>
      </c>
      <c r="D1072" s="2" t="str">
        <f t="shared" si="2117"/>
        <v>BC3</v>
      </c>
      <c r="E1072" s="7" t="str">
        <f>IF(ISERROR(VLOOKUP($D1072,SITES!$A:$E,2,FALSE)),"",VLOOKUP($D1072,SITES!$A:$E,2,FALSE))</f>
        <v>Broward County 3</v>
      </c>
      <c r="F1072" s="4">
        <f>IF(ISERROR(VLOOKUP($D1072,SITES!$A:$E,3,FALSE)),"",VLOOKUP($D1072,SITES!$A:$E,3,FALSE))</f>
        <v>26.158633333333334</v>
      </c>
      <c r="G1072" s="31">
        <f>IF(ISERROR(VLOOKUP($D1072,SITES!$A:$E,4,FALSE)),"",VLOOKUP($D1072,SITES!$A:$E,4,FALSE))</f>
        <v>-80.077349999999996</v>
      </c>
      <c r="H1072" s="50">
        <f t="shared" ref="H1072:P1072" si="2118">IF(ISERROR(H1071),IF(ISERROR(H1070),IF(ISERROR(H1069),"BLANK",H1069),H1070),H1071)</f>
        <v>45479</v>
      </c>
      <c r="I1072" s="2">
        <f t="shared" si="2118"/>
        <v>15</v>
      </c>
      <c r="J1072" s="2" t="str">
        <f t="shared" si="2118"/>
        <v>N</v>
      </c>
      <c r="K1072" s="6">
        <f t="shared" si="2118"/>
        <v>0.41666666666666669</v>
      </c>
      <c r="L1072" s="2" t="str">
        <f t="shared" si="2118"/>
        <v>Angela</v>
      </c>
      <c r="M1072" s="2">
        <f t="shared" si="2118"/>
        <v>18.899999999999999</v>
      </c>
      <c r="N1072" s="2">
        <f t="shared" si="2118"/>
        <v>2</v>
      </c>
      <c r="O1072" s="2">
        <f t="shared" si="2118"/>
        <v>2</v>
      </c>
      <c r="P1072" s="2" t="str">
        <f t="shared" si="2118"/>
        <v>dez</v>
      </c>
      <c r="Q1072" s="7" t="str">
        <f>IF($N1072=1,IF(ISERROR(VLOOKUP($P1072,'M1'!$A:$C,Q$2,FALSE)),"NOT PRESENT",VLOOKUP($P1072,'M1'!$A:$C,Q$2,FALSE)),IF($N1072=2,IF(ISERROR(VLOOKUP(DATA!$P1072,'M2'!$A:$C,Q$2,FALSE)),"NOT PRESENT",VLOOKUP(DATA!$P1072,'M2'!$A:$C,Q$2,FALSE)),IF($N1072=0,IF(ISERROR(VLOOKUP($P1072,'M1'!$A:$C,Q$2,FALSE)),IF(ISERROR(VLOOKUP(DATA!$P1072,'M2'!$A:$C,Q$2,FALSE)),"NOT PRESENT",VLOOKUP(DATA!$P1072,'M2'!$A:$C,Q$2,FALSE)),VLOOKUP($P1072,'M1'!$A:$C,Q$2,FALSE)),"SPECIFY METHOD")))</f>
        <v>Debris - Zero</v>
      </c>
      <c r="R1072" s="7" t="str">
        <f>IF($N1072=1,IF(ISERROR(VLOOKUP($P1072,'M1'!$A:$C,R$2,FALSE)),"NOT PRESENT",VLOOKUP($P1072,'M1'!$A:$C,R$2,FALSE)),IF($N1072=2,IF(ISERROR(VLOOKUP(DATA!$P1072,'M2'!$A:$C,R$2,FALSE)),"NOT PRESENT",VLOOKUP(DATA!$P1072,'M2'!$A:$C,R$2,FALSE)),IF($N1072=0,IF(ISERROR(VLOOKUP($P1072,'M1'!$A:$C,R$2,FALSE)),IF(ISERROR(VLOOKUP(DATA!$P1072,'M2'!$A:$C,R$2,FALSE)),"NOT PRESENT",VLOOKUP(DATA!$P1072,'M2'!$A:$C,R$2,FALSE)),VLOOKUP($P1072,'M1'!$A:$C,R$2,FALSE)),"SPECIFY METHOD")))</f>
        <v>No Debris found</v>
      </c>
      <c r="S1072" s="33">
        <f t="shared" si="2060"/>
        <v>0</v>
      </c>
      <c r="T1072" s="2">
        <v>0</v>
      </c>
    </row>
    <row r="1073" spans="2:20">
      <c r="B1073" s="2" t="str">
        <f t="shared" ref="B1073:D1073" si="2119">IF(ISERROR(B1072),IF(ISERROR(B1071),IF(ISERROR(B1070),"BLANK",B1070),B1071),B1072)</f>
        <v>LH</v>
      </c>
      <c r="C1073" s="2" t="str">
        <f t="shared" si="2119"/>
        <v>KK</v>
      </c>
      <c r="D1073" s="2" t="str">
        <f t="shared" si="2119"/>
        <v>BC3</v>
      </c>
      <c r="E1073" s="7" t="str">
        <f>IF(ISERROR(VLOOKUP($D1073,SITES!$A:$E,2,FALSE)),"",VLOOKUP($D1073,SITES!$A:$E,2,FALSE))</f>
        <v>Broward County 3</v>
      </c>
      <c r="F1073" s="4">
        <f>IF(ISERROR(VLOOKUP($D1073,SITES!$A:$E,3,FALSE)),"",VLOOKUP($D1073,SITES!$A:$E,3,FALSE))</f>
        <v>26.158633333333334</v>
      </c>
      <c r="G1073" s="31">
        <f>IF(ISERROR(VLOOKUP($D1073,SITES!$A:$E,4,FALSE)),"",VLOOKUP($D1073,SITES!$A:$E,4,FALSE))</f>
        <v>-80.077349999999996</v>
      </c>
      <c r="H1073" s="50">
        <f t="shared" ref="H1073:P1073" si="2120">IF(ISERROR(H1072),IF(ISERROR(H1071),IF(ISERROR(H1070),"BLANK",H1070),H1071),H1072)</f>
        <v>45479</v>
      </c>
      <c r="I1073" s="2">
        <f t="shared" si="2120"/>
        <v>15</v>
      </c>
      <c r="J1073" s="2" t="str">
        <f t="shared" si="2120"/>
        <v>N</v>
      </c>
      <c r="K1073" s="6">
        <f t="shared" si="2120"/>
        <v>0.41666666666666669</v>
      </c>
      <c r="L1073" s="2" t="str">
        <f t="shared" si="2120"/>
        <v>Angela</v>
      </c>
      <c r="M1073" s="2">
        <f t="shared" si="2120"/>
        <v>18.899999999999999</v>
      </c>
      <c r="N1073" s="2">
        <f t="shared" si="2120"/>
        <v>2</v>
      </c>
      <c r="O1073" s="2">
        <f t="shared" si="2120"/>
        <v>2</v>
      </c>
      <c r="P1073" s="2" t="str">
        <f t="shared" si="2120"/>
        <v>dez</v>
      </c>
      <c r="Q1073" s="7" t="str">
        <f>IF($N1073=1,IF(ISERROR(VLOOKUP($P1073,'M1'!$A:$C,Q$2,FALSE)),"NOT PRESENT",VLOOKUP($P1073,'M1'!$A:$C,Q$2,FALSE)),IF($N1073=2,IF(ISERROR(VLOOKUP(DATA!$P1073,'M2'!$A:$C,Q$2,FALSE)),"NOT PRESENT",VLOOKUP(DATA!$P1073,'M2'!$A:$C,Q$2,FALSE)),IF($N1073=0,IF(ISERROR(VLOOKUP($P1073,'M1'!$A:$C,Q$2,FALSE)),IF(ISERROR(VLOOKUP(DATA!$P1073,'M2'!$A:$C,Q$2,FALSE)),"NOT PRESENT",VLOOKUP(DATA!$P1073,'M2'!$A:$C,Q$2,FALSE)),VLOOKUP($P1073,'M1'!$A:$C,Q$2,FALSE)),"SPECIFY METHOD")))</f>
        <v>Debris - Zero</v>
      </c>
      <c r="R1073" s="7" t="str">
        <f>IF($N1073=1,IF(ISERROR(VLOOKUP($P1073,'M1'!$A:$C,R$2,FALSE)),"NOT PRESENT",VLOOKUP($P1073,'M1'!$A:$C,R$2,FALSE)),IF($N1073=2,IF(ISERROR(VLOOKUP(DATA!$P1073,'M2'!$A:$C,R$2,FALSE)),"NOT PRESENT",VLOOKUP(DATA!$P1073,'M2'!$A:$C,R$2,FALSE)),IF($N1073=0,IF(ISERROR(VLOOKUP($P1073,'M1'!$A:$C,R$2,FALSE)),IF(ISERROR(VLOOKUP(DATA!$P1073,'M2'!$A:$C,R$2,FALSE)),"NOT PRESENT",VLOOKUP(DATA!$P1073,'M2'!$A:$C,R$2,FALSE)),VLOOKUP($P1073,'M1'!$A:$C,R$2,FALSE)),"SPECIFY METHOD")))</f>
        <v>No Debris found</v>
      </c>
      <c r="S1073" s="33">
        <f t="shared" si="2060"/>
        <v>0</v>
      </c>
      <c r="T1073" s="2">
        <v>0</v>
      </c>
    </row>
    <row r="1074" spans="2:20">
      <c r="B1074" s="2" t="str">
        <f t="shared" ref="B1074:D1074" si="2121">IF(ISERROR(B1073),IF(ISERROR(B1072),IF(ISERROR(B1071),"BLANK",B1071),B1072),B1073)</f>
        <v>LH</v>
      </c>
      <c r="C1074" s="2" t="str">
        <f t="shared" si="2121"/>
        <v>KK</v>
      </c>
      <c r="D1074" s="2" t="str">
        <f t="shared" si="2121"/>
        <v>BC3</v>
      </c>
      <c r="E1074" s="7" t="str">
        <f>IF(ISERROR(VLOOKUP($D1074,SITES!$A:$E,2,FALSE)),"",VLOOKUP($D1074,SITES!$A:$E,2,FALSE))</f>
        <v>Broward County 3</v>
      </c>
      <c r="F1074" s="4">
        <f>IF(ISERROR(VLOOKUP($D1074,SITES!$A:$E,3,FALSE)),"",VLOOKUP($D1074,SITES!$A:$E,3,FALSE))</f>
        <v>26.158633333333334</v>
      </c>
      <c r="G1074" s="31">
        <f>IF(ISERROR(VLOOKUP($D1074,SITES!$A:$E,4,FALSE)),"",VLOOKUP($D1074,SITES!$A:$E,4,FALSE))</f>
        <v>-80.077349999999996</v>
      </c>
      <c r="H1074" s="50">
        <f t="shared" ref="H1074:P1074" si="2122">IF(ISERROR(H1073),IF(ISERROR(H1072),IF(ISERROR(H1071),"BLANK",H1071),H1072),H1073)</f>
        <v>45479</v>
      </c>
      <c r="I1074" s="2">
        <f t="shared" si="2122"/>
        <v>15</v>
      </c>
      <c r="J1074" s="2" t="str">
        <f t="shared" si="2122"/>
        <v>N</v>
      </c>
      <c r="K1074" s="6">
        <f t="shared" si="2122"/>
        <v>0.41666666666666669</v>
      </c>
      <c r="L1074" s="2" t="str">
        <f t="shared" si="2122"/>
        <v>Angela</v>
      </c>
      <c r="M1074" s="2">
        <f t="shared" si="2122"/>
        <v>18.899999999999999</v>
      </c>
      <c r="N1074" s="2">
        <f t="shared" si="2122"/>
        <v>2</v>
      </c>
      <c r="O1074" s="2">
        <f t="shared" si="2122"/>
        <v>2</v>
      </c>
      <c r="P1074" s="2" t="str">
        <f t="shared" si="2122"/>
        <v>dez</v>
      </c>
      <c r="Q1074" s="7" t="str">
        <f>IF($N1074=1,IF(ISERROR(VLOOKUP($P1074,'M1'!$A:$C,Q$2,FALSE)),"NOT PRESENT",VLOOKUP($P1074,'M1'!$A:$C,Q$2,FALSE)),IF($N1074=2,IF(ISERROR(VLOOKUP(DATA!$P1074,'M2'!$A:$C,Q$2,FALSE)),"NOT PRESENT",VLOOKUP(DATA!$P1074,'M2'!$A:$C,Q$2,FALSE)),IF($N1074=0,IF(ISERROR(VLOOKUP($P1074,'M1'!$A:$C,Q$2,FALSE)),IF(ISERROR(VLOOKUP(DATA!$P1074,'M2'!$A:$C,Q$2,FALSE)),"NOT PRESENT",VLOOKUP(DATA!$P1074,'M2'!$A:$C,Q$2,FALSE)),VLOOKUP($P1074,'M1'!$A:$C,Q$2,FALSE)),"SPECIFY METHOD")))</f>
        <v>Debris - Zero</v>
      </c>
      <c r="R1074" s="7" t="str">
        <f>IF($N1074=1,IF(ISERROR(VLOOKUP($P1074,'M1'!$A:$C,R$2,FALSE)),"NOT PRESENT",VLOOKUP($P1074,'M1'!$A:$C,R$2,FALSE)),IF($N1074=2,IF(ISERROR(VLOOKUP(DATA!$P1074,'M2'!$A:$C,R$2,FALSE)),"NOT PRESENT",VLOOKUP(DATA!$P1074,'M2'!$A:$C,R$2,FALSE)),IF($N1074=0,IF(ISERROR(VLOOKUP($P1074,'M1'!$A:$C,R$2,FALSE)),IF(ISERROR(VLOOKUP(DATA!$P1074,'M2'!$A:$C,R$2,FALSE)),"NOT PRESENT",VLOOKUP(DATA!$P1074,'M2'!$A:$C,R$2,FALSE)),VLOOKUP($P1074,'M1'!$A:$C,R$2,FALSE)),"SPECIFY METHOD")))</f>
        <v>No Debris found</v>
      </c>
      <c r="S1074" s="33">
        <f t="shared" si="2060"/>
        <v>0</v>
      </c>
      <c r="T1074" s="2">
        <v>0</v>
      </c>
    </row>
    <row r="1075" spans="2:20">
      <c r="B1075" s="2" t="str">
        <f t="shared" ref="B1075:D1075" si="2123">IF(ISERROR(B1074),IF(ISERROR(B1073),IF(ISERROR(B1072),"BLANK",B1072),B1073),B1074)</f>
        <v>LH</v>
      </c>
      <c r="C1075" s="2" t="str">
        <f t="shared" si="2123"/>
        <v>KK</v>
      </c>
      <c r="D1075" s="2" t="str">
        <f t="shared" si="2123"/>
        <v>BC3</v>
      </c>
      <c r="E1075" s="7" t="str">
        <f>IF(ISERROR(VLOOKUP($D1075,SITES!$A:$E,2,FALSE)),"",VLOOKUP($D1075,SITES!$A:$E,2,FALSE))</f>
        <v>Broward County 3</v>
      </c>
      <c r="F1075" s="4">
        <f>IF(ISERROR(VLOOKUP($D1075,SITES!$A:$E,3,FALSE)),"",VLOOKUP($D1075,SITES!$A:$E,3,FALSE))</f>
        <v>26.158633333333334</v>
      </c>
      <c r="G1075" s="31">
        <f>IF(ISERROR(VLOOKUP($D1075,SITES!$A:$E,4,FALSE)),"",VLOOKUP($D1075,SITES!$A:$E,4,FALSE))</f>
        <v>-80.077349999999996</v>
      </c>
      <c r="H1075" s="50">
        <f t="shared" ref="H1075:P1075" si="2124">IF(ISERROR(H1074),IF(ISERROR(H1073),IF(ISERROR(H1072),"BLANK",H1072),H1073),H1074)</f>
        <v>45479</v>
      </c>
      <c r="I1075" s="2">
        <f t="shared" si="2124"/>
        <v>15</v>
      </c>
      <c r="J1075" s="2" t="str">
        <f t="shared" si="2124"/>
        <v>N</v>
      </c>
      <c r="K1075" s="6">
        <f t="shared" si="2124"/>
        <v>0.41666666666666669</v>
      </c>
      <c r="L1075" s="2" t="str">
        <f t="shared" si="2124"/>
        <v>Angela</v>
      </c>
      <c r="M1075" s="2">
        <f t="shared" si="2124"/>
        <v>18.899999999999999</v>
      </c>
      <c r="N1075" s="2">
        <f t="shared" si="2124"/>
        <v>2</v>
      </c>
      <c r="O1075" s="2">
        <f t="shared" si="2124"/>
        <v>2</v>
      </c>
      <c r="P1075" s="2" t="str">
        <f t="shared" si="2124"/>
        <v>dez</v>
      </c>
      <c r="Q1075" s="7" t="str">
        <f>IF($N1075=1,IF(ISERROR(VLOOKUP($P1075,'M1'!$A:$C,Q$2,FALSE)),"NOT PRESENT",VLOOKUP($P1075,'M1'!$A:$C,Q$2,FALSE)),IF($N1075=2,IF(ISERROR(VLOOKUP(DATA!$P1075,'M2'!$A:$C,Q$2,FALSE)),"NOT PRESENT",VLOOKUP(DATA!$P1075,'M2'!$A:$C,Q$2,FALSE)),IF($N1075=0,IF(ISERROR(VLOOKUP($P1075,'M1'!$A:$C,Q$2,FALSE)),IF(ISERROR(VLOOKUP(DATA!$P1075,'M2'!$A:$C,Q$2,FALSE)),"NOT PRESENT",VLOOKUP(DATA!$P1075,'M2'!$A:$C,Q$2,FALSE)),VLOOKUP($P1075,'M1'!$A:$C,Q$2,FALSE)),"SPECIFY METHOD")))</f>
        <v>Debris - Zero</v>
      </c>
      <c r="R1075" s="7" t="str">
        <f>IF($N1075=1,IF(ISERROR(VLOOKUP($P1075,'M1'!$A:$C,R$2,FALSE)),"NOT PRESENT",VLOOKUP($P1075,'M1'!$A:$C,R$2,FALSE)),IF($N1075=2,IF(ISERROR(VLOOKUP(DATA!$P1075,'M2'!$A:$C,R$2,FALSE)),"NOT PRESENT",VLOOKUP(DATA!$P1075,'M2'!$A:$C,R$2,FALSE)),IF($N1075=0,IF(ISERROR(VLOOKUP($P1075,'M1'!$A:$C,R$2,FALSE)),IF(ISERROR(VLOOKUP(DATA!$P1075,'M2'!$A:$C,R$2,FALSE)),"NOT PRESENT",VLOOKUP(DATA!$P1075,'M2'!$A:$C,R$2,FALSE)),VLOOKUP($P1075,'M1'!$A:$C,R$2,FALSE)),"SPECIFY METHOD")))</f>
        <v>No Debris found</v>
      </c>
      <c r="S1075" s="33">
        <f t="shared" si="2060"/>
        <v>0</v>
      </c>
      <c r="T1075" s="2">
        <v>0</v>
      </c>
    </row>
    <row r="1076" spans="2:20">
      <c r="B1076" s="2" t="str">
        <f t="shared" ref="B1076:D1076" si="2125">IF(ISERROR(B1075),IF(ISERROR(B1074),IF(ISERROR(B1073),"BLANK",B1073),B1074),B1075)</f>
        <v>LH</v>
      </c>
      <c r="C1076" s="2" t="str">
        <f t="shared" si="2125"/>
        <v>KK</v>
      </c>
      <c r="D1076" s="2" t="str">
        <f t="shared" si="2125"/>
        <v>BC3</v>
      </c>
      <c r="E1076" s="7" t="str">
        <f>IF(ISERROR(VLOOKUP($D1076,SITES!$A:$E,2,FALSE)),"",VLOOKUP($D1076,SITES!$A:$E,2,FALSE))</f>
        <v>Broward County 3</v>
      </c>
      <c r="F1076" s="4">
        <f>IF(ISERROR(VLOOKUP($D1076,SITES!$A:$E,3,FALSE)),"",VLOOKUP($D1076,SITES!$A:$E,3,FALSE))</f>
        <v>26.158633333333334</v>
      </c>
      <c r="G1076" s="31">
        <f>IF(ISERROR(VLOOKUP($D1076,SITES!$A:$E,4,FALSE)),"",VLOOKUP($D1076,SITES!$A:$E,4,FALSE))</f>
        <v>-80.077349999999996</v>
      </c>
      <c r="H1076" s="50">
        <f t="shared" ref="H1076:P1076" si="2126">IF(ISERROR(H1075),IF(ISERROR(H1074),IF(ISERROR(H1073),"BLANK",H1073),H1074),H1075)</f>
        <v>45479</v>
      </c>
      <c r="I1076" s="2">
        <f t="shared" si="2126"/>
        <v>15</v>
      </c>
      <c r="J1076" s="2" t="str">
        <f t="shared" si="2126"/>
        <v>N</v>
      </c>
      <c r="K1076" s="6">
        <f t="shared" si="2126"/>
        <v>0.41666666666666669</v>
      </c>
      <c r="L1076" s="2" t="str">
        <f t="shared" si="2126"/>
        <v>Angela</v>
      </c>
      <c r="M1076" s="2">
        <f t="shared" si="2126"/>
        <v>18.899999999999999</v>
      </c>
      <c r="N1076" s="2">
        <f t="shared" si="2126"/>
        <v>2</v>
      </c>
      <c r="O1076" s="2">
        <f t="shared" si="2126"/>
        <v>2</v>
      </c>
      <c r="P1076" s="2" t="str">
        <f t="shared" si="2126"/>
        <v>dez</v>
      </c>
      <c r="Q1076" s="7" t="str">
        <f>IF($N1076=1,IF(ISERROR(VLOOKUP($P1076,'M1'!$A:$C,Q$2,FALSE)),"NOT PRESENT",VLOOKUP($P1076,'M1'!$A:$C,Q$2,FALSE)),IF($N1076=2,IF(ISERROR(VLOOKUP(DATA!$P1076,'M2'!$A:$C,Q$2,FALSE)),"NOT PRESENT",VLOOKUP(DATA!$P1076,'M2'!$A:$C,Q$2,FALSE)),IF($N1076=0,IF(ISERROR(VLOOKUP($P1076,'M1'!$A:$C,Q$2,FALSE)),IF(ISERROR(VLOOKUP(DATA!$P1076,'M2'!$A:$C,Q$2,FALSE)),"NOT PRESENT",VLOOKUP(DATA!$P1076,'M2'!$A:$C,Q$2,FALSE)),VLOOKUP($P1076,'M1'!$A:$C,Q$2,FALSE)),"SPECIFY METHOD")))</f>
        <v>Debris - Zero</v>
      </c>
      <c r="R1076" s="7" t="str">
        <f>IF($N1076=1,IF(ISERROR(VLOOKUP($P1076,'M1'!$A:$C,R$2,FALSE)),"NOT PRESENT",VLOOKUP($P1076,'M1'!$A:$C,R$2,FALSE)),IF($N1076=2,IF(ISERROR(VLOOKUP(DATA!$P1076,'M2'!$A:$C,R$2,FALSE)),"NOT PRESENT",VLOOKUP(DATA!$P1076,'M2'!$A:$C,R$2,FALSE)),IF($N1076=0,IF(ISERROR(VLOOKUP($P1076,'M1'!$A:$C,R$2,FALSE)),IF(ISERROR(VLOOKUP(DATA!$P1076,'M2'!$A:$C,R$2,FALSE)),"NOT PRESENT",VLOOKUP(DATA!$P1076,'M2'!$A:$C,R$2,FALSE)),VLOOKUP($P1076,'M1'!$A:$C,R$2,FALSE)),"SPECIFY METHOD")))</f>
        <v>No Debris found</v>
      </c>
      <c r="S1076" s="33">
        <f t="shared" si="2060"/>
        <v>0</v>
      </c>
      <c r="T1076" s="2">
        <v>0</v>
      </c>
    </row>
    <row r="1077" spans="2:20">
      <c r="B1077" s="2" t="str">
        <f t="shared" ref="B1077:D1077" si="2127">IF(ISERROR(B1076),IF(ISERROR(B1075),IF(ISERROR(B1074),"BLANK",B1074),B1075),B1076)</f>
        <v>LH</v>
      </c>
      <c r="C1077" s="2" t="str">
        <f t="shared" si="2127"/>
        <v>KK</v>
      </c>
      <c r="D1077" s="2" t="str">
        <f t="shared" si="2127"/>
        <v>BC3</v>
      </c>
      <c r="E1077" s="7" t="str">
        <f>IF(ISERROR(VLOOKUP($D1077,SITES!$A:$E,2,FALSE)),"",VLOOKUP($D1077,SITES!$A:$E,2,FALSE))</f>
        <v>Broward County 3</v>
      </c>
      <c r="F1077" s="4">
        <f>IF(ISERROR(VLOOKUP($D1077,SITES!$A:$E,3,FALSE)),"",VLOOKUP($D1077,SITES!$A:$E,3,FALSE))</f>
        <v>26.158633333333334</v>
      </c>
      <c r="G1077" s="31">
        <f>IF(ISERROR(VLOOKUP($D1077,SITES!$A:$E,4,FALSE)),"",VLOOKUP($D1077,SITES!$A:$E,4,FALSE))</f>
        <v>-80.077349999999996</v>
      </c>
      <c r="H1077" s="50">
        <f t="shared" ref="H1077:P1077" si="2128">IF(ISERROR(H1076),IF(ISERROR(H1075),IF(ISERROR(H1074),"BLANK",H1074),H1075),H1076)</f>
        <v>45479</v>
      </c>
      <c r="I1077" s="2">
        <f t="shared" si="2128"/>
        <v>15</v>
      </c>
      <c r="J1077" s="2" t="str">
        <f t="shared" si="2128"/>
        <v>N</v>
      </c>
      <c r="K1077" s="6">
        <f t="shared" si="2128"/>
        <v>0.41666666666666669</v>
      </c>
      <c r="L1077" s="2" t="str">
        <f t="shared" si="2128"/>
        <v>Angela</v>
      </c>
      <c r="M1077" s="2">
        <f t="shared" si="2128"/>
        <v>18.899999999999999</v>
      </c>
      <c r="N1077" s="2">
        <f t="shared" si="2128"/>
        <v>2</v>
      </c>
      <c r="O1077" s="2">
        <f t="shared" si="2128"/>
        <v>2</v>
      </c>
      <c r="P1077" s="2" t="str">
        <f t="shared" si="2128"/>
        <v>dez</v>
      </c>
      <c r="Q1077" s="7" t="str">
        <f>IF($N1077=1,IF(ISERROR(VLOOKUP($P1077,'M1'!$A:$C,Q$2,FALSE)),"NOT PRESENT",VLOOKUP($P1077,'M1'!$A:$C,Q$2,FALSE)),IF($N1077=2,IF(ISERROR(VLOOKUP(DATA!$P1077,'M2'!$A:$C,Q$2,FALSE)),"NOT PRESENT",VLOOKUP(DATA!$P1077,'M2'!$A:$C,Q$2,FALSE)),IF($N1077=0,IF(ISERROR(VLOOKUP($P1077,'M1'!$A:$C,Q$2,FALSE)),IF(ISERROR(VLOOKUP(DATA!$P1077,'M2'!$A:$C,Q$2,FALSE)),"NOT PRESENT",VLOOKUP(DATA!$P1077,'M2'!$A:$C,Q$2,FALSE)),VLOOKUP($P1077,'M1'!$A:$C,Q$2,FALSE)),"SPECIFY METHOD")))</f>
        <v>Debris - Zero</v>
      </c>
      <c r="R1077" s="7" t="str">
        <f>IF($N1077=1,IF(ISERROR(VLOOKUP($P1077,'M1'!$A:$C,R$2,FALSE)),"NOT PRESENT",VLOOKUP($P1077,'M1'!$A:$C,R$2,FALSE)),IF($N1077=2,IF(ISERROR(VLOOKUP(DATA!$P1077,'M2'!$A:$C,R$2,FALSE)),"NOT PRESENT",VLOOKUP(DATA!$P1077,'M2'!$A:$C,R$2,FALSE)),IF($N1077=0,IF(ISERROR(VLOOKUP($P1077,'M1'!$A:$C,R$2,FALSE)),IF(ISERROR(VLOOKUP(DATA!$P1077,'M2'!$A:$C,R$2,FALSE)),"NOT PRESENT",VLOOKUP(DATA!$P1077,'M2'!$A:$C,R$2,FALSE)),VLOOKUP($P1077,'M1'!$A:$C,R$2,FALSE)),"SPECIFY METHOD")))</f>
        <v>No Debris found</v>
      </c>
      <c r="S1077" s="33">
        <f t="shared" si="2060"/>
        <v>0</v>
      </c>
      <c r="T1077" s="2">
        <v>0</v>
      </c>
    </row>
    <row r="1078" spans="2:20">
      <c r="B1078" s="2" t="str">
        <f t="shared" ref="B1078:D1078" si="2129">IF(ISERROR(B1077),IF(ISERROR(B1076),IF(ISERROR(B1075),"BLANK",B1075),B1076),B1077)</f>
        <v>LH</v>
      </c>
      <c r="C1078" s="2" t="str">
        <f t="shared" si="2129"/>
        <v>KK</v>
      </c>
      <c r="D1078" s="2" t="str">
        <f t="shared" si="2129"/>
        <v>BC3</v>
      </c>
      <c r="E1078" s="7" t="str">
        <f>IF(ISERROR(VLOOKUP($D1078,SITES!$A:$E,2,FALSE)),"",VLOOKUP($D1078,SITES!$A:$E,2,FALSE))</f>
        <v>Broward County 3</v>
      </c>
      <c r="F1078" s="4">
        <f>IF(ISERROR(VLOOKUP($D1078,SITES!$A:$E,3,FALSE)),"",VLOOKUP($D1078,SITES!$A:$E,3,FALSE))</f>
        <v>26.158633333333334</v>
      </c>
      <c r="G1078" s="31">
        <f>IF(ISERROR(VLOOKUP($D1078,SITES!$A:$E,4,FALSE)),"",VLOOKUP($D1078,SITES!$A:$E,4,FALSE))</f>
        <v>-80.077349999999996</v>
      </c>
      <c r="H1078" s="50">
        <f t="shared" ref="H1078:P1078" si="2130">IF(ISERROR(H1077),IF(ISERROR(H1076),IF(ISERROR(H1075),"BLANK",H1075),H1076),H1077)</f>
        <v>45479</v>
      </c>
      <c r="I1078" s="2">
        <f t="shared" si="2130"/>
        <v>15</v>
      </c>
      <c r="J1078" s="2" t="str">
        <f t="shared" si="2130"/>
        <v>N</v>
      </c>
      <c r="K1078" s="6">
        <f t="shared" si="2130"/>
        <v>0.41666666666666669</v>
      </c>
      <c r="L1078" s="2" t="str">
        <f t="shared" si="2130"/>
        <v>Angela</v>
      </c>
      <c r="M1078" s="2">
        <f t="shared" si="2130"/>
        <v>18.899999999999999</v>
      </c>
      <c r="N1078" s="2">
        <f t="shared" si="2130"/>
        <v>2</v>
      </c>
      <c r="O1078" s="2">
        <f t="shared" si="2130"/>
        <v>2</v>
      </c>
      <c r="P1078" s="2" t="str">
        <f t="shared" si="2130"/>
        <v>dez</v>
      </c>
      <c r="Q1078" s="7" t="str">
        <f>IF($N1078=1,IF(ISERROR(VLOOKUP($P1078,'M1'!$A:$C,Q$2,FALSE)),"NOT PRESENT",VLOOKUP($P1078,'M1'!$A:$C,Q$2,FALSE)),IF($N1078=2,IF(ISERROR(VLOOKUP(DATA!$P1078,'M2'!$A:$C,Q$2,FALSE)),"NOT PRESENT",VLOOKUP(DATA!$P1078,'M2'!$A:$C,Q$2,FALSE)),IF($N1078=0,IF(ISERROR(VLOOKUP($P1078,'M1'!$A:$C,Q$2,FALSE)),IF(ISERROR(VLOOKUP(DATA!$P1078,'M2'!$A:$C,Q$2,FALSE)),"NOT PRESENT",VLOOKUP(DATA!$P1078,'M2'!$A:$C,Q$2,FALSE)),VLOOKUP($P1078,'M1'!$A:$C,Q$2,FALSE)),"SPECIFY METHOD")))</f>
        <v>Debris - Zero</v>
      </c>
      <c r="R1078" s="7" t="str">
        <f>IF($N1078=1,IF(ISERROR(VLOOKUP($P1078,'M1'!$A:$C,R$2,FALSE)),"NOT PRESENT",VLOOKUP($P1078,'M1'!$A:$C,R$2,FALSE)),IF($N1078=2,IF(ISERROR(VLOOKUP(DATA!$P1078,'M2'!$A:$C,R$2,FALSE)),"NOT PRESENT",VLOOKUP(DATA!$P1078,'M2'!$A:$C,R$2,FALSE)),IF($N1078=0,IF(ISERROR(VLOOKUP($P1078,'M1'!$A:$C,R$2,FALSE)),IF(ISERROR(VLOOKUP(DATA!$P1078,'M2'!$A:$C,R$2,FALSE)),"NOT PRESENT",VLOOKUP(DATA!$P1078,'M2'!$A:$C,R$2,FALSE)),VLOOKUP($P1078,'M1'!$A:$C,R$2,FALSE)),"SPECIFY METHOD")))</f>
        <v>No Debris found</v>
      </c>
      <c r="S1078" s="33">
        <f t="shared" si="2060"/>
        <v>0</v>
      </c>
      <c r="T1078" s="2">
        <v>0</v>
      </c>
    </row>
    <row r="1079" spans="2:20">
      <c r="B1079" s="2" t="str">
        <f t="shared" ref="B1079:D1079" si="2131">IF(ISERROR(B1078),IF(ISERROR(B1077),IF(ISERROR(B1076),"BLANK",B1076),B1077),B1078)</f>
        <v>LH</v>
      </c>
      <c r="C1079" s="2" t="str">
        <f t="shared" si="2131"/>
        <v>KK</v>
      </c>
      <c r="D1079" s="2" t="str">
        <f t="shared" si="2131"/>
        <v>BC3</v>
      </c>
      <c r="E1079" s="7" t="str">
        <f>IF(ISERROR(VLOOKUP($D1079,SITES!$A:$E,2,FALSE)),"",VLOOKUP($D1079,SITES!$A:$E,2,FALSE))</f>
        <v>Broward County 3</v>
      </c>
      <c r="F1079" s="4">
        <f>IF(ISERROR(VLOOKUP($D1079,SITES!$A:$E,3,FALSE)),"",VLOOKUP($D1079,SITES!$A:$E,3,FALSE))</f>
        <v>26.158633333333334</v>
      </c>
      <c r="G1079" s="31">
        <f>IF(ISERROR(VLOOKUP($D1079,SITES!$A:$E,4,FALSE)),"",VLOOKUP($D1079,SITES!$A:$E,4,FALSE))</f>
        <v>-80.077349999999996</v>
      </c>
      <c r="H1079" s="50">
        <f t="shared" ref="H1079:P1079" si="2132">IF(ISERROR(H1078),IF(ISERROR(H1077),IF(ISERROR(H1076),"BLANK",H1076),H1077),H1078)</f>
        <v>45479</v>
      </c>
      <c r="I1079" s="2">
        <f t="shared" si="2132"/>
        <v>15</v>
      </c>
      <c r="J1079" s="2" t="str">
        <f t="shared" si="2132"/>
        <v>N</v>
      </c>
      <c r="K1079" s="6">
        <f t="shared" si="2132"/>
        <v>0.41666666666666669</v>
      </c>
      <c r="L1079" s="2" t="str">
        <f t="shared" si="2132"/>
        <v>Angela</v>
      </c>
      <c r="M1079" s="2">
        <f t="shared" si="2132"/>
        <v>18.899999999999999</v>
      </c>
      <c r="N1079" s="2">
        <f t="shared" si="2132"/>
        <v>2</v>
      </c>
      <c r="O1079" s="2">
        <f t="shared" si="2132"/>
        <v>2</v>
      </c>
      <c r="P1079" s="2" t="str">
        <f t="shared" si="2132"/>
        <v>dez</v>
      </c>
      <c r="Q1079" s="7" t="str">
        <f>IF($N1079=1,IF(ISERROR(VLOOKUP($P1079,'M1'!$A:$C,Q$2,FALSE)),"NOT PRESENT",VLOOKUP($P1079,'M1'!$A:$C,Q$2,FALSE)),IF($N1079=2,IF(ISERROR(VLOOKUP(DATA!$P1079,'M2'!$A:$C,Q$2,FALSE)),"NOT PRESENT",VLOOKUP(DATA!$P1079,'M2'!$A:$C,Q$2,FALSE)),IF($N1079=0,IF(ISERROR(VLOOKUP($P1079,'M1'!$A:$C,Q$2,FALSE)),IF(ISERROR(VLOOKUP(DATA!$P1079,'M2'!$A:$C,Q$2,FALSE)),"NOT PRESENT",VLOOKUP(DATA!$P1079,'M2'!$A:$C,Q$2,FALSE)),VLOOKUP($P1079,'M1'!$A:$C,Q$2,FALSE)),"SPECIFY METHOD")))</f>
        <v>Debris - Zero</v>
      </c>
      <c r="R1079" s="7" t="str">
        <f>IF($N1079=1,IF(ISERROR(VLOOKUP($P1079,'M1'!$A:$C,R$2,FALSE)),"NOT PRESENT",VLOOKUP($P1079,'M1'!$A:$C,R$2,FALSE)),IF($N1079=2,IF(ISERROR(VLOOKUP(DATA!$P1079,'M2'!$A:$C,R$2,FALSE)),"NOT PRESENT",VLOOKUP(DATA!$P1079,'M2'!$A:$C,R$2,FALSE)),IF($N1079=0,IF(ISERROR(VLOOKUP($P1079,'M1'!$A:$C,R$2,FALSE)),IF(ISERROR(VLOOKUP(DATA!$P1079,'M2'!$A:$C,R$2,FALSE)),"NOT PRESENT",VLOOKUP(DATA!$P1079,'M2'!$A:$C,R$2,FALSE)),VLOOKUP($P1079,'M1'!$A:$C,R$2,FALSE)),"SPECIFY METHOD")))</f>
        <v>No Debris found</v>
      </c>
      <c r="S1079" s="33">
        <f t="shared" si="2060"/>
        <v>0</v>
      </c>
      <c r="T1079" s="2">
        <v>0</v>
      </c>
    </row>
    <row r="1080" spans="2:20">
      <c r="B1080" s="2" t="str">
        <f t="shared" ref="B1080:D1080" si="2133">IF(ISERROR(B1079),IF(ISERROR(B1078),IF(ISERROR(B1077),"BLANK",B1077),B1078),B1079)</f>
        <v>LH</v>
      </c>
      <c r="C1080" s="2" t="str">
        <f t="shared" si="2133"/>
        <v>KK</v>
      </c>
      <c r="D1080" s="2" t="str">
        <f t="shared" si="2133"/>
        <v>BC3</v>
      </c>
      <c r="E1080" s="7" t="str">
        <f>IF(ISERROR(VLOOKUP($D1080,SITES!$A:$E,2,FALSE)),"",VLOOKUP($D1080,SITES!$A:$E,2,FALSE))</f>
        <v>Broward County 3</v>
      </c>
      <c r="F1080" s="4">
        <f>IF(ISERROR(VLOOKUP($D1080,SITES!$A:$E,3,FALSE)),"",VLOOKUP($D1080,SITES!$A:$E,3,FALSE))</f>
        <v>26.158633333333334</v>
      </c>
      <c r="G1080" s="31">
        <f>IF(ISERROR(VLOOKUP($D1080,SITES!$A:$E,4,FALSE)),"",VLOOKUP($D1080,SITES!$A:$E,4,FALSE))</f>
        <v>-80.077349999999996</v>
      </c>
      <c r="H1080" s="50">
        <f t="shared" ref="H1080:P1080" si="2134">IF(ISERROR(H1079),IF(ISERROR(H1078),IF(ISERROR(H1077),"BLANK",H1077),H1078),H1079)</f>
        <v>45479</v>
      </c>
      <c r="I1080" s="2">
        <f t="shared" si="2134"/>
        <v>15</v>
      </c>
      <c r="J1080" s="2" t="str">
        <f t="shared" si="2134"/>
        <v>N</v>
      </c>
      <c r="K1080" s="6">
        <f t="shared" si="2134"/>
        <v>0.41666666666666669</v>
      </c>
      <c r="L1080" s="2" t="str">
        <f t="shared" si="2134"/>
        <v>Angela</v>
      </c>
      <c r="M1080" s="2">
        <f t="shared" si="2134"/>
        <v>18.899999999999999</v>
      </c>
      <c r="N1080" s="2">
        <f t="shared" si="2134"/>
        <v>2</v>
      </c>
      <c r="O1080" s="2">
        <f t="shared" si="2134"/>
        <v>2</v>
      </c>
      <c r="P1080" s="2" t="str">
        <f t="shared" si="2134"/>
        <v>dez</v>
      </c>
      <c r="Q1080" s="7" t="str">
        <f>IF($N1080=1,IF(ISERROR(VLOOKUP($P1080,'M1'!$A:$C,Q$2,FALSE)),"NOT PRESENT",VLOOKUP($P1080,'M1'!$A:$C,Q$2,FALSE)),IF($N1080=2,IF(ISERROR(VLOOKUP(DATA!$P1080,'M2'!$A:$C,Q$2,FALSE)),"NOT PRESENT",VLOOKUP(DATA!$P1080,'M2'!$A:$C,Q$2,FALSE)),IF($N1080=0,IF(ISERROR(VLOOKUP($P1080,'M1'!$A:$C,Q$2,FALSE)),IF(ISERROR(VLOOKUP(DATA!$P1080,'M2'!$A:$C,Q$2,FALSE)),"NOT PRESENT",VLOOKUP(DATA!$P1080,'M2'!$A:$C,Q$2,FALSE)),VLOOKUP($P1080,'M1'!$A:$C,Q$2,FALSE)),"SPECIFY METHOD")))</f>
        <v>Debris - Zero</v>
      </c>
      <c r="R1080" s="7" t="str">
        <f>IF($N1080=1,IF(ISERROR(VLOOKUP($P1080,'M1'!$A:$C,R$2,FALSE)),"NOT PRESENT",VLOOKUP($P1080,'M1'!$A:$C,R$2,FALSE)),IF($N1080=2,IF(ISERROR(VLOOKUP(DATA!$P1080,'M2'!$A:$C,R$2,FALSE)),"NOT PRESENT",VLOOKUP(DATA!$P1080,'M2'!$A:$C,R$2,FALSE)),IF($N1080=0,IF(ISERROR(VLOOKUP($P1080,'M1'!$A:$C,R$2,FALSE)),IF(ISERROR(VLOOKUP(DATA!$P1080,'M2'!$A:$C,R$2,FALSE)),"NOT PRESENT",VLOOKUP(DATA!$P1080,'M2'!$A:$C,R$2,FALSE)),VLOOKUP($P1080,'M1'!$A:$C,R$2,FALSE)),"SPECIFY METHOD")))</f>
        <v>No Debris found</v>
      </c>
      <c r="S1080" s="33">
        <f t="shared" si="2060"/>
        <v>0</v>
      </c>
      <c r="T1080" s="2">
        <v>0</v>
      </c>
    </row>
    <row r="1081" spans="2:20">
      <c r="B1081" s="2" t="str">
        <f t="shared" ref="B1081:D1081" si="2135">IF(ISERROR(B1080),IF(ISERROR(B1079),IF(ISERROR(B1078),"BLANK",B1078),B1079),B1080)</f>
        <v>LH</v>
      </c>
      <c r="C1081" s="2" t="str">
        <f t="shared" si="2135"/>
        <v>KK</v>
      </c>
      <c r="D1081" s="2" t="str">
        <f t="shared" si="2135"/>
        <v>BC3</v>
      </c>
      <c r="E1081" s="7" t="str">
        <f>IF(ISERROR(VLOOKUP($D1081,SITES!$A:$E,2,FALSE)),"",VLOOKUP($D1081,SITES!$A:$E,2,FALSE))</f>
        <v>Broward County 3</v>
      </c>
      <c r="F1081" s="4">
        <f>IF(ISERROR(VLOOKUP($D1081,SITES!$A:$E,3,FALSE)),"",VLOOKUP($D1081,SITES!$A:$E,3,FALSE))</f>
        <v>26.158633333333334</v>
      </c>
      <c r="G1081" s="31">
        <f>IF(ISERROR(VLOOKUP($D1081,SITES!$A:$E,4,FALSE)),"",VLOOKUP($D1081,SITES!$A:$E,4,FALSE))</f>
        <v>-80.077349999999996</v>
      </c>
      <c r="H1081" s="50">
        <f t="shared" ref="H1081:P1081" si="2136">IF(ISERROR(H1080),IF(ISERROR(H1079),IF(ISERROR(H1078),"BLANK",H1078),H1079),H1080)</f>
        <v>45479</v>
      </c>
      <c r="I1081" s="2">
        <f t="shared" si="2136"/>
        <v>15</v>
      </c>
      <c r="J1081" s="2" t="str">
        <f t="shared" si="2136"/>
        <v>N</v>
      </c>
      <c r="K1081" s="6">
        <f t="shared" si="2136"/>
        <v>0.41666666666666669</v>
      </c>
      <c r="L1081" s="2" t="str">
        <f t="shared" si="2136"/>
        <v>Angela</v>
      </c>
      <c r="M1081" s="2">
        <f t="shared" si="2136"/>
        <v>18.899999999999999</v>
      </c>
      <c r="N1081" s="2">
        <f t="shared" si="2136"/>
        <v>2</v>
      </c>
      <c r="O1081" s="2">
        <f t="shared" si="2136"/>
        <v>2</v>
      </c>
      <c r="P1081" s="2" t="str">
        <f t="shared" si="2136"/>
        <v>dez</v>
      </c>
      <c r="Q1081" s="7" t="str">
        <f>IF($N1081=1,IF(ISERROR(VLOOKUP($P1081,'M1'!$A:$C,Q$2,FALSE)),"NOT PRESENT",VLOOKUP($P1081,'M1'!$A:$C,Q$2,FALSE)),IF($N1081=2,IF(ISERROR(VLOOKUP(DATA!$P1081,'M2'!$A:$C,Q$2,FALSE)),"NOT PRESENT",VLOOKUP(DATA!$P1081,'M2'!$A:$C,Q$2,FALSE)),IF($N1081=0,IF(ISERROR(VLOOKUP($P1081,'M1'!$A:$C,Q$2,FALSE)),IF(ISERROR(VLOOKUP(DATA!$P1081,'M2'!$A:$C,Q$2,FALSE)),"NOT PRESENT",VLOOKUP(DATA!$P1081,'M2'!$A:$C,Q$2,FALSE)),VLOOKUP($P1081,'M1'!$A:$C,Q$2,FALSE)),"SPECIFY METHOD")))</f>
        <v>Debris - Zero</v>
      </c>
      <c r="R1081" s="7" t="str">
        <f>IF($N1081=1,IF(ISERROR(VLOOKUP($P1081,'M1'!$A:$C,R$2,FALSE)),"NOT PRESENT",VLOOKUP($P1081,'M1'!$A:$C,R$2,FALSE)),IF($N1081=2,IF(ISERROR(VLOOKUP(DATA!$P1081,'M2'!$A:$C,R$2,FALSE)),"NOT PRESENT",VLOOKUP(DATA!$P1081,'M2'!$A:$C,R$2,FALSE)),IF($N1081=0,IF(ISERROR(VLOOKUP($P1081,'M1'!$A:$C,R$2,FALSE)),IF(ISERROR(VLOOKUP(DATA!$P1081,'M2'!$A:$C,R$2,FALSE)),"NOT PRESENT",VLOOKUP(DATA!$P1081,'M2'!$A:$C,R$2,FALSE)),VLOOKUP($P1081,'M1'!$A:$C,R$2,FALSE)),"SPECIFY METHOD")))</f>
        <v>No Debris found</v>
      </c>
      <c r="S1081" s="33">
        <f t="shared" si="2060"/>
        <v>0</v>
      </c>
      <c r="T1081" s="2">
        <v>0</v>
      </c>
    </row>
    <row r="1082" spans="2:20">
      <c r="B1082" s="2" t="str">
        <f t="shared" ref="B1082:D1082" si="2137">IF(ISERROR(B1081),IF(ISERROR(B1080),IF(ISERROR(B1079),"BLANK",B1079),B1080),B1081)</f>
        <v>LH</v>
      </c>
      <c r="C1082" s="2" t="str">
        <f t="shared" si="2137"/>
        <v>KK</v>
      </c>
      <c r="D1082" s="2" t="str">
        <f t="shared" si="2137"/>
        <v>BC3</v>
      </c>
      <c r="E1082" s="7" t="str">
        <f>IF(ISERROR(VLOOKUP($D1082,SITES!$A:$E,2,FALSE)),"",VLOOKUP($D1082,SITES!$A:$E,2,FALSE))</f>
        <v>Broward County 3</v>
      </c>
      <c r="F1082" s="4">
        <f>IF(ISERROR(VLOOKUP($D1082,SITES!$A:$E,3,FALSE)),"",VLOOKUP($D1082,SITES!$A:$E,3,FALSE))</f>
        <v>26.158633333333334</v>
      </c>
      <c r="G1082" s="31">
        <f>IF(ISERROR(VLOOKUP($D1082,SITES!$A:$E,4,FALSE)),"",VLOOKUP($D1082,SITES!$A:$E,4,FALSE))</f>
        <v>-80.077349999999996</v>
      </c>
      <c r="H1082" s="50">
        <f t="shared" ref="H1082:P1082" si="2138">IF(ISERROR(H1081),IF(ISERROR(H1080),IF(ISERROR(H1079),"BLANK",H1079),H1080),H1081)</f>
        <v>45479</v>
      </c>
      <c r="I1082" s="2">
        <f t="shared" si="2138"/>
        <v>15</v>
      </c>
      <c r="J1082" s="2" t="str">
        <f t="shared" si="2138"/>
        <v>N</v>
      </c>
      <c r="K1082" s="6">
        <f t="shared" si="2138"/>
        <v>0.41666666666666669</v>
      </c>
      <c r="L1082" s="2" t="str">
        <f t="shared" si="2138"/>
        <v>Angela</v>
      </c>
      <c r="M1082" s="2">
        <f t="shared" si="2138"/>
        <v>18.899999999999999</v>
      </c>
      <c r="N1082" s="2">
        <f t="shared" si="2138"/>
        <v>2</v>
      </c>
      <c r="O1082" s="2">
        <f t="shared" si="2138"/>
        <v>2</v>
      </c>
      <c r="P1082" s="2" t="str">
        <f t="shared" si="2138"/>
        <v>dez</v>
      </c>
      <c r="Q1082" s="7" t="str">
        <f>IF($N1082=1,IF(ISERROR(VLOOKUP($P1082,'M1'!$A:$C,Q$2,FALSE)),"NOT PRESENT",VLOOKUP($P1082,'M1'!$A:$C,Q$2,FALSE)),IF($N1082=2,IF(ISERROR(VLOOKUP(DATA!$P1082,'M2'!$A:$C,Q$2,FALSE)),"NOT PRESENT",VLOOKUP(DATA!$P1082,'M2'!$A:$C,Q$2,FALSE)),IF($N1082=0,IF(ISERROR(VLOOKUP($P1082,'M1'!$A:$C,Q$2,FALSE)),IF(ISERROR(VLOOKUP(DATA!$P1082,'M2'!$A:$C,Q$2,FALSE)),"NOT PRESENT",VLOOKUP(DATA!$P1082,'M2'!$A:$C,Q$2,FALSE)),VLOOKUP($P1082,'M1'!$A:$C,Q$2,FALSE)),"SPECIFY METHOD")))</f>
        <v>Debris - Zero</v>
      </c>
      <c r="R1082" s="7" t="str">
        <f>IF($N1082=1,IF(ISERROR(VLOOKUP($P1082,'M1'!$A:$C,R$2,FALSE)),"NOT PRESENT",VLOOKUP($P1082,'M1'!$A:$C,R$2,FALSE)),IF($N1082=2,IF(ISERROR(VLOOKUP(DATA!$P1082,'M2'!$A:$C,R$2,FALSE)),"NOT PRESENT",VLOOKUP(DATA!$P1082,'M2'!$A:$C,R$2,FALSE)),IF($N1082=0,IF(ISERROR(VLOOKUP($P1082,'M1'!$A:$C,R$2,FALSE)),IF(ISERROR(VLOOKUP(DATA!$P1082,'M2'!$A:$C,R$2,FALSE)),"NOT PRESENT",VLOOKUP(DATA!$P1082,'M2'!$A:$C,R$2,FALSE)),VLOOKUP($P1082,'M1'!$A:$C,R$2,FALSE)),"SPECIFY METHOD")))</f>
        <v>No Debris found</v>
      </c>
      <c r="S1082" s="33">
        <f t="shared" si="2060"/>
        <v>0</v>
      </c>
      <c r="T1082" s="2">
        <v>0</v>
      </c>
    </row>
    <row r="1083" spans="2:20">
      <c r="B1083" s="2" t="str">
        <f t="shared" ref="B1083:D1083" si="2139">IF(ISERROR(B1082),IF(ISERROR(B1081),IF(ISERROR(B1080),"BLANK",B1080),B1081),B1082)</f>
        <v>LH</v>
      </c>
      <c r="C1083" s="2" t="str">
        <f t="shared" si="2139"/>
        <v>KK</v>
      </c>
      <c r="D1083" s="2" t="str">
        <f t="shared" si="2139"/>
        <v>BC3</v>
      </c>
      <c r="E1083" s="7" t="str">
        <f>IF(ISERROR(VLOOKUP($D1083,SITES!$A:$E,2,FALSE)),"",VLOOKUP($D1083,SITES!$A:$E,2,FALSE))</f>
        <v>Broward County 3</v>
      </c>
      <c r="F1083" s="4">
        <f>IF(ISERROR(VLOOKUP($D1083,SITES!$A:$E,3,FALSE)),"",VLOOKUP($D1083,SITES!$A:$E,3,FALSE))</f>
        <v>26.158633333333334</v>
      </c>
      <c r="G1083" s="31">
        <f>IF(ISERROR(VLOOKUP($D1083,SITES!$A:$E,4,FALSE)),"",VLOOKUP($D1083,SITES!$A:$E,4,FALSE))</f>
        <v>-80.077349999999996</v>
      </c>
      <c r="H1083" s="50">
        <f t="shared" ref="H1083:P1083" si="2140">IF(ISERROR(H1082),IF(ISERROR(H1081),IF(ISERROR(H1080),"BLANK",H1080),H1081),H1082)</f>
        <v>45479</v>
      </c>
      <c r="I1083" s="2">
        <f t="shared" si="2140"/>
        <v>15</v>
      </c>
      <c r="J1083" s="2" t="str">
        <f t="shared" si="2140"/>
        <v>N</v>
      </c>
      <c r="K1083" s="6">
        <f t="shared" si="2140"/>
        <v>0.41666666666666669</v>
      </c>
      <c r="L1083" s="2" t="str">
        <f t="shared" si="2140"/>
        <v>Angela</v>
      </c>
      <c r="M1083" s="2">
        <f t="shared" si="2140"/>
        <v>18.899999999999999</v>
      </c>
      <c r="N1083" s="2">
        <f t="shared" si="2140"/>
        <v>2</v>
      </c>
      <c r="O1083" s="2">
        <f t="shared" si="2140"/>
        <v>2</v>
      </c>
      <c r="P1083" s="2" t="str">
        <f t="shared" si="2140"/>
        <v>dez</v>
      </c>
      <c r="Q1083" s="7" t="str">
        <f>IF($N1083=1,IF(ISERROR(VLOOKUP($P1083,'M1'!$A:$C,Q$2,FALSE)),"NOT PRESENT",VLOOKUP($P1083,'M1'!$A:$C,Q$2,FALSE)),IF($N1083=2,IF(ISERROR(VLOOKUP(DATA!$P1083,'M2'!$A:$C,Q$2,FALSE)),"NOT PRESENT",VLOOKUP(DATA!$P1083,'M2'!$A:$C,Q$2,FALSE)),IF($N1083=0,IF(ISERROR(VLOOKUP($P1083,'M1'!$A:$C,Q$2,FALSE)),IF(ISERROR(VLOOKUP(DATA!$P1083,'M2'!$A:$C,Q$2,FALSE)),"NOT PRESENT",VLOOKUP(DATA!$P1083,'M2'!$A:$C,Q$2,FALSE)),VLOOKUP($P1083,'M1'!$A:$C,Q$2,FALSE)),"SPECIFY METHOD")))</f>
        <v>Debris - Zero</v>
      </c>
      <c r="R1083" s="7" t="str">
        <f>IF($N1083=1,IF(ISERROR(VLOOKUP($P1083,'M1'!$A:$C,R$2,FALSE)),"NOT PRESENT",VLOOKUP($P1083,'M1'!$A:$C,R$2,FALSE)),IF($N1083=2,IF(ISERROR(VLOOKUP(DATA!$P1083,'M2'!$A:$C,R$2,FALSE)),"NOT PRESENT",VLOOKUP(DATA!$P1083,'M2'!$A:$C,R$2,FALSE)),IF($N1083=0,IF(ISERROR(VLOOKUP($P1083,'M1'!$A:$C,R$2,FALSE)),IF(ISERROR(VLOOKUP(DATA!$P1083,'M2'!$A:$C,R$2,FALSE)),"NOT PRESENT",VLOOKUP(DATA!$P1083,'M2'!$A:$C,R$2,FALSE)),VLOOKUP($P1083,'M1'!$A:$C,R$2,FALSE)),"SPECIFY METHOD")))</f>
        <v>No Debris found</v>
      </c>
      <c r="S1083" s="33">
        <f t="shared" si="2060"/>
        <v>0</v>
      </c>
      <c r="T1083" s="2">
        <v>0</v>
      </c>
    </row>
    <row r="1084" spans="2:20">
      <c r="B1084" s="2" t="str">
        <f t="shared" ref="B1084:D1084" si="2141">IF(ISERROR(B1083),IF(ISERROR(B1082),IF(ISERROR(B1081),"BLANK",B1081),B1082),B1083)</f>
        <v>LH</v>
      </c>
      <c r="C1084" s="2" t="str">
        <f t="shared" si="2141"/>
        <v>KK</v>
      </c>
      <c r="D1084" s="2" t="str">
        <f t="shared" si="2141"/>
        <v>BC3</v>
      </c>
      <c r="E1084" s="7" t="str">
        <f>IF(ISERROR(VLOOKUP($D1084,SITES!$A:$E,2,FALSE)),"",VLOOKUP($D1084,SITES!$A:$E,2,FALSE))</f>
        <v>Broward County 3</v>
      </c>
      <c r="F1084" s="4">
        <f>IF(ISERROR(VLOOKUP($D1084,SITES!$A:$E,3,FALSE)),"",VLOOKUP($D1084,SITES!$A:$E,3,FALSE))</f>
        <v>26.158633333333334</v>
      </c>
      <c r="G1084" s="31">
        <f>IF(ISERROR(VLOOKUP($D1084,SITES!$A:$E,4,FALSE)),"",VLOOKUP($D1084,SITES!$A:$E,4,FALSE))</f>
        <v>-80.077349999999996</v>
      </c>
      <c r="H1084" s="50">
        <f t="shared" ref="H1084:P1084" si="2142">IF(ISERROR(H1083),IF(ISERROR(H1082),IF(ISERROR(H1081),"BLANK",H1081),H1082),H1083)</f>
        <v>45479</v>
      </c>
      <c r="I1084" s="2">
        <f t="shared" si="2142"/>
        <v>15</v>
      </c>
      <c r="J1084" s="2" t="str">
        <f t="shared" si="2142"/>
        <v>N</v>
      </c>
      <c r="K1084" s="6">
        <f t="shared" si="2142"/>
        <v>0.41666666666666669</v>
      </c>
      <c r="L1084" s="2" t="str">
        <f t="shared" si="2142"/>
        <v>Angela</v>
      </c>
      <c r="M1084" s="2">
        <f t="shared" si="2142"/>
        <v>18.899999999999999</v>
      </c>
      <c r="N1084" s="2">
        <f t="shared" si="2142"/>
        <v>2</v>
      </c>
      <c r="O1084" s="2">
        <f t="shared" si="2142"/>
        <v>2</v>
      </c>
      <c r="P1084" s="2" t="str">
        <f t="shared" si="2142"/>
        <v>dez</v>
      </c>
      <c r="Q1084" s="7" t="str">
        <f>IF($N1084=1,IF(ISERROR(VLOOKUP($P1084,'M1'!$A:$C,Q$2,FALSE)),"NOT PRESENT",VLOOKUP($P1084,'M1'!$A:$C,Q$2,FALSE)),IF($N1084=2,IF(ISERROR(VLOOKUP(DATA!$P1084,'M2'!$A:$C,Q$2,FALSE)),"NOT PRESENT",VLOOKUP(DATA!$P1084,'M2'!$A:$C,Q$2,FALSE)),IF($N1084=0,IF(ISERROR(VLOOKUP($P1084,'M1'!$A:$C,Q$2,FALSE)),IF(ISERROR(VLOOKUP(DATA!$P1084,'M2'!$A:$C,Q$2,FALSE)),"NOT PRESENT",VLOOKUP(DATA!$P1084,'M2'!$A:$C,Q$2,FALSE)),VLOOKUP($P1084,'M1'!$A:$C,Q$2,FALSE)),"SPECIFY METHOD")))</f>
        <v>Debris - Zero</v>
      </c>
      <c r="R1084" s="7" t="str">
        <f>IF($N1084=1,IF(ISERROR(VLOOKUP($P1084,'M1'!$A:$C,R$2,FALSE)),"NOT PRESENT",VLOOKUP($P1084,'M1'!$A:$C,R$2,FALSE)),IF($N1084=2,IF(ISERROR(VLOOKUP(DATA!$P1084,'M2'!$A:$C,R$2,FALSE)),"NOT PRESENT",VLOOKUP(DATA!$P1084,'M2'!$A:$C,R$2,FALSE)),IF($N1084=0,IF(ISERROR(VLOOKUP($P1084,'M1'!$A:$C,R$2,FALSE)),IF(ISERROR(VLOOKUP(DATA!$P1084,'M2'!$A:$C,R$2,FALSE)),"NOT PRESENT",VLOOKUP(DATA!$P1084,'M2'!$A:$C,R$2,FALSE)),VLOOKUP($P1084,'M1'!$A:$C,R$2,FALSE)),"SPECIFY METHOD")))</f>
        <v>No Debris found</v>
      </c>
      <c r="S1084" s="33">
        <f t="shared" si="2060"/>
        <v>0</v>
      </c>
      <c r="T1084" s="2">
        <v>0</v>
      </c>
    </row>
    <row r="1085" spans="2:20">
      <c r="B1085" s="2" t="str">
        <f t="shared" ref="B1085:D1085" si="2143">IF(ISERROR(B1084),IF(ISERROR(B1083),IF(ISERROR(B1082),"BLANK",B1082),B1083),B1084)</f>
        <v>LH</v>
      </c>
      <c r="C1085" s="2" t="str">
        <f t="shared" si="2143"/>
        <v>KK</v>
      </c>
      <c r="D1085" s="2" t="str">
        <f t="shared" si="2143"/>
        <v>BC3</v>
      </c>
      <c r="E1085" s="7" t="str">
        <f>IF(ISERROR(VLOOKUP($D1085,SITES!$A:$E,2,FALSE)),"",VLOOKUP($D1085,SITES!$A:$E,2,FALSE))</f>
        <v>Broward County 3</v>
      </c>
      <c r="F1085" s="4">
        <f>IF(ISERROR(VLOOKUP($D1085,SITES!$A:$E,3,FALSE)),"",VLOOKUP($D1085,SITES!$A:$E,3,FALSE))</f>
        <v>26.158633333333334</v>
      </c>
      <c r="G1085" s="31">
        <f>IF(ISERROR(VLOOKUP($D1085,SITES!$A:$E,4,FALSE)),"",VLOOKUP($D1085,SITES!$A:$E,4,FALSE))</f>
        <v>-80.077349999999996</v>
      </c>
      <c r="H1085" s="50">
        <f t="shared" ref="H1085:P1085" si="2144">IF(ISERROR(H1084),IF(ISERROR(H1083),IF(ISERROR(H1082),"BLANK",H1082),H1083),H1084)</f>
        <v>45479</v>
      </c>
      <c r="I1085" s="2">
        <f t="shared" si="2144"/>
        <v>15</v>
      </c>
      <c r="J1085" s="2" t="str">
        <f t="shared" si="2144"/>
        <v>N</v>
      </c>
      <c r="K1085" s="6">
        <f t="shared" si="2144"/>
        <v>0.41666666666666669</v>
      </c>
      <c r="L1085" s="2" t="str">
        <f t="shared" si="2144"/>
        <v>Angela</v>
      </c>
      <c r="M1085" s="2">
        <f t="shared" si="2144"/>
        <v>18.899999999999999</v>
      </c>
      <c r="N1085" s="2">
        <f t="shared" si="2144"/>
        <v>2</v>
      </c>
      <c r="O1085" s="2">
        <f t="shared" si="2144"/>
        <v>2</v>
      </c>
      <c r="P1085" s="2" t="str">
        <f t="shared" si="2144"/>
        <v>dez</v>
      </c>
      <c r="Q1085" s="7" t="str">
        <f>IF($N1085=1,IF(ISERROR(VLOOKUP($P1085,'M1'!$A:$C,Q$2,FALSE)),"NOT PRESENT",VLOOKUP($P1085,'M1'!$A:$C,Q$2,FALSE)),IF($N1085=2,IF(ISERROR(VLOOKUP(DATA!$P1085,'M2'!$A:$C,Q$2,FALSE)),"NOT PRESENT",VLOOKUP(DATA!$P1085,'M2'!$A:$C,Q$2,FALSE)),IF($N1085=0,IF(ISERROR(VLOOKUP($P1085,'M1'!$A:$C,Q$2,FALSE)),IF(ISERROR(VLOOKUP(DATA!$P1085,'M2'!$A:$C,Q$2,FALSE)),"NOT PRESENT",VLOOKUP(DATA!$P1085,'M2'!$A:$C,Q$2,FALSE)),VLOOKUP($P1085,'M1'!$A:$C,Q$2,FALSE)),"SPECIFY METHOD")))</f>
        <v>Debris - Zero</v>
      </c>
      <c r="R1085" s="7" t="str">
        <f>IF($N1085=1,IF(ISERROR(VLOOKUP($P1085,'M1'!$A:$C,R$2,FALSE)),"NOT PRESENT",VLOOKUP($P1085,'M1'!$A:$C,R$2,FALSE)),IF($N1085=2,IF(ISERROR(VLOOKUP(DATA!$P1085,'M2'!$A:$C,R$2,FALSE)),"NOT PRESENT",VLOOKUP(DATA!$P1085,'M2'!$A:$C,R$2,FALSE)),IF($N1085=0,IF(ISERROR(VLOOKUP($P1085,'M1'!$A:$C,R$2,FALSE)),IF(ISERROR(VLOOKUP(DATA!$P1085,'M2'!$A:$C,R$2,FALSE)),"NOT PRESENT",VLOOKUP(DATA!$P1085,'M2'!$A:$C,R$2,FALSE)),VLOOKUP($P1085,'M1'!$A:$C,R$2,FALSE)),"SPECIFY METHOD")))</f>
        <v>No Debris found</v>
      </c>
      <c r="S1085" s="33">
        <f t="shared" si="2060"/>
        <v>0</v>
      </c>
      <c r="T1085" s="2">
        <v>0</v>
      </c>
    </row>
    <row r="1086" spans="2:20">
      <c r="B1086" s="2" t="str">
        <f t="shared" ref="B1086:D1086" si="2145">IF(ISERROR(B1085),IF(ISERROR(B1084),IF(ISERROR(B1083),"BLANK",B1083),B1084),B1085)</f>
        <v>LH</v>
      </c>
      <c r="C1086" s="2" t="str">
        <f t="shared" si="2145"/>
        <v>KK</v>
      </c>
      <c r="D1086" s="2" t="str">
        <f t="shared" si="2145"/>
        <v>BC3</v>
      </c>
      <c r="E1086" s="7" t="str">
        <f>IF(ISERROR(VLOOKUP($D1086,SITES!$A:$E,2,FALSE)),"",VLOOKUP($D1086,SITES!$A:$E,2,FALSE))</f>
        <v>Broward County 3</v>
      </c>
      <c r="F1086" s="4">
        <f>IF(ISERROR(VLOOKUP($D1086,SITES!$A:$E,3,FALSE)),"",VLOOKUP($D1086,SITES!$A:$E,3,FALSE))</f>
        <v>26.158633333333334</v>
      </c>
      <c r="G1086" s="31">
        <f>IF(ISERROR(VLOOKUP($D1086,SITES!$A:$E,4,FALSE)),"",VLOOKUP($D1086,SITES!$A:$E,4,FALSE))</f>
        <v>-80.077349999999996</v>
      </c>
      <c r="H1086" s="50">
        <f t="shared" ref="H1086:P1086" si="2146">IF(ISERROR(H1085),IF(ISERROR(H1084),IF(ISERROR(H1083),"BLANK",H1083),H1084),H1085)</f>
        <v>45479</v>
      </c>
      <c r="I1086" s="2">
        <f t="shared" si="2146"/>
        <v>15</v>
      </c>
      <c r="J1086" s="2" t="str">
        <f t="shared" si="2146"/>
        <v>N</v>
      </c>
      <c r="K1086" s="6">
        <f t="shared" si="2146"/>
        <v>0.41666666666666669</v>
      </c>
      <c r="L1086" s="2" t="str">
        <f t="shared" si="2146"/>
        <v>Angela</v>
      </c>
      <c r="M1086" s="2">
        <f t="shared" si="2146"/>
        <v>18.899999999999999</v>
      </c>
      <c r="N1086" s="2">
        <f t="shared" si="2146"/>
        <v>2</v>
      </c>
      <c r="O1086" s="2">
        <f t="shared" si="2146"/>
        <v>2</v>
      </c>
      <c r="P1086" s="2" t="str">
        <f t="shared" si="2146"/>
        <v>dez</v>
      </c>
      <c r="Q1086" s="7" t="str">
        <f>IF($N1086=1,IF(ISERROR(VLOOKUP($P1086,'M1'!$A:$C,Q$2,FALSE)),"NOT PRESENT",VLOOKUP($P1086,'M1'!$A:$C,Q$2,FALSE)),IF($N1086=2,IF(ISERROR(VLOOKUP(DATA!$P1086,'M2'!$A:$C,Q$2,FALSE)),"NOT PRESENT",VLOOKUP(DATA!$P1086,'M2'!$A:$C,Q$2,FALSE)),IF($N1086=0,IF(ISERROR(VLOOKUP($P1086,'M1'!$A:$C,Q$2,FALSE)),IF(ISERROR(VLOOKUP(DATA!$P1086,'M2'!$A:$C,Q$2,FALSE)),"NOT PRESENT",VLOOKUP(DATA!$P1086,'M2'!$A:$C,Q$2,FALSE)),VLOOKUP($P1086,'M1'!$A:$C,Q$2,FALSE)),"SPECIFY METHOD")))</f>
        <v>Debris - Zero</v>
      </c>
      <c r="R1086" s="7" t="str">
        <f>IF($N1086=1,IF(ISERROR(VLOOKUP($P1086,'M1'!$A:$C,R$2,FALSE)),"NOT PRESENT",VLOOKUP($P1086,'M1'!$A:$C,R$2,FALSE)),IF($N1086=2,IF(ISERROR(VLOOKUP(DATA!$P1086,'M2'!$A:$C,R$2,FALSE)),"NOT PRESENT",VLOOKUP(DATA!$P1086,'M2'!$A:$C,R$2,FALSE)),IF($N1086=0,IF(ISERROR(VLOOKUP($P1086,'M1'!$A:$C,R$2,FALSE)),IF(ISERROR(VLOOKUP(DATA!$P1086,'M2'!$A:$C,R$2,FALSE)),"NOT PRESENT",VLOOKUP(DATA!$P1086,'M2'!$A:$C,R$2,FALSE)),VLOOKUP($P1086,'M1'!$A:$C,R$2,FALSE)),"SPECIFY METHOD")))</f>
        <v>No Debris found</v>
      </c>
      <c r="S1086" s="33">
        <f t="shared" si="2060"/>
        <v>0</v>
      </c>
      <c r="T1086" s="2">
        <v>0</v>
      </c>
    </row>
    <row r="1087" spans="2:20">
      <c r="B1087" s="2" t="str">
        <f t="shared" ref="B1087:D1087" si="2147">IF(ISERROR(B1086),IF(ISERROR(B1085),IF(ISERROR(B1084),"BLANK",B1084),B1085),B1086)</f>
        <v>LH</v>
      </c>
      <c r="C1087" s="2" t="str">
        <f t="shared" si="2147"/>
        <v>KK</v>
      </c>
      <c r="D1087" s="2" t="str">
        <f t="shared" si="2147"/>
        <v>BC3</v>
      </c>
      <c r="E1087" s="7" t="str">
        <f>IF(ISERROR(VLOOKUP($D1087,SITES!$A:$E,2,FALSE)),"",VLOOKUP($D1087,SITES!$A:$E,2,FALSE))</f>
        <v>Broward County 3</v>
      </c>
      <c r="F1087" s="4">
        <f>IF(ISERROR(VLOOKUP($D1087,SITES!$A:$E,3,FALSE)),"",VLOOKUP($D1087,SITES!$A:$E,3,FALSE))</f>
        <v>26.158633333333334</v>
      </c>
      <c r="G1087" s="31">
        <f>IF(ISERROR(VLOOKUP($D1087,SITES!$A:$E,4,FALSE)),"",VLOOKUP($D1087,SITES!$A:$E,4,FALSE))</f>
        <v>-80.077349999999996</v>
      </c>
      <c r="H1087" s="50">
        <f t="shared" ref="H1087:P1087" si="2148">IF(ISERROR(H1086),IF(ISERROR(H1085),IF(ISERROR(H1084),"BLANK",H1084),H1085),H1086)</f>
        <v>45479</v>
      </c>
      <c r="I1087" s="2">
        <f t="shared" si="2148"/>
        <v>15</v>
      </c>
      <c r="J1087" s="2" t="str">
        <f t="shared" si="2148"/>
        <v>N</v>
      </c>
      <c r="K1087" s="6">
        <f t="shared" si="2148"/>
        <v>0.41666666666666669</v>
      </c>
      <c r="L1087" s="2" t="str">
        <f t="shared" si="2148"/>
        <v>Angela</v>
      </c>
      <c r="M1087" s="2">
        <f t="shared" si="2148"/>
        <v>18.899999999999999</v>
      </c>
      <c r="N1087" s="2">
        <f t="shared" si="2148"/>
        <v>2</v>
      </c>
      <c r="O1087" s="2">
        <f t="shared" si="2148"/>
        <v>2</v>
      </c>
      <c r="P1087" s="2" t="str">
        <f t="shared" si="2148"/>
        <v>dez</v>
      </c>
      <c r="Q1087" s="7" t="str">
        <f>IF($N1087=1,IF(ISERROR(VLOOKUP($P1087,'M1'!$A:$C,Q$2,FALSE)),"NOT PRESENT",VLOOKUP($P1087,'M1'!$A:$C,Q$2,FALSE)),IF($N1087=2,IF(ISERROR(VLOOKUP(DATA!$P1087,'M2'!$A:$C,Q$2,FALSE)),"NOT PRESENT",VLOOKUP(DATA!$P1087,'M2'!$A:$C,Q$2,FALSE)),IF($N1087=0,IF(ISERROR(VLOOKUP($P1087,'M1'!$A:$C,Q$2,FALSE)),IF(ISERROR(VLOOKUP(DATA!$P1087,'M2'!$A:$C,Q$2,FALSE)),"NOT PRESENT",VLOOKUP(DATA!$P1087,'M2'!$A:$C,Q$2,FALSE)),VLOOKUP($P1087,'M1'!$A:$C,Q$2,FALSE)),"SPECIFY METHOD")))</f>
        <v>Debris - Zero</v>
      </c>
      <c r="R1087" s="7" t="str">
        <f>IF($N1087=1,IF(ISERROR(VLOOKUP($P1087,'M1'!$A:$C,R$2,FALSE)),"NOT PRESENT",VLOOKUP($P1087,'M1'!$A:$C,R$2,FALSE)),IF($N1087=2,IF(ISERROR(VLOOKUP(DATA!$P1087,'M2'!$A:$C,R$2,FALSE)),"NOT PRESENT",VLOOKUP(DATA!$P1087,'M2'!$A:$C,R$2,FALSE)),IF($N1087=0,IF(ISERROR(VLOOKUP($P1087,'M1'!$A:$C,R$2,FALSE)),IF(ISERROR(VLOOKUP(DATA!$P1087,'M2'!$A:$C,R$2,FALSE)),"NOT PRESENT",VLOOKUP(DATA!$P1087,'M2'!$A:$C,R$2,FALSE)),VLOOKUP($P1087,'M1'!$A:$C,R$2,FALSE)),"SPECIFY METHOD")))</f>
        <v>No Debris found</v>
      </c>
      <c r="S1087" s="33">
        <f t="shared" si="2060"/>
        <v>0</v>
      </c>
      <c r="T1087" s="2">
        <v>0</v>
      </c>
    </row>
    <row r="1088" spans="2:20">
      <c r="B1088" s="2" t="str">
        <f t="shared" ref="B1088:D1088" si="2149">IF(ISERROR(B1087),IF(ISERROR(B1086),IF(ISERROR(B1085),"BLANK",B1085),B1086),B1087)</f>
        <v>LH</v>
      </c>
      <c r="C1088" s="2" t="str">
        <f t="shared" si="2149"/>
        <v>KK</v>
      </c>
      <c r="D1088" s="2" t="str">
        <f t="shared" si="2149"/>
        <v>BC3</v>
      </c>
      <c r="E1088" s="7" t="str">
        <f>IF(ISERROR(VLOOKUP($D1088,SITES!$A:$E,2,FALSE)),"",VLOOKUP($D1088,SITES!$A:$E,2,FALSE))</f>
        <v>Broward County 3</v>
      </c>
      <c r="F1088" s="4">
        <f>IF(ISERROR(VLOOKUP($D1088,SITES!$A:$E,3,FALSE)),"",VLOOKUP($D1088,SITES!$A:$E,3,FALSE))</f>
        <v>26.158633333333334</v>
      </c>
      <c r="G1088" s="31">
        <f>IF(ISERROR(VLOOKUP($D1088,SITES!$A:$E,4,FALSE)),"",VLOOKUP($D1088,SITES!$A:$E,4,FALSE))</f>
        <v>-80.077349999999996</v>
      </c>
      <c r="H1088" s="50">
        <f t="shared" ref="H1088:P1088" si="2150">IF(ISERROR(H1087),IF(ISERROR(H1086),IF(ISERROR(H1085),"BLANK",H1085),H1086),H1087)</f>
        <v>45479</v>
      </c>
      <c r="I1088" s="2">
        <f t="shared" si="2150"/>
        <v>15</v>
      </c>
      <c r="J1088" s="2" t="str">
        <f t="shared" si="2150"/>
        <v>N</v>
      </c>
      <c r="K1088" s="6">
        <f t="shared" si="2150"/>
        <v>0.41666666666666669</v>
      </c>
      <c r="L1088" s="2" t="str">
        <f t="shared" si="2150"/>
        <v>Angela</v>
      </c>
      <c r="M1088" s="2">
        <f t="shared" si="2150"/>
        <v>18.899999999999999</v>
      </c>
      <c r="N1088" s="2">
        <f t="shared" si="2150"/>
        <v>2</v>
      </c>
      <c r="O1088" s="2">
        <f t="shared" si="2150"/>
        <v>2</v>
      </c>
      <c r="P1088" s="2" t="str">
        <f t="shared" si="2150"/>
        <v>dez</v>
      </c>
      <c r="Q1088" s="7" t="str">
        <f>IF($N1088=1,IF(ISERROR(VLOOKUP($P1088,'M1'!$A:$C,Q$2,FALSE)),"NOT PRESENT",VLOOKUP($P1088,'M1'!$A:$C,Q$2,FALSE)),IF($N1088=2,IF(ISERROR(VLOOKUP(DATA!$P1088,'M2'!$A:$C,Q$2,FALSE)),"NOT PRESENT",VLOOKUP(DATA!$P1088,'M2'!$A:$C,Q$2,FALSE)),IF($N1088=0,IF(ISERROR(VLOOKUP($P1088,'M1'!$A:$C,Q$2,FALSE)),IF(ISERROR(VLOOKUP(DATA!$P1088,'M2'!$A:$C,Q$2,FALSE)),"NOT PRESENT",VLOOKUP(DATA!$P1088,'M2'!$A:$C,Q$2,FALSE)),VLOOKUP($P1088,'M1'!$A:$C,Q$2,FALSE)),"SPECIFY METHOD")))</f>
        <v>Debris - Zero</v>
      </c>
      <c r="R1088" s="7" t="str">
        <f>IF($N1088=1,IF(ISERROR(VLOOKUP($P1088,'M1'!$A:$C,R$2,FALSE)),"NOT PRESENT",VLOOKUP($P1088,'M1'!$A:$C,R$2,FALSE)),IF($N1088=2,IF(ISERROR(VLOOKUP(DATA!$P1088,'M2'!$A:$C,R$2,FALSE)),"NOT PRESENT",VLOOKUP(DATA!$P1088,'M2'!$A:$C,R$2,FALSE)),IF($N1088=0,IF(ISERROR(VLOOKUP($P1088,'M1'!$A:$C,R$2,FALSE)),IF(ISERROR(VLOOKUP(DATA!$P1088,'M2'!$A:$C,R$2,FALSE)),"NOT PRESENT",VLOOKUP(DATA!$P1088,'M2'!$A:$C,R$2,FALSE)),VLOOKUP($P1088,'M1'!$A:$C,R$2,FALSE)),"SPECIFY METHOD")))</f>
        <v>No Debris found</v>
      </c>
      <c r="S1088" s="33">
        <f t="shared" si="2060"/>
        <v>0</v>
      </c>
      <c r="T1088" s="2">
        <v>0</v>
      </c>
    </row>
    <row r="1089" spans="2:20">
      <c r="B1089" s="2" t="str">
        <f t="shared" ref="B1089:D1089" si="2151">IF(ISERROR(B1088),IF(ISERROR(B1087),IF(ISERROR(B1086),"BLANK",B1086),B1087),B1088)</f>
        <v>LH</v>
      </c>
      <c r="C1089" s="2" t="str">
        <f t="shared" si="2151"/>
        <v>KK</v>
      </c>
      <c r="D1089" s="2" t="str">
        <f t="shared" si="2151"/>
        <v>BC3</v>
      </c>
      <c r="E1089" s="7" t="str">
        <f>IF(ISERROR(VLOOKUP($D1089,SITES!$A:$E,2,FALSE)),"",VLOOKUP($D1089,SITES!$A:$E,2,FALSE))</f>
        <v>Broward County 3</v>
      </c>
      <c r="F1089" s="4">
        <f>IF(ISERROR(VLOOKUP($D1089,SITES!$A:$E,3,FALSE)),"",VLOOKUP($D1089,SITES!$A:$E,3,FALSE))</f>
        <v>26.158633333333334</v>
      </c>
      <c r="G1089" s="31">
        <f>IF(ISERROR(VLOOKUP($D1089,SITES!$A:$E,4,FALSE)),"",VLOOKUP($D1089,SITES!$A:$E,4,FALSE))</f>
        <v>-80.077349999999996</v>
      </c>
      <c r="H1089" s="50">
        <f t="shared" ref="H1089:P1089" si="2152">IF(ISERROR(H1088),IF(ISERROR(H1087),IF(ISERROR(H1086),"BLANK",H1086),H1087),H1088)</f>
        <v>45479</v>
      </c>
      <c r="I1089" s="2">
        <f t="shared" si="2152"/>
        <v>15</v>
      </c>
      <c r="J1089" s="2" t="str">
        <f t="shared" si="2152"/>
        <v>N</v>
      </c>
      <c r="K1089" s="6">
        <f t="shared" si="2152"/>
        <v>0.41666666666666669</v>
      </c>
      <c r="L1089" s="2" t="str">
        <f t="shared" si="2152"/>
        <v>Angela</v>
      </c>
      <c r="M1089" s="2">
        <f t="shared" si="2152"/>
        <v>18.899999999999999</v>
      </c>
      <c r="N1089" s="2">
        <f t="shared" si="2152"/>
        <v>2</v>
      </c>
      <c r="O1089" s="2">
        <f t="shared" si="2152"/>
        <v>2</v>
      </c>
      <c r="P1089" s="2" t="str">
        <f t="shared" si="2152"/>
        <v>dez</v>
      </c>
      <c r="Q1089" s="7" t="str">
        <f>IF($N1089=1,IF(ISERROR(VLOOKUP($P1089,'M1'!$A:$C,Q$2,FALSE)),"NOT PRESENT",VLOOKUP($P1089,'M1'!$A:$C,Q$2,FALSE)),IF($N1089=2,IF(ISERROR(VLOOKUP(DATA!$P1089,'M2'!$A:$C,Q$2,FALSE)),"NOT PRESENT",VLOOKUP(DATA!$P1089,'M2'!$A:$C,Q$2,FALSE)),IF($N1089=0,IF(ISERROR(VLOOKUP($P1089,'M1'!$A:$C,Q$2,FALSE)),IF(ISERROR(VLOOKUP(DATA!$P1089,'M2'!$A:$C,Q$2,FALSE)),"NOT PRESENT",VLOOKUP(DATA!$P1089,'M2'!$A:$C,Q$2,FALSE)),VLOOKUP($P1089,'M1'!$A:$C,Q$2,FALSE)),"SPECIFY METHOD")))</f>
        <v>Debris - Zero</v>
      </c>
      <c r="R1089" s="7" t="str">
        <f>IF($N1089=1,IF(ISERROR(VLOOKUP($P1089,'M1'!$A:$C,R$2,FALSE)),"NOT PRESENT",VLOOKUP($P1089,'M1'!$A:$C,R$2,FALSE)),IF($N1089=2,IF(ISERROR(VLOOKUP(DATA!$P1089,'M2'!$A:$C,R$2,FALSE)),"NOT PRESENT",VLOOKUP(DATA!$P1089,'M2'!$A:$C,R$2,FALSE)),IF($N1089=0,IF(ISERROR(VLOOKUP($P1089,'M1'!$A:$C,R$2,FALSE)),IF(ISERROR(VLOOKUP(DATA!$P1089,'M2'!$A:$C,R$2,FALSE)),"NOT PRESENT",VLOOKUP(DATA!$P1089,'M2'!$A:$C,R$2,FALSE)),VLOOKUP($P1089,'M1'!$A:$C,R$2,FALSE)),"SPECIFY METHOD")))</f>
        <v>No Debris found</v>
      </c>
      <c r="S1089" s="33">
        <f t="shared" si="2060"/>
        <v>0</v>
      </c>
      <c r="T1089" s="2">
        <v>0</v>
      </c>
    </row>
    <row r="1090" spans="2:20">
      <c r="B1090" s="2" t="str">
        <f t="shared" ref="B1090:D1090" si="2153">IF(ISERROR(B1089),IF(ISERROR(B1088),IF(ISERROR(B1087),"BLANK",B1087),B1088),B1089)</f>
        <v>LH</v>
      </c>
      <c r="C1090" s="2" t="str">
        <f t="shared" si="2153"/>
        <v>KK</v>
      </c>
      <c r="D1090" s="2" t="str">
        <f t="shared" si="2153"/>
        <v>BC3</v>
      </c>
      <c r="E1090" s="7" t="str">
        <f>IF(ISERROR(VLOOKUP($D1090,SITES!$A:$E,2,FALSE)),"",VLOOKUP($D1090,SITES!$A:$E,2,FALSE))</f>
        <v>Broward County 3</v>
      </c>
      <c r="F1090" s="4">
        <f>IF(ISERROR(VLOOKUP($D1090,SITES!$A:$E,3,FALSE)),"",VLOOKUP($D1090,SITES!$A:$E,3,FALSE))</f>
        <v>26.158633333333334</v>
      </c>
      <c r="G1090" s="31">
        <f>IF(ISERROR(VLOOKUP($D1090,SITES!$A:$E,4,FALSE)),"",VLOOKUP($D1090,SITES!$A:$E,4,FALSE))</f>
        <v>-80.077349999999996</v>
      </c>
      <c r="H1090" s="50">
        <f t="shared" ref="H1090:P1090" si="2154">IF(ISERROR(H1089),IF(ISERROR(H1088),IF(ISERROR(H1087),"BLANK",H1087),H1088),H1089)</f>
        <v>45479</v>
      </c>
      <c r="I1090" s="2">
        <f t="shared" si="2154"/>
        <v>15</v>
      </c>
      <c r="J1090" s="2" t="str">
        <f t="shared" si="2154"/>
        <v>N</v>
      </c>
      <c r="K1090" s="6">
        <f t="shared" si="2154"/>
        <v>0.41666666666666669</v>
      </c>
      <c r="L1090" s="2" t="str">
        <f t="shared" si="2154"/>
        <v>Angela</v>
      </c>
      <c r="M1090" s="2">
        <f t="shared" si="2154"/>
        <v>18.899999999999999</v>
      </c>
      <c r="N1090" s="2">
        <f t="shared" si="2154"/>
        <v>2</v>
      </c>
      <c r="O1090" s="2">
        <f t="shared" si="2154"/>
        <v>2</v>
      </c>
      <c r="P1090" s="2" t="str">
        <f t="shared" si="2154"/>
        <v>dez</v>
      </c>
      <c r="Q1090" s="7" t="str">
        <f>IF($N1090=1,IF(ISERROR(VLOOKUP($P1090,'M1'!$A:$C,Q$2,FALSE)),"NOT PRESENT",VLOOKUP($P1090,'M1'!$A:$C,Q$2,FALSE)),IF($N1090=2,IF(ISERROR(VLOOKUP(DATA!$P1090,'M2'!$A:$C,Q$2,FALSE)),"NOT PRESENT",VLOOKUP(DATA!$P1090,'M2'!$A:$C,Q$2,FALSE)),IF($N1090=0,IF(ISERROR(VLOOKUP($P1090,'M1'!$A:$C,Q$2,FALSE)),IF(ISERROR(VLOOKUP(DATA!$P1090,'M2'!$A:$C,Q$2,FALSE)),"NOT PRESENT",VLOOKUP(DATA!$P1090,'M2'!$A:$C,Q$2,FALSE)),VLOOKUP($P1090,'M1'!$A:$C,Q$2,FALSE)),"SPECIFY METHOD")))</f>
        <v>Debris - Zero</v>
      </c>
      <c r="R1090" s="7" t="str">
        <f>IF($N1090=1,IF(ISERROR(VLOOKUP($P1090,'M1'!$A:$C,R$2,FALSE)),"NOT PRESENT",VLOOKUP($P1090,'M1'!$A:$C,R$2,FALSE)),IF($N1090=2,IF(ISERROR(VLOOKUP(DATA!$P1090,'M2'!$A:$C,R$2,FALSE)),"NOT PRESENT",VLOOKUP(DATA!$P1090,'M2'!$A:$C,R$2,FALSE)),IF($N1090=0,IF(ISERROR(VLOOKUP($P1090,'M1'!$A:$C,R$2,FALSE)),IF(ISERROR(VLOOKUP(DATA!$P1090,'M2'!$A:$C,R$2,FALSE)),"NOT PRESENT",VLOOKUP(DATA!$P1090,'M2'!$A:$C,R$2,FALSE)),VLOOKUP($P1090,'M1'!$A:$C,R$2,FALSE)),"SPECIFY METHOD")))</f>
        <v>No Debris found</v>
      </c>
      <c r="S1090" s="33">
        <f t="shared" si="2060"/>
        <v>0</v>
      </c>
      <c r="T1090" s="2">
        <v>0</v>
      </c>
    </row>
    <row r="1091" spans="2:20">
      <c r="B1091" s="2" t="str">
        <f t="shared" ref="B1091:D1091" si="2155">IF(ISERROR(B1090),IF(ISERROR(B1089),IF(ISERROR(B1088),"BLANK",B1088),B1089),B1090)</f>
        <v>LH</v>
      </c>
      <c r="C1091" s="2" t="str">
        <f t="shared" si="2155"/>
        <v>KK</v>
      </c>
      <c r="D1091" s="2" t="str">
        <f t="shared" si="2155"/>
        <v>BC3</v>
      </c>
      <c r="E1091" s="7" t="str">
        <f>IF(ISERROR(VLOOKUP($D1091,SITES!$A:$E,2,FALSE)),"",VLOOKUP($D1091,SITES!$A:$E,2,FALSE))</f>
        <v>Broward County 3</v>
      </c>
      <c r="F1091" s="4">
        <f>IF(ISERROR(VLOOKUP($D1091,SITES!$A:$E,3,FALSE)),"",VLOOKUP($D1091,SITES!$A:$E,3,FALSE))</f>
        <v>26.158633333333334</v>
      </c>
      <c r="G1091" s="31">
        <f>IF(ISERROR(VLOOKUP($D1091,SITES!$A:$E,4,FALSE)),"",VLOOKUP($D1091,SITES!$A:$E,4,FALSE))</f>
        <v>-80.077349999999996</v>
      </c>
      <c r="H1091" s="50">
        <f t="shared" ref="H1091:P1091" si="2156">IF(ISERROR(H1090),IF(ISERROR(H1089),IF(ISERROR(H1088),"BLANK",H1088),H1089),H1090)</f>
        <v>45479</v>
      </c>
      <c r="I1091" s="2">
        <f t="shared" si="2156"/>
        <v>15</v>
      </c>
      <c r="J1091" s="2" t="str">
        <f t="shared" si="2156"/>
        <v>N</v>
      </c>
      <c r="K1091" s="6">
        <f t="shared" si="2156"/>
        <v>0.41666666666666669</v>
      </c>
      <c r="L1091" s="2" t="str">
        <f t="shared" si="2156"/>
        <v>Angela</v>
      </c>
      <c r="M1091" s="2">
        <f t="shared" si="2156"/>
        <v>18.899999999999999</v>
      </c>
      <c r="N1091" s="2">
        <f t="shared" si="2156"/>
        <v>2</v>
      </c>
      <c r="O1091" s="2">
        <f t="shared" si="2156"/>
        <v>2</v>
      </c>
      <c r="P1091" s="2" t="str">
        <f t="shared" si="2156"/>
        <v>dez</v>
      </c>
      <c r="Q1091" s="7" t="str">
        <f>IF($N1091=1,IF(ISERROR(VLOOKUP($P1091,'M1'!$A:$C,Q$2,FALSE)),"NOT PRESENT",VLOOKUP($P1091,'M1'!$A:$C,Q$2,FALSE)),IF($N1091=2,IF(ISERROR(VLOOKUP(DATA!$P1091,'M2'!$A:$C,Q$2,FALSE)),"NOT PRESENT",VLOOKUP(DATA!$P1091,'M2'!$A:$C,Q$2,FALSE)),IF($N1091=0,IF(ISERROR(VLOOKUP($P1091,'M1'!$A:$C,Q$2,FALSE)),IF(ISERROR(VLOOKUP(DATA!$P1091,'M2'!$A:$C,Q$2,FALSE)),"NOT PRESENT",VLOOKUP(DATA!$P1091,'M2'!$A:$C,Q$2,FALSE)),VLOOKUP($P1091,'M1'!$A:$C,Q$2,FALSE)),"SPECIFY METHOD")))</f>
        <v>Debris - Zero</v>
      </c>
      <c r="R1091" s="7" t="str">
        <f>IF($N1091=1,IF(ISERROR(VLOOKUP($P1091,'M1'!$A:$C,R$2,FALSE)),"NOT PRESENT",VLOOKUP($P1091,'M1'!$A:$C,R$2,FALSE)),IF($N1091=2,IF(ISERROR(VLOOKUP(DATA!$P1091,'M2'!$A:$C,R$2,FALSE)),"NOT PRESENT",VLOOKUP(DATA!$P1091,'M2'!$A:$C,R$2,FALSE)),IF($N1091=0,IF(ISERROR(VLOOKUP($P1091,'M1'!$A:$C,R$2,FALSE)),IF(ISERROR(VLOOKUP(DATA!$P1091,'M2'!$A:$C,R$2,FALSE)),"NOT PRESENT",VLOOKUP(DATA!$P1091,'M2'!$A:$C,R$2,FALSE)),VLOOKUP($P1091,'M1'!$A:$C,R$2,FALSE)),"SPECIFY METHOD")))</f>
        <v>No Debris found</v>
      </c>
      <c r="S1091" s="33">
        <f t="shared" si="2060"/>
        <v>0</v>
      </c>
      <c r="T1091" s="2">
        <v>0</v>
      </c>
    </row>
    <row r="1092" spans="2:20">
      <c r="B1092" s="2" t="str">
        <f t="shared" ref="B1092:D1092" si="2157">IF(ISERROR(B1091),IF(ISERROR(B1090),IF(ISERROR(B1089),"BLANK",B1089),B1090),B1091)</f>
        <v>LH</v>
      </c>
      <c r="C1092" s="2" t="str">
        <f t="shared" si="2157"/>
        <v>KK</v>
      </c>
      <c r="D1092" s="2" t="str">
        <f t="shared" si="2157"/>
        <v>BC3</v>
      </c>
      <c r="E1092" s="7" t="str">
        <f>IF(ISERROR(VLOOKUP($D1092,SITES!$A:$E,2,FALSE)),"",VLOOKUP($D1092,SITES!$A:$E,2,FALSE))</f>
        <v>Broward County 3</v>
      </c>
      <c r="F1092" s="4">
        <f>IF(ISERROR(VLOOKUP($D1092,SITES!$A:$E,3,FALSE)),"",VLOOKUP($D1092,SITES!$A:$E,3,FALSE))</f>
        <v>26.158633333333334</v>
      </c>
      <c r="G1092" s="31">
        <f>IF(ISERROR(VLOOKUP($D1092,SITES!$A:$E,4,FALSE)),"",VLOOKUP($D1092,SITES!$A:$E,4,FALSE))</f>
        <v>-80.077349999999996</v>
      </c>
      <c r="H1092" s="50">
        <f t="shared" ref="H1092:P1092" si="2158">IF(ISERROR(H1091),IF(ISERROR(H1090),IF(ISERROR(H1089),"BLANK",H1089),H1090),H1091)</f>
        <v>45479</v>
      </c>
      <c r="I1092" s="2">
        <f t="shared" si="2158"/>
        <v>15</v>
      </c>
      <c r="J1092" s="2" t="str">
        <f t="shared" si="2158"/>
        <v>N</v>
      </c>
      <c r="K1092" s="6">
        <f t="shared" si="2158"/>
        <v>0.41666666666666669</v>
      </c>
      <c r="L1092" s="2" t="str">
        <f t="shared" si="2158"/>
        <v>Angela</v>
      </c>
      <c r="M1092" s="2">
        <f t="shared" si="2158"/>
        <v>18.899999999999999</v>
      </c>
      <c r="N1092" s="2">
        <f t="shared" si="2158"/>
        <v>2</v>
      </c>
      <c r="O1092" s="2">
        <f t="shared" si="2158"/>
        <v>2</v>
      </c>
      <c r="P1092" s="2" t="str">
        <f t="shared" si="2158"/>
        <v>dez</v>
      </c>
      <c r="Q1092" s="7" t="str">
        <f>IF($N1092=1,IF(ISERROR(VLOOKUP($P1092,'M1'!$A:$C,Q$2,FALSE)),"NOT PRESENT",VLOOKUP($P1092,'M1'!$A:$C,Q$2,FALSE)),IF($N1092=2,IF(ISERROR(VLOOKUP(DATA!$P1092,'M2'!$A:$C,Q$2,FALSE)),"NOT PRESENT",VLOOKUP(DATA!$P1092,'M2'!$A:$C,Q$2,FALSE)),IF($N1092=0,IF(ISERROR(VLOOKUP($P1092,'M1'!$A:$C,Q$2,FALSE)),IF(ISERROR(VLOOKUP(DATA!$P1092,'M2'!$A:$C,Q$2,FALSE)),"NOT PRESENT",VLOOKUP(DATA!$P1092,'M2'!$A:$C,Q$2,FALSE)),VLOOKUP($P1092,'M1'!$A:$C,Q$2,FALSE)),"SPECIFY METHOD")))</f>
        <v>Debris - Zero</v>
      </c>
      <c r="R1092" s="7" t="str">
        <f>IF($N1092=1,IF(ISERROR(VLOOKUP($P1092,'M1'!$A:$C,R$2,FALSE)),"NOT PRESENT",VLOOKUP($P1092,'M1'!$A:$C,R$2,FALSE)),IF($N1092=2,IF(ISERROR(VLOOKUP(DATA!$P1092,'M2'!$A:$C,R$2,FALSE)),"NOT PRESENT",VLOOKUP(DATA!$P1092,'M2'!$A:$C,R$2,FALSE)),IF($N1092=0,IF(ISERROR(VLOOKUP($P1092,'M1'!$A:$C,R$2,FALSE)),IF(ISERROR(VLOOKUP(DATA!$P1092,'M2'!$A:$C,R$2,FALSE)),"NOT PRESENT",VLOOKUP(DATA!$P1092,'M2'!$A:$C,R$2,FALSE)),VLOOKUP($P1092,'M1'!$A:$C,R$2,FALSE)),"SPECIFY METHOD")))</f>
        <v>No Debris found</v>
      </c>
      <c r="S1092" s="33">
        <f t="shared" si="2060"/>
        <v>0</v>
      </c>
      <c r="T1092" s="2">
        <v>0</v>
      </c>
    </row>
    <row r="1093" spans="2:20">
      <c r="B1093" s="2" t="str">
        <f t="shared" ref="B1093:D1093" si="2159">IF(ISERROR(B1092),IF(ISERROR(B1091),IF(ISERROR(B1090),"BLANK",B1090),B1091),B1092)</f>
        <v>LH</v>
      </c>
      <c r="C1093" s="2" t="str">
        <f t="shared" si="2159"/>
        <v>KK</v>
      </c>
      <c r="D1093" s="2" t="str">
        <f t="shared" si="2159"/>
        <v>BC3</v>
      </c>
      <c r="E1093" s="7" t="str">
        <f>IF(ISERROR(VLOOKUP($D1093,SITES!$A:$E,2,FALSE)),"",VLOOKUP($D1093,SITES!$A:$E,2,FALSE))</f>
        <v>Broward County 3</v>
      </c>
      <c r="F1093" s="4">
        <f>IF(ISERROR(VLOOKUP($D1093,SITES!$A:$E,3,FALSE)),"",VLOOKUP($D1093,SITES!$A:$E,3,FALSE))</f>
        <v>26.158633333333334</v>
      </c>
      <c r="G1093" s="31">
        <f>IF(ISERROR(VLOOKUP($D1093,SITES!$A:$E,4,FALSE)),"",VLOOKUP($D1093,SITES!$A:$E,4,FALSE))</f>
        <v>-80.077349999999996</v>
      </c>
      <c r="H1093" s="50">
        <f t="shared" ref="H1093:P1093" si="2160">IF(ISERROR(H1092),IF(ISERROR(H1091),IF(ISERROR(H1090),"BLANK",H1090),H1091),H1092)</f>
        <v>45479</v>
      </c>
      <c r="I1093" s="2">
        <f t="shared" si="2160"/>
        <v>15</v>
      </c>
      <c r="J1093" s="2" t="str">
        <f t="shared" si="2160"/>
        <v>N</v>
      </c>
      <c r="K1093" s="6">
        <f t="shared" si="2160"/>
        <v>0.41666666666666669</v>
      </c>
      <c r="L1093" s="2" t="str">
        <f t="shared" si="2160"/>
        <v>Angela</v>
      </c>
      <c r="M1093" s="2">
        <f t="shared" si="2160"/>
        <v>18.899999999999999</v>
      </c>
      <c r="N1093" s="2">
        <f t="shared" si="2160"/>
        <v>2</v>
      </c>
      <c r="O1093" s="2">
        <f t="shared" si="2160"/>
        <v>2</v>
      </c>
      <c r="P1093" s="2" t="str">
        <f t="shared" si="2160"/>
        <v>dez</v>
      </c>
      <c r="Q1093" s="7" t="str">
        <f>IF($N1093=1,IF(ISERROR(VLOOKUP($P1093,'M1'!$A:$C,Q$2,FALSE)),"NOT PRESENT",VLOOKUP($P1093,'M1'!$A:$C,Q$2,FALSE)),IF($N1093=2,IF(ISERROR(VLOOKUP(DATA!$P1093,'M2'!$A:$C,Q$2,FALSE)),"NOT PRESENT",VLOOKUP(DATA!$P1093,'M2'!$A:$C,Q$2,FALSE)),IF($N1093=0,IF(ISERROR(VLOOKUP($P1093,'M1'!$A:$C,Q$2,FALSE)),IF(ISERROR(VLOOKUP(DATA!$P1093,'M2'!$A:$C,Q$2,FALSE)),"NOT PRESENT",VLOOKUP(DATA!$P1093,'M2'!$A:$C,Q$2,FALSE)),VLOOKUP($P1093,'M1'!$A:$C,Q$2,FALSE)),"SPECIFY METHOD")))</f>
        <v>Debris - Zero</v>
      </c>
      <c r="R1093" s="7" t="str">
        <f>IF($N1093=1,IF(ISERROR(VLOOKUP($P1093,'M1'!$A:$C,R$2,FALSE)),"NOT PRESENT",VLOOKUP($P1093,'M1'!$A:$C,R$2,FALSE)),IF($N1093=2,IF(ISERROR(VLOOKUP(DATA!$P1093,'M2'!$A:$C,R$2,FALSE)),"NOT PRESENT",VLOOKUP(DATA!$P1093,'M2'!$A:$C,R$2,FALSE)),IF($N1093=0,IF(ISERROR(VLOOKUP($P1093,'M1'!$A:$C,R$2,FALSE)),IF(ISERROR(VLOOKUP(DATA!$P1093,'M2'!$A:$C,R$2,FALSE)),"NOT PRESENT",VLOOKUP(DATA!$P1093,'M2'!$A:$C,R$2,FALSE)),VLOOKUP($P1093,'M1'!$A:$C,R$2,FALSE)),"SPECIFY METHOD")))</f>
        <v>No Debris found</v>
      </c>
      <c r="S1093" s="33">
        <f t="shared" si="2060"/>
        <v>0</v>
      </c>
      <c r="T1093" s="2">
        <v>0</v>
      </c>
    </row>
    <row r="1094" spans="2:20">
      <c r="B1094" s="2" t="str">
        <f t="shared" ref="B1094:D1094" si="2161">IF(ISERROR(B1093),IF(ISERROR(B1092),IF(ISERROR(B1091),"BLANK",B1091),B1092),B1093)</f>
        <v>LH</v>
      </c>
      <c r="C1094" s="2" t="str">
        <f t="shared" si="2161"/>
        <v>KK</v>
      </c>
      <c r="D1094" s="2" t="str">
        <f t="shared" si="2161"/>
        <v>BC3</v>
      </c>
      <c r="E1094" s="7" t="str">
        <f>IF(ISERROR(VLOOKUP($D1094,SITES!$A:$E,2,FALSE)),"",VLOOKUP($D1094,SITES!$A:$E,2,FALSE))</f>
        <v>Broward County 3</v>
      </c>
      <c r="F1094" s="4">
        <f>IF(ISERROR(VLOOKUP($D1094,SITES!$A:$E,3,FALSE)),"",VLOOKUP($D1094,SITES!$A:$E,3,FALSE))</f>
        <v>26.158633333333334</v>
      </c>
      <c r="G1094" s="31">
        <f>IF(ISERROR(VLOOKUP($D1094,SITES!$A:$E,4,FALSE)),"",VLOOKUP($D1094,SITES!$A:$E,4,FALSE))</f>
        <v>-80.077349999999996</v>
      </c>
      <c r="H1094" s="50">
        <f t="shared" ref="H1094:P1094" si="2162">IF(ISERROR(H1093),IF(ISERROR(H1092),IF(ISERROR(H1091),"BLANK",H1091),H1092),H1093)</f>
        <v>45479</v>
      </c>
      <c r="I1094" s="2">
        <f t="shared" si="2162"/>
        <v>15</v>
      </c>
      <c r="J1094" s="2" t="str">
        <f t="shared" si="2162"/>
        <v>N</v>
      </c>
      <c r="K1094" s="6">
        <f t="shared" si="2162"/>
        <v>0.41666666666666669</v>
      </c>
      <c r="L1094" s="2" t="str">
        <f t="shared" si="2162"/>
        <v>Angela</v>
      </c>
      <c r="M1094" s="2">
        <f t="shared" si="2162"/>
        <v>18.899999999999999</v>
      </c>
      <c r="N1094" s="2">
        <f t="shared" si="2162"/>
        <v>2</v>
      </c>
      <c r="O1094" s="2">
        <f t="shared" si="2162"/>
        <v>2</v>
      </c>
      <c r="P1094" s="2" t="str">
        <f t="shared" si="2162"/>
        <v>dez</v>
      </c>
      <c r="Q1094" s="7" t="str">
        <f>IF($N1094=1,IF(ISERROR(VLOOKUP($P1094,'M1'!$A:$C,Q$2,FALSE)),"NOT PRESENT",VLOOKUP($P1094,'M1'!$A:$C,Q$2,FALSE)),IF($N1094=2,IF(ISERROR(VLOOKUP(DATA!$P1094,'M2'!$A:$C,Q$2,FALSE)),"NOT PRESENT",VLOOKUP(DATA!$P1094,'M2'!$A:$C,Q$2,FALSE)),IF($N1094=0,IF(ISERROR(VLOOKUP($P1094,'M1'!$A:$C,Q$2,FALSE)),IF(ISERROR(VLOOKUP(DATA!$P1094,'M2'!$A:$C,Q$2,FALSE)),"NOT PRESENT",VLOOKUP(DATA!$P1094,'M2'!$A:$C,Q$2,FALSE)),VLOOKUP($P1094,'M1'!$A:$C,Q$2,FALSE)),"SPECIFY METHOD")))</f>
        <v>Debris - Zero</v>
      </c>
      <c r="R1094" s="7" t="str">
        <f>IF($N1094=1,IF(ISERROR(VLOOKUP($P1094,'M1'!$A:$C,R$2,FALSE)),"NOT PRESENT",VLOOKUP($P1094,'M1'!$A:$C,R$2,FALSE)),IF($N1094=2,IF(ISERROR(VLOOKUP(DATA!$P1094,'M2'!$A:$C,R$2,FALSE)),"NOT PRESENT",VLOOKUP(DATA!$P1094,'M2'!$A:$C,R$2,FALSE)),IF($N1094=0,IF(ISERROR(VLOOKUP($P1094,'M1'!$A:$C,R$2,FALSE)),IF(ISERROR(VLOOKUP(DATA!$P1094,'M2'!$A:$C,R$2,FALSE)),"NOT PRESENT",VLOOKUP(DATA!$P1094,'M2'!$A:$C,R$2,FALSE)),VLOOKUP($P1094,'M1'!$A:$C,R$2,FALSE)),"SPECIFY METHOD")))</f>
        <v>No Debris found</v>
      </c>
      <c r="S1094" s="33">
        <f t="shared" si="2060"/>
        <v>0</v>
      </c>
      <c r="T1094" s="2">
        <v>0</v>
      </c>
    </row>
    <row r="1095" spans="2:20">
      <c r="B1095" s="2" t="str">
        <f t="shared" ref="B1095:D1095" si="2163">IF(ISERROR(B1094),IF(ISERROR(B1093),IF(ISERROR(B1092),"BLANK",B1092),B1093),B1094)</f>
        <v>LH</v>
      </c>
      <c r="C1095" s="2" t="str">
        <f t="shared" si="2163"/>
        <v>KK</v>
      </c>
      <c r="D1095" s="2" t="str">
        <f t="shared" si="2163"/>
        <v>BC3</v>
      </c>
      <c r="E1095" s="7" t="str">
        <f>IF(ISERROR(VLOOKUP($D1095,SITES!$A:$E,2,FALSE)),"",VLOOKUP($D1095,SITES!$A:$E,2,FALSE))</f>
        <v>Broward County 3</v>
      </c>
      <c r="F1095" s="4">
        <f>IF(ISERROR(VLOOKUP($D1095,SITES!$A:$E,3,FALSE)),"",VLOOKUP($D1095,SITES!$A:$E,3,FALSE))</f>
        <v>26.158633333333334</v>
      </c>
      <c r="G1095" s="31">
        <f>IF(ISERROR(VLOOKUP($D1095,SITES!$A:$E,4,FALSE)),"",VLOOKUP($D1095,SITES!$A:$E,4,FALSE))</f>
        <v>-80.077349999999996</v>
      </c>
      <c r="H1095" s="50">
        <f t="shared" ref="H1095:P1095" si="2164">IF(ISERROR(H1094),IF(ISERROR(H1093),IF(ISERROR(H1092),"BLANK",H1092),H1093),H1094)</f>
        <v>45479</v>
      </c>
      <c r="I1095" s="2">
        <f t="shared" si="2164"/>
        <v>15</v>
      </c>
      <c r="J1095" s="2" t="str">
        <f t="shared" si="2164"/>
        <v>N</v>
      </c>
      <c r="K1095" s="6">
        <f t="shared" si="2164"/>
        <v>0.41666666666666669</v>
      </c>
      <c r="L1095" s="2" t="str">
        <f t="shared" si="2164"/>
        <v>Angela</v>
      </c>
      <c r="M1095" s="2">
        <f t="shared" si="2164"/>
        <v>18.899999999999999</v>
      </c>
      <c r="N1095" s="2">
        <f t="shared" si="2164"/>
        <v>2</v>
      </c>
      <c r="O1095" s="2">
        <f t="shared" si="2164"/>
        <v>2</v>
      </c>
      <c r="P1095" s="2" t="str">
        <f t="shared" si="2164"/>
        <v>dez</v>
      </c>
      <c r="Q1095" s="7" t="str">
        <f>IF($N1095=1,IF(ISERROR(VLOOKUP($P1095,'M1'!$A:$C,Q$2,FALSE)),"NOT PRESENT",VLOOKUP($P1095,'M1'!$A:$C,Q$2,FALSE)),IF($N1095=2,IF(ISERROR(VLOOKUP(DATA!$P1095,'M2'!$A:$C,Q$2,FALSE)),"NOT PRESENT",VLOOKUP(DATA!$P1095,'M2'!$A:$C,Q$2,FALSE)),IF($N1095=0,IF(ISERROR(VLOOKUP($P1095,'M1'!$A:$C,Q$2,FALSE)),IF(ISERROR(VLOOKUP(DATA!$P1095,'M2'!$A:$C,Q$2,FALSE)),"NOT PRESENT",VLOOKUP(DATA!$P1095,'M2'!$A:$C,Q$2,FALSE)),VLOOKUP($P1095,'M1'!$A:$C,Q$2,FALSE)),"SPECIFY METHOD")))</f>
        <v>Debris - Zero</v>
      </c>
      <c r="R1095" s="7" t="str">
        <f>IF($N1095=1,IF(ISERROR(VLOOKUP($P1095,'M1'!$A:$C,R$2,FALSE)),"NOT PRESENT",VLOOKUP($P1095,'M1'!$A:$C,R$2,FALSE)),IF($N1095=2,IF(ISERROR(VLOOKUP(DATA!$P1095,'M2'!$A:$C,R$2,FALSE)),"NOT PRESENT",VLOOKUP(DATA!$P1095,'M2'!$A:$C,R$2,FALSE)),IF($N1095=0,IF(ISERROR(VLOOKUP($P1095,'M1'!$A:$C,R$2,FALSE)),IF(ISERROR(VLOOKUP(DATA!$P1095,'M2'!$A:$C,R$2,FALSE)),"NOT PRESENT",VLOOKUP(DATA!$P1095,'M2'!$A:$C,R$2,FALSE)),VLOOKUP($P1095,'M1'!$A:$C,R$2,FALSE)),"SPECIFY METHOD")))</f>
        <v>No Debris found</v>
      </c>
      <c r="S1095" s="33">
        <f t="shared" si="2060"/>
        <v>0</v>
      </c>
      <c r="T1095" s="2">
        <v>0</v>
      </c>
    </row>
    <row r="1096" spans="2:20">
      <c r="B1096" s="2" t="str">
        <f t="shared" ref="B1096:D1096" si="2165">IF(ISERROR(B1095),IF(ISERROR(B1094),IF(ISERROR(B1093),"BLANK",B1093),B1094),B1095)</f>
        <v>LH</v>
      </c>
      <c r="C1096" s="2" t="str">
        <f t="shared" si="2165"/>
        <v>KK</v>
      </c>
      <c r="D1096" s="2" t="str">
        <f t="shared" si="2165"/>
        <v>BC3</v>
      </c>
      <c r="E1096" s="7" t="str">
        <f>IF(ISERROR(VLOOKUP($D1096,SITES!$A:$E,2,FALSE)),"",VLOOKUP($D1096,SITES!$A:$E,2,FALSE))</f>
        <v>Broward County 3</v>
      </c>
      <c r="F1096" s="4">
        <f>IF(ISERROR(VLOOKUP($D1096,SITES!$A:$E,3,FALSE)),"",VLOOKUP($D1096,SITES!$A:$E,3,FALSE))</f>
        <v>26.158633333333334</v>
      </c>
      <c r="G1096" s="31">
        <f>IF(ISERROR(VLOOKUP($D1096,SITES!$A:$E,4,FALSE)),"",VLOOKUP($D1096,SITES!$A:$E,4,FALSE))</f>
        <v>-80.077349999999996</v>
      </c>
      <c r="H1096" s="50">
        <f t="shared" ref="H1096:P1096" si="2166">IF(ISERROR(H1095),IF(ISERROR(H1094),IF(ISERROR(H1093),"BLANK",H1093),H1094),H1095)</f>
        <v>45479</v>
      </c>
      <c r="I1096" s="2">
        <f t="shared" si="2166"/>
        <v>15</v>
      </c>
      <c r="J1096" s="2" t="str">
        <f t="shared" si="2166"/>
        <v>N</v>
      </c>
      <c r="K1096" s="6">
        <f t="shared" si="2166"/>
        <v>0.41666666666666669</v>
      </c>
      <c r="L1096" s="2" t="str">
        <f t="shared" si="2166"/>
        <v>Angela</v>
      </c>
      <c r="M1096" s="2">
        <f t="shared" si="2166"/>
        <v>18.899999999999999</v>
      </c>
      <c r="N1096" s="2">
        <f t="shared" si="2166"/>
        <v>2</v>
      </c>
      <c r="O1096" s="2">
        <f t="shared" si="2166"/>
        <v>2</v>
      </c>
      <c r="P1096" s="2" t="str">
        <f t="shared" si="2166"/>
        <v>dez</v>
      </c>
      <c r="Q1096" s="7" t="str">
        <f>IF($N1096=1,IF(ISERROR(VLOOKUP($P1096,'M1'!$A:$C,Q$2,FALSE)),"NOT PRESENT",VLOOKUP($P1096,'M1'!$A:$C,Q$2,FALSE)),IF($N1096=2,IF(ISERROR(VLOOKUP(DATA!$P1096,'M2'!$A:$C,Q$2,FALSE)),"NOT PRESENT",VLOOKUP(DATA!$P1096,'M2'!$A:$C,Q$2,FALSE)),IF($N1096=0,IF(ISERROR(VLOOKUP($P1096,'M1'!$A:$C,Q$2,FALSE)),IF(ISERROR(VLOOKUP(DATA!$P1096,'M2'!$A:$C,Q$2,FALSE)),"NOT PRESENT",VLOOKUP(DATA!$P1096,'M2'!$A:$C,Q$2,FALSE)),VLOOKUP($P1096,'M1'!$A:$C,Q$2,FALSE)),"SPECIFY METHOD")))</f>
        <v>Debris - Zero</v>
      </c>
      <c r="R1096" s="7" t="str">
        <f>IF($N1096=1,IF(ISERROR(VLOOKUP($P1096,'M1'!$A:$C,R$2,FALSE)),"NOT PRESENT",VLOOKUP($P1096,'M1'!$A:$C,R$2,FALSE)),IF($N1096=2,IF(ISERROR(VLOOKUP(DATA!$P1096,'M2'!$A:$C,R$2,FALSE)),"NOT PRESENT",VLOOKUP(DATA!$P1096,'M2'!$A:$C,R$2,FALSE)),IF($N1096=0,IF(ISERROR(VLOOKUP($P1096,'M1'!$A:$C,R$2,FALSE)),IF(ISERROR(VLOOKUP(DATA!$P1096,'M2'!$A:$C,R$2,FALSE)),"NOT PRESENT",VLOOKUP(DATA!$P1096,'M2'!$A:$C,R$2,FALSE)),VLOOKUP($P1096,'M1'!$A:$C,R$2,FALSE)),"SPECIFY METHOD")))</f>
        <v>No Debris found</v>
      </c>
      <c r="S1096" s="33">
        <f t="shared" si="2060"/>
        <v>0</v>
      </c>
      <c r="T1096" s="2">
        <v>0</v>
      </c>
    </row>
    <row r="1097" spans="2:20">
      <c r="B1097" s="2" t="str">
        <f t="shared" ref="B1097:D1097" si="2167">IF(ISERROR(B1096),IF(ISERROR(B1095),IF(ISERROR(B1094),"BLANK",B1094),B1095),B1096)</f>
        <v>LH</v>
      </c>
      <c r="C1097" s="2" t="str">
        <f t="shared" si="2167"/>
        <v>KK</v>
      </c>
      <c r="D1097" s="2" t="str">
        <f t="shared" si="2167"/>
        <v>BC3</v>
      </c>
      <c r="E1097" s="7" t="str">
        <f>IF(ISERROR(VLOOKUP($D1097,SITES!$A:$E,2,FALSE)),"",VLOOKUP($D1097,SITES!$A:$E,2,FALSE))</f>
        <v>Broward County 3</v>
      </c>
      <c r="F1097" s="4">
        <f>IF(ISERROR(VLOOKUP($D1097,SITES!$A:$E,3,FALSE)),"",VLOOKUP($D1097,SITES!$A:$E,3,FALSE))</f>
        <v>26.158633333333334</v>
      </c>
      <c r="G1097" s="31">
        <f>IF(ISERROR(VLOOKUP($D1097,SITES!$A:$E,4,FALSE)),"",VLOOKUP($D1097,SITES!$A:$E,4,FALSE))</f>
        <v>-80.077349999999996</v>
      </c>
      <c r="H1097" s="50">
        <f t="shared" ref="H1097:P1097" si="2168">IF(ISERROR(H1096),IF(ISERROR(H1095),IF(ISERROR(H1094),"BLANK",H1094),H1095),H1096)</f>
        <v>45479</v>
      </c>
      <c r="I1097" s="2">
        <f t="shared" si="2168"/>
        <v>15</v>
      </c>
      <c r="J1097" s="2" t="str">
        <f t="shared" si="2168"/>
        <v>N</v>
      </c>
      <c r="K1097" s="6">
        <f t="shared" si="2168"/>
        <v>0.41666666666666669</v>
      </c>
      <c r="L1097" s="2" t="str">
        <f t="shared" si="2168"/>
        <v>Angela</v>
      </c>
      <c r="M1097" s="2">
        <f t="shared" si="2168"/>
        <v>18.899999999999999</v>
      </c>
      <c r="N1097" s="2">
        <f t="shared" si="2168"/>
        <v>2</v>
      </c>
      <c r="O1097" s="2">
        <f t="shared" si="2168"/>
        <v>2</v>
      </c>
      <c r="P1097" s="2" t="str">
        <f t="shared" si="2168"/>
        <v>dez</v>
      </c>
      <c r="Q1097" s="7" t="str">
        <f>IF($N1097=1,IF(ISERROR(VLOOKUP($P1097,'M1'!$A:$C,Q$2,FALSE)),"NOT PRESENT",VLOOKUP($P1097,'M1'!$A:$C,Q$2,FALSE)),IF($N1097=2,IF(ISERROR(VLOOKUP(DATA!$P1097,'M2'!$A:$C,Q$2,FALSE)),"NOT PRESENT",VLOOKUP(DATA!$P1097,'M2'!$A:$C,Q$2,FALSE)),IF($N1097=0,IF(ISERROR(VLOOKUP($P1097,'M1'!$A:$C,Q$2,FALSE)),IF(ISERROR(VLOOKUP(DATA!$P1097,'M2'!$A:$C,Q$2,FALSE)),"NOT PRESENT",VLOOKUP(DATA!$P1097,'M2'!$A:$C,Q$2,FALSE)),VLOOKUP($P1097,'M1'!$A:$C,Q$2,FALSE)),"SPECIFY METHOD")))</f>
        <v>Debris - Zero</v>
      </c>
      <c r="R1097" s="7" t="str">
        <f>IF($N1097=1,IF(ISERROR(VLOOKUP($P1097,'M1'!$A:$C,R$2,FALSE)),"NOT PRESENT",VLOOKUP($P1097,'M1'!$A:$C,R$2,FALSE)),IF($N1097=2,IF(ISERROR(VLOOKUP(DATA!$P1097,'M2'!$A:$C,R$2,FALSE)),"NOT PRESENT",VLOOKUP(DATA!$P1097,'M2'!$A:$C,R$2,FALSE)),IF($N1097=0,IF(ISERROR(VLOOKUP($P1097,'M1'!$A:$C,R$2,FALSE)),IF(ISERROR(VLOOKUP(DATA!$P1097,'M2'!$A:$C,R$2,FALSE)),"NOT PRESENT",VLOOKUP(DATA!$P1097,'M2'!$A:$C,R$2,FALSE)),VLOOKUP($P1097,'M1'!$A:$C,R$2,FALSE)),"SPECIFY METHOD")))</f>
        <v>No Debris found</v>
      </c>
      <c r="S1097" s="33">
        <f t="shared" si="2060"/>
        <v>0</v>
      </c>
      <c r="T1097" s="2">
        <v>0</v>
      </c>
    </row>
    <row r="1098" spans="2:20">
      <c r="B1098" s="2" t="str">
        <f t="shared" ref="B1098:D1098" si="2169">IF(ISERROR(B1097),IF(ISERROR(B1096),IF(ISERROR(B1095),"BLANK",B1095),B1096),B1097)</f>
        <v>LH</v>
      </c>
      <c r="C1098" s="2" t="str">
        <f t="shared" si="2169"/>
        <v>KK</v>
      </c>
      <c r="D1098" s="2" t="str">
        <f t="shared" si="2169"/>
        <v>BC3</v>
      </c>
      <c r="E1098" s="7" t="str">
        <f>IF(ISERROR(VLOOKUP($D1098,SITES!$A:$E,2,FALSE)),"",VLOOKUP($D1098,SITES!$A:$E,2,FALSE))</f>
        <v>Broward County 3</v>
      </c>
      <c r="F1098" s="4">
        <f>IF(ISERROR(VLOOKUP($D1098,SITES!$A:$E,3,FALSE)),"",VLOOKUP($D1098,SITES!$A:$E,3,FALSE))</f>
        <v>26.158633333333334</v>
      </c>
      <c r="G1098" s="31">
        <f>IF(ISERROR(VLOOKUP($D1098,SITES!$A:$E,4,FALSE)),"",VLOOKUP($D1098,SITES!$A:$E,4,FALSE))</f>
        <v>-80.077349999999996</v>
      </c>
      <c r="H1098" s="50">
        <f t="shared" ref="H1098:P1098" si="2170">IF(ISERROR(H1097),IF(ISERROR(H1096),IF(ISERROR(H1095),"BLANK",H1095),H1096),H1097)</f>
        <v>45479</v>
      </c>
      <c r="I1098" s="2">
        <f t="shared" si="2170"/>
        <v>15</v>
      </c>
      <c r="J1098" s="2" t="str">
        <f t="shared" si="2170"/>
        <v>N</v>
      </c>
      <c r="K1098" s="6">
        <f t="shared" si="2170"/>
        <v>0.41666666666666669</v>
      </c>
      <c r="L1098" s="2" t="str">
        <f t="shared" si="2170"/>
        <v>Angela</v>
      </c>
      <c r="M1098" s="2">
        <f t="shared" si="2170"/>
        <v>18.899999999999999</v>
      </c>
      <c r="N1098" s="2">
        <f t="shared" si="2170"/>
        <v>2</v>
      </c>
      <c r="O1098" s="2">
        <f t="shared" si="2170"/>
        <v>2</v>
      </c>
      <c r="P1098" s="2" t="str">
        <f t="shared" si="2170"/>
        <v>dez</v>
      </c>
      <c r="Q1098" s="7" t="str">
        <f>IF($N1098=1,IF(ISERROR(VLOOKUP($P1098,'M1'!$A:$C,Q$2,FALSE)),"NOT PRESENT",VLOOKUP($P1098,'M1'!$A:$C,Q$2,FALSE)),IF($N1098=2,IF(ISERROR(VLOOKUP(DATA!$P1098,'M2'!$A:$C,Q$2,FALSE)),"NOT PRESENT",VLOOKUP(DATA!$P1098,'M2'!$A:$C,Q$2,FALSE)),IF($N1098=0,IF(ISERROR(VLOOKUP($P1098,'M1'!$A:$C,Q$2,FALSE)),IF(ISERROR(VLOOKUP(DATA!$P1098,'M2'!$A:$C,Q$2,FALSE)),"NOT PRESENT",VLOOKUP(DATA!$P1098,'M2'!$A:$C,Q$2,FALSE)),VLOOKUP($P1098,'M1'!$A:$C,Q$2,FALSE)),"SPECIFY METHOD")))</f>
        <v>Debris - Zero</v>
      </c>
      <c r="R1098" s="7" t="str">
        <f>IF($N1098=1,IF(ISERROR(VLOOKUP($P1098,'M1'!$A:$C,R$2,FALSE)),"NOT PRESENT",VLOOKUP($P1098,'M1'!$A:$C,R$2,FALSE)),IF($N1098=2,IF(ISERROR(VLOOKUP(DATA!$P1098,'M2'!$A:$C,R$2,FALSE)),"NOT PRESENT",VLOOKUP(DATA!$P1098,'M2'!$A:$C,R$2,FALSE)),IF($N1098=0,IF(ISERROR(VLOOKUP($P1098,'M1'!$A:$C,R$2,FALSE)),IF(ISERROR(VLOOKUP(DATA!$P1098,'M2'!$A:$C,R$2,FALSE)),"NOT PRESENT",VLOOKUP(DATA!$P1098,'M2'!$A:$C,R$2,FALSE)),VLOOKUP($P1098,'M1'!$A:$C,R$2,FALSE)),"SPECIFY METHOD")))</f>
        <v>No Debris found</v>
      </c>
      <c r="S1098" s="33">
        <f t="shared" si="2060"/>
        <v>0</v>
      </c>
      <c r="T1098" s="2">
        <v>0</v>
      </c>
    </row>
    <row r="1099" spans="2:20">
      <c r="B1099" s="2" t="str">
        <f t="shared" ref="B1099:D1099" si="2171">IF(ISERROR(B1098),IF(ISERROR(B1097),IF(ISERROR(B1096),"BLANK",B1096),B1097),B1098)</f>
        <v>LH</v>
      </c>
      <c r="C1099" s="2" t="str">
        <f t="shared" si="2171"/>
        <v>KK</v>
      </c>
      <c r="D1099" s="2" t="str">
        <f t="shared" si="2171"/>
        <v>BC3</v>
      </c>
      <c r="E1099" s="7" t="str">
        <f>IF(ISERROR(VLOOKUP($D1099,SITES!$A:$E,2,FALSE)),"",VLOOKUP($D1099,SITES!$A:$E,2,FALSE))</f>
        <v>Broward County 3</v>
      </c>
      <c r="F1099" s="4">
        <f>IF(ISERROR(VLOOKUP($D1099,SITES!$A:$E,3,FALSE)),"",VLOOKUP($D1099,SITES!$A:$E,3,FALSE))</f>
        <v>26.158633333333334</v>
      </c>
      <c r="G1099" s="31">
        <f>IF(ISERROR(VLOOKUP($D1099,SITES!$A:$E,4,FALSE)),"",VLOOKUP($D1099,SITES!$A:$E,4,FALSE))</f>
        <v>-80.077349999999996</v>
      </c>
      <c r="H1099" s="50">
        <f t="shared" ref="H1099:P1099" si="2172">IF(ISERROR(H1098),IF(ISERROR(H1097),IF(ISERROR(H1096),"BLANK",H1096),H1097),H1098)</f>
        <v>45479</v>
      </c>
      <c r="I1099" s="2">
        <f t="shared" si="2172"/>
        <v>15</v>
      </c>
      <c r="J1099" s="2" t="str">
        <f t="shared" si="2172"/>
        <v>N</v>
      </c>
      <c r="K1099" s="6">
        <f t="shared" si="2172"/>
        <v>0.41666666666666669</v>
      </c>
      <c r="L1099" s="2" t="str">
        <f t="shared" si="2172"/>
        <v>Angela</v>
      </c>
      <c r="M1099" s="2">
        <f t="shared" si="2172"/>
        <v>18.899999999999999</v>
      </c>
      <c r="N1099" s="2">
        <f t="shared" si="2172"/>
        <v>2</v>
      </c>
      <c r="O1099" s="2">
        <f t="shared" si="2172"/>
        <v>2</v>
      </c>
      <c r="P1099" s="2" t="str">
        <f t="shared" si="2172"/>
        <v>dez</v>
      </c>
      <c r="Q1099" s="7" t="str">
        <f>IF($N1099=1,IF(ISERROR(VLOOKUP($P1099,'M1'!$A:$C,Q$2,FALSE)),"NOT PRESENT",VLOOKUP($P1099,'M1'!$A:$C,Q$2,FALSE)),IF($N1099=2,IF(ISERROR(VLOOKUP(DATA!$P1099,'M2'!$A:$C,Q$2,FALSE)),"NOT PRESENT",VLOOKUP(DATA!$P1099,'M2'!$A:$C,Q$2,FALSE)),IF($N1099=0,IF(ISERROR(VLOOKUP($P1099,'M1'!$A:$C,Q$2,FALSE)),IF(ISERROR(VLOOKUP(DATA!$P1099,'M2'!$A:$C,Q$2,FALSE)),"NOT PRESENT",VLOOKUP(DATA!$P1099,'M2'!$A:$C,Q$2,FALSE)),VLOOKUP($P1099,'M1'!$A:$C,Q$2,FALSE)),"SPECIFY METHOD")))</f>
        <v>Debris - Zero</v>
      </c>
      <c r="R1099" s="7" t="str">
        <f>IF($N1099=1,IF(ISERROR(VLOOKUP($P1099,'M1'!$A:$C,R$2,FALSE)),"NOT PRESENT",VLOOKUP($P1099,'M1'!$A:$C,R$2,FALSE)),IF($N1099=2,IF(ISERROR(VLOOKUP(DATA!$P1099,'M2'!$A:$C,R$2,FALSE)),"NOT PRESENT",VLOOKUP(DATA!$P1099,'M2'!$A:$C,R$2,FALSE)),IF($N1099=0,IF(ISERROR(VLOOKUP($P1099,'M1'!$A:$C,R$2,FALSE)),IF(ISERROR(VLOOKUP(DATA!$P1099,'M2'!$A:$C,R$2,FALSE)),"NOT PRESENT",VLOOKUP(DATA!$P1099,'M2'!$A:$C,R$2,FALSE)),VLOOKUP($P1099,'M1'!$A:$C,R$2,FALSE)),"SPECIFY METHOD")))</f>
        <v>No Debris found</v>
      </c>
      <c r="S1099" s="33">
        <f t="shared" si="2060"/>
        <v>0</v>
      </c>
      <c r="T1099" s="2">
        <v>0</v>
      </c>
    </row>
    <row r="1100" spans="2:20">
      <c r="B1100" s="2" t="str">
        <f t="shared" ref="B1100:D1100" si="2173">IF(ISERROR(B1099),IF(ISERROR(B1098),IF(ISERROR(B1097),"BLANK",B1097),B1098),B1099)</f>
        <v>LH</v>
      </c>
      <c r="C1100" s="2" t="str">
        <f t="shared" si="2173"/>
        <v>KK</v>
      </c>
      <c r="D1100" s="2" t="str">
        <f t="shared" si="2173"/>
        <v>BC3</v>
      </c>
      <c r="E1100" s="7" t="str">
        <f>IF(ISERROR(VLOOKUP($D1100,SITES!$A:$E,2,FALSE)),"",VLOOKUP($D1100,SITES!$A:$E,2,FALSE))</f>
        <v>Broward County 3</v>
      </c>
      <c r="F1100" s="4">
        <f>IF(ISERROR(VLOOKUP($D1100,SITES!$A:$E,3,FALSE)),"",VLOOKUP($D1100,SITES!$A:$E,3,FALSE))</f>
        <v>26.158633333333334</v>
      </c>
      <c r="G1100" s="31">
        <f>IF(ISERROR(VLOOKUP($D1100,SITES!$A:$E,4,FALSE)),"",VLOOKUP($D1100,SITES!$A:$E,4,FALSE))</f>
        <v>-80.077349999999996</v>
      </c>
      <c r="H1100" s="50">
        <f t="shared" ref="H1100:P1100" si="2174">IF(ISERROR(H1099),IF(ISERROR(H1098),IF(ISERROR(H1097),"BLANK",H1097),H1098),H1099)</f>
        <v>45479</v>
      </c>
      <c r="I1100" s="2">
        <f t="shared" si="2174"/>
        <v>15</v>
      </c>
      <c r="J1100" s="2" t="str">
        <f t="shared" si="2174"/>
        <v>N</v>
      </c>
      <c r="K1100" s="6">
        <f t="shared" si="2174"/>
        <v>0.41666666666666669</v>
      </c>
      <c r="L1100" s="2" t="str">
        <f t="shared" si="2174"/>
        <v>Angela</v>
      </c>
      <c r="M1100" s="2">
        <f t="shared" si="2174"/>
        <v>18.899999999999999</v>
      </c>
      <c r="N1100" s="2">
        <f t="shared" si="2174"/>
        <v>2</v>
      </c>
      <c r="O1100" s="2">
        <f t="shared" si="2174"/>
        <v>2</v>
      </c>
      <c r="P1100" s="2" t="str">
        <f t="shared" si="2174"/>
        <v>dez</v>
      </c>
      <c r="Q1100" s="7" t="str">
        <f>IF($N1100=1,IF(ISERROR(VLOOKUP($P1100,'M1'!$A:$C,Q$2,FALSE)),"NOT PRESENT",VLOOKUP($P1100,'M1'!$A:$C,Q$2,FALSE)),IF($N1100=2,IF(ISERROR(VLOOKUP(DATA!$P1100,'M2'!$A:$C,Q$2,FALSE)),"NOT PRESENT",VLOOKUP(DATA!$P1100,'M2'!$A:$C,Q$2,FALSE)),IF($N1100=0,IF(ISERROR(VLOOKUP($P1100,'M1'!$A:$C,Q$2,FALSE)),IF(ISERROR(VLOOKUP(DATA!$P1100,'M2'!$A:$C,Q$2,FALSE)),"NOT PRESENT",VLOOKUP(DATA!$P1100,'M2'!$A:$C,Q$2,FALSE)),VLOOKUP($P1100,'M1'!$A:$C,Q$2,FALSE)),"SPECIFY METHOD")))</f>
        <v>Debris - Zero</v>
      </c>
      <c r="R1100" s="7" t="str">
        <f>IF($N1100=1,IF(ISERROR(VLOOKUP($P1100,'M1'!$A:$C,R$2,FALSE)),"NOT PRESENT",VLOOKUP($P1100,'M1'!$A:$C,R$2,FALSE)),IF($N1100=2,IF(ISERROR(VLOOKUP(DATA!$P1100,'M2'!$A:$C,R$2,FALSE)),"NOT PRESENT",VLOOKUP(DATA!$P1100,'M2'!$A:$C,R$2,FALSE)),IF($N1100=0,IF(ISERROR(VLOOKUP($P1100,'M1'!$A:$C,R$2,FALSE)),IF(ISERROR(VLOOKUP(DATA!$P1100,'M2'!$A:$C,R$2,FALSE)),"NOT PRESENT",VLOOKUP(DATA!$P1100,'M2'!$A:$C,R$2,FALSE)),VLOOKUP($P1100,'M1'!$A:$C,R$2,FALSE)),"SPECIFY METHOD")))</f>
        <v>No Debris found</v>
      </c>
      <c r="S1100" s="33">
        <f t="shared" si="2060"/>
        <v>0</v>
      </c>
      <c r="T1100" s="2">
        <v>0</v>
      </c>
    </row>
    <row r="1101" spans="2:20">
      <c r="B1101" s="2" t="str">
        <f t="shared" ref="B1101:D1101" si="2175">IF(ISERROR(B1100),IF(ISERROR(B1099),IF(ISERROR(B1098),"BLANK",B1098),B1099),B1100)</f>
        <v>LH</v>
      </c>
      <c r="C1101" s="2" t="str">
        <f t="shared" si="2175"/>
        <v>KK</v>
      </c>
      <c r="D1101" s="2" t="str">
        <f t="shared" si="2175"/>
        <v>BC3</v>
      </c>
      <c r="E1101" s="7" t="str">
        <f>IF(ISERROR(VLOOKUP($D1101,SITES!$A:$E,2,FALSE)),"",VLOOKUP($D1101,SITES!$A:$E,2,FALSE))</f>
        <v>Broward County 3</v>
      </c>
      <c r="F1101" s="4">
        <f>IF(ISERROR(VLOOKUP($D1101,SITES!$A:$E,3,FALSE)),"",VLOOKUP($D1101,SITES!$A:$E,3,FALSE))</f>
        <v>26.158633333333334</v>
      </c>
      <c r="G1101" s="31">
        <f>IF(ISERROR(VLOOKUP($D1101,SITES!$A:$E,4,FALSE)),"",VLOOKUP($D1101,SITES!$A:$E,4,FALSE))</f>
        <v>-80.077349999999996</v>
      </c>
      <c r="H1101" s="50">
        <f t="shared" ref="H1101:P1101" si="2176">IF(ISERROR(H1100),IF(ISERROR(H1099),IF(ISERROR(H1098),"BLANK",H1098),H1099),H1100)</f>
        <v>45479</v>
      </c>
      <c r="I1101" s="2">
        <f t="shared" si="2176"/>
        <v>15</v>
      </c>
      <c r="J1101" s="2" t="str">
        <f t="shared" si="2176"/>
        <v>N</v>
      </c>
      <c r="K1101" s="6">
        <f t="shared" si="2176"/>
        <v>0.41666666666666669</v>
      </c>
      <c r="L1101" s="2" t="str">
        <f t="shared" si="2176"/>
        <v>Angela</v>
      </c>
      <c r="M1101" s="2">
        <f t="shared" si="2176"/>
        <v>18.899999999999999</v>
      </c>
      <c r="N1101" s="2">
        <f t="shared" si="2176"/>
        <v>2</v>
      </c>
      <c r="O1101" s="2">
        <f t="shared" si="2176"/>
        <v>2</v>
      </c>
      <c r="P1101" s="2" t="str">
        <f t="shared" si="2176"/>
        <v>dez</v>
      </c>
      <c r="Q1101" s="7" t="str">
        <f>IF($N1101=1,IF(ISERROR(VLOOKUP($P1101,'M1'!$A:$C,Q$2,FALSE)),"NOT PRESENT",VLOOKUP($P1101,'M1'!$A:$C,Q$2,FALSE)),IF($N1101=2,IF(ISERROR(VLOOKUP(DATA!$P1101,'M2'!$A:$C,Q$2,FALSE)),"NOT PRESENT",VLOOKUP(DATA!$P1101,'M2'!$A:$C,Q$2,FALSE)),IF($N1101=0,IF(ISERROR(VLOOKUP($P1101,'M1'!$A:$C,Q$2,FALSE)),IF(ISERROR(VLOOKUP(DATA!$P1101,'M2'!$A:$C,Q$2,FALSE)),"NOT PRESENT",VLOOKUP(DATA!$P1101,'M2'!$A:$C,Q$2,FALSE)),VLOOKUP($P1101,'M1'!$A:$C,Q$2,FALSE)),"SPECIFY METHOD")))</f>
        <v>Debris - Zero</v>
      </c>
      <c r="R1101" s="7" t="str">
        <f>IF($N1101=1,IF(ISERROR(VLOOKUP($P1101,'M1'!$A:$C,R$2,FALSE)),"NOT PRESENT",VLOOKUP($P1101,'M1'!$A:$C,R$2,FALSE)),IF($N1101=2,IF(ISERROR(VLOOKUP(DATA!$P1101,'M2'!$A:$C,R$2,FALSE)),"NOT PRESENT",VLOOKUP(DATA!$P1101,'M2'!$A:$C,R$2,FALSE)),IF($N1101=0,IF(ISERROR(VLOOKUP($P1101,'M1'!$A:$C,R$2,FALSE)),IF(ISERROR(VLOOKUP(DATA!$P1101,'M2'!$A:$C,R$2,FALSE)),"NOT PRESENT",VLOOKUP(DATA!$P1101,'M2'!$A:$C,R$2,FALSE)),VLOOKUP($P1101,'M1'!$A:$C,R$2,FALSE)),"SPECIFY METHOD")))</f>
        <v>No Debris found</v>
      </c>
      <c r="S1101" s="33">
        <f t="shared" si="2060"/>
        <v>0</v>
      </c>
      <c r="T1101" s="2">
        <v>0</v>
      </c>
    </row>
    <row r="1102" spans="2:20">
      <c r="B1102" s="2" t="str">
        <f t="shared" ref="B1102:D1102" si="2177">IF(ISERROR(B1101),IF(ISERROR(B1100),IF(ISERROR(B1099),"BLANK",B1099),B1100),B1101)</f>
        <v>LH</v>
      </c>
      <c r="C1102" s="2" t="str">
        <f t="shared" si="2177"/>
        <v>KK</v>
      </c>
      <c r="D1102" s="2" t="str">
        <f t="shared" si="2177"/>
        <v>BC3</v>
      </c>
      <c r="E1102" s="7" t="str">
        <f>IF(ISERROR(VLOOKUP($D1102,SITES!$A:$E,2,FALSE)),"",VLOOKUP($D1102,SITES!$A:$E,2,FALSE))</f>
        <v>Broward County 3</v>
      </c>
      <c r="F1102" s="4">
        <f>IF(ISERROR(VLOOKUP($D1102,SITES!$A:$E,3,FALSE)),"",VLOOKUP($D1102,SITES!$A:$E,3,FALSE))</f>
        <v>26.158633333333334</v>
      </c>
      <c r="G1102" s="31">
        <f>IF(ISERROR(VLOOKUP($D1102,SITES!$A:$E,4,FALSE)),"",VLOOKUP($D1102,SITES!$A:$E,4,FALSE))</f>
        <v>-80.077349999999996</v>
      </c>
      <c r="H1102" s="50">
        <f t="shared" ref="H1102:P1102" si="2178">IF(ISERROR(H1101),IF(ISERROR(H1100),IF(ISERROR(H1099),"BLANK",H1099),H1100),H1101)</f>
        <v>45479</v>
      </c>
      <c r="I1102" s="2">
        <f t="shared" si="2178"/>
        <v>15</v>
      </c>
      <c r="J1102" s="2" t="str">
        <f t="shared" si="2178"/>
        <v>N</v>
      </c>
      <c r="K1102" s="6">
        <f t="shared" si="2178"/>
        <v>0.41666666666666669</v>
      </c>
      <c r="L1102" s="2" t="str">
        <f t="shared" si="2178"/>
        <v>Angela</v>
      </c>
      <c r="M1102" s="2">
        <f t="shared" si="2178"/>
        <v>18.899999999999999</v>
      </c>
      <c r="N1102" s="2">
        <f t="shared" si="2178"/>
        <v>2</v>
      </c>
      <c r="O1102" s="2">
        <f t="shared" si="2178"/>
        <v>2</v>
      </c>
      <c r="P1102" s="2" t="str">
        <f t="shared" si="2178"/>
        <v>dez</v>
      </c>
      <c r="Q1102" s="7" t="str">
        <f>IF($N1102=1,IF(ISERROR(VLOOKUP($P1102,'M1'!$A:$C,Q$2,FALSE)),"NOT PRESENT",VLOOKUP($P1102,'M1'!$A:$C,Q$2,FALSE)),IF($N1102=2,IF(ISERROR(VLOOKUP(DATA!$P1102,'M2'!$A:$C,Q$2,FALSE)),"NOT PRESENT",VLOOKUP(DATA!$P1102,'M2'!$A:$C,Q$2,FALSE)),IF($N1102=0,IF(ISERROR(VLOOKUP($P1102,'M1'!$A:$C,Q$2,FALSE)),IF(ISERROR(VLOOKUP(DATA!$P1102,'M2'!$A:$C,Q$2,FALSE)),"NOT PRESENT",VLOOKUP(DATA!$P1102,'M2'!$A:$C,Q$2,FALSE)),VLOOKUP($P1102,'M1'!$A:$C,Q$2,FALSE)),"SPECIFY METHOD")))</f>
        <v>Debris - Zero</v>
      </c>
      <c r="R1102" s="7" t="str">
        <f>IF($N1102=1,IF(ISERROR(VLOOKUP($P1102,'M1'!$A:$C,R$2,FALSE)),"NOT PRESENT",VLOOKUP($P1102,'M1'!$A:$C,R$2,FALSE)),IF($N1102=2,IF(ISERROR(VLOOKUP(DATA!$P1102,'M2'!$A:$C,R$2,FALSE)),"NOT PRESENT",VLOOKUP(DATA!$P1102,'M2'!$A:$C,R$2,FALSE)),IF($N1102=0,IF(ISERROR(VLOOKUP($P1102,'M1'!$A:$C,R$2,FALSE)),IF(ISERROR(VLOOKUP(DATA!$P1102,'M2'!$A:$C,R$2,FALSE)),"NOT PRESENT",VLOOKUP(DATA!$P1102,'M2'!$A:$C,R$2,FALSE)),VLOOKUP($P1102,'M1'!$A:$C,R$2,FALSE)),"SPECIFY METHOD")))</f>
        <v>No Debris found</v>
      </c>
      <c r="S1102" s="33">
        <f t="shared" si="2060"/>
        <v>0</v>
      </c>
      <c r="T1102" s="2">
        <v>0</v>
      </c>
    </row>
    <row r="1103" spans="2:20">
      <c r="B1103" s="2" t="str">
        <f t="shared" ref="B1103:D1103" si="2179">IF(ISERROR(B1102),IF(ISERROR(B1101),IF(ISERROR(B1100),"BLANK",B1100),B1101),B1102)</f>
        <v>LH</v>
      </c>
      <c r="C1103" s="2" t="str">
        <f t="shared" si="2179"/>
        <v>KK</v>
      </c>
      <c r="D1103" s="2" t="str">
        <f t="shared" si="2179"/>
        <v>BC3</v>
      </c>
      <c r="E1103" s="7" t="str">
        <f>IF(ISERROR(VLOOKUP($D1103,SITES!$A:$E,2,FALSE)),"",VLOOKUP($D1103,SITES!$A:$E,2,FALSE))</f>
        <v>Broward County 3</v>
      </c>
      <c r="F1103" s="4">
        <f>IF(ISERROR(VLOOKUP($D1103,SITES!$A:$E,3,FALSE)),"",VLOOKUP($D1103,SITES!$A:$E,3,FALSE))</f>
        <v>26.158633333333334</v>
      </c>
      <c r="G1103" s="31">
        <f>IF(ISERROR(VLOOKUP($D1103,SITES!$A:$E,4,FALSE)),"",VLOOKUP($D1103,SITES!$A:$E,4,FALSE))</f>
        <v>-80.077349999999996</v>
      </c>
      <c r="H1103" s="50">
        <f t="shared" ref="H1103:P1103" si="2180">IF(ISERROR(H1102),IF(ISERROR(H1101),IF(ISERROR(H1100),"BLANK",H1100),H1101),H1102)</f>
        <v>45479</v>
      </c>
      <c r="I1103" s="2">
        <f t="shared" si="2180"/>
        <v>15</v>
      </c>
      <c r="J1103" s="2" t="str">
        <f t="shared" si="2180"/>
        <v>N</v>
      </c>
      <c r="K1103" s="6">
        <f t="shared" si="2180"/>
        <v>0.41666666666666669</v>
      </c>
      <c r="L1103" s="2" t="str">
        <f t="shared" si="2180"/>
        <v>Angela</v>
      </c>
      <c r="M1103" s="2">
        <f t="shared" si="2180"/>
        <v>18.899999999999999</v>
      </c>
      <c r="N1103" s="2">
        <f t="shared" si="2180"/>
        <v>2</v>
      </c>
      <c r="O1103" s="2">
        <f t="shared" si="2180"/>
        <v>2</v>
      </c>
      <c r="P1103" s="2" t="str">
        <f t="shared" si="2180"/>
        <v>dez</v>
      </c>
      <c r="Q1103" s="7" t="str">
        <f>IF($N1103=1,IF(ISERROR(VLOOKUP($P1103,'M1'!$A:$C,Q$2,FALSE)),"NOT PRESENT",VLOOKUP($P1103,'M1'!$A:$C,Q$2,FALSE)),IF($N1103=2,IF(ISERROR(VLOOKUP(DATA!$P1103,'M2'!$A:$C,Q$2,FALSE)),"NOT PRESENT",VLOOKUP(DATA!$P1103,'M2'!$A:$C,Q$2,FALSE)),IF($N1103=0,IF(ISERROR(VLOOKUP($P1103,'M1'!$A:$C,Q$2,FALSE)),IF(ISERROR(VLOOKUP(DATA!$P1103,'M2'!$A:$C,Q$2,FALSE)),"NOT PRESENT",VLOOKUP(DATA!$P1103,'M2'!$A:$C,Q$2,FALSE)),VLOOKUP($P1103,'M1'!$A:$C,Q$2,FALSE)),"SPECIFY METHOD")))</f>
        <v>Debris - Zero</v>
      </c>
      <c r="R1103" s="7" t="str">
        <f>IF($N1103=1,IF(ISERROR(VLOOKUP($P1103,'M1'!$A:$C,R$2,FALSE)),"NOT PRESENT",VLOOKUP($P1103,'M1'!$A:$C,R$2,FALSE)),IF($N1103=2,IF(ISERROR(VLOOKUP(DATA!$P1103,'M2'!$A:$C,R$2,FALSE)),"NOT PRESENT",VLOOKUP(DATA!$P1103,'M2'!$A:$C,R$2,FALSE)),IF($N1103=0,IF(ISERROR(VLOOKUP($P1103,'M1'!$A:$C,R$2,FALSE)),IF(ISERROR(VLOOKUP(DATA!$P1103,'M2'!$A:$C,R$2,FALSE)),"NOT PRESENT",VLOOKUP(DATA!$P1103,'M2'!$A:$C,R$2,FALSE)),VLOOKUP($P1103,'M1'!$A:$C,R$2,FALSE)),"SPECIFY METHOD")))</f>
        <v>No Debris found</v>
      </c>
      <c r="S1103" s="33">
        <f t="shared" si="2060"/>
        <v>0</v>
      </c>
      <c r="T1103" s="2">
        <v>0</v>
      </c>
    </row>
    <row r="1104" spans="2:20">
      <c r="B1104" s="2" t="str">
        <f t="shared" ref="B1104:D1104" si="2181">IF(ISERROR(B1103),IF(ISERROR(B1102),IF(ISERROR(B1101),"BLANK",B1101),B1102),B1103)</f>
        <v>LH</v>
      </c>
      <c r="C1104" s="2" t="str">
        <f t="shared" si="2181"/>
        <v>KK</v>
      </c>
      <c r="D1104" s="2" t="str">
        <f t="shared" si="2181"/>
        <v>BC3</v>
      </c>
      <c r="E1104" s="7" t="str">
        <f>IF(ISERROR(VLOOKUP($D1104,SITES!$A:$E,2,FALSE)),"",VLOOKUP($D1104,SITES!$A:$E,2,FALSE))</f>
        <v>Broward County 3</v>
      </c>
      <c r="F1104" s="4">
        <f>IF(ISERROR(VLOOKUP($D1104,SITES!$A:$E,3,FALSE)),"",VLOOKUP($D1104,SITES!$A:$E,3,FALSE))</f>
        <v>26.158633333333334</v>
      </c>
      <c r="G1104" s="31">
        <f>IF(ISERROR(VLOOKUP($D1104,SITES!$A:$E,4,FALSE)),"",VLOOKUP($D1104,SITES!$A:$E,4,FALSE))</f>
        <v>-80.077349999999996</v>
      </c>
      <c r="H1104" s="50">
        <f t="shared" ref="H1104:P1104" si="2182">IF(ISERROR(H1103),IF(ISERROR(H1102),IF(ISERROR(H1101),"BLANK",H1101),H1102),H1103)</f>
        <v>45479</v>
      </c>
      <c r="I1104" s="2">
        <f t="shared" si="2182"/>
        <v>15</v>
      </c>
      <c r="J1104" s="2" t="str">
        <f t="shared" si="2182"/>
        <v>N</v>
      </c>
      <c r="K1104" s="6">
        <f t="shared" si="2182"/>
        <v>0.41666666666666669</v>
      </c>
      <c r="L1104" s="2" t="str">
        <f t="shared" si="2182"/>
        <v>Angela</v>
      </c>
      <c r="M1104" s="2">
        <f t="shared" si="2182"/>
        <v>18.899999999999999</v>
      </c>
      <c r="N1104" s="2">
        <f t="shared" si="2182"/>
        <v>2</v>
      </c>
      <c r="O1104" s="2">
        <f t="shared" si="2182"/>
        <v>2</v>
      </c>
      <c r="P1104" s="2" t="str">
        <f t="shared" si="2182"/>
        <v>dez</v>
      </c>
      <c r="Q1104" s="7" t="str">
        <f>IF($N1104=1,IF(ISERROR(VLOOKUP($P1104,'M1'!$A:$C,Q$2,FALSE)),"NOT PRESENT",VLOOKUP($P1104,'M1'!$A:$C,Q$2,FALSE)),IF($N1104=2,IF(ISERROR(VLOOKUP(DATA!$P1104,'M2'!$A:$C,Q$2,FALSE)),"NOT PRESENT",VLOOKUP(DATA!$P1104,'M2'!$A:$C,Q$2,FALSE)),IF($N1104=0,IF(ISERROR(VLOOKUP($P1104,'M1'!$A:$C,Q$2,FALSE)),IF(ISERROR(VLOOKUP(DATA!$P1104,'M2'!$A:$C,Q$2,FALSE)),"NOT PRESENT",VLOOKUP(DATA!$P1104,'M2'!$A:$C,Q$2,FALSE)),VLOOKUP($P1104,'M1'!$A:$C,Q$2,FALSE)),"SPECIFY METHOD")))</f>
        <v>Debris - Zero</v>
      </c>
      <c r="R1104" s="7" t="str">
        <f>IF($N1104=1,IF(ISERROR(VLOOKUP($P1104,'M1'!$A:$C,R$2,FALSE)),"NOT PRESENT",VLOOKUP($P1104,'M1'!$A:$C,R$2,FALSE)),IF($N1104=2,IF(ISERROR(VLOOKUP(DATA!$P1104,'M2'!$A:$C,R$2,FALSE)),"NOT PRESENT",VLOOKUP(DATA!$P1104,'M2'!$A:$C,R$2,FALSE)),IF($N1104=0,IF(ISERROR(VLOOKUP($P1104,'M1'!$A:$C,R$2,FALSE)),IF(ISERROR(VLOOKUP(DATA!$P1104,'M2'!$A:$C,R$2,FALSE)),"NOT PRESENT",VLOOKUP(DATA!$P1104,'M2'!$A:$C,R$2,FALSE)),VLOOKUP($P1104,'M1'!$A:$C,R$2,FALSE)),"SPECIFY METHOD")))</f>
        <v>No Debris found</v>
      </c>
      <c r="S1104" s="33">
        <f t="shared" si="2060"/>
        <v>0</v>
      </c>
      <c r="T1104" s="2">
        <v>0</v>
      </c>
    </row>
    <row r="1105" spans="2:20">
      <c r="B1105" s="2" t="str">
        <f t="shared" ref="B1105:D1105" si="2183">IF(ISERROR(B1104),IF(ISERROR(B1103),IF(ISERROR(B1102),"BLANK",B1102),B1103),B1104)</f>
        <v>LH</v>
      </c>
      <c r="C1105" s="2" t="str">
        <f t="shared" si="2183"/>
        <v>KK</v>
      </c>
      <c r="D1105" s="2" t="str">
        <f t="shared" si="2183"/>
        <v>BC3</v>
      </c>
      <c r="E1105" s="7" t="str">
        <f>IF(ISERROR(VLOOKUP($D1105,SITES!$A:$E,2,FALSE)),"",VLOOKUP($D1105,SITES!$A:$E,2,FALSE))</f>
        <v>Broward County 3</v>
      </c>
      <c r="F1105" s="4">
        <f>IF(ISERROR(VLOOKUP($D1105,SITES!$A:$E,3,FALSE)),"",VLOOKUP($D1105,SITES!$A:$E,3,FALSE))</f>
        <v>26.158633333333334</v>
      </c>
      <c r="G1105" s="31">
        <f>IF(ISERROR(VLOOKUP($D1105,SITES!$A:$E,4,FALSE)),"",VLOOKUP($D1105,SITES!$A:$E,4,FALSE))</f>
        <v>-80.077349999999996</v>
      </c>
      <c r="H1105" s="50">
        <f t="shared" ref="H1105:P1105" si="2184">IF(ISERROR(H1104),IF(ISERROR(H1103),IF(ISERROR(H1102),"BLANK",H1102),H1103),H1104)</f>
        <v>45479</v>
      </c>
      <c r="I1105" s="2">
        <f t="shared" si="2184"/>
        <v>15</v>
      </c>
      <c r="J1105" s="2" t="str">
        <f t="shared" si="2184"/>
        <v>N</v>
      </c>
      <c r="K1105" s="6">
        <f t="shared" si="2184"/>
        <v>0.41666666666666669</v>
      </c>
      <c r="L1105" s="2" t="str">
        <f t="shared" si="2184"/>
        <v>Angela</v>
      </c>
      <c r="M1105" s="2">
        <f t="shared" si="2184"/>
        <v>18.899999999999999</v>
      </c>
      <c r="N1105" s="2">
        <f t="shared" si="2184"/>
        <v>2</v>
      </c>
      <c r="O1105" s="2">
        <f t="shared" si="2184"/>
        <v>2</v>
      </c>
      <c r="P1105" s="2" t="str">
        <f t="shared" si="2184"/>
        <v>dez</v>
      </c>
      <c r="Q1105" s="7" t="str">
        <f>IF($N1105=1,IF(ISERROR(VLOOKUP($P1105,'M1'!$A:$C,Q$2,FALSE)),"NOT PRESENT",VLOOKUP($P1105,'M1'!$A:$C,Q$2,FALSE)),IF($N1105=2,IF(ISERROR(VLOOKUP(DATA!$P1105,'M2'!$A:$C,Q$2,FALSE)),"NOT PRESENT",VLOOKUP(DATA!$P1105,'M2'!$A:$C,Q$2,FALSE)),IF($N1105=0,IF(ISERROR(VLOOKUP($P1105,'M1'!$A:$C,Q$2,FALSE)),IF(ISERROR(VLOOKUP(DATA!$P1105,'M2'!$A:$C,Q$2,FALSE)),"NOT PRESENT",VLOOKUP(DATA!$P1105,'M2'!$A:$C,Q$2,FALSE)),VLOOKUP($P1105,'M1'!$A:$C,Q$2,FALSE)),"SPECIFY METHOD")))</f>
        <v>Debris - Zero</v>
      </c>
      <c r="R1105" s="7" t="str">
        <f>IF($N1105=1,IF(ISERROR(VLOOKUP($P1105,'M1'!$A:$C,R$2,FALSE)),"NOT PRESENT",VLOOKUP($P1105,'M1'!$A:$C,R$2,FALSE)),IF($N1105=2,IF(ISERROR(VLOOKUP(DATA!$P1105,'M2'!$A:$C,R$2,FALSE)),"NOT PRESENT",VLOOKUP(DATA!$P1105,'M2'!$A:$C,R$2,FALSE)),IF($N1105=0,IF(ISERROR(VLOOKUP($P1105,'M1'!$A:$C,R$2,FALSE)),IF(ISERROR(VLOOKUP(DATA!$P1105,'M2'!$A:$C,R$2,FALSE)),"NOT PRESENT",VLOOKUP(DATA!$P1105,'M2'!$A:$C,R$2,FALSE)),VLOOKUP($P1105,'M1'!$A:$C,R$2,FALSE)),"SPECIFY METHOD")))</f>
        <v>No Debris found</v>
      </c>
      <c r="S1105" s="33">
        <f t="shared" si="2060"/>
        <v>0</v>
      </c>
      <c r="T1105" s="2">
        <v>0</v>
      </c>
    </row>
    <row r="1106" spans="2:20">
      <c r="B1106" s="2" t="str">
        <f t="shared" ref="B1106:D1106" si="2185">IF(ISERROR(B1105),IF(ISERROR(B1104),IF(ISERROR(B1103),"BLANK",B1103),B1104),B1105)</f>
        <v>LH</v>
      </c>
      <c r="C1106" s="2" t="str">
        <f t="shared" si="2185"/>
        <v>KK</v>
      </c>
      <c r="D1106" s="2" t="str">
        <f t="shared" si="2185"/>
        <v>BC3</v>
      </c>
      <c r="E1106" s="7" t="str">
        <f>IF(ISERROR(VLOOKUP($D1106,SITES!$A:$E,2,FALSE)),"",VLOOKUP($D1106,SITES!$A:$E,2,FALSE))</f>
        <v>Broward County 3</v>
      </c>
      <c r="F1106" s="4">
        <f>IF(ISERROR(VLOOKUP($D1106,SITES!$A:$E,3,FALSE)),"",VLOOKUP($D1106,SITES!$A:$E,3,FALSE))</f>
        <v>26.158633333333334</v>
      </c>
      <c r="G1106" s="31">
        <f>IF(ISERROR(VLOOKUP($D1106,SITES!$A:$E,4,FALSE)),"",VLOOKUP($D1106,SITES!$A:$E,4,FALSE))</f>
        <v>-80.077349999999996</v>
      </c>
      <c r="H1106" s="50">
        <f t="shared" ref="H1106:P1106" si="2186">IF(ISERROR(H1105),IF(ISERROR(H1104),IF(ISERROR(H1103),"BLANK",H1103),H1104),H1105)</f>
        <v>45479</v>
      </c>
      <c r="I1106" s="2">
        <f t="shared" si="2186"/>
        <v>15</v>
      </c>
      <c r="J1106" s="2" t="str">
        <f t="shared" si="2186"/>
        <v>N</v>
      </c>
      <c r="K1106" s="6">
        <f t="shared" si="2186"/>
        <v>0.41666666666666669</v>
      </c>
      <c r="L1106" s="2" t="str">
        <f t="shared" si="2186"/>
        <v>Angela</v>
      </c>
      <c r="M1106" s="2">
        <f t="shared" si="2186"/>
        <v>18.899999999999999</v>
      </c>
      <c r="N1106" s="2">
        <f t="shared" si="2186"/>
        <v>2</v>
      </c>
      <c r="O1106" s="2">
        <f t="shared" si="2186"/>
        <v>2</v>
      </c>
      <c r="P1106" s="2" t="str">
        <f t="shared" si="2186"/>
        <v>dez</v>
      </c>
      <c r="Q1106" s="7" t="str">
        <f>IF($N1106=1,IF(ISERROR(VLOOKUP($P1106,'M1'!$A:$C,Q$2,FALSE)),"NOT PRESENT",VLOOKUP($P1106,'M1'!$A:$C,Q$2,FALSE)),IF($N1106=2,IF(ISERROR(VLOOKUP(DATA!$P1106,'M2'!$A:$C,Q$2,FALSE)),"NOT PRESENT",VLOOKUP(DATA!$P1106,'M2'!$A:$C,Q$2,FALSE)),IF($N1106=0,IF(ISERROR(VLOOKUP($P1106,'M1'!$A:$C,Q$2,FALSE)),IF(ISERROR(VLOOKUP(DATA!$P1106,'M2'!$A:$C,Q$2,FALSE)),"NOT PRESENT",VLOOKUP(DATA!$P1106,'M2'!$A:$C,Q$2,FALSE)),VLOOKUP($P1106,'M1'!$A:$C,Q$2,FALSE)),"SPECIFY METHOD")))</f>
        <v>Debris - Zero</v>
      </c>
      <c r="R1106" s="7" t="str">
        <f>IF($N1106=1,IF(ISERROR(VLOOKUP($P1106,'M1'!$A:$C,R$2,FALSE)),"NOT PRESENT",VLOOKUP($P1106,'M1'!$A:$C,R$2,FALSE)),IF($N1106=2,IF(ISERROR(VLOOKUP(DATA!$P1106,'M2'!$A:$C,R$2,FALSE)),"NOT PRESENT",VLOOKUP(DATA!$P1106,'M2'!$A:$C,R$2,FALSE)),IF($N1106=0,IF(ISERROR(VLOOKUP($P1106,'M1'!$A:$C,R$2,FALSE)),IF(ISERROR(VLOOKUP(DATA!$P1106,'M2'!$A:$C,R$2,FALSE)),"NOT PRESENT",VLOOKUP(DATA!$P1106,'M2'!$A:$C,R$2,FALSE)),VLOOKUP($P1106,'M1'!$A:$C,R$2,FALSE)),"SPECIFY METHOD")))</f>
        <v>No Debris found</v>
      </c>
      <c r="S1106" s="33">
        <f t="shared" si="2060"/>
        <v>0</v>
      </c>
      <c r="T1106" s="2">
        <v>0</v>
      </c>
    </row>
    <row r="1107" spans="2:20">
      <c r="B1107" s="2" t="str">
        <f t="shared" ref="B1107:D1107" si="2187">IF(ISERROR(B1106),IF(ISERROR(B1105),IF(ISERROR(B1104),"BLANK",B1104),B1105),B1106)</f>
        <v>LH</v>
      </c>
      <c r="C1107" s="2" t="str">
        <f t="shared" si="2187"/>
        <v>KK</v>
      </c>
      <c r="D1107" s="2" t="str">
        <f t="shared" si="2187"/>
        <v>BC3</v>
      </c>
      <c r="E1107" s="7" t="str">
        <f>IF(ISERROR(VLOOKUP($D1107,SITES!$A:$E,2,FALSE)),"",VLOOKUP($D1107,SITES!$A:$E,2,FALSE))</f>
        <v>Broward County 3</v>
      </c>
      <c r="F1107" s="4">
        <f>IF(ISERROR(VLOOKUP($D1107,SITES!$A:$E,3,FALSE)),"",VLOOKUP($D1107,SITES!$A:$E,3,FALSE))</f>
        <v>26.158633333333334</v>
      </c>
      <c r="G1107" s="31">
        <f>IF(ISERROR(VLOOKUP($D1107,SITES!$A:$E,4,FALSE)),"",VLOOKUP($D1107,SITES!$A:$E,4,FALSE))</f>
        <v>-80.077349999999996</v>
      </c>
      <c r="H1107" s="50">
        <f t="shared" ref="H1107:P1107" si="2188">IF(ISERROR(H1106),IF(ISERROR(H1105),IF(ISERROR(H1104),"BLANK",H1104),H1105),H1106)</f>
        <v>45479</v>
      </c>
      <c r="I1107" s="2">
        <f t="shared" si="2188"/>
        <v>15</v>
      </c>
      <c r="J1107" s="2" t="str">
        <f t="shared" si="2188"/>
        <v>N</v>
      </c>
      <c r="K1107" s="6">
        <f t="shared" si="2188"/>
        <v>0.41666666666666669</v>
      </c>
      <c r="L1107" s="2" t="str">
        <f t="shared" si="2188"/>
        <v>Angela</v>
      </c>
      <c r="M1107" s="2">
        <f t="shared" si="2188"/>
        <v>18.899999999999999</v>
      </c>
      <c r="N1107" s="2">
        <f t="shared" si="2188"/>
        <v>2</v>
      </c>
      <c r="O1107" s="2">
        <f t="shared" si="2188"/>
        <v>2</v>
      </c>
      <c r="P1107" s="2" t="str">
        <f t="shared" si="2188"/>
        <v>dez</v>
      </c>
      <c r="Q1107" s="7" t="str">
        <f>IF($N1107=1,IF(ISERROR(VLOOKUP($P1107,'M1'!$A:$C,Q$2,FALSE)),"NOT PRESENT",VLOOKUP($P1107,'M1'!$A:$C,Q$2,FALSE)),IF($N1107=2,IF(ISERROR(VLOOKUP(DATA!$P1107,'M2'!$A:$C,Q$2,FALSE)),"NOT PRESENT",VLOOKUP(DATA!$P1107,'M2'!$A:$C,Q$2,FALSE)),IF($N1107=0,IF(ISERROR(VLOOKUP($P1107,'M1'!$A:$C,Q$2,FALSE)),IF(ISERROR(VLOOKUP(DATA!$P1107,'M2'!$A:$C,Q$2,FALSE)),"NOT PRESENT",VLOOKUP(DATA!$P1107,'M2'!$A:$C,Q$2,FALSE)),VLOOKUP($P1107,'M1'!$A:$C,Q$2,FALSE)),"SPECIFY METHOD")))</f>
        <v>Debris - Zero</v>
      </c>
      <c r="R1107" s="7" t="str">
        <f>IF($N1107=1,IF(ISERROR(VLOOKUP($P1107,'M1'!$A:$C,R$2,FALSE)),"NOT PRESENT",VLOOKUP($P1107,'M1'!$A:$C,R$2,FALSE)),IF($N1107=2,IF(ISERROR(VLOOKUP(DATA!$P1107,'M2'!$A:$C,R$2,FALSE)),"NOT PRESENT",VLOOKUP(DATA!$P1107,'M2'!$A:$C,R$2,FALSE)),IF($N1107=0,IF(ISERROR(VLOOKUP($P1107,'M1'!$A:$C,R$2,FALSE)),IF(ISERROR(VLOOKUP(DATA!$P1107,'M2'!$A:$C,R$2,FALSE)),"NOT PRESENT",VLOOKUP(DATA!$P1107,'M2'!$A:$C,R$2,FALSE)),VLOOKUP($P1107,'M1'!$A:$C,R$2,FALSE)),"SPECIFY METHOD")))</f>
        <v>No Debris found</v>
      </c>
      <c r="S1107" s="33">
        <f t="shared" ref="S1107:S1170" si="2189">SUM(T1107:AV1107)</f>
        <v>0</v>
      </c>
      <c r="T1107" s="2">
        <v>0</v>
      </c>
    </row>
    <row r="1108" spans="2:20">
      <c r="B1108" s="2" t="str">
        <f t="shared" ref="B1108:D1108" si="2190">IF(ISERROR(B1107),IF(ISERROR(B1106),IF(ISERROR(B1105),"BLANK",B1105),B1106),B1107)</f>
        <v>LH</v>
      </c>
      <c r="C1108" s="2" t="str">
        <f t="shared" si="2190"/>
        <v>KK</v>
      </c>
      <c r="D1108" s="2" t="str">
        <f t="shared" si="2190"/>
        <v>BC3</v>
      </c>
      <c r="E1108" s="7" t="str">
        <f>IF(ISERROR(VLOOKUP($D1108,SITES!$A:$E,2,FALSE)),"",VLOOKUP($D1108,SITES!$A:$E,2,FALSE))</f>
        <v>Broward County 3</v>
      </c>
      <c r="F1108" s="4">
        <f>IF(ISERROR(VLOOKUP($D1108,SITES!$A:$E,3,FALSE)),"",VLOOKUP($D1108,SITES!$A:$E,3,FALSE))</f>
        <v>26.158633333333334</v>
      </c>
      <c r="G1108" s="31">
        <f>IF(ISERROR(VLOOKUP($D1108,SITES!$A:$E,4,FALSE)),"",VLOOKUP($D1108,SITES!$A:$E,4,FALSE))</f>
        <v>-80.077349999999996</v>
      </c>
      <c r="H1108" s="50">
        <f t="shared" ref="H1108:P1108" si="2191">IF(ISERROR(H1107),IF(ISERROR(H1106),IF(ISERROR(H1105),"BLANK",H1105),H1106),H1107)</f>
        <v>45479</v>
      </c>
      <c r="I1108" s="2">
        <f t="shared" si="2191"/>
        <v>15</v>
      </c>
      <c r="J1108" s="2" t="str">
        <f t="shared" si="2191"/>
        <v>N</v>
      </c>
      <c r="K1108" s="6">
        <f t="shared" si="2191"/>
        <v>0.41666666666666669</v>
      </c>
      <c r="L1108" s="2" t="str">
        <f t="shared" si="2191"/>
        <v>Angela</v>
      </c>
      <c r="M1108" s="2">
        <f t="shared" si="2191"/>
        <v>18.899999999999999</v>
      </c>
      <c r="N1108" s="2">
        <f t="shared" si="2191"/>
        <v>2</v>
      </c>
      <c r="O1108" s="2">
        <f t="shared" si="2191"/>
        <v>2</v>
      </c>
      <c r="P1108" s="2" t="str">
        <f t="shared" si="2191"/>
        <v>dez</v>
      </c>
      <c r="Q1108" s="7" t="str">
        <f>IF($N1108=1,IF(ISERROR(VLOOKUP($P1108,'M1'!$A:$C,Q$2,FALSE)),"NOT PRESENT",VLOOKUP($P1108,'M1'!$A:$C,Q$2,FALSE)),IF($N1108=2,IF(ISERROR(VLOOKUP(DATA!$P1108,'M2'!$A:$C,Q$2,FALSE)),"NOT PRESENT",VLOOKUP(DATA!$P1108,'M2'!$A:$C,Q$2,FALSE)),IF($N1108=0,IF(ISERROR(VLOOKUP($P1108,'M1'!$A:$C,Q$2,FALSE)),IF(ISERROR(VLOOKUP(DATA!$P1108,'M2'!$A:$C,Q$2,FALSE)),"NOT PRESENT",VLOOKUP(DATA!$P1108,'M2'!$A:$C,Q$2,FALSE)),VLOOKUP($P1108,'M1'!$A:$C,Q$2,FALSE)),"SPECIFY METHOD")))</f>
        <v>Debris - Zero</v>
      </c>
      <c r="R1108" s="7" t="str">
        <f>IF($N1108=1,IF(ISERROR(VLOOKUP($P1108,'M1'!$A:$C,R$2,FALSE)),"NOT PRESENT",VLOOKUP($P1108,'M1'!$A:$C,R$2,FALSE)),IF($N1108=2,IF(ISERROR(VLOOKUP(DATA!$P1108,'M2'!$A:$C,R$2,FALSE)),"NOT PRESENT",VLOOKUP(DATA!$P1108,'M2'!$A:$C,R$2,FALSE)),IF($N1108=0,IF(ISERROR(VLOOKUP($P1108,'M1'!$A:$C,R$2,FALSE)),IF(ISERROR(VLOOKUP(DATA!$P1108,'M2'!$A:$C,R$2,FALSE)),"NOT PRESENT",VLOOKUP(DATA!$P1108,'M2'!$A:$C,R$2,FALSE)),VLOOKUP($P1108,'M1'!$A:$C,R$2,FALSE)),"SPECIFY METHOD")))</f>
        <v>No Debris found</v>
      </c>
      <c r="S1108" s="33">
        <f t="shared" si="2189"/>
        <v>0</v>
      </c>
      <c r="T1108" s="2">
        <v>0</v>
      </c>
    </row>
    <row r="1109" spans="2:20">
      <c r="B1109" s="2" t="str">
        <f t="shared" ref="B1109:D1109" si="2192">IF(ISERROR(B1108),IF(ISERROR(B1107),IF(ISERROR(B1106),"BLANK",B1106),B1107),B1108)</f>
        <v>LH</v>
      </c>
      <c r="C1109" s="2" t="str">
        <f t="shared" si="2192"/>
        <v>KK</v>
      </c>
      <c r="D1109" s="2" t="str">
        <f t="shared" si="2192"/>
        <v>BC3</v>
      </c>
      <c r="E1109" s="7" t="str">
        <f>IF(ISERROR(VLOOKUP($D1109,SITES!$A:$E,2,FALSE)),"",VLOOKUP($D1109,SITES!$A:$E,2,FALSE))</f>
        <v>Broward County 3</v>
      </c>
      <c r="F1109" s="4">
        <f>IF(ISERROR(VLOOKUP($D1109,SITES!$A:$E,3,FALSE)),"",VLOOKUP($D1109,SITES!$A:$E,3,FALSE))</f>
        <v>26.158633333333334</v>
      </c>
      <c r="G1109" s="31">
        <f>IF(ISERROR(VLOOKUP($D1109,SITES!$A:$E,4,FALSE)),"",VLOOKUP($D1109,SITES!$A:$E,4,FALSE))</f>
        <v>-80.077349999999996</v>
      </c>
      <c r="H1109" s="50">
        <f t="shared" ref="H1109:P1109" si="2193">IF(ISERROR(H1108),IF(ISERROR(H1107),IF(ISERROR(H1106),"BLANK",H1106),H1107),H1108)</f>
        <v>45479</v>
      </c>
      <c r="I1109" s="2">
        <f t="shared" si="2193"/>
        <v>15</v>
      </c>
      <c r="J1109" s="2" t="str">
        <f t="shared" si="2193"/>
        <v>N</v>
      </c>
      <c r="K1109" s="6">
        <f t="shared" si="2193"/>
        <v>0.41666666666666669</v>
      </c>
      <c r="L1109" s="2" t="str">
        <f t="shared" si="2193"/>
        <v>Angela</v>
      </c>
      <c r="M1109" s="2">
        <f t="shared" si="2193"/>
        <v>18.899999999999999</v>
      </c>
      <c r="N1109" s="2">
        <f t="shared" si="2193"/>
        <v>2</v>
      </c>
      <c r="O1109" s="2">
        <f t="shared" si="2193"/>
        <v>2</v>
      </c>
      <c r="P1109" s="2" t="str">
        <f t="shared" si="2193"/>
        <v>dez</v>
      </c>
      <c r="Q1109" s="7" t="str">
        <f>IF($N1109=1,IF(ISERROR(VLOOKUP($P1109,'M1'!$A:$C,Q$2,FALSE)),"NOT PRESENT",VLOOKUP($P1109,'M1'!$A:$C,Q$2,FALSE)),IF($N1109=2,IF(ISERROR(VLOOKUP(DATA!$P1109,'M2'!$A:$C,Q$2,FALSE)),"NOT PRESENT",VLOOKUP(DATA!$P1109,'M2'!$A:$C,Q$2,FALSE)),IF($N1109=0,IF(ISERROR(VLOOKUP($P1109,'M1'!$A:$C,Q$2,FALSE)),IF(ISERROR(VLOOKUP(DATA!$P1109,'M2'!$A:$C,Q$2,FALSE)),"NOT PRESENT",VLOOKUP(DATA!$P1109,'M2'!$A:$C,Q$2,FALSE)),VLOOKUP($P1109,'M1'!$A:$C,Q$2,FALSE)),"SPECIFY METHOD")))</f>
        <v>Debris - Zero</v>
      </c>
      <c r="R1109" s="7" t="str">
        <f>IF($N1109=1,IF(ISERROR(VLOOKUP($P1109,'M1'!$A:$C,R$2,FALSE)),"NOT PRESENT",VLOOKUP($P1109,'M1'!$A:$C,R$2,FALSE)),IF($N1109=2,IF(ISERROR(VLOOKUP(DATA!$P1109,'M2'!$A:$C,R$2,FALSE)),"NOT PRESENT",VLOOKUP(DATA!$P1109,'M2'!$A:$C,R$2,FALSE)),IF($N1109=0,IF(ISERROR(VLOOKUP($P1109,'M1'!$A:$C,R$2,FALSE)),IF(ISERROR(VLOOKUP(DATA!$P1109,'M2'!$A:$C,R$2,FALSE)),"NOT PRESENT",VLOOKUP(DATA!$P1109,'M2'!$A:$C,R$2,FALSE)),VLOOKUP($P1109,'M1'!$A:$C,R$2,FALSE)),"SPECIFY METHOD")))</f>
        <v>No Debris found</v>
      </c>
      <c r="S1109" s="33">
        <f t="shared" si="2189"/>
        <v>0</v>
      </c>
      <c r="T1109" s="2">
        <v>0</v>
      </c>
    </row>
    <row r="1110" spans="2:20">
      <c r="B1110" s="2" t="str">
        <f t="shared" ref="B1110:D1110" si="2194">IF(ISERROR(B1109),IF(ISERROR(B1108),IF(ISERROR(B1107),"BLANK",B1107),B1108),B1109)</f>
        <v>LH</v>
      </c>
      <c r="C1110" s="2" t="str">
        <f t="shared" si="2194"/>
        <v>KK</v>
      </c>
      <c r="D1110" s="2" t="str">
        <f t="shared" si="2194"/>
        <v>BC3</v>
      </c>
      <c r="E1110" s="7" t="str">
        <f>IF(ISERROR(VLOOKUP($D1110,SITES!$A:$E,2,FALSE)),"",VLOOKUP($D1110,SITES!$A:$E,2,FALSE))</f>
        <v>Broward County 3</v>
      </c>
      <c r="F1110" s="4">
        <f>IF(ISERROR(VLOOKUP($D1110,SITES!$A:$E,3,FALSE)),"",VLOOKUP($D1110,SITES!$A:$E,3,FALSE))</f>
        <v>26.158633333333334</v>
      </c>
      <c r="G1110" s="31">
        <f>IF(ISERROR(VLOOKUP($D1110,SITES!$A:$E,4,FALSE)),"",VLOOKUP($D1110,SITES!$A:$E,4,FALSE))</f>
        <v>-80.077349999999996</v>
      </c>
      <c r="H1110" s="50">
        <f t="shared" ref="H1110:P1110" si="2195">IF(ISERROR(H1109),IF(ISERROR(H1108),IF(ISERROR(H1107),"BLANK",H1107),H1108),H1109)</f>
        <v>45479</v>
      </c>
      <c r="I1110" s="2">
        <f t="shared" si="2195"/>
        <v>15</v>
      </c>
      <c r="J1110" s="2" t="str">
        <f t="shared" si="2195"/>
        <v>N</v>
      </c>
      <c r="K1110" s="6">
        <f t="shared" si="2195"/>
        <v>0.41666666666666669</v>
      </c>
      <c r="L1110" s="2" t="str">
        <f t="shared" si="2195"/>
        <v>Angela</v>
      </c>
      <c r="M1110" s="2">
        <f t="shared" si="2195"/>
        <v>18.899999999999999</v>
      </c>
      <c r="N1110" s="2">
        <f t="shared" si="2195"/>
        <v>2</v>
      </c>
      <c r="O1110" s="2">
        <f t="shared" si="2195"/>
        <v>2</v>
      </c>
      <c r="P1110" s="2" t="str">
        <f t="shared" si="2195"/>
        <v>dez</v>
      </c>
      <c r="Q1110" s="7" t="str">
        <f>IF($N1110=1,IF(ISERROR(VLOOKUP($P1110,'M1'!$A:$C,Q$2,FALSE)),"NOT PRESENT",VLOOKUP($P1110,'M1'!$A:$C,Q$2,FALSE)),IF($N1110=2,IF(ISERROR(VLOOKUP(DATA!$P1110,'M2'!$A:$C,Q$2,FALSE)),"NOT PRESENT",VLOOKUP(DATA!$P1110,'M2'!$A:$C,Q$2,FALSE)),IF($N1110=0,IF(ISERROR(VLOOKUP($P1110,'M1'!$A:$C,Q$2,FALSE)),IF(ISERROR(VLOOKUP(DATA!$P1110,'M2'!$A:$C,Q$2,FALSE)),"NOT PRESENT",VLOOKUP(DATA!$P1110,'M2'!$A:$C,Q$2,FALSE)),VLOOKUP($P1110,'M1'!$A:$C,Q$2,FALSE)),"SPECIFY METHOD")))</f>
        <v>Debris - Zero</v>
      </c>
      <c r="R1110" s="7" t="str">
        <f>IF($N1110=1,IF(ISERROR(VLOOKUP($P1110,'M1'!$A:$C,R$2,FALSE)),"NOT PRESENT",VLOOKUP($P1110,'M1'!$A:$C,R$2,FALSE)),IF($N1110=2,IF(ISERROR(VLOOKUP(DATA!$P1110,'M2'!$A:$C,R$2,FALSE)),"NOT PRESENT",VLOOKUP(DATA!$P1110,'M2'!$A:$C,R$2,FALSE)),IF($N1110=0,IF(ISERROR(VLOOKUP($P1110,'M1'!$A:$C,R$2,FALSE)),IF(ISERROR(VLOOKUP(DATA!$P1110,'M2'!$A:$C,R$2,FALSE)),"NOT PRESENT",VLOOKUP(DATA!$P1110,'M2'!$A:$C,R$2,FALSE)),VLOOKUP($P1110,'M1'!$A:$C,R$2,FALSE)),"SPECIFY METHOD")))</f>
        <v>No Debris found</v>
      </c>
      <c r="S1110" s="33">
        <f t="shared" si="2189"/>
        <v>0</v>
      </c>
      <c r="T1110" s="2">
        <v>0</v>
      </c>
    </row>
    <row r="1111" spans="2:20">
      <c r="B1111" s="2" t="str">
        <f t="shared" ref="B1111:D1111" si="2196">IF(ISERROR(B1110),IF(ISERROR(B1109),IF(ISERROR(B1108),"BLANK",B1108),B1109),B1110)</f>
        <v>LH</v>
      </c>
      <c r="C1111" s="2" t="str">
        <f t="shared" si="2196"/>
        <v>KK</v>
      </c>
      <c r="D1111" s="2" t="str">
        <f t="shared" si="2196"/>
        <v>BC3</v>
      </c>
      <c r="E1111" s="7" t="str">
        <f>IF(ISERROR(VLOOKUP($D1111,SITES!$A:$E,2,FALSE)),"",VLOOKUP($D1111,SITES!$A:$E,2,FALSE))</f>
        <v>Broward County 3</v>
      </c>
      <c r="F1111" s="4">
        <f>IF(ISERROR(VLOOKUP($D1111,SITES!$A:$E,3,FALSE)),"",VLOOKUP($D1111,SITES!$A:$E,3,FALSE))</f>
        <v>26.158633333333334</v>
      </c>
      <c r="G1111" s="31">
        <f>IF(ISERROR(VLOOKUP($D1111,SITES!$A:$E,4,FALSE)),"",VLOOKUP($D1111,SITES!$A:$E,4,FALSE))</f>
        <v>-80.077349999999996</v>
      </c>
      <c r="H1111" s="50">
        <f t="shared" ref="H1111:P1111" si="2197">IF(ISERROR(H1110),IF(ISERROR(H1109),IF(ISERROR(H1108),"BLANK",H1108),H1109),H1110)</f>
        <v>45479</v>
      </c>
      <c r="I1111" s="2">
        <f t="shared" si="2197"/>
        <v>15</v>
      </c>
      <c r="J1111" s="2" t="str">
        <f t="shared" si="2197"/>
        <v>N</v>
      </c>
      <c r="K1111" s="6">
        <f t="shared" si="2197"/>
        <v>0.41666666666666669</v>
      </c>
      <c r="L1111" s="2" t="str">
        <f t="shared" si="2197"/>
        <v>Angela</v>
      </c>
      <c r="M1111" s="2">
        <f t="shared" si="2197"/>
        <v>18.899999999999999</v>
      </c>
      <c r="N1111" s="2">
        <f t="shared" si="2197"/>
        <v>2</v>
      </c>
      <c r="O1111" s="2">
        <f t="shared" si="2197"/>
        <v>2</v>
      </c>
      <c r="P1111" s="2" t="str">
        <f t="shared" si="2197"/>
        <v>dez</v>
      </c>
      <c r="Q1111" s="7" t="str">
        <f>IF($N1111=1,IF(ISERROR(VLOOKUP($P1111,'M1'!$A:$C,Q$2,FALSE)),"NOT PRESENT",VLOOKUP($P1111,'M1'!$A:$C,Q$2,FALSE)),IF($N1111=2,IF(ISERROR(VLOOKUP(DATA!$P1111,'M2'!$A:$C,Q$2,FALSE)),"NOT PRESENT",VLOOKUP(DATA!$P1111,'M2'!$A:$C,Q$2,FALSE)),IF($N1111=0,IF(ISERROR(VLOOKUP($P1111,'M1'!$A:$C,Q$2,FALSE)),IF(ISERROR(VLOOKUP(DATA!$P1111,'M2'!$A:$C,Q$2,FALSE)),"NOT PRESENT",VLOOKUP(DATA!$P1111,'M2'!$A:$C,Q$2,FALSE)),VLOOKUP($P1111,'M1'!$A:$C,Q$2,FALSE)),"SPECIFY METHOD")))</f>
        <v>Debris - Zero</v>
      </c>
      <c r="R1111" s="7" t="str">
        <f>IF($N1111=1,IF(ISERROR(VLOOKUP($P1111,'M1'!$A:$C,R$2,FALSE)),"NOT PRESENT",VLOOKUP($P1111,'M1'!$A:$C,R$2,FALSE)),IF($N1111=2,IF(ISERROR(VLOOKUP(DATA!$P1111,'M2'!$A:$C,R$2,FALSE)),"NOT PRESENT",VLOOKUP(DATA!$P1111,'M2'!$A:$C,R$2,FALSE)),IF($N1111=0,IF(ISERROR(VLOOKUP($P1111,'M1'!$A:$C,R$2,FALSE)),IF(ISERROR(VLOOKUP(DATA!$P1111,'M2'!$A:$C,R$2,FALSE)),"NOT PRESENT",VLOOKUP(DATA!$P1111,'M2'!$A:$C,R$2,FALSE)),VLOOKUP($P1111,'M1'!$A:$C,R$2,FALSE)),"SPECIFY METHOD")))</f>
        <v>No Debris found</v>
      </c>
      <c r="S1111" s="33">
        <f t="shared" si="2189"/>
        <v>0</v>
      </c>
      <c r="T1111" s="2">
        <v>0</v>
      </c>
    </row>
    <row r="1112" spans="2:20">
      <c r="B1112" s="2" t="str">
        <f t="shared" ref="B1112:D1112" si="2198">IF(ISERROR(B1111),IF(ISERROR(B1110),IF(ISERROR(B1109),"BLANK",B1109),B1110),B1111)</f>
        <v>LH</v>
      </c>
      <c r="C1112" s="2" t="str">
        <f t="shared" si="2198"/>
        <v>KK</v>
      </c>
      <c r="D1112" s="2" t="str">
        <f t="shared" si="2198"/>
        <v>BC3</v>
      </c>
      <c r="E1112" s="7" t="str">
        <f>IF(ISERROR(VLOOKUP($D1112,SITES!$A:$E,2,FALSE)),"",VLOOKUP($D1112,SITES!$A:$E,2,FALSE))</f>
        <v>Broward County 3</v>
      </c>
      <c r="F1112" s="4">
        <f>IF(ISERROR(VLOOKUP($D1112,SITES!$A:$E,3,FALSE)),"",VLOOKUP($D1112,SITES!$A:$E,3,FALSE))</f>
        <v>26.158633333333334</v>
      </c>
      <c r="G1112" s="31">
        <f>IF(ISERROR(VLOOKUP($D1112,SITES!$A:$E,4,FALSE)),"",VLOOKUP($D1112,SITES!$A:$E,4,FALSE))</f>
        <v>-80.077349999999996</v>
      </c>
      <c r="H1112" s="50">
        <f t="shared" ref="H1112:P1112" si="2199">IF(ISERROR(H1111),IF(ISERROR(H1110),IF(ISERROR(H1109),"BLANK",H1109),H1110),H1111)</f>
        <v>45479</v>
      </c>
      <c r="I1112" s="2">
        <f t="shared" si="2199"/>
        <v>15</v>
      </c>
      <c r="J1112" s="2" t="str">
        <f t="shared" si="2199"/>
        <v>N</v>
      </c>
      <c r="K1112" s="6">
        <f t="shared" si="2199"/>
        <v>0.41666666666666669</v>
      </c>
      <c r="L1112" s="2" t="str">
        <f t="shared" si="2199"/>
        <v>Angela</v>
      </c>
      <c r="M1112" s="2">
        <f t="shared" si="2199"/>
        <v>18.899999999999999</v>
      </c>
      <c r="N1112" s="2">
        <f t="shared" si="2199"/>
        <v>2</v>
      </c>
      <c r="O1112" s="2">
        <f t="shared" si="2199"/>
        <v>2</v>
      </c>
      <c r="P1112" s="2" t="str">
        <f t="shared" si="2199"/>
        <v>dez</v>
      </c>
      <c r="Q1112" s="7" t="str">
        <f>IF($N1112=1,IF(ISERROR(VLOOKUP($P1112,'M1'!$A:$C,Q$2,FALSE)),"NOT PRESENT",VLOOKUP($P1112,'M1'!$A:$C,Q$2,FALSE)),IF($N1112=2,IF(ISERROR(VLOOKUP(DATA!$P1112,'M2'!$A:$C,Q$2,FALSE)),"NOT PRESENT",VLOOKUP(DATA!$P1112,'M2'!$A:$C,Q$2,FALSE)),IF($N1112=0,IF(ISERROR(VLOOKUP($P1112,'M1'!$A:$C,Q$2,FALSE)),IF(ISERROR(VLOOKUP(DATA!$P1112,'M2'!$A:$C,Q$2,FALSE)),"NOT PRESENT",VLOOKUP(DATA!$P1112,'M2'!$A:$C,Q$2,FALSE)),VLOOKUP($P1112,'M1'!$A:$C,Q$2,FALSE)),"SPECIFY METHOD")))</f>
        <v>Debris - Zero</v>
      </c>
      <c r="R1112" s="7" t="str">
        <f>IF($N1112=1,IF(ISERROR(VLOOKUP($P1112,'M1'!$A:$C,R$2,FALSE)),"NOT PRESENT",VLOOKUP($P1112,'M1'!$A:$C,R$2,FALSE)),IF($N1112=2,IF(ISERROR(VLOOKUP(DATA!$P1112,'M2'!$A:$C,R$2,FALSE)),"NOT PRESENT",VLOOKUP(DATA!$P1112,'M2'!$A:$C,R$2,FALSE)),IF($N1112=0,IF(ISERROR(VLOOKUP($P1112,'M1'!$A:$C,R$2,FALSE)),IF(ISERROR(VLOOKUP(DATA!$P1112,'M2'!$A:$C,R$2,FALSE)),"NOT PRESENT",VLOOKUP(DATA!$P1112,'M2'!$A:$C,R$2,FALSE)),VLOOKUP($P1112,'M1'!$A:$C,R$2,FALSE)),"SPECIFY METHOD")))</f>
        <v>No Debris found</v>
      </c>
      <c r="S1112" s="33">
        <f t="shared" si="2189"/>
        <v>0</v>
      </c>
      <c r="T1112" s="2">
        <v>0</v>
      </c>
    </row>
    <row r="1113" spans="2:20">
      <c r="B1113" s="2" t="str">
        <f t="shared" ref="B1113:D1113" si="2200">IF(ISERROR(B1112),IF(ISERROR(B1111),IF(ISERROR(B1110),"BLANK",B1110),B1111),B1112)</f>
        <v>LH</v>
      </c>
      <c r="C1113" s="2" t="str">
        <f t="shared" si="2200"/>
        <v>KK</v>
      </c>
      <c r="D1113" s="2" t="str">
        <f t="shared" si="2200"/>
        <v>BC3</v>
      </c>
      <c r="E1113" s="7" t="str">
        <f>IF(ISERROR(VLOOKUP($D1113,SITES!$A:$E,2,FALSE)),"",VLOOKUP($D1113,SITES!$A:$E,2,FALSE))</f>
        <v>Broward County 3</v>
      </c>
      <c r="F1113" s="4">
        <f>IF(ISERROR(VLOOKUP($D1113,SITES!$A:$E,3,FALSE)),"",VLOOKUP($D1113,SITES!$A:$E,3,FALSE))</f>
        <v>26.158633333333334</v>
      </c>
      <c r="G1113" s="31">
        <f>IF(ISERROR(VLOOKUP($D1113,SITES!$A:$E,4,FALSE)),"",VLOOKUP($D1113,SITES!$A:$E,4,FALSE))</f>
        <v>-80.077349999999996</v>
      </c>
      <c r="H1113" s="50">
        <f t="shared" ref="H1113:P1113" si="2201">IF(ISERROR(H1112),IF(ISERROR(H1111),IF(ISERROR(H1110),"BLANK",H1110),H1111),H1112)</f>
        <v>45479</v>
      </c>
      <c r="I1113" s="2">
        <f t="shared" si="2201"/>
        <v>15</v>
      </c>
      <c r="J1113" s="2" t="str">
        <f t="shared" si="2201"/>
        <v>N</v>
      </c>
      <c r="K1113" s="6">
        <f t="shared" si="2201"/>
        <v>0.41666666666666669</v>
      </c>
      <c r="L1113" s="2" t="str">
        <f t="shared" si="2201"/>
        <v>Angela</v>
      </c>
      <c r="M1113" s="2">
        <f t="shared" si="2201"/>
        <v>18.899999999999999</v>
      </c>
      <c r="N1113" s="2">
        <f t="shared" si="2201"/>
        <v>2</v>
      </c>
      <c r="O1113" s="2">
        <f t="shared" si="2201"/>
        <v>2</v>
      </c>
      <c r="P1113" s="2" t="str">
        <f t="shared" si="2201"/>
        <v>dez</v>
      </c>
      <c r="Q1113" s="7" t="str">
        <f>IF($N1113=1,IF(ISERROR(VLOOKUP($P1113,'M1'!$A:$C,Q$2,FALSE)),"NOT PRESENT",VLOOKUP($P1113,'M1'!$A:$C,Q$2,FALSE)),IF($N1113=2,IF(ISERROR(VLOOKUP(DATA!$P1113,'M2'!$A:$C,Q$2,FALSE)),"NOT PRESENT",VLOOKUP(DATA!$P1113,'M2'!$A:$C,Q$2,FALSE)),IF($N1113=0,IF(ISERROR(VLOOKUP($P1113,'M1'!$A:$C,Q$2,FALSE)),IF(ISERROR(VLOOKUP(DATA!$P1113,'M2'!$A:$C,Q$2,FALSE)),"NOT PRESENT",VLOOKUP(DATA!$P1113,'M2'!$A:$C,Q$2,FALSE)),VLOOKUP($P1113,'M1'!$A:$C,Q$2,FALSE)),"SPECIFY METHOD")))</f>
        <v>Debris - Zero</v>
      </c>
      <c r="R1113" s="7" t="str">
        <f>IF($N1113=1,IF(ISERROR(VLOOKUP($P1113,'M1'!$A:$C,R$2,FALSE)),"NOT PRESENT",VLOOKUP($P1113,'M1'!$A:$C,R$2,FALSE)),IF($N1113=2,IF(ISERROR(VLOOKUP(DATA!$P1113,'M2'!$A:$C,R$2,FALSE)),"NOT PRESENT",VLOOKUP(DATA!$P1113,'M2'!$A:$C,R$2,FALSE)),IF($N1113=0,IF(ISERROR(VLOOKUP($P1113,'M1'!$A:$C,R$2,FALSE)),IF(ISERROR(VLOOKUP(DATA!$P1113,'M2'!$A:$C,R$2,FALSE)),"NOT PRESENT",VLOOKUP(DATA!$P1113,'M2'!$A:$C,R$2,FALSE)),VLOOKUP($P1113,'M1'!$A:$C,R$2,FALSE)),"SPECIFY METHOD")))</f>
        <v>No Debris found</v>
      </c>
      <c r="S1113" s="33">
        <f t="shared" si="2189"/>
        <v>0</v>
      </c>
      <c r="T1113" s="2">
        <v>0</v>
      </c>
    </row>
    <row r="1114" spans="2:20">
      <c r="B1114" s="2" t="str">
        <f t="shared" ref="B1114:D1114" si="2202">IF(ISERROR(B1113),IF(ISERROR(B1112),IF(ISERROR(B1111),"BLANK",B1111),B1112),B1113)</f>
        <v>LH</v>
      </c>
      <c r="C1114" s="2" t="str">
        <f t="shared" si="2202"/>
        <v>KK</v>
      </c>
      <c r="D1114" s="2" t="str">
        <f t="shared" si="2202"/>
        <v>BC3</v>
      </c>
      <c r="E1114" s="7" t="str">
        <f>IF(ISERROR(VLOOKUP($D1114,SITES!$A:$E,2,FALSE)),"",VLOOKUP($D1114,SITES!$A:$E,2,FALSE))</f>
        <v>Broward County 3</v>
      </c>
      <c r="F1114" s="4">
        <f>IF(ISERROR(VLOOKUP($D1114,SITES!$A:$E,3,FALSE)),"",VLOOKUP($D1114,SITES!$A:$E,3,FALSE))</f>
        <v>26.158633333333334</v>
      </c>
      <c r="G1114" s="31">
        <f>IF(ISERROR(VLOOKUP($D1114,SITES!$A:$E,4,FALSE)),"",VLOOKUP($D1114,SITES!$A:$E,4,FALSE))</f>
        <v>-80.077349999999996</v>
      </c>
      <c r="H1114" s="50">
        <f t="shared" ref="H1114:P1114" si="2203">IF(ISERROR(H1113),IF(ISERROR(H1112),IF(ISERROR(H1111),"BLANK",H1111),H1112),H1113)</f>
        <v>45479</v>
      </c>
      <c r="I1114" s="2">
        <f t="shared" si="2203"/>
        <v>15</v>
      </c>
      <c r="J1114" s="2" t="str">
        <f t="shared" si="2203"/>
        <v>N</v>
      </c>
      <c r="K1114" s="6">
        <f t="shared" si="2203"/>
        <v>0.41666666666666669</v>
      </c>
      <c r="L1114" s="2" t="str">
        <f t="shared" si="2203"/>
        <v>Angela</v>
      </c>
      <c r="M1114" s="2">
        <f t="shared" si="2203"/>
        <v>18.899999999999999</v>
      </c>
      <c r="N1114" s="2">
        <f t="shared" si="2203"/>
        <v>2</v>
      </c>
      <c r="O1114" s="2">
        <f t="shared" si="2203"/>
        <v>2</v>
      </c>
      <c r="P1114" s="2" t="str">
        <f t="shared" si="2203"/>
        <v>dez</v>
      </c>
      <c r="Q1114" s="7" t="str">
        <f>IF($N1114=1,IF(ISERROR(VLOOKUP($P1114,'M1'!$A:$C,Q$2,FALSE)),"NOT PRESENT",VLOOKUP($P1114,'M1'!$A:$C,Q$2,FALSE)),IF($N1114=2,IF(ISERROR(VLOOKUP(DATA!$P1114,'M2'!$A:$C,Q$2,FALSE)),"NOT PRESENT",VLOOKUP(DATA!$P1114,'M2'!$A:$C,Q$2,FALSE)),IF($N1114=0,IF(ISERROR(VLOOKUP($P1114,'M1'!$A:$C,Q$2,FALSE)),IF(ISERROR(VLOOKUP(DATA!$P1114,'M2'!$A:$C,Q$2,FALSE)),"NOT PRESENT",VLOOKUP(DATA!$P1114,'M2'!$A:$C,Q$2,FALSE)),VLOOKUP($P1114,'M1'!$A:$C,Q$2,FALSE)),"SPECIFY METHOD")))</f>
        <v>Debris - Zero</v>
      </c>
      <c r="R1114" s="7" t="str">
        <f>IF($N1114=1,IF(ISERROR(VLOOKUP($P1114,'M1'!$A:$C,R$2,FALSE)),"NOT PRESENT",VLOOKUP($P1114,'M1'!$A:$C,R$2,FALSE)),IF($N1114=2,IF(ISERROR(VLOOKUP(DATA!$P1114,'M2'!$A:$C,R$2,FALSE)),"NOT PRESENT",VLOOKUP(DATA!$P1114,'M2'!$A:$C,R$2,FALSE)),IF($N1114=0,IF(ISERROR(VLOOKUP($P1114,'M1'!$A:$C,R$2,FALSE)),IF(ISERROR(VLOOKUP(DATA!$P1114,'M2'!$A:$C,R$2,FALSE)),"NOT PRESENT",VLOOKUP(DATA!$P1114,'M2'!$A:$C,R$2,FALSE)),VLOOKUP($P1114,'M1'!$A:$C,R$2,FALSE)),"SPECIFY METHOD")))</f>
        <v>No Debris found</v>
      </c>
      <c r="S1114" s="33">
        <f t="shared" si="2189"/>
        <v>0</v>
      </c>
      <c r="T1114" s="2">
        <v>0</v>
      </c>
    </row>
    <row r="1115" spans="2:20">
      <c r="B1115" s="2" t="str">
        <f t="shared" ref="B1115:D1115" si="2204">IF(ISERROR(B1114),IF(ISERROR(B1113),IF(ISERROR(B1112),"BLANK",B1112),B1113),B1114)</f>
        <v>LH</v>
      </c>
      <c r="C1115" s="2" t="str">
        <f t="shared" si="2204"/>
        <v>KK</v>
      </c>
      <c r="D1115" s="2" t="str">
        <f t="shared" si="2204"/>
        <v>BC3</v>
      </c>
      <c r="E1115" s="7" t="str">
        <f>IF(ISERROR(VLOOKUP($D1115,SITES!$A:$E,2,FALSE)),"",VLOOKUP($D1115,SITES!$A:$E,2,FALSE))</f>
        <v>Broward County 3</v>
      </c>
      <c r="F1115" s="4">
        <f>IF(ISERROR(VLOOKUP($D1115,SITES!$A:$E,3,FALSE)),"",VLOOKUP($D1115,SITES!$A:$E,3,FALSE))</f>
        <v>26.158633333333334</v>
      </c>
      <c r="G1115" s="31">
        <f>IF(ISERROR(VLOOKUP($D1115,SITES!$A:$E,4,FALSE)),"",VLOOKUP($D1115,SITES!$A:$E,4,FALSE))</f>
        <v>-80.077349999999996</v>
      </c>
      <c r="H1115" s="50">
        <f t="shared" ref="H1115:P1115" si="2205">IF(ISERROR(H1114),IF(ISERROR(H1113),IF(ISERROR(H1112),"BLANK",H1112),H1113),H1114)</f>
        <v>45479</v>
      </c>
      <c r="I1115" s="2">
        <f t="shared" si="2205"/>
        <v>15</v>
      </c>
      <c r="J1115" s="2" t="str">
        <f t="shared" si="2205"/>
        <v>N</v>
      </c>
      <c r="K1115" s="6">
        <f t="shared" si="2205"/>
        <v>0.41666666666666669</v>
      </c>
      <c r="L1115" s="2" t="str">
        <f t="shared" si="2205"/>
        <v>Angela</v>
      </c>
      <c r="M1115" s="2">
        <f t="shared" si="2205"/>
        <v>18.899999999999999</v>
      </c>
      <c r="N1115" s="2">
        <f t="shared" si="2205"/>
        <v>2</v>
      </c>
      <c r="O1115" s="2">
        <f t="shared" si="2205"/>
        <v>2</v>
      </c>
      <c r="P1115" s="2" t="str">
        <f t="shared" si="2205"/>
        <v>dez</v>
      </c>
      <c r="Q1115" s="7" t="str">
        <f>IF($N1115=1,IF(ISERROR(VLOOKUP($P1115,'M1'!$A:$C,Q$2,FALSE)),"NOT PRESENT",VLOOKUP($P1115,'M1'!$A:$C,Q$2,FALSE)),IF($N1115=2,IF(ISERROR(VLOOKUP(DATA!$P1115,'M2'!$A:$C,Q$2,FALSE)),"NOT PRESENT",VLOOKUP(DATA!$P1115,'M2'!$A:$C,Q$2,FALSE)),IF($N1115=0,IF(ISERROR(VLOOKUP($P1115,'M1'!$A:$C,Q$2,FALSE)),IF(ISERROR(VLOOKUP(DATA!$P1115,'M2'!$A:$C,Q$2,FALSE)),"NOT PRESENT",VLOOKUP(DATA!$P1115,'M2'!$A:$C,Q$2,FALSE)),VLOOKUP($P1115,'M1'!$A:$C,Q$2,FALSE)),"SPECIFY METHOD")))</f>
        <v>Debris - Zero</v>
      </c>
      <c r="R1115" s="7" t="str">
        <f>IF($N1115=1,IF(ISERROR(VLOOKUP($P1115,'M1'!$A:$C,R$2,FALSE)),"NOT PRESENT",VLOOKUP($P1115,'M1'!$A:$C,R$2,FALSE)),IF($N1115=2,IF(ISERROR(VLOOKUP(DATA!$P1115,'M2'!$A:$C,R$2,FALSE)),"NOT PRESENT",VLOOKUP(DATA!$P1115,'M2'!$A:$C,R$2,FALSE)),IF($N1115=0,IF(ISERROR(VLOOKUP($P1115,'M1'!$A:$C,R$2,FALSE)),IF(ISERROR(VLOOKUP(DATA!$P1115,'M2'!$A:$C,R$2,FALSE)),"NOT PRESENT",VLOOKUP(DATA!$P1115,'M2'!$A:$C,R$2,FALSE)),VLOOKUP($P1115,'M1'!$A:$C,R$2,FALSE)),"SPECIFY METHOD")))</f>
        <v>No Debris found</v>
      </c>
      <c r="S1115" s="33">
        <f t="shared" si="2189"/>
        <v>0</v>
      </c>
      <c r="T1115" s="2">
        <v>0</v>
      </c>
    </row>
    <row r="1116" spans="2:20">
      <c r="B1116" s="2" t="str">
        <f t="shared" ref="B1116:D1116" si="2206">IF(ISERROR(B1115),IF(ISERROR(B1114),IF(ISERROR(B1113),"BLANK",B1113),B1114),B1115)</f>
        <v>LH</v>
      </c>
      <c r="C1116" s="2" t="str">
        <f t="shared" si="2206"/>
        <v>KK</v>
      </c>
      <c r="D1116" s="2" t="str">
        <f t="shared" si="2206"/>
        <v>BC3</v>
      </c>
      <c r="E1116" s="7" t="str">
        <f>IF(ISERROR(VLOOKUP($D1116,SITES!$A:$E,2,FALSE)),"",VLOOKUP($D1116,SITES!$A:$E,2,FALSE))</f>
        <v>Broward County 3</v>
      </c>
      <c r="F1116" s="4">
        <f>IF(ISERROR(VLOOKUP($D1116,SITES!$A:$E,3,FALSE)),"",VLOOKUP($D1116,SITES!$A:$E,3,FALSE))</f>
        <v>26.158633333333334</v>
      </c>
      <c r="G1116" s="31">
        <f>IF(ISERROR(VLOOKUP($D1116,SITES!$A:$E,4,FALSE)),"",VLOOKUP($D1116,SITES!$A:$E,4,FALSE))</f>
        <v>-80.077349999999996</v>
      </c>
      <c r="H1116" s="50">
        <f t="shared" ref="H1116:P1116" si="2207">IF(ISERROR(H1115),IF(ISERROR(H1114),IF(ISERROR(H1113),"BLANK",H1113),H1114),H1115)</f>
        <v>45479</v>
      </c>
      <c r="I1116" s="2">
        <f t="shared" si="2207"/>
        <v>15</v>
      </c>
      <c r="J1116" s="2" t="str">
        <f t="shared" si="2207"/>
        <v>N</v>
      </c>
      <c r="K1116" s="6">
        <f t="shared" si="2207"/>
        <v>0.41666666666666669</v>
      </c>
      <c r="L1116" s="2" t="str">
        <f t="shared" si="2207"/>
        <v>Angela</v>
      </c>
      <c r="M1116" s="2">
        <f t="shared" si="2207"/>
        <v>18.899999999999999</v>
      </c>
      <c r="N1116" s="2">
        <f t="shared" si="2207"/>
        <v>2</v>
      </c>
      <c r="O1116" s="2">
        <f t="shared" si="2207"/>
        <v>2</v>
      </c>
      <c r="P1116" s="2" t="str">
        <f t="shared" si="2207"/>
        <v>dez</v>
      </c>
      <c r="Q1116" s="7" t="str">
        <f>IF($N1116=1,IF(ISERROR(VLOOKUP($P1116,'M1'!$A:$C,Q$2,FALSE)),"NOT PRESENT",VLOOKUP($P1116,'M1'!$A:$C,Q$2,FALSE)),IF($N1116=2,IF(ISERROR(VLOOKUP(DATA!$P1116,'M2'!$A:$C,Q$2,FALSE)),"NOT PRESENT",VLOOKUP(DATA!$P1116,'M2'!$A:$C,Q$2,FALSE)),IF($N1116=0,IF(ISERROR(VLOOKUP($P1116,'M1'!$A:$C,Q$2,FALSE)),IF(ISERROR(VLOOKUP(DATA!$P1116,'M2'!$A:$C,Q$2,FALSE)),"NOT PRESENT",VLOOKUP(DATA!$P1116,'M2'!$A:$C,Q$2,FALSE)),VLOOKUP($P1116,'M1'!$A:$C,Q$2,FALSE)),"SPECIFY METHOD")))</f>
        <v>Debris - Zero</v>
      </c>
      <c r="R1116" s="7" t="str">
        <f>IF($N1116=1,IF(ISERROR(VLOOKUP($P1116,'M1'!$A:$C,R$2,FALSE)),"NOT PRESENT",VLOOKUP($P1116,'M1'!$A:$C,R$2,FALSE)),IF($N1116=2,IF(ISERROR(VLOOKUP(DATA!$P1116,'M2'!$A:$C,R$2,FALSE)),"NOT PRESENT",VLOOKUP(DATA!$P1116,'M2'!$A:$C,R$2,FALSE)),IF($N1116=0,IF(ISERROR(VLOOKUP($P1116,'M1'!$A:$C,R$2,FALSE)),IF(ISERROR(VLOOKUP(DATA!$P1116,'M2'!$A:$C,R$2,FALSE)),"NOT PRESENT",VLOOKUP(DATA!$P1116,'M2'!$A:$C,R$2,FALSE)),VLOOKUP($P1116,'M1'!$A:$C,R$2,FALSE)),"SPECIFY METHOD")))</f>
        <v>No Debris found</v>
      </c>
      <c r="S1116" s="33">
        <f t="shared" si="2189"/>
        <v>0</v>
      </c>
      <c r="T1116" s="2">
        <v>0</v>
      </c>
    </row>
    <row r="1117" spans="2:20">
      <c r="B1117" s="2" t="str">
        <f t="shared" ref="B1117:D1117" si="2208">IF(ISERROR(B1116),IF(ISERROR(B1115),IF(ISERROR(B1114),"BLANK",B1114),B1115),B1116)</f>
        <v>LH</v>
      </c>
      <c r="C1117" s="2" t="str">
        <f t="shared" si="2208"/>
        <v>KK</v>
      </c>
      <c r="D1117" s="2" t="str">
        <f t="shared" si="2208"/>
        <v>BC3</v>
      </c>
      <c r="E1117" s="7" t="str">
        <f>IF(ISERROR(VLOOKUP($D1117,SITES!$A:$E,2,FALSE)),"",VLOOKUP($D1117,SITES!$A:$E,2,FALSE))</f>
        <v>Broward County 3</v>
      </c>
      <c r="F1117" s="4">
        <f>IF(ISERROR(VLOOKUP($D1117,SITES!$A:$E,3,FALSE)),"",VLOOKUP($D1117,SITES!$A:$E,3,FALSE))</f>
        <v>26.158633333333334</v>
      </c>
      <c r="G1117" s="31">
        <f>IF(ISERROR(VLOOKUP($D1117,SITES!$A:$E,4,FALSE)),"",VLOOKUP($D1117,SITES!$A:$E,4,FALSE))</f>
        <v>-80.077349999999996</v>
      </c>
      <c r="H1117" s="50">
        <f t="shared" ref="H1117:P1117" si="2209">IF(ISERROR(H1116),IF(ISERROR(H1115),IF(ISERROR(H1114),"BLANK",H1114),H1115),H1116)</f>
        <v>45479</v>
      </c>
      <c r="I1117" s="2">
        <f t="shared" si="2209"/>
        <v>15</v>
      </c>
      <c r="J1117" s="2" t="str">
        <f t="shared" si="2209"/>
        <v>N</v>
      </c>
      <c r="K1117" s="6">
        <f t="shared" si="2209"/>
        <v>0.41666666666666669</v>
      </c>
      <c r="L1117" s="2" t="str">
        <f t="shared" si="2209"/>
        <v>Angela</v>
      </c>
      <c r="M1117" s="2">
        <f t="shared" si="2209"/>
        <v>18.899999999999999</v>
      </c>
      <c r="N1117" s="2">
        <f t="shared" si="2209"/>
        <v>2</v>
      </c>
      <c r="O1117" s="2">
        <f t="shared" si="2209"/>
        <v>2</v>
      </c>
      <c r="P1117" s="2" t="str">
        <f t="shared" si="2209"/>
        <v>dez</v>
      </c>
      <c r="Q1117" s="7" t="str">
        <f>IF($N1117=1,IF(ISERROR(VLOOKUP($P1117,'M1'!$A:$C,Q$2,FALSE)),"NOT PRESENT",VLOOKUP($P1117,'M1'!$A:$C,Q$2,FALSE)),IF($N1117=2,IF(ISERROR(VLOOKUP(DATA!$P1117,'M2'!$A:$C,Q$2,FALSE)),"NOT PRESENT",VLOOKUP(DATA!$P1117,'M2'!$A:$C,Q$2,FALSE)),IF($N1117=0,IF(ISERROR(VLOOKUP($P1117,'M1'!$A:$C,Q$2,FALSE)),IF(ISERROR(VLOOKUP(DATA!$P1117,'M2'!$A:$C,Q$2,FALSE)),"NOT PRESENT",VLOOKUP(DATA!$P1117,'M2'!$A:$C,Q$2,FALSE)),VLOOKUP($P1117,'M1'!$A:$C,Q$2,FALSE)),"SPECIFY METHOD")))</f>
        <v>Debris - Zero</v>
      </c>
      <c r="R1117" s="7" t="str">
        <f>IF($N1117=1,IF(ISERROR(VLOOKUP($P1117,'M1'!$A:$C,R$2,FALSE)),"NOT PRESENT",VLOOKUP($P1117,'M1'!$A:$C,R$2,FALSE)),IF($N1117=2,IF(ISERROR(VLOOKUP(DATA!$P1117,'M2'!$A:$C,R$2,FALSE)),"NOT PRESENT",VLOOKUP(DATA!$P1117,'M2'!$A:$C,R$2,FALSE)),IF($N1117=0,IF(ISERROR(VLOOKUP($P1117,'M1'!$A:$C,R$2,FALSE)),IF(ISERROR(VLOOKUP(DATA!$P1117,'M2'!$A:$C,R$2,FALSE)),"NOT PRESENT",VLOOKUP(DATA!$P1117,'M2'!$A:$C,R$2,FALSE)),VLOOKUP($P1117,'M1'!$A:$C,R$2,FALSE)),"SPECIFY METHOD")))</f>
        <v>No Debris found</v>
      </c>
      <c r="S1117" s="33">
        <f t="shared" si="2189"/>
        <v>0</v>
      </c>
      <c r="T1117" s="2">
        <v>0</v>
      </c>
    </row>
    <row r="1118" spans="2:20">
      <c r="B1118" s="2" t="str">
        <f t="shared" ref="B1118:D1118" si="2210">IF(ISERROR(B1117),IF(ISERROR(B1116),IF(ISERROR(B1115),"BLANK",B1115),B1116),B1117)</f>
        <v>LH</v>
      </c>
      <c r="C1118" s="2" t="str">
        <f t="shared" si="2210"/>
        <v>KK</v>
      </c>
      <c r="D1118" s="2" t="str">
        <f t="shared" si="2210"/>
        <v>BC3</v>
      </c>
      <c r="E1118" s="7" t="str">
        <f>IF(ISERROR(VLOOKUP($D1118,SITES!$A:$E,2,FALSE)),"",VLOOKUP($D1118,SITES!$A:$E,2,FALSE))</f>
        <v>Broward County 3</v>
      </c>
      <c r="F1118" s="4">
        <f>IF(ISERROR(VLOOKUP($D1118,SITES!$A:$E,3,FALSE)),"",VLOOKUP($D1118,SITES!$A:$E,3,FALSE))</f>
        <v>26.158633333333334</v>
      </c>
      <c r="G1118" s="31">
        <f>IF(ISERROR(VLOOKUP($D1118,SITES!$A:$E,4,FALSE)),"",VLOOKUP($D1118,SITES!$A:$E,4,FALSE))</f>
        <v>-80.077349999999996</v>
      </c>
      <c r="H1118" s="50">
        <f t="shared" ref="H1118:P1118" si="2211">IF(ISERROR(H1117),IF(ISERROR(H1116),IF(ISERROR(H1115),"BLANK",H1115),H1116),H1117)</f>
        <v>45479</v>
      </c>
      <c r="I1118" s="2">
        <f t="shared" si="2211"/>
        <v>15</v>
      </c>
      <c r="J1118" s="2" t="str">
        <f t="shared" si="2211"/>
        <v>N</v>
      </c>
      <c r="K1118" s="6">
        <f t="shared" si="2211"/>
        <v>0.41666666666666669</v>
      </c>
      <c r="L1118" s="2" t="str">
        <f t="shared" si="2211"/>
        <v>Angela</v>
      </c>
      <c r="M1118" s="2">
        <f t="shared" si="2211"/>
        <v>18.899999999999999</v>
      </c>
      <c r="N1118" s="2">
        <f t="shared" si="2211"/>
        <v>2</v>
      </c>
      <c r="O1118" s="2">
        <f t="shared" si="2211"/>
        <v>2</v>
      </c>
      <c r="P1118" s="2" t="str">
        <f t="shared" si="2211"/>
        <v>dez</v>
      </c>
      <c r="Q1118" s="7" t="str">
        <f>IF($N1118=1,IF(ISERROR(VLOOKUP($P1118,'M1'!$A:$C,Q$2,FALSE)),"NOT PRESENT",VLOOKUP($P1118,'M1'!$A:$C,Q$2,FALSE)),IF($N1118=2,IF(ISERROR(VLOOKUP(DATA!$P1118,'M2'!$A:$C,Q$2,FALSE)),"NOT PRESENT",VLOOKUP(DATA!$P1118,'M2'!$A:$C,Q$2,FALSE)),IF($N1118=0,IF(ISERROR(VLOOKUP($P1118,'M1'!$A:$C,Q$2,FALSE)),IF(ISERROR(VLOOKUP(DATA!$P1118,'M2'!$A:$C,Q$2,FALSE)),"NOT PRESENT",VLOOKUP(DATA!$P1118,'M2'!$A:$C,Q$2,FALSE)),VLOOKUP($P1118,'M1'!$A:$C,Q$2,FALSE)),"SPECIFY METHOD")))</f>
        <v>Debris - Zero</v>
      </c>
      <c r="R1118" s="7" t="str">
        <f>IF($N1118=1,IF(ISERROR(VLOOKUP($P1118,'M1'!$A:$C,R$2,FALSE)),"NOT PRESENT",VLOOKUP($P1118,'M1'!$A:$C,R$2,FALSE)),IF($N1118=2,IF(ISERROR(VLOOKUP(DATA!$P1118,'M2'!$A:$C,R$2,FALSE)),"NOT PRESENT",VLOOKUP(DATA!$P1118,'M2'!$A:$C,R$2,FALSE)),IF($N1118=0,IF(ISERROR(VLOOKUP($P1118,'M1'!$A:$C,R$2,FALSE)),IF(ISERROR(VLOOKUP(DATA!$P1118,'M2'!$A:$C,R$2,FALSE)),"NOT PRESENT",VLOOKUP(DATA!$P1118,'M2'!$A:$C,R$2,FALSE)),VLOOKUP($P1118,'M1'!$A:$C,R$2,FALSE)),"SPECIFY METHOD")))</f>
        <v>No Debris found</v>
      </c>
      <c r="S1118" s="33">
        <f t="shared" si="2189"/>
        <v>0</v>
      </c>
      <c r="T1118" s="2">
        <v>0</v>
      </c>
    </row>
    <row r="1119" spans="2:20">
      <c r="B1119" s="2" t="str">
        <f t="shared" ref="B1119:D1119" si="2212">IF(ISERROR(B1118),IF(ISERROR(B1117),IF(ISERROR(B1116),"BLANK",B1116),B1117),B1118)</f>
        <v>LH</v>
      </c>
      <c r="C1119" s="2" t="str">
        <f t="shared" si="2212"/>
        <v>KK</v>
      </c>
      <c r="D1119" s="2" t="str">
        <f t="shared" si="2212"/>
        <v>BC3</v>
      </c>
      <c r="E1119" s="7" t="str">
        <f>IF(ISERROR(VLOOKUP($D1119,SITES!$A:$E,2,FALSE)),"",VLOOKUP($D1119,SITES!$A:$E,2,FALSE))</f>
        <v>Broward County 3</v>
      </c>
      <c r="F1119" s="4">
        <f>IF(ISERROR(VLOOKUP($D1119,SITES!$A:$E,3,FALSE)),"",VLOOKUP($D1119,SITES!$A:$E,3,FALSE))</f>
        <v>26.158633333333334</v>
      </c>
      <c r="G1119" s="31">
        <f>IF(ISERROR(VLOOKUP($D1119,SITES!$A:$E,4,FALSE)),"",VLOOKUP($D1119,SITES!$A:$E,4,FALSE))</f>
        <v>-80.077349999999996</v>
      </c>
      <c r="H1119" s="50">
        <f t="shared" ref="H1119:P1119" si="2213">IF(ISERROR(H1118),IF(ISERROR(H1117),IF(ISERROR(H1116),"BLANK",H1116),H1117),H1118)</f>
        <v>45479</v>
      </c>
      <c r="I1119" s="2">
        <f t="shared" si="2213"/>
        <v>15</v>
      </c>
      <c r="J1119" s="2" t="str">
        <f t="shared" si="2213"/>
        <v>N</v>
      </c>
      <c r="K1119" s="6">
        <f t="shared" si="2213"/>
        <v>0.41666666666666669</v>
      </c>
      <c r="L1119" s="2" t="str">
        <f t="shared" si="2213"/>
        <v>Angela</v>
      </c>
      <c r="M1119" s="2">
        <f t="shared" si="2213"/>
        <v>18.899999999999999</v>
      </c>
      <c r="N1119" s="2">
        <f t="shared" si="2213"/>
        <v>2</v>
      </c>
      <c r="O1119" s="2">
        <f t="shared" si="2213"/>
        <v>2</v>
      </c>
      <c r="P1119" s="2" t="str">
        <f t="shared" si="2213"/>
        <v>dez</v>
      </c>
      <c r="Q1119" s="7" t="str">
        <f>IF($N1119=1,IF(ISERROR(VLOOKUP($P1119,'M1'!$A:$C,Q$2,FALSE)),"NOT PRESENT",VLOOKUP($P1119,'M1'!$A:$C,Q$2,FALSE)),IF($N1119=2,IF(ISERROR(VLOOKUP(DATA!$P1119,'M2'!$A:$C,Q$2,FALSE)),"NOT PRESENT",VLOOKUP(DATA!$P1119,'M2'!$A:$C,Q$2,FALSE)),IF($N1119=0,IF(ISERROR(VLOOKUP($P1119,'M1'!$A:$C,Q$2,FALSE)),IF(ISERROR(VLOOKUP(DATA!$P1119,'M2'!$A:$C,Q$2,FALSE)),"NOT PRESENT",VLOOKUP(DATA!$P1119,'M2'!$A:$C,Q$2,FALSE)),VLOOKUP($P1119,'M1'!$A:$C,Q$2,FALSE)),"SPECIFY METHOD")))</f>
        <v>Debris - Zero</v>
      </c>
      <c r="R1119" s="7" t="str">
        <f>IF($N1119=1,IF(ISERROR(VLOOKUP($P1119,'M1'!$A:$C,R$2,FALSE)),"NOT PRESENT",VLOOKUP($P1119,'M1'!$A:$C,R$2,FALSE)),IF($N1119=2,IF(ISERROR(VLOOKUP(DATA!$P1119,'M2'!$A:$C,R$2,FALSE)),"NOT PRESENT",VLOOKUP(DATA!$P1119,'M2'!$A:$C,R$2,FALSE)),IF($N1119=0,IF(ISERROR(VLOOKUP($P1119,'M1'!$A:$C,R$2,FALSE)),IF(ISERROR(VLOOKUP(DATA!$P1119,'M2'!$A:$C,R$2,FALSE)),"NOT PRESENT",VLOOKUP(DATA!$P1119,'M2'!$A:$C,R$2,FALSE)),VLOOKUP($P1119,'M1'!$A:$C,R$2,FALSE)),"SPECIFY METHOD")))</f>
        <v>No Debris found</v>
      </c>
      <c r="S1119" s="33">
        <f t="shared" si="2189"/>
        <v>0</v>
      </c>
      <c r="T1119" s="2">
        <v>0</v>
      </c>
    </row>
    <row r="1120" spans="2:20">
      <c r="B1120" s="2" t="str">
        <f t="shared" ref="B1120:D1120" si="2214">IF(ISERROR(B1119),IF(ISERROR(B1118),IF(ISERROR(B1117),"BLANK",B1117),B1118),B1119)</f>
        <v>LH</v>
      </c>
      <c r="C1120" s="2" t="str">
        <f t="shared" si="2214"/>
        <v>KK</v>
      </c>
      <c r="D1120" s="2" t="str">
        <f t="shared" si="2214"/>
        <v>BC3</v>
      </c>
      <c r="E1120" s="7" t="str">
        <f>IF(ISERROR(VLOOKUP($D1120,SITES!$A:$E,2,FALSE)),"",VLOOKUP($D1120,SITES!$A:$E,2,FALSE))</f>
        <v>Broward County 3</v>
      </c>
      <c r="F1120" s="4">
        <f>IF(ISERROR(VLOOKUP($D1120,SITES!$A:$E,3,FALSE)),"",VLOOKUP($D1120,SITES!$A:$E,3,FALSE))</f>
        <v>26.158633333333334</v>
      </c>
      <c r="G1120" s="31">
        <f>IF(ISERROR(VLOOKUP($D1120,SITES!$A:$E,4,FALSE)),"",VLOOKUP($D1120,SITES!$A:$E,4,FALSE))</f>
        <v>-80.077349999999996</v>
      </c>
      <c r="H1120" s="50">
        <f t="shared" ref="H1120:P1120" si="2215">IF(ISERROR(H1119),IF(ISERROR(H1118),IF(ISERROR(H1117),"BLANK",H1117),H1118),H1119)</f>
        <v>45479</v>
      </c>
      <c r="I1120" s="2">
        <f t="shared" si="2215"/>
        <v>15</v>
      </c>
      <c r="J1120" s="2" t="str">
        <f t="shared" si="2215"/>
        <v>N</v>
      </c>
      <c r="K1120" s="6">
        <f t="shared" si="2215"/>
        <v>0.41666666666666669</v>
      </c>
      <c r="L1120" s="2" t="str">
        <f t="shared" si="2215"/>
        <v>Angela</v>
      </c>
      <c r="M1120" s="2">
        <f t="shared" si="2215"/>
        <v>18.899999999999999</v>
      </c>
      <c r="N1120" s="2">
        <f t="shared" si="2215"/>
        <v>2</v>
      </c>
      <c r="O1120" s="2">
        <f t="shared" si="2215"/>
        <v>2</v>
      </c>
      <c r="P1120" s="2" t="str">
        <f t="shared" si="2215"/>
        <v>dez</v>
      </c>
      <c r="Q1120" s="7" t="str">
        <f>IF($N1120=1,IF(ISERROR(VLOOKUP($P1120,'M1'!$A:$C,Q$2,FALSE)),"NOT PRESENT",VLOOKUP($P1120,'M1'!$A:$C,Q$2,FALSE)),IF($N1120=2,IF(ISERROR(VLOOKUP(DATA!$P1120,'M2'!$A:$C,Q$2,FALSE)),"NOT PRESENT",VLOOKUP(DATA!$P1120,'M2'!$A:$C,Q$2,FALSE)),IF($N1120=0,IF(ISERROR(VLOOKUP($P1120,'M1'!$A:$C,Q$2,FALSE)),IF(ISERROR(VLOOKUP(DATA!$P1120,'M2'!$A:$C,Q$2,FALSE)),"NOT PRESENT",VLOOKUP(DATA!$P1120,'M2'!$A:$C,Q$2,FALSE)),VLOOKUP($P1120,'M1'!$A:$C,Q$2,FALSE)),"SPECIFY METHOD")))</f>
        <v>Debris - Zero</v>
      </c>
      <c r="R1120" s="7" t="str">
        <f>IF($N1120=1,IF(ISERROR(VLOOKUP($P1120,'M1'!$A:$C,R$2,FALSE)),"NOT PRESENT",VLOOKUP($P1120,'M1'!$A:$C,R$2,FALSE)),IF($N1120=2,IF(ISERROR(VLOOKUP(DATA!$P1120,'M2'!$A:$C,R$2,FALSE)),"NOT PRESENT",VLOOKUP(DATA!$P1120,'M2'!$A:$C,R$2,FALSE)),IF($N1120=0,IF(ISERROR(VLOOKUP($P1120,'M1'!$A:$C,R$2,FALSE)),IF(ISERROR(VLOOKUP(DATA!$P1120,'M2'!$A:$C,R$2,FALSE)),"NOT PRESENT",VLOOKUP(DATA!$P1120,'M2'!$A:$C,R$2,FALSE)),VLOOKUP($P1120,'M1'!$A:$C,R$2,FALSE)),"SPECIFY METHOD")))</f>
        <v>No Debris found</v>
      </c>
      <c r="S1120" s="33">
        <f t="shared" si="2189"/>
        <v>0</v>
      </c>
      <c r="T1120" s="2">
        <v>0</v>
      </c>
    </row>
    <row r="1121" spans="2:20">
      <c r="B1121" s="2" t="str">
        <f t="shared" ref="B1121:D1121" si="2216">IF(ISERROR(B1120),IF(ISERROR(B1119),IF(ISERROR(B1118),"BLANK",B1118),B1119),B1120)</f>
        <v>LH</v>
      </c>
      <c r="C1121" s="2" t="str">
        <f t="shared" si="2216"/>
        <v>KK</v>
      </c>
      <c r="D1121" s="2" t="str">
        <f t="shared" si="2216"/>
        <v>BC3</v>
      </c>
      <c r="E1121" s="7" t="str">
        <f>IF(ISERROR(VLOOKUP($D1121,SITES!$A:$E,2,FALSE)),"",VLOOKUP($D1121,SITES!$A:$E,2,FALSE))</f>
        <v>Broward County 3</v>
      </c>
      <c r="F1121" s="4">
        <f>IF(ISERROR(VLOOKUP($D1121,SITES!$A:$E,3,FALSE)),"",VLOOKUP($D1121,SITES!$A:$E,3,FALSE))</f>
        <v>26.158633333333334</v>
      </c>
      <c r="G1121" s="31">
        <f>IF(ISERROR(VLOOKUP($D1121,SITES!$A:$E,4,FALSE)),"",VLOOKUP($D1121,SITES!$A:$E,4,FALSE))</f>
        <v>-80.077349999999996</v>
      </c>
      <c r="H1121" s="50">
        <f t="shared" ref="H1121:P1121" si="2217">IF(ISERROR(H1120),IF(ISERROR(H1119),IF(ISERROR(H1118),"BLANK",H1118),H1119),H1120)</f>
        <v>45479</v>
      </c>
      <c r="I1121" s="2">
        <f t="shared" si="2217"/>
        <v>15</v>
      </c>
      <c r="J1121" s="2" t="str">
        <f t="shared" si="2217"/>
        <v>N</v>
      </c>
      <c r="K1121" s="6">
        <f t="shared" si="2217"/>
        <v>0.41666666666666669</v>
      </c>
      <c r="L1121" s="2" t="str">
        <f t="shared" si="2217"/>
        <v>Angela</v>
      </c>
      <c r="M1121" s="2">
        <f t="shared" si="2217"/>
        <v>18.899999999999999</v>
      </c>
      <c r="N1121" s="2">
        <f t="shared" si="2217"/>
        <v>2</v>
      </c>
      <c r="O1121" s="2">
        <f t="shared" si="2217"/>
        <v>2</v>
      </c>
      <c r="P1121" s="2" t="str">
        <f t="shared" si="2217"/>
        <v>dez</v>
      </c>
      <c r="Q1121" s="7" t="str">
        <f>IF($N1121=1,IF(ISERROR(VLOOKUP($P1121,'M1'!$A:$C,Q$2,FALSE)),"NOT PRESENT",VLOOKUP($P1121,'M1'!$A:$C,Q$2,FALSE)),IF($N1121=2,IF(ISERROR(VLOOKUP(DATA!$P1121,'M2'!$A:$C,Q$2,FALSE)),"NOT PRESENT",VLOOKUP(DATA!$P1121,'M2'!$A:$C,Q$2,FALSE)),IF($N1121=0,IF(ISERROR(VLOOKUP($P1121,'M1'!$A:$C,Q$2,FALSE)),IF(ISERROR(VLOOKUP(DATA!$P1121,'M2'!$A:$C,Q$2,FALSE)),"NOT PRESENT",VLOOKUP(DATA!$P1121,'M2'!$A:$C,Q$2,FALSE)),VLOOKUP($P1121,'M1'!$A:$C,Q$2,FALSE)),"SPECIFY METHOD")))</f>
        <v>Debris - Zero</v>
      </c>
      <c r="R1121" s="7" t="str">
        <f>IF($N1121=1,IF(ISERROR(VLOOKUP($P1121,'M1'!$A:$C,R$2,FALSE)),"NOT PRESENT",VLOOKUP($P1121,'M1'!$A:$C,R$2,FALSE)),IF($N1121=2,IF(ISERROR(VLOOKUP(DATA!$P1121,'M2'!$A:$C,R$2,FALSE)),"NOT PRESENT",VLOOKUP(DATA!$P1121,'M2'!$A:$C,R$2,FALSE)),IF($N1121=0,IF(ISERROR(VLOOKUP($P1121,'M1'!$A:$C,R$2,FALSE)),IF(ISERROR(VLOOKUP(DATA!$P1121,'M2'!$A:$C,R$2,FALSE)),"NOT PRESENT",VLOOKUP(DATA!$P1121,'M2'!$A:$C,R$2,FALSE)),VLOOKUP($P1121,'M1'!$A:$C,R$2,FALSE)),"SPECIFY METHOD")))</f>
        <v>No Debris found</v>
      </c>
      <c r="S1121" s="33">
        <f t="shared" si="2189"/>
        <v>0</v>
      </c>
      <c r="T1121" s="2">
        <v>0</v>
      </c>
    </row>
    <row r="1122" spans="2:20">
      <c r="B1122" s="2" t="str">
        <f t="shared" ref="B1122:D1122" si="2218">IF(ISERROR(B1121),IF(ISERROR(B1120),IF(ISERROR(B1119),"BLANK",B1119),B1120),B1121)</f>
        <v>LH</v>
      </c>
      <c r="C1122" s="2" t="str">
        <f t="shared" si="2218"/>
        <v>KK</v>
      </c>
      <c r="D1122" s="2" t="str">
        <f t="shared" si="2218"/>
        <v>BC3</v>
      </c>
      <c r="E1122" s="7" t="str">
        <f>IF(ISERROR(VLOOKUP($D1122,SITES!$A:$E,2,FALSE)),"",VLOOKUP($D1122,SITES!$A:$E,2,FALSE))</f>
        <v>Broward County 3</v>
      </c>
      <c r="F1122" s="4">
        <f>IF(ISERROR(VLOOKUP($D1122,SITES!$A:$E,3,FALSE)),"",VLOOKUP($D1122,SITES!$A:$E,3,FALSE))</f>
        <v>26.158633333333334</v>
      </c>
      <c r="G1122" s="31">
        <f>IF(ISERROR(VLOOKUP($D1122,SITES!$A:$E,4,FALSE)),"",VLOOKUP($D1122,SITES!$A:$E,4,FALSE))</f>
        <v>-80.077349999999996</v>
      </c>
      <c r="H1122" s="50">
        <f t="shared" ref="H1122:P1122" si="2219">IF(ISERROR(H1121),IF(ISERROR(H1120),IF(ISERROR(H1119),"BLANK",H1119),H1120),H1121)</f>
        <v>45479</v>
      </c>
      <c r="I1122" s="2">
        <f t="shared" si="2219"/>
        <v>15</v>
      </c>
      <c r="J1122" s="2" t="str">
        <f t="shared" si="2219"/>
        <v>N</v>
      </c>
      <c r="K1122" s="6">
        <f t="shared" si="2219"/>
        <v>0.41666666666666669</v>
      </c>
      <c r="L1122" s="2" t="str">
        <f t="shared" si="2219"/>
        <v>Angela</v>
      </c>
      <c r="M1122" s="2">
        <f t="shared" si="2219"/>
        <v>18.899999999999999</v>
      </c>
      <c r="N1122" s="2">
        <f t="shared" si="2219"/>
        <v>2</v>
      </c>
      <c r="O1122" s="2">
        <f t="shared" si="2219"/>
        <v>2</v>
      </c>
      <c r="P1122" s="2" t="str">
        <f t="shared" si="2219"/>
        <v>dez</v>
      </c>
      <c r="Q1122" s="7" t="str">
        <f>IF($N1122=1,IF(ISERROR(VLOOKUP($P1122,'M1'!$A:$C,Q$2,FALSE)),"NOT PRESENT",VLOOKUP($P1122,'M1'!$A:$C,Q$2,FALSE)),IF($N1122=2,IF(ISERROR(VLOOKUP(DATA!$P1122,'M2'!$A:$C,Q$2,FALSE)),"NOT PRESENT",VLOOKUP(DATA!$P1122,'M2'!$A:$C,Q$2,FALSE)),IF($N1122=0,IF(ISERROR(VLOOKUP($P1122,'M1'!$A:$C,Q$2,FALSE)),IF(ISERROR(VLOOKUP(DATA!$P1122,'M2'!$A:$C,Q$2,FALSE)),"NOT PRESENT",VLOOKUP(DATA!$P1122,'M2'!$A:$C,Q$2,FALSE)),VLOOKUP($P1122,'M1'!$A:$C,Q$2,FALSE)),"SPECIFY METHOD")))</f>
        <v>Debris - Zero</v>
      </c>
      <c r="R1122" s="7" t="str">
        <f>IF($N1122=1,IF(ISERROR(VLOOKUP($P1122,'M1'!$A:$C,R$2,FALSE)),"NOT PRESENT",VLOOKUP($P1122,'M1'!$A:$C,R$2,FALSE)),IF($N1122=2,IF(ISERROR(VLOOKUP(DATA!$P1122,'M2'!$A:$C,R$2,FALSE)),"NOT PRESENT",VLOOKUP(DATA!$P1122,'M2'!$A:$C,R$2,FALSE)),IF($N1122=0,IF(ISERROR(VLOOKUP($P1122,'M1'!$A:$C,R$2,FALSE)),IF(ISERROR(VLOOKUP(DATA!$P1122,'M2'!$A:$C,R$2,FALSE)),"NOT PRESENT",VLOOKUP(DATA!$P1122,'M2'!$A:$C,R$2,FALSE)),VLOOKUP($P1122,'M1'!$A:$C,R$2,FALSE)),"SPECIFY METHOD")))</f>
        <v>No Debris found</v>
      </c>
      <c r="S1122" s="33">
        <f t="shared" si="2189"/>
        <v>0</v>
      </c>
      <c r="T1122" s="2">
        <v>0</v>
      </c>
    </row>
    <row r="1123" spans="2:20">
      <c r="B1123" s="2" t="str">
        <f t="shared" ref="B1123:D1123" si="2220">IF(ISERROR(B1122),IF(ISERROR(B1121),IF(ISERROR(B1120),"BLANK",B1120),B1121),B1122)</f>
        <v>LH</v>
      </c>
      <c r="C1123" s="2" t="str">
        <f t="shared" si="2220"/>
        <v>KK</v>
      </c>
      <c r="D1123" s="2" t="str">
        <f t="shared" si="2220"/>
        <v>BC3</v>
      </c>
      <c r="E1123" s="7" t="str">
        <f>IF(ISERROR(VLOOKUP($D1123,SITES!$A:$E,2,FALSE)),"",VLOOKUP($D1123,SITES!$A:$E,2,FALSE))</f>
        <v>Broward County 3</v>
      </c>
      <c r="F1123" s="4">
        <f>IF(ISERROR(VLOOKUP($D1123,SITES!$A:$E,3,FALSE)),"",VLOOKUP($D1123,SITES!$A:$E,3,FALSE))</f>
        <v>26.158633333333334</v>
      </c>
      <c r="G1123" s="31">
        <f>IF(ISERROR(VLOOKUP($D1123,SITES!$A:$E,4,FALSE)),"",VLOOKUP($D1123,SITES!$A:$E,4,FALSE))</f>
        <v>-80.077349999999996</v>
      </c>
      <c r="H1123" s="50">
        <f t="shared" ref="H1123:P1123" si="2221">IF(ISERROR(H1122),IF(ISERROR(H1121),IF(ISERROR(H1120),"BLANK",H1120),H1121),H1122)</f>
        <v>45479</v>
      </c>
      <c r="I1123" s="2">
        <f t="shared" si="2221"/>
        <v>15</v>
      </c>
      <c r="J1123" s="2" t="str">
        <f t="shared" si="2221"/>
        <v>N</v>
      </c>
      <c r="K1123" s="6">
        <f t="shared" si="2221"/>
        <v>0.41666666666666669</v>
      </c>
      <c r="L1123" s="2" t="str">
        <f t="shared" si="2221"/>
        <v>Angela</v>
      </c>
      <c r="M1123" s="2">
        <f t="shared" si="2221"/>
        <v>18.899999999999999</v>
      </c>
      <c r="N1123" s="2">
        <f t="shared" si="2221"/>
        <v>2</v>
      </c>
      <c r="O1123" s="2">
        <f t="shared" si="2221"/>
        <v>2</v>
      </c>
      <c r="P1123" s="2" t="str">
        <f t="shared" si="2221"/>
        <v>dez</v>
      </c>
      <c r="Q1123" s="7" t="str">
        <f>IF($N1123=1,IF(ISERROR(VLOOKUP($P1123,'M1'!$A:$C,Q$2,FALSE)),"NOT PRESENT",VLOOKUP($P1123,'M1'!$A:$C,Q$2,FALSE)),IF($N1123=2,IF(ISERROR(VLOOKUP(DATA!$P1123,'M2'!$A:$C,Q$2,FALSE)),"NOT PRESENT",VLOOKUP(DATA!$P1123,'M2'!$A:$C,Q$2,FALSE)),IF($N1123=0,IF(ISERROR(VLOOKUP($P1123,'M1'!$A:$C,Q$2,FALSE)),IF(ISERROR(VLOOKUP(DATA!$P1123,'M2'!$A:$C,Q$2,FALSE)),"NOT PRESENT",VLOOKUP(DATA!$P1123,'M2'!$A:$C,Q$2,FALSE)),VLOOKUP($P1123,'M1'!$A:$C,Q$2,FALSE)),"SPECIFY METHOD")))</f>
        <v>Debris - Zero</v>
      </c>
      <c r="R1123" s="7" t="str">
        <f>IF($N1123=1,IF(ISERROR(VLOOKUP($P1123,'M1'!$A:$C,R$2,FALSE)),"NOT PRESENT",VLOOKUP($P1123,'M1'!$A:$C,R$2,FALSE)),IF($N1123=2,IF(ISERROR(VLOOKUP(DATA!$P1123,'M2'!$A:$C,R$2,FALSE)),"NOT PRESENT",VLOOKUP(DATA!$P1123,'M2'!$A:$C,R$2,FALSE)),IF($N1123=0,IF(ISERROR(VLOOKUP($P1123,'M1'!$A:$C,R$2,FALSE)),IF(ISERROR(VLOOKUP(DATA!$P1123,'M2'!$A:$C,R$2,FALSE)),"NOT PRESENT",VLOOKUP(DATA!$P1123,'M2'!$A:$C,R$2,FALSE)),VLOOKUP($P1123,'M1'!$A:$C,R$2,FALSE)),"SPECIFY METHOD")))</f>
        <v>No Debris found</v>
      </c>
      <c r="S1123" s="33">
        <f t="shared" si="2189"/>
        <v>0</v>
      </c>
      <c r="T1123" s="2">
        <v>0</v>
      </c>
    </row>
    <row r="1124" spans="2:20">
      <c r="B1124" s="2" t="str">
        <f t="shared" ref="B1124:D1124" si="2222">IF(ISERROR(B1123),IF(ISERROR(B1122),IF(ISERROR(B1121),"BLANK",B1121),B1122),B1123)</f>
        <v>LH</v>
      </c>
      <c r="C1124" s="2" t="str">
        <f t="shared" si="2222"/>
        <v>KK</v>
      </c>
      <c r="D1124" s="2" t="str">
        <f t="shared" si="2222"/>
        <v>BC3</v>
      </c>
      <c r="E1124" s="7" t="str">
        <f>IF(ISERROR(VLOOKUP($D1124,SITES!$A:$E,2,FALSE)),"",VLOOKUP($D1124,SITES!$A:$E,2,FALSE))</f>
        <v>Broward County 3</v>
      </c>
      <c r="F1124" s="4">
        <f>IF(ISERROR(VLOOKUP($D1124,SITES!$A:$E,3,FALSE)),"",VLOOKUP($D1124,SITES!$A:$E,3,FALSE))</f>
        <v>26.158633333333334</v>
      </c>
      <c r="G1124" s="31">
        <f>IF(ISERROR(VLOOKUP($D1124,SITES!$A:$E,4,FALSE)),"",VLOOKUP($D1124,SITES!$A:$E,4,FALSE))</f>
        <v>-80.077349999999996</v>
      </c>
      <c r="H1124" s="50">
        <f t="shared" ref="H1124:P1124" si="2223">IF(ISERROR(H1123),IF(ISERROR(H1122),IF(ISERROR(H1121),"BLANK",H1121),H1122),H1123)</f>
        <v>45479</v>
      </c>
      <c r="I1124" s="2">
        <f t="shared" si="2223"/>
        <v>15</v>
      </c>
      <c r="J1124" s="2" t="str">
        <f t="shared" si="2223"/>
        <v>N</v>
      </c>
      <c r="K1124" s="6">
        <f t="shared" si="2223"/>
        <v>0.41666666666666669</v>
      </c>
      <c r="L1124" s="2" t="str">
        <f t="shared" si="2223"/>
        <v>Angela</v>
      </c>
      <c r="M1124" s="2">
        <f t="shared" si="2223"/>
        <v>18.899999999999999</v>
      </c>
      <c r="N1124" s="2">
        <f t="shared" si="2223"/>
        <v>2</v>
      </c>
      <c r="O1124" s="2">
        <f t="shared" si="2223"/>
        <v>2</v>
      </c>
      <c r="P1124" s="2" t="str">
        <f t="shared" si="2223"/>
        <v>dez</v>
      </c>
      <c r="Q1124" s="7" t="str">
        <f>IF($N1124=1,IF(ISERROR(VLOOKUP($P1124,'M1'!$A:$C,Q$2,FALSE)),"NOT PRESENT",VLOOKUP($P1124,'M1'!$A:$C,Q$2,FALSE)),IF($N1124=2,IF(ISERROR(VLOOKUP(DATA!$P1124,'M2'!$A:$C,Q$2,FALSE)),"NOT PRESENT",VLOOKUP(DATA!$P1124,'M2'!$A:$C,Q$2,FALSE)),IF($N1124=0,IF(ISERROR(VLOOKUP($P1124,'M1'!$A:$C,Q$2,FALSE)),IF(ISERROR(VLOOKUP(DATA!$P1124,'M2'!$A:$C,Q$2,FALSE)),"NOT PRESENT",VLOOKUP(DATA!$P1124,'M2'!$A:$C,Q$2,FALSE)),VLOOKUP($P1124,'M1'!$A:$C,Q$2,FALSE)),"SPECIFY METHOD")))</f>
        <v>Debris - Zero</v>
      </c>
      <c r="R1124" s="7" t="str">
        <f>IF($N1124=1,IF(ISERROR(VLOOKUP($P1124,'M1'!$A:$C,R$2,FALSE)),"NOT PRESENT",VLOOKUP($P1124,'M1'!$A:$C,R$2,FALSE)),IF($N1124=2,IF(ISERROR(VLOOKUP(DATA!$P1124,'M2'!$A:$C,R$2,FALSE)),"NOT PRESENT",VLOOKUP(DATA!$P1124,'M2'!$A:$C,R$2,FALSE)),IF($N1124=0,IF(ISERROR(VLOOKUP($P1124,'M1'!$A:$C,R$2,FALSE)),IF(ISERROR(VLOOKUP(DATA!$P1124,'M2'!$A:$C,R$2,FALSE)),"NOT PRESENT",VLOOKUP(DATA!$P1124,'M2'!$A:$C,R$2,FALSE)),VLOOKUP($P1124,'M1'!$A:$C,R$2,FALSE)),"SPECIFY METHOD")))</f>
        <v>No Debris found</v>
      </c>
      <c r="S1124" s="33">
        <f t="shared" si="2189"/>
        <v>0</v>
      </c>
      <c r="T1124" s="2">
        <v>0</v>
      </c>
    </row>
    <row r="1125" spans="2:20">
      <c r="B1125" s="2" t="str">
        <f t="shared" ref="B1125:D1125" si="2224">IF(ISERROR(B1124),IF(ISERROR(B1123),IF(ISERROR(B1122),"BLANK",B1122),B1123),B1124)</f>
        <v>LH</v>
      </c>
      <c r="C1125" s="2" t="str">
        <f t="shared" si="2224"/>
        <v>KK</v>
      </c>
      <c r="D1125" s="2" t="str">
        <f t="shared" si="2224"/>
        <v>BC3</v>
      </c>
      <c r="E1125" s="7" t="str">
        <f>IF(ISERROR(VLOOKUP($D1125,SITES!$A:$E,2,FALSE)),"",VLOOKUP($D1125,SITES!$A:$E,2,FALSE))</f>
        <v>Broward County 3</v>
      </c>
      <c r="F1125" s="4">
        <f>IF(ISERROR(VLOOKUP($D1125,SITES!$A:$E,3,FALSE)),"",VLOOKUP($D1125,SITES!$A:$E,3,FALSE))</f>
        <v>26.158633333333334</v>
      </c>
      <c r="G1125" s="31">
        <f>IF(ISERROR(VLOOKUP($D1125,SITES!$A:$E,4,FALSE)),"",VLOOKUP($D1125,SITES!$A:$E,4,FALSE))</f>
        <v>-80.077349999999996</v>
      </c>
      <c r="H1125" s="50">
        <f t="shared" ref="H1125:P1125" si="2225">IF(ISERROR(H1124),IF(ISERROR(H1123),IF(ISERROR(H1122),"BLANK",H1122),H1123),H1124)</f>
        <v>45479</v>
      </c>
      <c r="I1125" s="2">
        <f t="shared" si="2225"/>
        <v>15</v>
      </c>
      <c r="J1125" s="2" t="str">
        <f t="shared" si="2225"/>
        <v>N</v>
      </c>
      <c r="K1125" s="6">
        <f t="shared" si="2225"/>
        <v>0.41666666666666669</v>
      </c>
      <c r="L1125" s="2" t="str">
        <f t="shared" si="2225"/>
        <v>Angela</v>
      </c>
      <c r="M1125" s="2">
        <f t="shared" si="2225"/>
        <v>18.899999999999999</v>
      </c>
      <c r="N1125" s="2">
        <f t="shared" si="2225"/>
        <v>2</v>
      </c>
      <c r="O1125" s="2">
        <f t="shared" si="2225"/>
        <v>2</v>
      </c>
      <c r="P1125" s="2" t="str">
        <f t="shared" si="2225"/>
        <v>dez</v>
      </c>
      <c r="Q1125" s="7" t="str">
        <f>IF($N1125=1,IF(ISERROR(VLOOKUP($P1125,'M1'!$A:$C,Q$2,FALSE)),"NOT PRESENT",VLOOKUP($P1125,'M1'!$A:$C,Q$2,FALSE)),IF($N1125=2,IF(ISERROR(VLOOKUP(DATA!$P1125,'M2'!$A:$C,Q$2,FALSE)),"NOT PRESENT",VLOOKUP(DATA!$P1125,'M2'!$A:$C,Q$2,FALSE)),IF($N1125=0,IF(ISERROR(VLOOKUP($P1125,'M1'!$A:$C,Q$2,FALSE)),IF(ISERROR(VLOOKUP(DATA!$P1125,'M2'!$A:$C,Q$2,FALSE)),"NOT PRESENT",VLOOKUP(DATA!$P1125,'M2'!$A:$C,Q$2,FALSE)),VLOOKUP($P1125,'M1'!$A:$C,Q$2,FALSE)),"SPECIFY METHOD")))</f>
        <v>Debris - Zero</v>
      </c>
      <c r="R1125" s="7" t="str">
        <f>IF($N1125=1,IF(ISERROR(VLOOKUP($P1125,'M1'!$A:$C,R$2,FALSE)),"NOT PRESENT",VLOOKUP($P1125,'M1'!$A:$C,R$2,FALSE)),IF($N1125=2,IF(ISERROR(VLOOKUP(DATA!$P1125,'M2'!$A:$C,R$2,FALSE)),"NOT PRESENT",VLOOKUP(DATA!$P1125,'M2'!$A:$C,R$2,FALSE)),IF($N1125=0,IF(ISERROR(VLOOKUP($P1125,'M1'!$A:$C,R$2,FALSE)),IF(ISERROR(VLOOKUP(DATA!$P1125,'M2'!$A:$C,R$2,FALSE)),"NOT PRESENT",VLOOKUP(DATA!$P1125,'M2'!$A:$C,R$2,FALSE)),VLOOKUP($P1125,'M1'!$A:$C,R$2,FALSE)),"SPECIFY METHOD")))</f>
        <v>No Debris found</v>
      </c>
      <c r="S1125" s="33">
        <f t="shared" si="2189"/>
        <v>0</v>
      </c>
      <c r="T1125" s="2">
        <v>0</v>
      </c>
    </row>
    <row r="1126" spans="2:20">
      <c r="B1126" s="2" t="str">
        <f t="shared" ref="B1126:D1126" si="2226">IF(ISERROR(B1125),IF(ISERROR(B1124),IF(ISERROR(B1123),"BLANK",B1123),B1124),B1125)</f>
        <v>LH</v>
      </c>
      <c r="C1126" s="2" t="str">
        <f t="shared" si="2226"/>
        <v>KK</v>
      </c>
      <c r="D1126" s="2" t="str">
        <f t="shared" si="2226"/>
        <v>BC3</v>
      </c>
      <c r="E1126" s="7" t="str">
        <f>IF(ISERROR(VLOOKUP($D1126,SITES!$A:$E,2,FALSE)),"",VLOOKUP($D1126,SITES!$A:$E,2,FALSE))</f>
        <v>Broward County 3</v>
      </c>
      <c r="F1126" s="4">
        <f>IF(ISERROR(VLOOKUP($D1126,SITES!$A:$E,3,FALSE)),"",VLOOKUP($D1126,SITES!$A:$E,3,FALSE))</f>
        <v>26.158633333333334</v>
      </c>
      <c r="G1126" s="31">
        <f>IF(ISERROR(VLOOKUP($D1126,SITES!$A:$E,4,FALSE)),"",VLOOKUP($D1126,SITES!$A:$E,4,FALSE))</f>
        <v>-80.077349999999996</v>
      </c>
      <c r="H1126" s="50">
        <f t="shared" ref="H1126:P1126" si="2227">IF(ISERROR(H1125),IF(ISERROR(H1124),IF(ISERROR(H1123),"BLANK",H1123),H1124),H1125)</f>
        <v>45479</v>
      </c>
      <c r="I1126" s="2">
        <f t="shared" si="2227"/>
        <v>15</v>
      </c>
      <c r="J1126" s="2" t="str">
        <f t="shared" si="2227"/>
        <v>N</v>
      </c>
      <c r="K1126" s="6">
        <f t="shared" si="2227"/>
        <v>0.41666666666666669</v>
      </c>
      <c r="L1126" s="2" t="str">
        <f t="shared" si="2227"/>
        <v>Angela</v>
      </c>
      <c r="M1126" s="2">
        <f t="shared" si="2227"/>
        <v>18.899999999999999</v>
      </c>
      <c r="N1126" s="2">
        <f t="shared" si="2227"/>
        <v>2</v>
      </c>
      <c r="O1126" s="2">
        <f t="shared" si="2227"/>
        <v>2</v>
      </c>
      <c r="P1126" s="2" t="str">
        <f t="shared" si="2227"/>
        <v>dez</v>
      </c>
      <c r="Q1126" s="7" t="str">
        <f>IF($N1126=1,IF(ISERROR(VLOOKUP($P1126,'M1'!$A:$C,Q$2,FALSE)),"NOT PRESENT",VLOOKUP($P1126,'M1'!$A:$C,Q$2,FALSE)),IF($N1126=2,IF(ISERROR(VLOOKUP(DATA!$P1126,'M2'!$A:$C,Q$2,FALSE)),"NOT PRESENT",VLOOKUP(DATA!$P1126,'M2'!$A:$C,Q$2,FALSE)),IF($N1126=0,IF(ISERROR(VLOOKUP($P1126,'M1'!$A:$C,Q$2,FALSE)),IF(ISERROR(VLOOKUP(DATA!$P1126,'M2'!$A:$C,Q$2,FALSE)),"NOT PRESENT",VLOOKUP(DATA!$P1126,'M2'!$A:$C,Q$2,FALSE)),VLOOKUP($P1126,'M1'!$A:$C,Q$2,FALSE)),"SPECIFY METHOD")))</f>
        <v>Debris - Zero</v>
      </c>
      <c r="R1126" s="7" t="str">
        <f>IF($N1126=1,IF(ISERROR(VLOOKUP($P1126,'M1'!$A:$C,R$2,FALSE)),"NOT PRESENT",VLOOKUP($P1126,'M1'!$A:$C,R$2,FALSE)),IF($N1126=2,IF(ISERROR(VLOOKUP(DATA!$P1126,'M2'!$A:$C,R$2,FALSE)),"NOT PRESENT",VLOOKUP(DATA!$P1126,'M2'!$A:$C,R$2,FALSE)),IF($N1126=0,IF(ISERROR(VLOOKUP($P1126,'M1'!$A:$C,R$2,FALSE)),IF(ISERROR(VLOOKUP(DATA!$P1126,'M2'!$A:$C,R$2,FALSE)),"NOT PRESENT",VLOOKUP(DATA!$P1126,'M2'!$A:$C,R$2,FALSE)),VLOOKUP($P1126,'M1'!$A:$C,R$2,FALSE)),"SPECIFY METHOD")))</f>
        <v>No Debris found</v>
      </c>
      <c r="S1126" s="33">
        <f t="shared" si="2189"/>
        <v>0</v>
      </c>
      <c r="T1126" s="2">
        <v>0</v>
      </c>
    </row>
    <row r="1127" spans="2:20">
      <c r="B1127" s="2" t="str">
        <f t="shared" ref="B1127:D1127" si="2228">IF(ISERROR(B1126),IF(ISERROR(B1125),IF(ISERROR(B1124),"BLANK",B1124),B1125),B1126)</f>
        <v>LH</v>
      </c>
      <c r="C1127" s="2" t="str">
        <f t="shared" si="2228"/>
        <v>KK</v>
      </c>
      <c r="D1127" s="2" t="str">
        <f t="shared" si="2228"/>
        <v>BC3</v>
      </c>
      <c r="E1127" s="7" t="str">
        <f>IF(ISERROR(VLOOKUP($D1127,SITES!$A:$E,2,FALSE)),"",VLOOKUP($D1127,SITES!$A:$E,2,FALSE))</f>
        <v>Broward County 3</v>
      </c>
      <c r="F1127" s="4">
        <f>IF(ISERROR(VLOOKUP($D1127,SITES!$A:$E,3,FALSE)),"",VLOOKUP($D1127,SITES!$A:$E,3,FALSE))</f>
        <v>26.158633333333334</v>
      </c>
      <c r="G1127" s="31">
        <f>IF(ISERROR(VLOOKUP($D1127,SITES!$A:$E,4,FALSE)),"",VLOOKUP($D1127,SITES!$A:$E,4,FALSE))</f>
        <v>-80.077349999999996</v>
      </c>
      <c r="H1127" s="50">
        <f t="shared" ref="H1127:P1127" si="2229">IF(ISERROR(H1126),IF(ISERROR(H1125),IF(ISERROR(H1124),"BLANK",H1124),H1125),H1126)</f>
        <v>45479</v>
      </c>
      <c r="I1127" s="2">
        <f t="shared" si="2229"/>
        <v>15</v>
      </c>
      <c r="J1127" s="2" t="str">
        <f t="shared" si="2229"/>
        <v>N</v>
      </c>
      <c r="K1127" s="6">
        <f t="shared" si="2229"/>
        <v>0.41666666666666669</v>
      </c>
      <c r="L1127" s="2" t="str">
        <f t="shared" si="2229"/>
        <v>Angela</v>
      </c>
      <c r="M1127" s="2">
        <f t="shared" si="2229"/>
        <v>18.899999999999999</v>
      </c>
      <c r="N1127" s="2">
        <f t="shared" si="2229"/>
        <v>2</v>
      </c>
      <c r="O1127" s="2">
        <f t="shared" si="2229"/>
        <v>2</v>
      </c>
      <c r="P1127" s="2" t="str">
        <f t="shared" si="2229"/>
        <v>dez</v>
      </c>
      <c r="Q1127" s="7" t="str">
        <f>IF($N1127=1,IF(ISERROR(VLOOKUP($P1127,'M1'!$A:$C,Q$2,FALSE)),"NOT PRESENT",VLOOKUP($P1127,'M1'!$A:$C,Q$2,FALSE)),IF($N1127=2,IF(ISERROR(VLOOKUP(DATA!$P1127,'M2'!$A:$C,Q$2,FALSE)),"NOT PRESENT",VLOOKUP(DATA!$P1127,'M2'!$A:$C,Q$2,FALSE)),IF($N1127=0,IF(ISERROR(VLOOKUP($P1127,'M1'!$A:$C,Q$2,FALSE)),IF(ISERROR(VLOOKUP(DATA!$P1127,'M2'!$A:$C,Q$2,FALSE)),"NOT PRESENT",VLOOKUP(DATA!$P1127,'M2'!$A:$C,Q$2,FALSE)),VLOOKUP($P1127,'M1'!$A:$C,Q$2,FALSE)),"SPECIFY METHOD")))</f>
        <v>Debris - Zero</v>
      </c>
      <c r="R1127" s="7" t="str">
        <f>IF($N1127=1,IF(ISERROR(VLOOKUP($P1127,'M1'!$A:$C,R$2,FALSE)),"NOT PRESENT",VLOOKUP($P1127,'M1'!$A:$C,R$2,FALSE)),IF($N1127=2,IF(ISERROR(VLOOKUP(DATA!$P1127,'M2'!$A:$C,R$2,FALSE)),"NOT PRESENT",VLOOKUP(DATA!$P1127,'M2'!$A:$C,R$2,FALSE)),IF($N1127=0,IF(ISERROR(VLOOKUP($P1127,'M1'!$A:$C,R$2,FALSE)),IF(ISERROR(VLOOKUP(DATA!$P1127,'M2'!$A:$C,R$2,FALSE)),"NOT PRESENT",VLOOKUP(DATA!$P1127,'M2'!$A:$C,R$2,FALSE)),VLOOKUP($P1127,'M1'!$A:$C,R$2,FALSE)),"SPECIFY METHOD")))</f>
        <v>No Debris found</v>
      </c>
      <c r="S1127" s="33">
        <f t="shared" si="2189"/>
        <v>0</v>
      </c>
      <c r="T1127" s="2">
        <v>0</v>
      </c>
    </row>
    <row r="1128" spans="2:20">
      <c r="B1128" s="2" t="str">
        <f t="shared" ref="B1128:D1128" si="2230">IF(ISERROR(B1127),IF(ISERROR(B1126),IF(ISERROR(B1125),"BLANK",B1125),B1126),B1127)</f>
        <v>LH</v>
      </c>
      <c r="C1128" s="2" t="str">
        <f t="shared" si="2230"/>
        <v>KK</v>
      </c>
      <c r="D1128" s="2" t="str">
        <f t="shared" si="2230"/>
        <v>BC3</v>
      </c>
      <c r="E1128" s="7" t="str">
        <f>IF(ISERROR(VLOOKUP($D1128,SITES!$A:$E,2,FALSE)),"",VLOOKUP($D1128,SITES!$A:$E,2,FALSE))</f>
        <v>Broward County 3</v>
      </c>
      <c r="F1128" s="4">
        <f>IF(ISERROR(VLOOKUP($D1128,SITES!$A:$E,3,FALSE)),"",VLOOKUP($D1128,SITES!$A:$E,3,FALSE))</f>
        <v>26.158633333333334</v>
      </c>
      <c r="G1128" s="31">
        <f>IF(ISERROR(VLOOKUP($D1128,SITES!$A:$E,4,FALSE)),"",VLOOKUP($D1128,SITES!$A:$E,4,FALSE))</f>
        <v>-80.077349999999996</v>
      </c>
      <c r="H1128" s="50">
        <f t="shared" ref="H1128:P1128" si="2231">IF(ISERROR(H1127),IF(ISERROR(H1126),IF(ISERROR(H1125),"BLANK",H1125),H1126),H1127)</f>
        <v>45479</v>
      </c>
      <c r="I1128" s="2">
        <f t="shared" si="2231"/>
        <v>15</v>
      </c>
      <c r="J1128" s="2" t="str">
        <f t="shared" si="2231"/>
        <v>N</v>
      </c>
      <c r="K1128" s="6">
        <f t="shared" si="2231"/>
        <v>0.41666666666666669</v>
      </c>
      <c r="L1128" s="2" t="str">
        <f t="shared" si="2231"/>
        <v>Angela</v>
      </c>
      <c r="M1128" s="2">
        <f t="shared" si="2231"/>
        <v>18.899999999999999</v>
      </c>
      <c r="N1128" s="2">
        <f t="shared" si="2231"/>
        <v>2</v>
      </c>
      <c r="O1128" s="2">
        <f t="shared" si="2231"/>
        <v>2</v>
      </c>
      <c r="P1128" s="2" t="str">
        <f t="shared" si="2231"/>
        <v>dez</v>
      </c>
      <c r="Q1128" s="7" t="str">
        <f>IF($N1128=1,IF(ISERROR(VLOOKUP($P1128,'M1'!$A:$C,Q$2,FALSE)),"NOT PRESENT",VLOOKUP($P1128,'M1'!$A:$C,Q$2,FALSE)),IF($N1128=2,IF(ISERROR(VLOOKUP(DATA!$P1128,'M2'!$A:$C,Q$2,FALSE)),"NOT PRESENT",VLOOKUP(DATA!$P1128,'M2'!$A:$C,Q$2,FALSE)),IF($N1128=0,IF(ISERROR(VLOOKUP($P1128,'M1'!$A:$C,Q$2,FALSE)),IF(ISERROR(VLOOKUP(DATA!$P1128,'M2'!$A:$C,Q$2,FALSE)),"NOT PRESENT",VLOOKUP(DATA!$P1128,'M2'!$A:$C,Q$2,FALSE)),VLOOKUP($P1128,'M1'!$A:$C,Q$2,FALSE)),"SPECIFY METHOD")))</f>
        <v>Debris - Zero</v>
      </c>
      <c r="R1128" s="7" t="str">
        <f>IF($N1128=1,IF(ISERROR(VLOOKUP($P1128,'M1'!$A:$C,R$2,FALSE)),"NOT PRESENT",VLOOKUP($P1128,'M1'!$A:$C,R$2,FALSE)),IF($N1128=2,IF(ISERROR(VLOOKUP(DATA!$P1128,'M2'!$A:$C,R$2,FALSE)),"NOT PRESENT",VLOOKUP(DATA!$P1128,'M2'!$A:$C,R$2,FALSE)),IF($N1128=0,IF(ISERROR(VLOOKUP($P1128,'M1'!$A:$C,R$2,FALSE)),IF(ISERROR(VLOOKUP(DATA!$P1128,'M2'!$A:$C,R$2,FALSE)),"NOT PRESENT",VLOOKUP(DATA!$P1128,'M2'!$A:$C,R$2,FALSE)),VLOOKUP($P1128,'M1'!$A:$C,R$2,FALSE)),"SPECIFY METHOD")))</f>
        <v>No Debris found</v>
      </c>
      <c r="S1128" s="33">
        <f t="shared" si="2189"/>
        <v>0</v>
      </c>
      <c r="T1128" s="2">
        <v>0</v>
      </c>
    </row>
    <row r="1129" spans="2:20">
      <c r="B1129" s="2" t="str">
        <f t="shared" ref="B1129:D1129" si="2232">IF(ISERROR(B1128),IF(ISERROR(B1127),IF(ISERROR(B1126),"BLANK",B1126),B1127),B1128)</f>
        <v>LH</v>
      </c>
      <c r="C1129" s="2" t="str">
        <f t="shared" si="2232"/>
        <v>KK</v>
      </c>
      <c r="D1129" s="2" t="str">
        <f t="shared" si="2232"/>
        <v>BC3</v>
      </c>
      <c r="E1129" s="7" t="str">
        <f>IF(ISERROR(VLOOKUP($D1129,SITES!$A:$E,2,FALSE)),"",VLOOKUP($D1129,SITES!$A:$E,2,FALSE))</f>
        <v>Broward County 3</v>
      </c>
      <c r="F1129" s="4">
        <f>IF(ISERROR(VLOOKUP($D1129,SITES!$A:$E,3,FALSE)),"",VLOOKUP($D1129,SITES!$A:$E,3,FALSE))</f>
        <v>26.158633333333334</v>
      </c>
      <c r="G1129" s="31">
        <f>IF(ISERROR(VLOOKUP($D1129,SITES!$A:$E,4,FALSE)),"",VLOOKUP($D1129,SITES!$A:$E,4,FALSE))</f>
        <v>-80.077349999999996</v>
      </c>
      <c r="H1129" s="50">
        <f t="shared" ref="H1129:P1129" si="2233">IF(ISERROR(H1128),IF(ISERROR(H1127),IF(ISERROR(H1126),"BLANK",H1126),H1127),H1128)</f>
        <v>45479</v>
      </c>
      <c r="I1129" s="2">
        <f t="shared" si="2233"/>
        <v>15</v>
      </c>
      <c r="J1129" s="2" t="str">
        <f t="shared" si="2233"/>
        <v>N</v>
      </c>
      <c r="K1129" s="6">
        <f t="shared" si="2233"/>
        <v>0.41666666666666669</v>
      </c>
      <c r="L1129" s="2" t="str">
        <f t="shared" si="2233"/>
        <v>Angela</v>
      </c>
      <c r="M1129" s="2">
        <f t="shared" si="2233"/>
        <v>18.899999999999999</v>
      </c>
      <c r="N1129" s="2">
        <f t="shared" si="2233"/>
        <v>2</v>
      </c>
      <c r="O1129" s="2">
        <f t="shared" si="2233"/>
        <v>2</v>
      </c>
      <c r="P1129" s="2" t="str">
        <f t="shared" si="2233"/>
        <v>dez</v>
      </c>
      <c r="Q1129" s="7" t="str">
        <f>IF($N1129=1,IF(ISERROR(VLOOKUP($P1129,'M1'!$A:$C,Q$2,FALSE)),"NOT PRESENT",VLOOKUP($P1129,'M1'!$A:$C,Q$2,FALSE)),IF($N1129=2,IF(ISERROR(VLOOKUP(DATA!$P1129,'M2'!$A:$C,Q$2,FALSE)),"NOT PRESENT",VLOOKUP(DATA!$P1129,'M2'!$A:$C,Q$2,FALSE)),IF($N1129=0,IF(ISERROR(VLOOKUP($P1129,'M1'!$A:$C,Q$2,FALSE)),IF(ISERROR(VLOOKUP(DATA!$P1129,'M2'!$A:$C,Q$2,FALSE)),"NOT PRESENT",VLOOKUP(DATA!$P1129,'M2'!$A:$C,Q$2,FALSE)),VLOOKUP($P1129,'M1'!$A:$C,Q$2,FALSE)),"SPECIFY METHOD")))</f>
        <v>Debris - Zero</v>
      </c>
      <c r="R1129" s="7" t="str">
        <f>IF($N1129=1,IF(ISERROR(VLOOKUP($P1129,'M1'!$A:$C,R$2,FALSE)),"NOT PRESENT",VLOOKUP($P1129,'M1'!$A:$C,R$2,FALSE)),IF($N1129=2,IF(ISERROR(VLOOKUP(DATA!$P1129,'M2'!$A:$C,R$2,FALSE)),"NOT PRESENT",VLOOKUP(DATA!$P1129,'M2'!$A:$C,R$2,FALSE)),IF($N1129=0,IF(ISERROR(VLOOKUP($P1129,'M1'!$A:$C,R$2,FALSE)),IF(ISERROR(VLOOKUP(DATA!$P1129,'M2'!$A:$C,R$2,FALSE)),"NOT PRESENT",VLOOKUP(DATA!$P1129,'M2'!$A:$C,R$2,FALSE)),VLOOKUP($P1129,'M1'!$A:$C,R$2,FALSE)),"SPECIFY METHOD")))</f>
        <v>No Debris found</v>
      </c>
      <c r="S1129" s="33">
        <f t="shared" si="2189"/>
        <v>0</v>
      </c>
      <c r="T1129" s="2">
        <v>0</v>
      </c>
    </row>
    <row r="1130" spans="2:20">
      <c r="B1130" s="2" t="str">
        <f t="shared" ref="B1130:D1130" si="2234">IF(ISERROR(B1129),IF(ISERROR(B1128),IF(ISERROR(B1127),"BLANK",B1127),B1128),B1129)</f>
        <v>LH</v>
      </c>
      <c r="C1130" s="2" t="str">
        <f t="shared" si="2234"/>
        <v>KK</v>
      </c>
      <c r="D1130" s="2" t="str">
        <f t="shared" si="2234"/>
        <v>BC3</v>
      </c>
      <c r="E1130" s="7" t="str">
        <f>IF(ISERROR(VLOOKUP($D1130,SITES!$A:$E,2,FALSE)),"",VLOOKUP($D1130,SITES!$A:$E,2,FALSE))</f>
        <v>Broward County 3</v>
      </c>
      <c r="F1130" s="4">
        <f>IF(ISERROR(VLOOKUP($D1130,SITES!$A:$E,3,FALSE)),"",VLOOKUP($D1130,SITES!$A:$E,3,FALSE))</f>
        <v>26.158633333333334</v>
      </c>
      <c r="G1130" s="31">
        <f>IF(ISERROR(VLOOKUP($D1130,SITES!$A:$E,4,FALSE)),"",VLOOKUP($D1130,SITES!$A:$E,4,FALSE))</f>
        <v>-80.077349999999996</v>
      </c>
      <c r="H1130" s="50">
        <f t="shared" ref="H1130:P1130" si="2235">IF(ISERROR(H1129),IF(ISERROR(H1128),IF(ISERROR(H1127),"BLANK",H1127),H1128),H1129)</f>
        <v>45479</v>
      </c>
      <c r="I1130" s="2">
        <f t="shared" si="2235"/>
        <v>15</v>
      </c>
      <c r="J1130" s="2" t="str">
        <f t="shared" si="2235"/>
        <v>N</v>
      </c>
      <c r="K1130" s="6">
        <f t="shared" si="2235"/>
        <v>0.41666666666666669</v>
      </c>
      <c r="L1130" s="2" t="str">
        <f t="shared" si="2235"/>
        <v>Angela</v>
      </c>
      <c r="M1130" s="2">
        <f t="shared" si="2235"/>
        <v>18.899999999999999</v>
      </c>
      <c r="N1130" s="2">
        <f t="shared" si="2235"/>
        <v>2</v>
      </c>
      <c r="O1130" s="2">
        <f t="shared" si="2235"/>
        <v>2</v>
      </c>
      <c r="P1130" s="2" t="str">
        <f t="shared" si="2235"/>
        <v>dez</v>
      </c>
      <c r="Q1130" s="7" t="str">
        <f>IF($N1130=1,IF(ISERROR(VLOOKUP($P1130,'M1'!$A:$C,Q$2,FALSE)),"NOT PRESENT",VLOOKUP($P1130,'M1'!$A:$C,Q$2,FALSE)),IF($N1130=2,IF(ISERROR(VLOOKUP(DATA!$P1130,'M2'!$A:$C,Q$2,FALSE)),"NOT PRESENT",VLOOKUP(DATA!$P1130,'M2'!$A:$C,Q$2,FALSE)),IF($N1130=0,IF(ISERROR(VLOOKUP($P1130,'M1'!$A:$C,Q$2,FALSE)),IF(ISERROR(VLOOKUP(DATA!$P1130,'M2'!$A:$C,Q$2,FALSE)),"NOT PRESENT",VLOOKUP(DATA!$P1130,'M2'!$A:$C,Q$2,FALSE)),VLOOKUP($P1130,'M1'!$A:$C,Q$2,FALSE)),"SPECIFY METHOD")))</f>
        <v>Debris - Zero</v>
      </c>
      <c r="R1130" s="7" t="str">
        <f>IF($N1130=1,IF(ISERROR(VLOOKUP($P1130,'M1'!$A:$C,R$2,FALSE)),"NOT PRESENT",VLOOKUP($P1130,'M1'!$A:$C,R$2,FALSE)),IF($N1130=2,IF(ISERROR(VLOOKUP(DATA!$P1130,'M2'!$A:$C,R$2,FALSE)),"NOT PRESENT",VLOOKUP(DATA!$P1130,'M2'!$A:$C,R$2,FALSE)),IF($N1130=0,IF(ISERROR(VLOOKUP($P1130,'M1'!$A:$C,R$2,FALSE)),IF(ISERROR(VLOOKUP(DATA!$P1130,'M2'!$A:$C,R$2,FALSE)),"NOT PRESENT",VLOOKUP(DATA!$P1130,'M2'!$A:$C,R$2,FALSE)),VLOOKUP($P1130,'M1'!$A:$C,R$2,FALSE)),"SPECIFY METHOD")))</f>
        <v>No Debris found</v>
      </c>
      <c r="S1130" s="33">
        <f t="shared" si="2189"/>
        <v>0</v>
      </c>
      <c r="T1130" s="2">
        <v>0</v>
      </c>
    </row>
    <row r="1131" spans="2:20">
      <c r="B1131" s="2" t="str">
        <f t="shared" ref="B1131:D1131" si="2236">IF(ISERROR(B1130),IF(ISERROR(B1129),IF(ISERROR(B1128),"BLANK",B1128),B1129),B1130)</f>
        <v>LH</v>
      </c>
      <c r="C1131" s="2" t="str">
        <f t="shared" si="2236"/>
        <v>KK</v>
      </c>
      <c r="D1131" s="2" t="str">
        <f t="shared" si="2236"/>
        <v>BC3</v>
      </c>
      <c r="E1131" s="7" t="str">
        <f>IF(ISERROR(VLOOKUP($D1131,SITES!$A:$E,2,FALSE)),"",VLOOKUP($D1131,SITES!$A:$E,2,FALSE))</f>
        <v>Broward County 3</v>
      </c>
      <c r="F1131" s="4">
        <f>IF(ISERROR(VLOOKUP($D1131,SITES!$A:$E,3,FALSE)),"",VLOOKUP($D1131,SITES!$A:$E,3,FALSE))</f>
        <v>26.158633333333334</v>
      </c>
      <c r="G1131" s="31">
        <f>IF(ISERROR(VLOOKUP($D1131,SITES!$A:$E,4,FALSE)),"",VLOOKUP($D1131,SITES!$A:$E,4,FALSE))</f>
        <v>-80.077349999999996</v>
      </c>
      <c r="H1131" s="50">
        <f t="shared" ref="H1131:P1131" si="2237">IF(ISERROR(H1130),IF(ISERROR(H1129),IF(ISERROR(H1128),"BLANK",H1128),H1129),H1130)</f>
        <v>45479</v>
      </c>
      <c r="I1131" s="2">
        <f t="shared" si="2237"/>
        <v>15</v>
      </c>
      <c r="J1131" s="2" t="str">
        <f t="shared" si="2237"/>
        <v>N</v>
      </c>
      <c r="K1131" s="6">
        <f t="shared" si="2237"/>
        <v>0.41666666666666669</v>
      </c>
      <c r="L1131" s="2" t="str">
        <f t="shared" si="2237"/>
        <v>Angela</v>
      </c>
      <c r="M1131" s="2">
        <f t="shared" si="2237"/>
        <v>18.899999999999999</v>
      </c>
      <c r="N1131" s="2">
        <f t="shared" si="2237"/>
        <v>2</v>
      </c>
      <c r="O1131" s="2">
        <f t="shared" si="2237"/>
        <v>2</v>
      </c>
      <c r="P1131" s="2" t="str">
        <f t="shared" si="2237"/>
        <v>dez</v>
      </c>
      <c r="Q1131" s="7" t="str">
        <f>IF($N1131=1,IF(ISERROR(VLOOKUP($P1131,'M1'!$A:$C,Q$2,FALSE)),"NOT PRESENT",VLOOKUP($P1131,'M1'!$A:$C,Q$2,FALSE)),IF($N1131=2,IF(ISERROR(VLOOKUP(DATA!$P1131,'M2'!$A:$C,Q$2,FALSE)),"NOT PRESENT",VLOOKUP(DATA!$P1131,'M2'!$A:$C,Q$2,FALSE)),IF($N1131=0,IF(ISERROR(VLOOKUP($P1131,'M1'!$A:$C,Q$2,FALSE)),IF(ISERROR(VLOOKUP(DATA!$P1131,'M2'!$A:$C,Q$2,FALSE)),"NOT PRESENT",VLOOKUP(DATA!$P1131,'M2'!$A:$C,Q$2,FALSE)),VLOOKUP($P1131,'M1'!$A:$C,Q$2,FALSE)),"SPECIFY METHOD")))</f>
        <v>Debris - Zero</v>
      </c>
      <c r="R1131" s="7" t="str">
        <f>IF($N1131=1,IF(ISERROR(VLOOKUP($P1131,'M1'!$A:$C,R$2,FALSE)),"NOT PRESENT",VLOOKUP($P1131,'M1'!$A:$C,R$2,FALSE)),IF($N1131=2,IF(ISERROR(VLOOKUP(DATA!$P1131,'M2'!$A:$C,R$2,FALSE)),"NOT PRESENT",VLOOKUP(DATA!$P1131,'M2'!$A:$C,R$2,FALSE)),IF($N1131=0,IF(ISERROR(VLOOKUP($P1131,'M1'!$A:$C,R$2,FALSE)),IF(ISERROR(VLOOKUP(DATA!$P1131,'M2'!$A:$C,R$2,FALSE)),"NOT PRESENT",VLOOKUP(DATA!$P1131,'M2'!$A:$C,R$2,FALSE)),VLOOKUP($P1131,'M1'!$A:$C,R$2,FALSE)),"SPECIFY METHOD")))</f>
        <v>No Debris found</v>
      </c>
      <c r="S1131" s="33">
        <f t="shared" si="2189"/>
        <v>0</v>
      </c>
      <c r="T1131" s="2">
        <v>0</v>
      </c>
    </row>
    <row r="1132" spans="2:20">
      <c r="B1132" s="2" t="str">
        <f t="shared" ref="B1132:D1132" si="2238">IF(ISERROR(B1131),IF(ISERROR(B1130),IF(ISERROR(B1129),"BLANK",B1129),B1130),B1131)</f>
        <v>LH</v>
      </c>
      <c r="C1132" s="2" t="str">
        <f t="shared" si="2238"/>
        <v>KK</v>
      </c>
      <c r="D1132" s="2" t="str">
        <f t="shared" si="2238"/>
        <v>BC3</v>
      </c>
      <c r="E1132" s="7" t="str">
        <f>IF(ISERROR(VLOOKUP($D1132,SITES!$A:$E,2,FALSE)),"",VLOOKUP($D1132,SITES!$A:$E,2,FALSE))</f>
        <v>Broward County 3</v>
      </c>
      <c r="F1132" s="4">
        <f>IF(ISERROR(VLOOKUP($D1132,SITES!$A:$E,3,FALSE)),"",VLOOKUP($D1132,SITES!$A:$E,3,FALSE))</f>
        <v>26.158633333333334</v>
      </c>
      <c r="G1132" s="31">
        <f>IF(ISERROR(VLOOKUP($D1132,SITES!$A:$E,4,FALSE)),"",VLOOKUP($D1132,SITES!$A:$E,4,FALSE))</f>
        <v>-80.077349999999996</v>
      </c>
      <c r="H1132" s="50">
        <f t="shared" ref="H1132:P1132" si="2239">IF(ISERROR(H1131),IF(ISERROR(H1130),IF(ISERROR(H1129),"BLANK",H1129),H1130),H1131)</f>
        <v>45479</v>
      </c>
      <c r="I1132" s="2">
        <f t="shared" si="2239"/>
        <v>15</v>
      </c>
      <c r="J1132" s="2" t="str">
        <f t="shared" si="2239"/>
        <v>N</v>
      </c>
      <c r="K1132" s="6">
        <f t="shared" si="2239"/>
        <v>0.41666666666666669</v>
      </c>
      <c r="L1132" s="2" t="str">
        <f t="shared" si="2239"/>
        <v>Angela</v>
      </c>
      <c r="M1132" s="2">
        <f t="shared" si="2239"/>
        <v>18.899999999999999</v>
      </c>
      <c r="N1132" s="2">
        <f t="shared" si="2239"/>
        <v>2</v>
      </c>
      <c r="O1132" s="2">
        <f t="shared" si="2239"/>
        <v>2</v>
      </c>
      <c r="P1132" s="2" t="str">
        <f t="shared" si="2239"/>
        <v>dez</v>
      </c>
      <c r="Q1132" s="7" t="str">
        <f>IF($N1132=1,IF(ISERROR(VLOOKUP($P1132,'M1'!$A:$C,Q$2,FALSE)),"NOT PRESENT",VLOOKUP($P1132,'M1'!$A:$C,Q$2,FALSE)),IF($N1132=2,IF(ISERROR(VLOOKUP(DATA!$P1132,'M2'!$A:$C,Q$2,FALSE)),"NOT PRESENT",VLOOKUP(DATA!$P1132,'M2'!$A:$C,Q$2,FALSE)),IF($N1132=0,IF(ISERROR(VLOOKUP($P1132,'M1'!$A:$C,Q$2,FALSE)),IF(ISERROR(VLOOKUP(DATA!$P1132,'M2'!$A:$C,Q$2,FALSE)),"NOT PRESENT",VLOOKUP(DATA!$P1132,'M2'!$A:$C,Q$2,FALSE)),VLOOKUP($P1132,'M1'!$A:$C,Q$2,FALSE)),"SPECIFY METHOD")))</f>
        <v>Debris - Zero</v>
      </c>
      <c r="R1132" s="7" t="str">
        <f>IF($N1132=1,IF(ISERROR(VLOOKUP($P1132,'M1'!$A:$C,R$2,FALSE)),"NOT PRESENT",VLOOKUP($P1132,'M1'!$A:$C,R$2,FALSE)),IF($N1132=2,IF(ISERROR(VLOOKUP(DATA!$P1132,'M2'!$A:$C,R$2,FALSE)),"NOT PRESENT",VLOOKUP(DATA!$P1132,'M2'!$A:$C,R$2,FALSE)),IF($N1132=0,IF(ISERROR(VLOOKUP($P1132,'M1'!$A:$C,R$2,FALSE)),IF(ISERROR(VLOOKUP(DATA!$P1132,'M2'!$A:$C,R$2,FALSE)),"NOT PRESENT",VLOOKUP(DATA!$P1132,'M2'!$A:$C,R$2,FALSE)),VLOOKUP($P1132,'M1'!$A:$C,R$2,FALSE)),"SPECIFY METHOD")))</f>
        <v>No Debris found</v>
      </c>
      <c r="S1132" s="33">
        <f t="shared" si="2189"/>
        <v>0</v>
      </c>
      <c r="T1132" s="2">
        <v>0</v>
      </c>
    </row>
    <row r="1133" spans="2:20">
      <c r="B1133" s="2" t="str">
        <f t="shared" ref="B1133:D1133" si="2240">IF(ISERROR(B1132),IF(ISERROR(B1131),IF(ISERROR(B1130),"BLANK",B1130),B1131),B1132)</f>
        <v>LH</v>
      </c>
      <c r="C1133" s="2" t="str">
        <f t="shared" si="2240"/>
        <v>KK</v>
      </c>
      <c r="D1133" s="2" t="str">
        <f t="shared" si="2240"/>
        <v>BC3</v>
      </c>
      <c r="E1133" s="7" t="str">
        <f>IF(ISERROR(VLOOKUP($D1133,SITES!$A:$E,2,FALSE)),"",VLOOKUP($D1133,SITES!$A:$E,2,FALSE))</f>
        <v>Broward County 3</v>
      </c>
      <c r="F1133" s="4">
        <f>IF(ISERROR(VLOOKUP($D1133,SITES!$A:$E,3,FALSE)),"",VLOOKUP($D1133,SITES!$A:$E,3,FALSE))</f>
        <v>26.158633333333334</v>
      </c>
      <c r="G1133" s="31">
        <f>IF(ISERROR(VLOOKUP($D1133,SITES!$A:$E,4,FALSE)),"",VLOOKUP($D1133,SITES!$A:$E,4,FALSE))</f>
        <v>-80.077349999999996</v>
      </c>
      <c r="H1133" s="50">
        <f t="shared" ref="H1133:P1133" si="2241">IF(ISERROR(H1132),IF(ISERROR(H1131),IF(ISERROR(H1130),"BLANK",H1130),H1131),H1132)</f>
        <v>45479</v>
      </c>
      <c r="I1133" s="2">
        <f t="shared" si="2241"/>
        <v>15</v>
      </c>
      <c r="J1133" s="2" t="str">
        <f t="shared" si="2241"/>
        <v>N</v>
      </c>
      <c r="K1133" s="6">
        <f t="shared" si="2241"/>
        <v>0.41666666666666669</v>
      </c>
      <c r="L1133" s="2" t="str">
        <f t="shared" si="2241"/>
        <v>Angela</v>
      </c>
      <c r="M1133" s="2">
        <f t="shared" si="2241"/>
        <v>18.899999999999999</v>
      </c>
      <c r="N1133" s="2">
        <f t="shared" si="2241"/>
        <v>2</v>
      </c>
      <c r="O1133" s="2">
        <f t="shared" si="2241"/>
        <v>2</v>
      </c>
      <c r="P1133" s="2" t="str">
        <f t="shared" si="2241"/>
        <v>dez</v>
      </c>
      <c r="Q1133" s="7" t="str">
        <f>IF($N1133=1,IF(ISERROR(VLOOKUP($P1133,'M1'!$A:$C,Q$2,FALSE)),"NOT PRESENT",VLOOKUP($P1133,'M1'!$A:$C,Q$2,FALSE)),IF($N1133=2,IF(ISERROR(VLOOKUP(DATA!$P1133,'M2'!$A:$C,Q$2,FALSE)),"NOT PRESENT",VLOOKUP(DATA!$P1133,'M2'!$A:$C,Q$2,FALSE)),IF($N1133=0,IF(ISERROR(VLOOKUP($P1133,'M1'!$A:$C,Q$2,FALSE)),IF(ISERROR(VLOOKUP(DATA!$P1133,'M2'!$A:$C,Q$2,FALSE)),"NOT PRESENT",VLOOKUP(DATA!$P1133,'M2'!$A:$C,Q$2,FALSE)),VLOOKUP($P1133,'M1'!$A:$C,Q$2,FALSE)),"SPECIFY METHOD")))</f>
        <v>Debris - Zero</v>
      </c>
      <c r="R1133" s="7" t="str">
        <f>IF($N1133=1,IF(ISERROR(VLOOKUP($P1133,'M1'!$A:$C,R$2,FALSE)),"NOT PRESENT",VLOOKUP($P1133,'M1'!$A:$C,R$2,FALSE)),IF($N1133=2,IF(ISERROR(VLOOKUP(DATA!$P1133,'M2'!$A:$C,R$2,FALSE)),"NOT PRESENT",VLOOKUP(DATA!$P1133,'M2'!$A:$C,R$2,FALSE)),IF($N1133=0,IF(ISERROR(VLOOKUP($P1133,'M1'!$A:$C,R$2,FALSE)),IF(ISERROR(VLOOKUP(DATA!$P1133,'M2'!$A:$C,R$2,FALSE)),"NOT PRESENT",VLOOKUP(DATA!$P1133,'M2'!$A:$C,R$2,FALSE)),VLOOKUP($P1133,'M1'!$A:$C,R$2,FALSE)),"SPECIFY METHOD")))</f>
        <v>No Debris found</v>
      </c>
      <c r="S1133" s="33">
        <f t="shared" si="2189"/>
        <v>0</v>
      </c>
      <c r="T1133" s="2">
        <v>0</v>
      </c>
    </row>
    <row r="1134" spans="2:20">
      <c r="B1134" s="2" t="str">
        <f t="shared" ref="B1134:D1134" si="2242">IF(ISERROR(B1133),IF(ISERROR(B1132),IF(ISERROR(B1131),"BLANK",B1131),B1132),B1133)</f>
        <v>LH</v>
      </c>
      <c r="C1134" s="2" t="str">
        <f t="shared" si="2242"/>
        <v>KK</v>
      </c>
      <c r="D1134" s="2" t="str">
        <f t="shared" si="2242"/>
        <v>BC3</v>
      </c>
      <c r="E1134" s="7" t="str">
        <f>IF(ISERROR(VLOOKUP($D1134,SITES!$A:$E,2,FALSE)),"",VLOOKUP($D1134,SITES!$A:$E,2,FALSE))</f>
        <v>Broward County 3</v>
      </c>
      <c r="F1134" s="4">
        <f>IF(ISERROR(VLOOKUP($D1134,SITES!$A:$E,3,FALSE)),"",VLOOKUP($D1134,SITES!$A:$E,3,FALSE))</f>
        <v>26.158633333333334</v>
      </c>
      <c r="G1134" s="31">
        <f>IF(ISERROR(VLOOKUP($D1134,SITES!$A:$E,4,FALSE)),"",VLOOKUP($D1134,SITES!$A:$E,4,FALSE))</f>
        <v>-80.077349999999996</v>
      </c>
      <c r="H1134" s="50">
        <f t="shared" ref="H1134:P1134" si="2243">IF(ISERROR(H1133),IF(ISERROR(H1132),IF(ISERROR(H1131),"BLANK",H1131),H1132),H1133)</f>
        <v>45479</v>
      </c>
      <c r="I1134" s="2">
        <f t="shared" si="2243"/>
        <v>15</v>
      </c>
      <c r="J1134" s="2" t="str">
        <f t="shared" si="2243"/>
        <v>N</v>
      </c>
      <c r="K1134" s="6">
        <f t="shared" si="2243"/>
        <v>0.41666666666666669</v>
      </c>
      <c r="L1134" s="2" t="str">
        <f t="shared" si="2243"/>
        <v>Angela</v>
      </c>
      <c r="M1134" s="2">
        <f t="shared" si="2243"/>
        <v>18.899999999999999</v>
      </c>
      <c r="N1134" s="2">
        <f t="shared" si="2243"/>
        <v>2</v>
      </c>
      <c r="O1134" s="2">
        <f t="shared" si="2243"/>
        <v>2</v>
      </c>
      <c r="P1134" s="2" t="str">
        <f t="shared" si="2243"/>
        <v>dez</v>
      </c>
      <c r="Q1134" s="7" t="str">
        <f>IF($N1134=1,IF(ISERROR(VLOOKUP($P1134,'M1'!$A:$C,Q$2,FALSE)),"NOT PRESENT",VLOOKUP($P1134,'M1'!$A:$C,Q$2,FALSE)),IF($N1134=2,IF(ISERROR(VLOOKUP(DATA!$P1134,'M2'!$A:$C,Q$2,FALSE)),"NOT PRESENT",VLOOKUP(DATA!$P1134,'M2'!$A:$C,Q$2,FALSE)),IF($N1134=0,IF(ISERROR(VLOOKUP($P1134,'M1'!$A:$C,Q$2,FALSE)),IF(ISERROR(VLOOKUP(DATA!$P1134,'M2'!$A:$C,Q$2,FALSE)),"NOT PRESENT",VLOOKUP(DATA!$P1134,'M2'!$A:$C,Q$2,FALSE)),VLOOKUP($P1134,'M1'!$A:$C,Q$2,FALSE)),"SPECIFY METHOD")))</f>
        <v>Debris - Zero</v>
      </c>
      <c r="R1134" s="7" t="str">
        <f>IF($N1134=1,IF(ISERROR(VLOOKUP($P1134,'M1'!$A:$C,R$2,FALSE)),"NOT PRESENT",VLOOKUP($P1134,'M1'!$A:$C,R$2,FALSE)),IF($N1134=2,IF(ISERROR(VLOOKUP(DATA!$P1134,'M2'!$A:$C,R$2,FALSE)),"NOT PRESENT",VLOOKUP(DATA!$P1134,'M2'!$A:$C,R$2,FALSE)),IF($N1134=0,IF(ISERROR(VLOOKUP($P1134,'M1'!$A:$C,R$2,FALSE)),IF(ISERROR(VLOOKUP(DATA!$P1134,'M2'!$A:$C,R$2,FALSE)),"NOT PRESENT",VLOOKUP(DATA!$P1134,'M2'!$A:$C,R$2,FALSE)),VLOOKUP($P1134,'M1'!$A:$C,R$2,FALSE)),"SPECIFY METHOD")))</f>
        <v>No Debris found</v>
      </c>
      <c r="S1134" s="33">
        <f t="shared" si="2189"/>
        <v>0</v>
      </c>
      <c r="T1134" s="2">
        <v>0</v>
      </c>
    </row>
    <row r="1135" spans="2:20">
      <c r="B1135" s="2" t="str">
        <f t="shared" ref="B1135:D1135" si="2244">IF(ISERROR(B1134),IF(ISERROR(B1133),IF(ISERROR(B1132),"BLANK",B1132),B1133),B1134)</f>
        <v>LH</v>
      </c>
      <c r="C1135" s="2" t="str">
        <f t="shared" si="2244"/>
        <v>KK</v>
      </c>
      <c r="D1135" s="2" t="str">
        <f t="shared" si="2244"/>
        <v>BC3</v>
      </c>
      <c r="E1135" s="7" t="str">
        <f>IF(ISERROR(VLOOKUP($D1135,SITES!$A:$E,2,FALSE)),"",VLOOKUP($D1135,SITES!$A:$E,2,FALSE))</f>
        <v>Broward County 3</v>
      </c>
      <c r="F1135" s="4">
        <f>IF(ISERROR(VLOOKUP($D1135,SITES!$A:$E,3,FALSE)),"",VLOOKUP($D1135,SITES!$A:$E,3,FALSE))</f>
        <v>26.158633333333334</v>
      </c>
      <c r="G1135" s="31">
        <f>IF(ISERROR(VLOOKUP($D1135,SITES!$A:$E,4,FALSE)),"",VLOOKUP($D1135,SITES!$A:$E,4,FALSE))</f>
        <v>-80.077349999999996</v>
      </c>
      <c r="H1135" s="50">
        <f t="shared" ref="H1135:P1135" si="2245">IF(ISERROR(H1134),IF(ISERROR(H1133),IF(ISERROR(H1132),"BLANK",H1132),H1133),H1134)</f>
        <v>45479</v>
      </c>
      <c r="I1135" s="2">
        <f t="shared" si="2245"/>
        <v>15</v>
      </c>
      <c r="J1135" s="2" t="str">
        <f t="shared" si="2245"/>
        <v>N</v>
      </c>
      <c r="K1135" s="6">
        <f t="shared" si="2245"/>
        <v>0.41666666666666669</v>
      </c>
      <c r="L1135" s="2" t="str">
        <f t="shared" si="2245"/>
        <v>Angela</v>
      </c>
      <c r="M1135" s="2">
        <f t="shared" si="2245"/>
        <v>18.899999999999999</v>
      </c>
      <c r="N1135" s="2">
        <f t="shared" si="2245"/>
        <v>2</v>
      </c>
      <c r="O1135" s="2">
        <f t="shared" si="2245"/>
        <v>2</v>
      </c>
      <c r="P1135" s="2" t="str">
        <f t="shared" si="2245"/>
        <v>dez</v>
      </c>
      <c r="Q1135" s="7" t="str">
        <f>IF($N1135=1,IF(ISERROR(VLOOKUP($P1135,'M1'!$A:$C,Q$2,FALSE)),"NOT PRESENT",VLOOKUP($P1135,'M1'!$A:$C,Q$2,FALSE)),IF($N1135=2,IF(ISERROR(VLOOKUP(DATA!$P1135,'M2'!$A:$C,Q$2,FALSE)),"NOT PRESENT",VLOOKUP(DATA!$P1135,'M2'!$A:$C,Q$2,FALSE)),IF($N1135=0,IF(ISERROR(VLOOKUP($P1135,'M1'!$A:$C,Q$2,FALSE)),IF(ISERROR(VLOOKUP(DATA!$P1135,'M2'!$A:$C,Q$2,FALSE)),"NOT PRESENT",VLOOKUP(DATA!$P1135,'M2'!$A:$C,Q$2,FALSE)),VLOOKUP($P1135,'M1'!$A:$C,Q$2,FALSE)),"SPECIFY METHOD")))</f>
        <v>Debris - Zero</v>
      </c>
      <c r="R1135" s="7" t="str">
        <f>IF($N1135=1,IF(ISERROR(VLOOKUP($P1135,'M1'!$A:$C,R$2,FALSE)),"NOT PRESENT",VLOOKUP($P1135,'M1'!$A:$C,R$2,FALSE)),IF($N1135=2,IF(ISERROR(VLOOKUP(DATA!$P1135,'M2'!$A:$C,R$2,FALSE)),"NOT PRESENT",VLOOKUP(DATA!$P1135,'M2'!$A:$C,R$2,FALSE)),IF($N1135=0,IF(ISERROR(VLOOKUP($P1135,'M1'!$A:$C,R$2,FALSE)),IF(ISERROR(VLOOKUP(DATA!$P1135,'M2'!$A:$C,R$2,FALSE)),"NOT PRESENT",VLOOKUP(DATA!$P1135,'M2'!$A:$C,R$2,FALSE)),VLOOKUP($P1135,'M1'!$A:$C,R$2,FALSE)),"SPECIFY METHOD")))</f>
        <v>No Debris found</v>
      </c>
      <c r="S1135" s="33">
        <f t="shared" si="2189"/>
        <v>0</v>
      </c>
      <c r="T1135" s="2">
        <v>0</v>
      </c>
    </row>
    <row r="1136" spans="2:20">
      <c r="B1136" s="2" t="str">
        <f t="shared" ref="B1136:D1136" si="2246">IF(ISERROR(B1135),IF(ISERROR(B1134),IF(ISERROR(B1133),"BLANK",B1133),B1134),B1135)</f>
        <v>LH</v>
      </c>
      <c r="C1136" s="2" t="str">
        <f t="shared" si="2246"/>
        <v>KK</v>
      </c>
      <c r="D1136" s="2" t="str">
        <f t="shared" si="2246"/>
        <v>BC3</v>
      </c>
      <c r="E1136" s="7" t="str">
        <f>IF(ISERROR(VLOOKUP($D1136,SITES!$A:$E,2,FALSE)),"",VLOOKUP($D1136,SITES!$A:$E,2,FALSE))</f>
        <v>Broward County 3</v>
      </c>
      <c r="F1136" s="4">
        <f>IF(ISERROR(VLOOKUP($D1136,SITES!$A:$E,3,FALSE)),"",VLOOKUP($D1136,SITES!$A:$E,3,FALSE))</f>
        <v>26.158633333333334</v>
      </c>
      <c r="G1136" s="31">
        <f>IF(ISERROR(VLOOKUP($D1136,SITES!$A:$E,4,FALSE)),"",VLOOKUP($D1136,SITES!$A:$E,4,FALSE))</f>
        <v>-80.077349999999996</v>
      </c>
      <c r="H1136" s="50">
        <f t="shared" ref="H1136:P1136" si="2247">IF(ISERROR(H1135),IF(ISERROR(H1134),IF(ISERROR(H1133),"BLANK",H1133),H1134),H1135)</f>
        <v>45479</v>
      </c>
      <c r="I1136" s="2">
        <f t="shared" si="2247"/>
        <v>15</v>
      </c>
      <c r="J1136" s="2" t="str">
        <f t="shared" si="2247"/>
        <v>N</v>
      </c>
      <c r="K1136" s="6">
        <f t="shared" si="2247"/>
        <v>0.41666666666666669</v>
      </c>
      <c r="L1136" s="2" t="str">
        <f t="shared" si="2247"/>
        <v>Angela</v>
      </c>
      <c r="M1136" s="2">
        <f t="shared" si="2247"/>
        <v>18.899999999999999</v>
      </c>
      <c r="N1136" s="2">
        <f t="shared" si="2247"/>
        <v>2</v>
      </c>
      <c r="O1136" s="2">
        <f t="shared" si="2247"/>
        <v>2</v>
      </c>
      <c r="P1136" s="2" t="str">
        <f t="shared" si="2247"/>
        <v>dez</v>
      </c>
      <c r="Q1136" s="7" t="str">
        <f>IF($N1136=1,IF(ISERROR(VLOOKUP($P1136,'M1'!$A:$C,Q$2,FALSE)),"NOT PRESENT",VLOOKUP($P1136,'M1'!$A:$C,Q$2,FALSE)),IF($N1136=2,IF(ISERROR(VLOOKUP(DATA!$P1136,'M2'!$A:$C,Q$2,FALSE)),"NOT PRESENT",VLOOKUP(DATA!$P1136,'M2'!$A:$C,Q$2,FALSE)),IF($N1136=0,IF(ISERROR(VLOOKUP($P1136,'M1'!$A:$C,Q$2,FALSE)),IF(ISERROR(VLOOKUP(DATA!$P1136,'M2'!$A:$C,Q$2,FALSE)),"NOT PRESENT",VLOOKUP(DATA!$P1136,'M2'!$A:$C,Q$2,FALSE)),VLOOKUP($P1136,'M1'!$A:$C,Q$2,FALSE)),"SPECIFY METHOD")))</f>
        <v>Debris - Zero</v>
      </c>
      <c r="R1136" s="7" t="str">
        <f>IF($N1136=1,IF(ISERROR(VLOOKUP($P1136,'M1'!$A:$C,R$2,FALSE)),"NOT PRESENT",VLOOKUP($P1136,'M1'!$A:$C,R$2,FALSE)),IF($N1136=2,IF(ISERROR(VLOOKUP(DATA!$P1136,'M2'!$A:$C,R$2,FALSE)),"NOT PRESENT",VLOOKUP(DATA!$P1136,'M2'!$A:$C,R$2,FALSE)),IF($N1136=0,IF(ISERROR(VLOOKUP($P1136,'M1'!$A:$C,R$2,FALSE)),IF(ISERROR(VLOOKUP(DATA!$P1136,'M2'!$A:$C,R$2,FALSE)),"NOT PRESENT",VLOOKUP(DATA!$P1136,'M2'!$A:$C,R$2,FALSE)),VLOOKUP($P1136,'M1'!$A:$C,R$2,FALSE)),"SPECIFY METHOD")))</f>
        <v>No Debris found</v>
      </c>
      <c r="S1136" s="33">
        <f t="shared" si="2189"/>
        <v>0</v>
      </c>
      <c r="T1136" s="2">
        <v>0</v>
      </c>
    </row>
    <row r="1137" spans="2:20">
      <c r="B1137" s="2" t="str">
        <f t="shared" ref="B1137:D1137" si="2248">IF(ISERROR(B1136),IF(ISERROR(B1135),IF(ISERROR(B1134),"BLANK",B1134),B1135),B1136)</f>
        <v>LH</v>
      </c>
      <c r="C1137" s="2" t="str">
        <f t="shared" si="2248"/>
        <v>KK</v>
      </c>
      <c r="D1137" s="2" t="str">
        <f t="shared" si="2248"/>
        <v>BC3</v>
      </c>
      <c r="E1137" s="7" t="str">
        <f>IF(ISERROR(VLOOKUP($D1137,SITES!$A:$E,2,FALSE)),"",VLOOKUP($D1137,SITES!$A:$E,2,FALSE))</f>
        <v>Broward County 3</v>
      </c>
      <c r="F1137" s="4">
        <f>IF(ISERROR(VLOOKUP($D1137,SITES!$A:$E,3,FALSE)),"",VLOOKUP($D1137,SITES!$A:$E,3,FALSE))</f>
        <v>26.158633333333334</v>
      </c>
      <c r="G1137" s="31">
        <f>IF(ISERROR(VLOOKUP($D1137,SITES!$A:$E,4,FALSE)),"",VLOOKUP($D1137,SITES!$A:$E,4,FALSE))</f>
        <v>-80.077349999999996</v>
      </c>
      <c r="H1137" s="50">
        <f t="shared" ref="H1137:P1137" si="2249">IF(ISERROR(H1136),IF(ISERROR(H1135),IF(ISERROR(H1134),"BLANK",H1134),H1135),H1136)</f>
        <v>45479</v>
      </c>
      <c r="I1137" s="2">
        <f t="shared" si="2249"/>
        <v>15</v>
      </c>
      <c r="J1137" s="2" t="str">
        <f t="shared" si="2249"/>
        <v>N</v>
      </c>
      <c r="K1137" s="6">
        <f t="shared" si="2249"/>
        <v>0.41666666666666669</v>
      </c>
      <c r="L1137" s="2" t="str">
        <f t="shared" si="2249"/>
        <v>Angela</v>
      </c>
      <c r="M1137" s="2">
        <f t="shared" si="2249"/>
        <v>18.899999999999999</v>
      </c>
      <c r="N1137" s="2">
        <f t="shared" si="2249"/>
        <v>2</v>
      </c>
      <c r="O1137" s="2">
        <f t="shared" si="2249"/>
        <v>2</v>
      </c>
      <c r="P1137" s="2" t="str">
        <f t="shared" si="2249"/>
        <v>dez</v>
      </c>
      <c r="Q1137" s="7" t="str">
        <f>IF($N1137=1,IF(ISERROR(VLOOKUP($P1137,'M1'!$A:$C,Q$2,FALSE)),"NOT PRESENT",VLOOKUP($P1137,'M1'!$A:$C,Q$2,FALSE)),IF($N1137=2,IF(ISERROR(VLOOKUP(DATA!$P1137,'M2'!$A:$C,Q$2,FALSE)),"NOT PRESENT",VLOOKUP(DATA!$P1137,'M2'!$A:$C,Q$2,FALSE)),IF($N1137=0,IF(ISERROR(VLOOKUP($P1137,'M1'!$A:$C,Q$2,FALSE)),IF(ISERROR(VLOOKUP(DATA!$P1137,'M2'!$A:$C,Q$2,FALSE)),"NOT PRESENT",VLOOKUP(DATA!$P1137,'M2'!$A:$C,Q$2,FALSE)),VLOOKUP($P1137,'M1'!$A:$C,Q$2,FALSE)),"SPECIFY METHOD")))</f>
        <v>Debris - Zero</v>
      </c>
      <c r="R1137" s="7" t="str">
        <f>IF($N1137=1,IF(ISERROR(VLOOKUP($P1137,'M1'!$A:$C,R$2,FALSE)),"NOT PRESENT",VLOOKUP($P1137,'M1'!$A:$C,R$2,FALSE)),IF($N1137=2,IF(ISERROR(VLOOKUP(DATA!$P1137,'M2'!$A:$C,R$2,FALSE)),"NOT PRESENT",VLOOKUP(DATA!$P1137,'M2'!$A:$C,R$2,FALSE)),IF($N1137=0,IF(ISERROR(VLOOKUP($P1137,'M1'!$A:$C,R$2,FALSE)),IF(ISERROR(VLOOKUP(DATA!$P1137,'M2'!$A:$C,R$2,FALSE)),"NOT PRESENT",VLOOKUP(DATA!$P1137,'M2'!$A:$C,R$2,FALSE)),VLOOKUP($P1137,'M1'!$A:$C,R$2,FALSE)),"SPECIFY METHOD")))</f>
        <v>No Debris found</v>
      </c>
      <c r="S1137" s="33">
        <f t="shared" si="2189"/>
        <v>0</v>
      </c>
      <c r="T1137" s="2">
        <v>0</v>
      </c>
    </row>
    <row r="1138" spans="2:20">
      <c r="B1138" s="2" t="str">
        <f t="shared" ref="B1138:D1138" si="2250">IF(ISERROR(B1137),IF(ISERROR(B1136),IF(ISERROR(B1135),"BLANK",B1135),B1136),B1137)</f>
        <v>LH</v>
      </c>
      <c r="C1138" s="2" t="str">
        <f t="shared" si="2250"/>
        <v>KK</v>
      </c>
      <c r="D1138" s="2" t="str">
        <f t="shared" si="2250"/>
        <v>BC3</v>
      </c>
      <c r="E1138" s="7" t="str">
        <f>IF(ISERROR(VLOOKUP($D1138,SITES!$A:$E,2,FALSE)),"",VLOOKUP($D1138,SITES!$A:$E,2,FALSE))</f>
        <v>Broward County 3</v>
      </c>
      <c r="F1138" s="4">
        <f>IF(ISERROR(VLOOKUP($D1138,SITES!$A:$E,3,FALSE)),"",VLOOKUP($D1138,SITES!$A:$E,3,FALSE))</f>
        <v>26.158633333333334</v>
      </c>
      <c r="G1138" s="31">
        <f>IF(ISERROR(VLOOKUP($D1138,SITES!$A:$E,4,FALSE)),"",VLOOKUP($D1138,SITES!$A:$E,4,FALSE))</f>
        <v>-80.077349999999996</v>
      </c>
      <c r="H1138" s="50">
        <f t="shared" ref="H1138:P1138" si="2251">IF(ISERROR(H1137),IF(ISERROR(H1136),IF(ISERROR(H1135),"BLANK",H1135),H1136),H1137)</f>
        <v>45479</v>
      </c>
      <c r="I1138" s="2">
        <f t="shared" si="2251"/>
        <v>15</v>
      </c>
      <c r="J1138" s="2" t="str">
        <f t="shared" si="2251"/>
        <v>N</v>
      </c>
      <c r="K1138" s="6">
        <f t="shared" si="2251"/>
        <v>0.41666666666666669</v>
      </c>
      <c r="L1138" s="2" t="str">
        <f t="shared" si="2251"/>
        <v>Angela</v>
      </c>
      <c r="M1138" s="2">
        <f t="shared" si="2251"/>
        <v>18.899999999999999</v>
      </c>
      <c r="N1138" s="2">
        <f t="shared" si="2251"/>
        <v>2</v>
      </c>
      <c r="O1138" s="2">
        <f t="shared" si="2251"/>
        <v>2</v>
      </c>
      <c r="P1138" s="2" t="str">
        <f t="shared" si="2251"/>
        <v>dez</v>
      </c>
      <c r="Q1138" s="7" t="str">
        <f>IF($N1138=1,IF(ISERROR(VLOOKUP($P1138,'M1'!$A:$C,Q$2,FALSE)),"NOT PRESENT",VLOOKUP($P1138,'M1'!$A:$C,Q$2,FALSE)),IF($N1138=2,IF(ISERROR(VLOOKUP(DATA!$P1138,'M2'!$A:$C,Q$2,FALSE)),"NOT PRESENT",VLOOKUP(DATA!$P1138,'M2'!$A:$C,Q$2,FALSE)),IF($N1138=0,IF(ISERROR(VLOOKUP($P1138,'M1'!$A:$C,Q$2,FALSE)),IF(ISERROR(VLOOKUP(DATA!$P1138,'M2'!$A:$C,Q$2,FALSE)),"NOT PRESENT",VLOOKUP(DATA!$P1138,'M2'!$A:$C,Q$2,FALSE)),VLOOKUP($P1138,'M1'!$A:$C,Q$2,FALSE)),"SPECIFY METHOD")))</f>
        <v>Debris - Zero</v>
      </c>
      <c r="R1138" s="7" t="str">
        <f>IF($N1138=1,IF(ISERROR(VLOOKUP($P1138,'M1'!$A:$C,R$2,FALSE)),"NOT PRESENT",VLOOKUP($P1138,'M1'!$A:$C,R$2,FALSE)),IF($N1138=2,IF(ISERROR(VLOOKUP(DATA!$P1138,'M2'!$A:$C,R$2,FALSE)),"NOT PRESENT",VLOOKUP(DATA!$P1138,'M2'!$A:$C,R$2,FALSE)),IF($N1138=0,IF(ISERROR(VLOOKUP($P1138,'M1'!$A:$C,R$2,FALSE)),IF(ISERROR(VLOOKUP(DATA!$P1138,'M2'!$A:$C,R$2,FALSE)),"NOT PRESENT",VLOOKUP(DATA!$P1138,'M2'!$A:$C,R$2,FALSE)),VLOOKUP($P1138,'M1'!$A:$C,R$2,FALSE)),"SPECIFY METHOD")))</f>
        <v>No Debris found</v>
      </c>
      <c r="S1138" s="33">
        <f t="shared" si="2189"/>
        <v>0</v>
      </c>
      <c r="T1138" s="2">
        <v>0</v>
      </c>
    </row>
    <row r="1139" spans="2:20">
      <c r="B1139" s="2" t="str">
        <f t="shared" ref="B1139:D1139" si="2252">IF(ISERROR(B1138),IF(ISERROR(B1137),IF(ISERROR(B1136),"BLANK",B1136),B1137),B1138)</f>
        <v>LH</v>
      </c>
      <c r="C1139" s="2" t="str">
        <f t="shared" si="2252"/>
        <v>KK</v>
      </c>
      <c r="D1139" s="2" t="str">
        <f t="shared" si="2252"/>
        <v>BC3</v>
      </c>
      <c r="E1139" s="7" t="str">
        <f>IF(ISERROR(VLOOKUP($D1139,SITES!$A:$E,2,FALSE)),"",VLOOKUP($D1139,SITES!$A:$E,2,FALSE))</f>
        <v>Broward County 3</v>
      </c>
      <c r="F1139" s="4">
        <f>IF(ISERROR(VLOOKUP($D1139,SITES!$A:$E,3,FALSE)),"",VLOOKUP($D1139,SITES!$A:$E,3,FALSE))</f>
        <v>26.158633333333334</v>
      </c>
      <c r="G1139" s="31">
        <f>IF(ISERROR(VLOOKUP($D1139,SITES!$A:$E,4,FALSE)),"",VLOOKUP($D1139,SITES!$A:$E,4,FALSE))</f>
        <v>-80.077349999999996</v>
      </c>
      <c r="H1139" s="50">
        <f t="shared" ref="H1139:P1139" si="2253">IF(ISERROR(H1138),IF(ISERROR(H1137),IF(ISERROR(H1136),"BLANK",H1136),H1137),H1138)</f>
        <v>45479</v>
      </c>
      <c r="I1139" s="2">
        <f t="shared" si="2253"/>
        <v>15</v>
      </c>
      <c r="J1139" s="2" t="str">
        <f t="shared" si="2253"/>
        <v>N</v>
      </c>
      <c r="K1139" s="6">
        <f t="shared" si="2253"/>
        <v>0.41666666666666669</v>
      </c>
      <c r="L1139" s="2" t="str">
        <f t="shared" si="2253"/>
        <v>Angela</v>
      </c>
      <c r="M1139" s="2">
        <f t="shared" si="2253"/>
        <v>18.899999999999999</v>
      </c>
      <c r="N1139" s="2">
        <f t="shared" si="2253"/>
        <v>2</v>
      </c>
      <c r="O1139" s="2">
        <f t="shared" si="2253"/>
        <v>2</v>
      </c>
      <c r="P1139" s="2" t="str">
        <f t="shared" si="2253"/>
        <v>dez</v>
      </c>
      <c r="Q1139" s="7" t="str">
        <f>IF($N1139=1,IF(ISERROR(VLOOKUP($P1139,'M1'!$A:$C,Q$2,FALSE)),"NOT PRESENT",VLOOKUP($P1139,'M1'!$A:$C,Q$2,FALSE)),IF($N1139=2,IF(ISERROR(VLOOKUP(DATA!$P1139,'M2'!$A:$C,Q$2,FALSE)),"NOT PRESENT",VLOOKUP(DATA!$P1139,'M2'!$A:$C,Q$2,FALSE)),IF($N1139=0,IF(ISERROR(VLOOKUP($P1139,'M1'!$A:$C,Q$2,FALSE)),IF(ISERROR(VLOOKUP(DATA!$P1139,'M2'!$A:$C,Q$2,FALSE)),"NOT PRESENT",VLOOKUP(DATA!$P1139,'M2'!$A:$C,Q$2,FALSE)),VLOOKUP($P1139,'M1'!$A:$C,Q$2,FALSE)),"SPECIFY METHOD")))</f>
        <v>Debris - Zero</v>
      </c>
      <c r="R1139" s="7" t="str">
        <f>IF($N1139=1,IF(ISERROR(VLOOKUP($P1139,'M1'!$A:$C,R$2,FALSE)),"NOT PRESENT",VLOOKUP($P1139,'M1'!$A:$C,R$2,FALSE)),IF($N1139=2,IF(ISERROR(VLOOKUP(DATA!$P1139,'M2'!$A:$C,R$2,FALSE)),"NOT PRESENT",VLOOKUP(DATA!$P1139,'M2'!$A:$C,R$2,FALSE)),IF($N1139=0,IF(ISERROR(VLOOKUP($P1139,'M1'!$A:$C,R$2,FALSE)),IF(ISERROR(VLOOKUP(DATA!$P1139,'M2'!$A:$C,R$2,FALSE)),"NOT PRESENT",VLOOKUP(DATA!$P1139,'M2'!$A:$C,R$2,FALSE)),VLOOKUP($P1139,'M1'!$A:$C,R$2,FALSE)),"SPECIFY METHOD")))</f>
        <v>No Debris found</v>
      </c>
      <c r="S1139" s="33">
        <f t="shared" si="2189"/>
        <v>0</v>
      </c>
      <c r="T1139" s="2">
        <v>0</v>
      </c>
    </row>
    <row r="1140" spans="2:20">
      <c r="B1140" s="2" t="str">
        <f t="shared" ref="B1140:D1140" si="2254">IF(ISERROR(B1139),IF(ISERROR(B1138),IF(ISERROR(B1137),"BLANK",B1137),B1138),B1139)</f>
        <v>LH</v>
      </c>
      <c r="C1140" s="2" t="str">
        <f t="shared" si="2254"/>
        <v>KK</v>
      </c>
      <c r="D1140" s="2" t="str">
        <f t="shared" si="2254"/>
        <v>BC3</v>
      </c>
      <c r="E1140" s="7" t="str">
        <f>IF(ISERROR(VLOOKUP($D1140,SITES!$A:$E,2,FALSE)),"",VLOOKUP($D1140,SITES!$A:$E,2,FALSE))</f>
        <v>Broward County 3</v>
      </c>
      <c r="F1140" s="4">
        <f>IF(ISERROR(VLOOKUP($D1140,SITES!$A:$E,3,FALSE)),"",VLOOKUP($D1140,SITES!$A:$E,3,FALSE))</f>
        <v>26.158633333333334</v>
      </c>
      <c r="G1140" s="31">
        <f>IF(ISERROR(VLOOKUP($D1140,SITES!$A:$E,4,FALSE)),"",VLOOKUP($D1140,SITES!$A:$E,4,FALSE))</f>
        <v>-80.077349999999996</v>
      </c>
      <c r="H1140" s="50">
        <f t="shared" ref="H1140:P1140" si="2255">IF(ISERROR(H1139),IF(ISERROR(H1138),IF(ISERROR(H1137),"BLANK",H1137),H1138),H1139)</f>
        <v>45479</v>
      </c>
      <c r="I1140" s="2">
        <f t="shared" si="2255"/>
        <v>15</v>
      </c>
      <c r="J1140" s="2" t="str">
        <f t="shared" si="2255"/>
        <v>N</v>
      </c>
      <c r="K1140" s="6">
        <f t="shared" si="2255"/>
        <v>0.41666666666666669</v>
      </c>
      <c r="L1140" s="2" t="str">
        <f t="shared" si="2255"/>
        <v>Angela</v>
      </c>
      <c r="M1140" s="2">
        <f t="shared" si="2255"/>
        <v>18.899999999999999</v>
      </c>
      <c r="N1140" s="2">
        <f t="shared" si="2255"/>
        <v>2</v>
      </c>
      <c r="O1140" s="2">
        <f t="shared" si="2255"/>
        <v>2</v>
      </c>
      <c r="P1140" s="2" t="str">
        <f t="shared" si="2255"/>
        <v>dez</v>
      </c>
      <c r="Q1140" s="7" t="str">
        <f>IF($N1140=1,IF(ISERROR(VLOOKUP($P1140,'M1'!$A:$C,Q$2,FALSE)),"NOT PRESENT",VLOOKUP($P1140,'M1'!$A:$C,Q$2,FALSE)),IF($N1140=2,IF(ISERROR(VLOOKUP(DATA!$P1140,'M2'!$A:$C,Q$2,FALSE)),"NOT PRESENT",VLOOKUP(DATA!$P1140,'M2'!$A:$C,Q$2,FALSE)),IF($N1140=0,IF(ISERROR(VLOOKUP($P1140,'M1'!$A:$C,Q$2,FALSE)),IF(ISERROR(VLOOKUP(DATA!$P1140,'M2'!$A:$C,Q$2,FALSE)),"NOT PRESENT",VLOOKUP(DATA!$P1140,'M2'!$A:$C,Q$2,FALSE)),VLOOKUP($P1140,'M1'!$A:$C,Q$2,FALSE)),"SPECIFY METHOD")))</f>
        <v>Debris - Zero</v>
      </c>
      <c r="R1140" s="7" t="str">
        <f>IF($N1140=1,IF(ISERROR(VLOOKUP($P1140,'M1'!$A:$C,R$2,FALSE)),"NOT PRESENT",VLOOKUP($P1140,'M1'!$A:$C,R$2,FALSE)),IF($N1140=2,IF(ISERROR(VLOOKUP(DATA!$P1140,'M2'!$A:$C,R$2,FALSE)),"NOT PRESENT",VLOOKUP(DATA!$P1140,'M2'!$A:$C,R$2,FALSE)),IF($N1140=0,IF(ISERROR(VLOOKUP($P1140,'M1'!$A:$C,R$2,FALSE)),IF(ISERROR(VLOOKUP(DATA!$P1140,'M2'!$A:$C,R$2,FALSE)),"NOT PRESENT",VLOOKUP(DATA!$P1140,'M2'!$A:$C,R$2,FALSE)),VLOOKUP($P1140,'M1'!$A:$C,R$2,FALSE)),"SPECIFY METHOD")))</f>
        <v>No Debris found</v>
      </c>
      <c r="S1140" s="33">
        <f t="shared" si="2189"/>
        <v>0</v>
      </c>
      <c r="T1140" s="2">
        <v>0</v>
      </c>
    </row>
    <row r="1141" spans="2:20">
      <c r="B1141" s="2" t="str">
        <f t="shared" ref="B1141:D1141" si="2256">IF(ISERROR(B1140),IF(ISERROR(B1139),IF(ISERROR(B1138),"BLANK",B1138),B1139),B1140)</f>
        <v>LH</v>
      </c>
      <c r="C1141" s="2" t="str">
        <f t="shared" si="2256"/>
        <v>KK</v>
      </c>
      <c r="D1141" s="2" t="str">
        <f t="shared" si="2256"/>
        <v>BC3</v>
      </c>
      <c r="E1141" s="7" t="str">
        <f>IF(ISERROR(VLOOKUP($D1141,SITES!$A:$E,2,FALSE)),"",VLOOKUP($D1141,SITES!$A:$E,2,FALSE))</f>
        <v>Broward County 3</v>
      </c>
      <c r="F1141" s="4">
        <f>IF(ISERROR(VLOOKUP($D1141,SITES!$A:$E,3,FALSE)),"",VLOOKUP($D1141,SITES!$A:$E,3,FALSE))</f>
        <v>26.158633333333334</v>
      </c>
      <c r="G1141" s="31">
        <f>IF(ISERROR(VLOOKUP($D1141,SITES!$A:$E,4,FALSE)),"",VLOOKUP($D1141,SITES!$A:$E,4,FALSE))</f>
        <v>-80.077349999999996</v>
      </c>
      <c r="H1141" s="50">
        <f t="shared" ref="H1141:P1141" si="2257">IF(ISERROR(H1140),IF(ISERROR(H1139),IF(ISERROR(H1138),"BLANK",H1138),H1139),H1140)</f>
        <v>45479</v>
      </c>
      <c r="I1141" s="2">
        <f t="shared" si="2257"/>
        <v>15</v>
      </c>
      <c r="J1141" s="2" t="str">
        <f t="shared" si="2257"/>
        <v>N</v>
      </c>
      <c r="K1141" s="6">
        <f t="shared" si="2257"/>
        <v>0.41666666666666669</v>
      </c>
      <c r="L1141" s="2" t="str">
        <f t="shared" si="2257"/>
        <v>Angela</v>
      </c>
      <c r="M1141" s="2">
        <f t="shared" si="2257"/>
        <v>18.899999999999999</v>
      </c>
      <c r="N1141" s="2">
        <f t="shared" si="2257"/>
        <v>2</v>
      </c>
      <c r="O1141" s="2">
        <f t="shared" si="2257"/>
        <v>2</v>
      </c>
      <c r="P1141" s="2" t="str">
        <f t="shared" si="2257"/>
        <v>dez</v>
      </c>
      <c r="Q1141" s="7" t="str">
        <f>IF($N1141=1,IF(ISERROR(VLOOKUP($P1141,'M1'!$A:$C,Q$2,FALSE)),"NOT PRESENT",VLOOKUP($P1141,'M1'!$A:$C,Q$2,FALSE)),IF($N1141=2,IF(ISERROR(VLOOKUP(DATA!$P1141,'M2'!$A:$C,Q$2,FALSE)),"NOT PRESENT",VLOOKUP(DATA!$P1141,'M2'!$A:$C,Q$2,FALSE)),IF($N1141=0,IF(ISERROR(VLOOKUP($P1141,'M1'!$A:$C,Q$2,FALSE)),IF(ISERROR(VLOOKUP(DATA!$P1141,'M2'!$A:$C,Q$2,FALSE)),"NOT PRESENT",VLOOKUP(DATA!$P1141,'M2'!$A:$C,Q$2,FALSE)),VLOOKUP($P1141,'M1'!$A:$C,Q$2,FALSE)),"SPECIFY METHOD")))</f>
        <v>Debris - Zero</v>
      </c>
      <c r="R1141" s="7" t="str">
        <f>IF($N1141=1,IF(ISERROR(VLOOKUP($P1141,'M1'!$A:$C,R$2,FALSE)),"NOT PRESENT",VLOOKUP($P1141,'M1'!$A:$C,R$2,FALSE)),IF($N1141=2,IF(ISERROR(VLOOKUP(DATA!$P1141,'M2'!$A:$C,R$2,FALSE)),"NOT PRESENT",VLOOKUP(DATA!$P1141,'M2'!$A:$C,R$2,FALSE)),IF($N1141=0,IF(ISERROR(VLOOKUP($P1141,'M1'!$A:$C,R$2,FALSE)),IF(ISERROR(VLOOKUP(DATA!$P1141,'M2'!$A:$C,R$2,FALSE)),"NOT PRESENT",VLOOKUP(DATA!$P1141,'M2'!$A:$C,R$2,FALSE)),VLOOKUP($P1141,'M1'!$A:$C,R$2,FALSE)),"SPECIFY METHOD")))</f>
        <v>No Debris found</v>
      </c>
      <c r="S1141" s="33">
        <f t="shared" si="2189"/>
        <v>0</v>
      </c>
      <c r="T1141" s="2">
        <v>0</v>
      </c>
    </row>
    <row r="1142" spans="2:20">
      <c r="B1142" s="2" t="str">
        <f t="shared" ref="B1142:D1142" si="2258">IF(ISERROR(B1141),IF(ISERROR(B1140),IF(ISERROR(B1139),"BLANK",B1139),B1140),B1141)</f>
        <v>LH</v>
      </c>
      <c r="C1142" s="2" t="str">
        <f t="shared" si="2258"/>
        <v>KK</v>
      </c>
      <c r="D1142" s="2" t="str">
        <f t="shared" si="2258"/>
        <v>BC3</v>
      </c>
      <c r="E1142" s="7" t="str">
        <f>IF(ISERROR(VLOOKUP($D1142,SITES!$A:$E,2,FALSE)),"",VLOOKUP($D1142,SITES!$A:$E,2,FALSE))</f>
        <v>Broward County 3</v>
      </c>
      <c r="F1142" s="4">
        <f>IF(ISERROR(VLOOKUP($D1142,SITES!$A:$E,3,FALSE)),"",VLOOKUP($D1142,SITES!$A:$E,3,FALSE))</f>
        <v>26.158633333333334</v>
      </c>
      <c r="G1142" s="31">
        <f>IF(ISERROR(VLOOKUP($D1142,SITES!$A:$E,4,FALSE)),"",VLOOKUP($D1142,SITES!$A:$E,4,FALSE))</f>
        <v>-80.077349999999996</v>
      </c>
      <c r="H1142" s="50">
        <f t="shared" ref="H1142:P1142" si="2259">IF(ISERROR(H1141),IF(ISERROR(H1140),IF(ISERROR(H1139),"BLANK",H1139),H1140),H1141)</f>
        <v>45479</v>
      </c>
      <c r="I1142" s="2">
        <f t="shared" si="2259"/>
        <v>15</v>
      </c>
      <c r="J1142" s="2" t="str">
        <f t="shared" si="2259"/>
        <v>N</v>
      </c>
      <c r="K1142" s="6">
        <f t="shared" si="2259"/>
        <v>0.41666666666666669</v>
      </c>
      <c r="L1142" s="2" t="str">
        <f t="shared" si="2259"/>
        <v>Angela</v>
      </c>
      <c r="M1142" s="2">
        <f t="shared" si="2259"/>
        <v>18.899999999999999</v>
      </c>
      <c r="N1142" s="2">
        <f t="shared" si="2259"/>
        <v>2</v>
      </c>
      <c r="O1142" s="2">
        <f t="shared" si="2259"/>
        <v>2</v>
      </c>
      <c r="P1142" s="2" t="str">
        <f t="shared" si="2259"/>
        <v>dez</v>
      </c>
      <c r="Q1142" s="7" t="str">
        <f>IF($N1142=1,IF(ISERROR(VLOOKUP($P1142,'M1'!$A:$C,Q$2,FALSE)),"NOT PRESENT",VLOOKUP($P1142,'M1'!$A:$C,Q$2,FALSE)),IF($N1142=2,IF(ISERROR(VLOOKUP(DATA!$P1142,'M2'!$A:$C,Q$2,FALSE)),"NOT PRESENT",VLOOKUP(DATA!$P1142,'M2'!$A:$C,Q$2,FALSE)),IF($N1142=0,IF(ISERROR(VLOOKUP($P1142,'M1'!$A:$C,Q$2,FALSE)),IF(ISERROR(VLOOKUP(DATA!$P1142,'M2'!$A:$C,Q$2,FALSE)),"NOT PRESENT",VLOOKUP(DATA!$P1142,'M2'!$A:$C,Q$2,FALSE)),VLOOKUP($P1142,'M1'!$A:$C,Q$2,FALSE)),"SPECIFY METHOD")))</f>
        <v>Debris - Zero</v>
      </c>
      <c r="R1142" s="7" t="str">
        <f>IF($N1142=1,IF(ISERROR(VLOOKUP($P1142,'M1'!$A:$C,R$2,FALSE)),"NOT PRESENT",VLOOKUP($P1142,'M1'!$A:$C,R$2,FALSE)),IF($N1142=2,IF(ISERROR(VLOOKUP(DATA!$P1142,'M2'!$A:$C,R$2,FALSE)),"NOT PRESENT",VLOOKUP(DATA!$P1142,'M2'!$A:$C,R$2,FALSE)),IF($N1142=0,IF(ISERROR(VLOOKUP($P1142,'M1'!$A:$C,R$2,FALSE)),IF(ISERROR(VLOOKUP(DATA!$P1142,'M2'!$A:$C,R$2,FALSE)),"NOT PRESENT",VLOOKUP(DATA!$P1142,'M2'!$A:$C,R$2,FALSE)),VLOOKUP($P1142,'M1'!$A:$C,R$2,FALSE)),"SPECIFY METHOD")))</f>
        <v>No Debris found</v>
      </c>
      <c r="S1142" s="33">
        <f t="shared" si="2189"/>
        <v>0</v>
      </c>
      <c r="T1142" s="2">
        <v>0</v>
      </c>
    </row>
    <row r="1143" spans="2:20">
      <c r="B1143" s="2" t="str">
        <f t="shared" ref="B1143:D1143" si="2260">IF(ISERROR(B1142),IF(ISERROR(B1141),IF(ISERROR(B1140),"BLANK",B1140),B1141),B1142)</f>
        <v>LH</v>
      </c>
      <c r="C1143" s="2" t="str">
        <f t="shared" si="2260"/>
        <v>KK</v>
      </c>
      <c r="D1143" s="2" t="str">
        <f t="shared" si="2260"/>
        <v>BC3</v>
      </c>
      <c r="E1143" s="7" t="str">
        <f>IF(ISERROR(VLOOKUP($D1143,SITES!$A:$E,2,FALSE)),"",VLOOKUP($D1143,SITES!$A:$E,2,FALSE))</f>
        <v>Broward County 3</v>
      </c>
      <c r="F1143" s="4">
        <f>IF(ISERROR(VLOOKUP($D1143,SITES!$A:$E,3,FALSE)),"",VLOOKUP($D1143,SITES!$A:$E,3,FALSE))</f>
        <v>26.158633333333334</v>
      </c>
      <c r="G1143" s="31">
        <f>IF(ISERROR(VLOOKUP($D1143,SITES!$A:$E,4,FALSE)),"",VLOOKUP($D1143,SITES!$A:$E,4,FALSE))</f>
        <v>-80.077349999999996</v>
      </c>
      <c r="H1143" s="50">
        <f t="shared" ref="H1143:P1143" si="2261">IF(ISERROR(H1142),IF(ISERROR(H1141),IF(ISERROR(H1140),"BLANK",H1140),H1141),H1142)</f>
        <v>45479</v>
      </c>
      <c r="I1143" s="2">
        <f t="shared" si="2261"/>
        <v>15</v>
      </c>
      <c r="J1143" s="2" t="str">
        <f t="shared" si="2261"/>
        <v>N</v>
      </c>
      <c r="K1143" s="6">
        <f t="shared" si="2261"/>
        <v>0.41666666666666669</v>
      </c>
      <c r="L1143" s="2" t="str">
        <f t="shared" si="2261"/>
        <v>Angela</v>
      </c>
      <c r="M1143" s="2">
        <f t="shared" si="2261"/>
        <v>18.899999999999999</v>
      </c>
      <c r="N1143" s="2">
        <f t="shared" si="2261"/>
        <v>2</v>
      </c>
      <c r="O1143" s="2">
        <f t="shared" si="2261"/>
        <v>2</v>
      </c>
      <c r="P1143" s="2" t="str">
        <f t="shared" si="2261"/>
        <v>dez</v>
      </c>
      <c r="Q1143" s="7" t="str">
        <f>IF($N1143=1,IF(ISERROR(VLOOKUP($P1143,'M1'!$A:$C,Q$2,FALSE)),"NOT PRESENT",VLOOKUP($P1143,'M1'!$A:$C,Q$2,FALSE)),IF($N1143=2,IF(ISERROR(VLOOKUP(DATA!$P1143,'M2'!$A:$C,Q$2,FALSE)),"NOT PRESENT",VLOOKUP(DATA!$P1143,'M2'!$A:$C,Q$2,FALSE)),IF($N1143=0,IF(ISERROR(VLOOKUP($P1143,'M1'!$A:$C,Q$2,FALSE)),IF(ISERROR(VLOOKUP(DATA!$P1143,'M2'!$A:$C,Q$2,FALSE)),"NOT PRESENT",VLOOKUP(DATA!$P1143,'M2'!$A:$C,Q$2,FALSE)),VLOOKUP($P1143,'M1'!$A:$C,Q$2,FALSE)),"SPECIFY METHOD")))</f>
        <v>Debris - Zero</v>
      </c>
      <c r="R1143" s="7" t="str">
        <f>IF($N1143=1,IF(ISERROR(VLOOKUP($P1143,'M1'!$A:$C,R$2,FALSE)),"NOT PRESENT",VLOOKUP($P1143,'M1'!$A:$C,R$2,FALSE)),IF($N1143=2,IF(ISERROR(VLOOKUP(DATA!$P1143,'M2'!$A:$C,R$2,FALSE)),"NOT PRESENT",VLOOKUP(DATA!$P1143,'M2'!$A:$C,R$2,FALSE)),IF($N1143=0,IF(ISERROR(VLOOKUP($P1143,'M1'!$A:$C,R$2,FALSE)),IF(ISERROR(VLOOKUP(DATA!$P1143,'M2'!$A:$C,R$2,FALSE)),"NOT PRESENT",VLOOKUP(DATA!$P1143,'M2'!$A:$C,R$2,FALSE)),VLOOKUP($P1143,'M1'!$A:$C,R$2,FALSE)),"SPECIFY METHOD")))</f>
        <v>No Debris found</v>
      </c>
      <c r="S1143" s="33">
        <f t="shared" si="2189"/>
        <v>0</v>
      </c>
      <c r="T1143" s="2">
        <v>0</v>
      </c>
    </row>
    <row r="1144" spans="2:20">
      <c r="B1144" s="2" t="str">
        <f t="shared" ref="B1144:D1144" si="2262">IF(ISERROR(B1143),IF(ISERROR(B1142),IF(ISERROR(B1141),"BLANK",B1141),B1142),B1143)</f>
        <v>LH</v>
      </c>
      <c r="C1144" s="2" t="str">
        <f t="shared" si="2262"/>
        <v>KK</v>
      </c>
      <c r="D1144" s="2" t="str">
        <f t="shared" si="2262"/>
        <v>BC3</v>
      </c>
      <c r="E1144" s="7" t="str">
        <f>IF(ISERROR(VLOOKUP($D1144,SITES!$A:$E,2,FALSE)),"",VLOOKUP($D1144,SITES!$A:$E,2,FALSE))</f>
        <v>Broward County 3</v>
      </c>
      <c r="F1144" s="4">
        <f>IF(ISERROR(VLOOKUP($D1144,SITES!$A:$E,3,FALSE)),"",VLOOKUP($D1144,SITES!$A:$E,3,FALSE))</f>
        <v>26.158633333333334</v>
      </c>
      <c r="G1144" s="31">
        <f>IF(ISERROR(VLOOKUP($D1144,SITES!$A:$E,4,FALSE)),"",VLOOKUP($D1144,SITES!$A:$E,4,FALSE))</f>
        <v>-80.077349999999996</v>
      </c>
      <c r="H1144" s="50">
        <f t="shared" ref="H1144:P1144" si="2263">IF(ISERROR(H1143),IF(ISERROR(H1142),IF(ISERROR(H1141),"BLANK",H1141),H1142),H1143)</f>
        <v>45479</v>
      </c>
      <c r="I1144" s="2">
        <f t="shared" si="2263"/>
        <v>15</v>
      </c>
      <c r="J1144" s="2" t="str">
        <f t="shared" si="2263"/>
        <v>N</v>
      </c>
      <c r="K1144" s="6">
        <f t="shared" si="2263"/>
        <v>0.41666666666666669</v>
      </c>
      <c r="L1144" s="2" t="str">
        <f t="shared" si="2263"/>
        <v>Angela</v>
      </c>
      <c r="M1144" s="2">
        <f t="shared" si="2263"/>
        <v>18.899999999999999</v>
      </c>
      <c r="N1144" s="2">
        <f t="shared" si="2263"/>
        <v>2</v>
      </c>
      <c r="O1144" s="2">
        <f t="shared" si="2263"/>
        <v>2</v>
      </c>
      <c r="P1144" s="2" t="str">
        <f t="shared" si="2263"/>
        <v>dez</v>
      </c>
      <c r="Q1144" s="7" t="str">
        <f>IF($N1144=1,IF(ISERROR(VLOOKUP($P1144,'M1'!$A:$C,Q$2,FALSE)),"NOT PRESENT",VLOOKUP($P1144,'M1'!$A:$C,Q$2,FALSE)),IF($N1144=2,IF(ISERROR(VLOOKUP(DATA!$P1144,'M2'!$A:$C,Q$2,FALSE)),"NOT PRESENT",VLOOKUP(DATA!$P1144,'M2'!$A:$C,Q$2,FALSE)),IF($N1144=0,IF(ISERROR(VLOOKUP($P1144,'M1'!$A:$C,Q$2,FALSE)),IF(ISERROR(VLOOKUP(DATA!$P1144,'M2'!$A:$C,Q$2,FALSE)),"NOT PRESENT",VLOOKUP(DATA!$P1144,'M2'!$A:$C,Q$2,FALSE)),VLOOKUP($P1144,'M1'!$A:$C,Q$2,FALSE)),"SPECIFY METHOD")))</f>
        <v>Debris - Zero</v>
      </c>
      <c r="R1144" s="7" t="str">
        <f>IF($N1144=1,IF(ISERROR(VLOOKUP($P1144,'M1'!$A:$C,R$2,FALSE)),"NOT PRESENT",VLOOKUP($P1144,'M1'!$A:$C,R$2,FALSE)),IF($N1144=2,IF(ISERROR(VLOOKUP(DATA!$P1144,'M2'!$A:$C,R$2,FALSE)),"NOT PRESENT",VLOOKUP(DATA!$P1144,'M2'!$A:$C,R$2,FALSE)),IF($N1144=0,IF(ISERROR(VLOOKUP($P1144,'M1'!$A:$C,R$2,FALSE)),IF(ISERROR(VLOOKUP(DATA!$P1144,'M2'!$A:$C,R$2,FALSE)),"NOT PRESENT",VLOOKUP(DATA!$P1144,'M2'!$A:$C,R$2,FALSE)),VLOOKUP($P1144,'M1'!$A:$C,R$2,FALSE)),"SPECIFY METHOD")))</f>
        <v>No Debris found</v>
      </c>
      <c r="S1144" s="33">
        <f t="shared" si="2189"/>
        <v>0</v>
      </c>
      <c r="T1144" s="2">
        <v>0</v>
      </c>
    </row>
    <row r="1145" spans="2:20">
      <c r="B1145" s="2" t="str">
        <f t="shared" ref="B1145:D1145" si="2264">IF(ISERROR(B1144),IF(ISERROR(B1143),IF(ISERROR(B1142),"BLANK",B1142),B1143),B1144)</f>
        <v>LH</v>
      </c>
      <c r="C1145" s="2" t="str">
        <f t="shared" si="2264"/>
        <v>KK</v>
      </c>
      <c r="D1145" s="2" t="str">
        <f t="shared" si="2264"/>
        <v>BC3</v>
      </c>
      <c r="E1145" s="7" t="str">
        <f>IF(ISERROR(VLOOKUP($D1145,SITES!$A:$E,2,FALSE)),"",VLOOKUP($D1145,SITES!$A:$E,2,FALSE))</f>
        <v>Broward County 3</v>
      </c>
      <c r="F1145" s="4">
        <f>IF(ISERROR(VLOOKUP($D1145,SITES!$A:$E,3,FALSE)),"",VLOOKUP($D1145,SITES!$A:$E,3,FALSE))</f>
        <v>26.158633333333334</v>
      </c>
      <c r="G1145" s="31">
        <f>IF(ISERROR(VLOOKUP($D1145,SITES!$A:$E,4,FALSE)),"",VLOOKUP($D1145,SITES!$A:$E,4,FALSE))</f>
        <v>-80.077349999999996</v>
      </c>
      <c r="H1145" s="50">
        <f t="shared" ref="H1145:P1145" si="2265">IF(ISERROR(H1144),IF(ISERROR(H1143),IF(ISERROR(H1142),"BLANK",H1142),H1143),H1144)</f>
        <v>45479</v>
      </c>
      <c r="I1145" s="2">
        <f t="shared" si="2265"/>
        <v>15</v>
      </c>
      <c r="J1145" s="2" t="str">
        <f t="shared" si="2265"/>
        <v>N</v>
      </c>
      <c r="K1145" s="6">
        <f t="shared" si="2265"/>
        <v>0.41666666666666669</v>
      </c>
      <c r="L1145" s="2" t="str">
        <f t="shared" si="2265"/>
        <v>Angela</v>
      </c>
      <c r="M1145" s="2">
        <f t="shared" si="2265"/>
        <v>18.899999999999999</v>
      </c>
      <c r="N1145" s="2">
        <f t="shared" si="2265"/>
        <v>2</v>
      </c>
      <c r="O1145" s="2">
        <f t="shared" si="2265"/>
        <v>2</v>
      </c>
      <c r="P1145" s="2" t="str">
        <f t="shared" si="2265"/>
        <v>dez</v>
      </c>
      <c r="Q1145" s="7" t="str">
        <f>IF($N1145=1,IF(ISERROR(VLOOKUP($P1145,'M1'!$A:$C,Q$2,FALSE)),"NOT PRESENT",VLOOKUP($P1145,'M1'!$A:$C,Q$2,FALSE)),IF($N1145=2,IF(ISERROR(VLOOKUP(DATA!$P1145,'M2'!$A:$C,Q$2,FALSE)),"NOT PRESENT",VLOOKUP(DATA!$P1145,'M2'!$A:$C,Q$2,FALSE)),IF($N1145=0,IF(ISERROR(VLOOKUP($P1145,'M1'!$A:$C,Q$2,FALSE)),IF(ISERROR(VLOOKUP(DATA!$P1145,'M2'!$A:$C,Q$2,FALSE)),"NOT PRESENT",VLOOKUP(DATA!$P1145,'M2'!$A:$C,Q$2,FALSE)),VLOOKUP($P1145,'M1'!$A:$C,Q$2,FALSE)),"SPECIFY METHOD")))</f>
        <v>Debris - Zero</v>
      </c>
      <c r="R1145" s="7" t="str">
        <f>IF($N1145=1,IF(ISERROR(VLOOKUP($P1145,'M1'!$A:$C,R$2,FALSE)),"NOT PRESENT",VLOOKUP($P1145,'M1'!$A:$C,R$2,FALSE)),IF($N1145=2,IF(ISERROR(VLOOKUP(DATA!$P1145,'M2'!$A:$C,R$2,FALSE)),"NOT PRESENT",VLOOKUP(DATA!$P1145,'M2'!$A:$C,R$2,FALSE)),IF($N1145=0,IF(ISERROR(VLOOKUP($P1145,'M1'!$A:$C,R$2,FALSE)),IF(ISERROR(VLOOKUP(DATA!$P1145,'M2'!$A:$C,R$2,FALSE)),"NOT PRESENT",VLOOKUP(DATA!$P1145,'M2'!$A:$C,R$2,FALSE)),VLOOKUP($P1145,'M1'!$A:$C,R$2,FALSE)),"SPECIFY METHOD")))</f>
        <v>No Debris found</v>
      </c>
      <c r="S1145" s="33">
        <f t="shared" si="2189"/>
        <v>0</v>
      </c>
      <c r="T1145" s="2">
        <v>0</v>
      </c>
    </row>
    <row r="1146" spans="2:20">
      <c r="B1146" s="2" t="str">
        <f t="shared" ref="B1146:D1146" si="2266">IF(ISERROR(B1145),IF(ISERROR(B1144),IF(ISERROR(B1143),"BLANK",B1143),B1144),B1145)</f>
        <v>LH</v>
      </c>
      <c r="C1146" s="2" t="str">
        <f t="shared" si="2266"/>
        <v>KK</v>
      </c>
      <c r="D1146" s="2" t="str">
        <f t="shared" si="2266"/>
        <v>BC3</v>
      </c>
      <c r="E1146" s="7" t="str">
        <f>IF(ISERROR(VLOOKUP($D1146,SITES!$A:$E,2,FALSE)),"",VLOOKUP($D1146,SITES!$A:$E,2,FALSE))</f>
        <v>Broward County 3</v>
      </c>
      <c r="F1146" s="4">
        <f>IF(ISERROR(VLOOKUP($D1146,SITES!$A:$E,3,FALSE)),"",VLOOKUP($D1146,SITES!$A:$E,3,FALSE))</f>
        <v>26.158633333333334</v>
      </c>
      <c r="G1146" s="31">
        <f>IF(ISERROR(VLOOKUP($D1146,SITES!$A:$E,4,FALSE)),"",VLOOKUP($D1146,SITES!$A:$E,4,FALSE))</f>
        <v>-80.077349999999996</v>
      </c>
      <c r="H1146" s="50">
        <f t="shared" ref="H1146:P1146" si="2267">IF(ISERROR(H1145),IF(ISERROR(H1144),IF(ISERROR(H1143),"BLANK",H1143),H1144),H1145)</f>
        <v>45479</v>
      </c>
      <c r="I1146" s="2">
        <f t="shared" si="2267"/>
        <v>15</v>
      </c>
      <c r="J1146" s="2" t="str">
        <f t="shared" si="2267"/>
        <v>N</v>
      </c>
      <c r="K1146" s="6">
        <f t="shared" si="2267"/>
        <v>0.41666666666666669</v>
      </c>
      <c r="L1146" s="2" t="str">
        <f t="shared" si="2267"/>
        <v>Angela</v>
      </c>
      <c r="M1146" s="2">
        <f t="shared" si="2267"/>
        <v>18.899999999999999</v>
      </c>
      <c r="N1146" s="2">
        <f t="shared" si="2267"/>
        <v>2</v>
      </c>
      <c r="O1146" s="2">
        <f t="shared" si="2267"/>
        <v>2</v>
      </c>
      <c r="P1146" s="2" t="str">
        <f t="shared" si="2267"/>
        <v>dez</v>
      </c>
      <c r="Q1146" s="7" t="str">
        <f>IF($N1146=1,IF(ISERROR(VLOOKUP($P1146,'M1'!$A:$C,Q$2,FALSE)),"NOT PRESENT",VLOOKUP($P1146,'M1'!$A:$C,Q$2,FALSE)),IF($N1146=2,IF(ISERROR(VLOOKUP(DATA!$P1146,'M2'!$A:$C,Q$2,FALSE)),"NOT PRESENT",VLOOKUP(DATA!$P1146,'M2'!$A:$C,Q$2,FALSE)),IF($N1146=0,IF(ISERROR(VLOOKUP($P1146,'M1'!$A:$C,Q$2,FALSE)),IF(ISERROR(VLOOKUP(DATA!$P1146,'M2'!$A:$C,Q$2,FALSE)),"NOT PRESENT",VLOOKUP(DATA!$P1146,'M2'!$A:$C,Q$2,FALSE)),VLOOKUP($P1146,'M1'!$A:$C,Q$2,FALSE)),"SPECIFY METHOD")))</f>
        <v>Debris - Zero</v>
      </c>
      <c r="R1146" s="7" t="str">
        <f>IF($N1146=1,IF(ISERROR(VLOOKUP($P1146,'M1'!$A:$C,R$2,FALSE)),"NOT PRESENT",VLOOKUP($P1146,'M1'!$A:$C,R$2,FALSE)),IF($N1146=2,IF(ISERROR(VLOOKUP(DATA!$P1146,'M2'!$A:$C,R$2,FALSE)),"NOT PRESENT",VLOOKUP(DATA!$P1146,'M2'!$A:$C,R$2,FALSE)),IF($N1146=0,IF(ISERROR(VLOOKUP($P1146,'M1'!$A:$C,R$2,FALSE)),IF(ISERROR(VLOOKUP(DATA!$P1146,'M2'!$A:$C,R$2,FALSE)),"NOT PRESENT",VLOOKUP(DATA!$P1146,'M2'!$A:$C,R$2,FALSE)),VLOOKUP($P1146,'M1'!$A:$C,R$2,FALSE)),"SPECIFY METHOD")))</f>
        <v>No Debris found</v>
      </c>
      <c r="S1146" s="33">
        <f t="shared" si="2189"/>
        <v>0</v>
      </c>
      <c r="T1146" s="2">
        <v>0</v>
      </c>
    </row>
    <row r="1147" spans="2:20">
      <c r="B1147" s="2" t="str">
        <f t="shared" ref="B1147:D1147" si="2268">IF(ISERROR(B1146),IF(ISERROR(B1145),IF(ISERROR(B1144),"BLANK",B1144),B1145),B1146)</f>
        <v>LH</v>
      </c>
      <c r="C1147" s="2" t="str">
        <f t="shared" si="2268"/>
        <v>KK</v>
      </c>
      <c r="D1147" s="2" t="str">
        <f t="shared" si="2268"/>
        <v>BC3</v>
      </c>
      <c r="E1147" s="7" t="str">
        <f>IF(ISERROR(VLOOKUP($D1147,SITES!$A:$E,2,FALSE)),"",VLOOKUP($D1147,SITES!$A:$E,2,FALSE))</f>
        <v>Broward County 3</v>
      </c>
      <c r="F1147" s="4">
        <f>IF(ISERROR(VLOOKUP($D1147,SITES!$A:$E,3,FALSE)),"",VLOOKUP($D1147,SITES!$A:$E,3,FALSE))</f>
        <v>26.158633333333334</v>
      </c>
      <c r="G1147" s="31">
        <f>IF(ISERROR(VLOOKUP($D1147,SITES!$A:$E,4,FALSE)),"",VLOOKUP($D1147,SITES!$A:$E,4,FALSE))</f>
        <v>-80.077349999999996</v>
      </c>
      <c r="H1147" s="50">
        <f t="shared" ref="H1147:P1147" si="2269">IF(ISERROR(H1146),IF(ISERROR(H1145),IF(ISERROR(H1144),"BLANK",H1144),H1145),H1146)</f>
        <v>45479</v>
      </c>
      <c r="I1147" s="2">
        <f t="shared" si="2269"/>
        <v>15</v>
      </c>
      <c r="J1147" s="2" t="str">
        <f t="shared" si="2269"/>
        <v>N</v>
      </c>
      <c r="K1147" s="6">
        <f t="shared" si="2269"/>
        <v>0.41666666666666669</v>
      </c>
      <c r="L1147" s="2" t="str">
        <f t="shared" si="2269"/>
        <v>Angela</v>
      </c>
      <c r="M1147" s="2">
        <f t="shared" si="2269"/>
        <v>18.899999999999999</v>
      </c>
      <c r="N1147" s="2">
        <f t="shared" si="2269"/>
        <v>2</v>
      </c>
      <c r="O1147" s="2">
        <f t="shared" si="2269"/>
        <v>2</v>
      </c>
      <c r="P1147" s="2" t="str">
        <f t="shared" si="2269"/>
        <v>dez</v>
      </c>
      <c r="Q1147" s="7" t="str">
        <f>IF($N1147=1,IF(ISERROR(VLOOKUP($P1147,'M1'!$A:$C,Q$2,FALSE)),"NOT PRESENT",VLOOKUP($P1147,'M1'!$A:$C,Q$2,FALSE)),IF($N1147=2,IF(ISERROR(VLOOKUP(DATA!$P1147,'M2'!$A:$C,Q$2,FALSE)),"NOT PRESENT",VLOOKUP(DATA!$P1147,'M2'!$A:$C,Q$2,FALSE)),IF($N1147=0,IF(ISERROR(VLOOKUP($P1147,'M1'!$A:$C,Q$2,FALSE)),IF(ISERROR(VLOOKUP(DATA!$P1147,'M2'!$A:$C,Q$2,FALSE)),"NOT PRESENT",VLOOKUP(DATA!$P1147,'M2'!$A:$C,Q$2,FALSE)),VLOOKUP($P1147,'M1'!$A:$C,Q$2,FALSE)),"SPECIFY METHOD")))</f>
        <v>Debris - Zero</v>
      </c>
      <c r="R1147" s="7" t="str">
        <f>IF($N1147=1,IF(ISERROR(VLOOKUP($P1147,'M1'!$A:$C,R$2,FALSE)),"NOT PRESENT",VLOOKUP($P1147,'M1'!$A:$C,R$2,FALSE)),IF($N1147=2,IF(ISERROR(VLOOKUP(DATA!$P1147,'M2'!$A:$C,R$2,FALSE)),"NOT PRESENT",VLOOKUP(DATA!$P1147,'M2'!$A:$C,R$2,FALSE)),IF($N1147=0,IF(ISERROR(VLOOKUP($P1147,'M1'!$A:$C,R$2,FALSE)),IF(ISERROR(VLOOKUP(DATA!$P1147,'M2'!$A:$C,R$2,FALSE)),"NOT PRESENT",VLOOKUP(DATA!$P1147,'M2'!$A:$C,R$2,FALSE)),VLOOKUP($P1147,'M1'!$A:$C,R$2,FALSE)),"SPECIFY METHOD")))</f>
        <v>No Debris found</v>
      </c>
      <c r="S1147" s="33">
        <f t="shared" si="2189"/>
        <v>0</v>
      </c>
      <c r="T1147" s="2">
        <v>0</v>
      </c>
    </row>
    <row r="1148" spans="2:20">
      <c r="B1148" s="2" t="str">
        <f t="shared" ref="B1148:D1148" si="2270">IF(ISERROR(B1147),IF(ISERROR(B1146),IF(ISERROR(B1145),"BLANK",B1145),B1146),B1147)</f>
        <v>LH</v>
      </c>
      <c r="C1148" s="2" t="str">
        <f t="shared" si="2270"/>
        <v>KK</v>
      </c>
      <c r="D1148" s="2" t="str">
        <f t="shared" si="2270"/>
        <v>BC3</v>
      </c>
      <c r="E1148" s="7" t="str">
        <f>IF(ISERROR(VLOOKUP($D1148,SITES!$A:$E,2,FALSE)),"",VLOOKUP($D1148,SITES!$A:$E,2,FALSE))</f>
        <v>Broward County 3</v>
      </c>
      <c r="F1148" s="4">
        <f>IF(ISERROR(VLOOKUP($D1148,SITES!$A:$E,3,FALSE)),"",VLOOKUP($D1148,SITES!$A:$E,3,FALSE))</f>
        <v>26.158633333333334</v>
      </c>
      <c r="G1148" s="31">
        <f>IF(ISERROR(VLOOKUP($D1148,SITES!$A:$E,4,FALSE)),"",VLOOKUP($D1148,SITES!$A:$E,4,FALSE))</f>
        <v>-80.077349999999996</v>
      </c>
      <c r="H1148" s="50">
        <f t="shared" ref="H1148:P1148" si="2271">IF(ISERROR(H1147),IF(ISERROR(H1146),IF(ISERROR(H1145),"BLANK",H1145),H1146),H1147)</f>
        <v>45479</v>
      </c>
      <c r="I1148" s="2">
        <f t="shared" si="2271"/>
        <v>15</v>
      </c>
      <c r="J1148" s="2" t="str">
        <f t="shared" si="2271"/>
        <v>N</v>
      </c>
      <c r="K1148" s="6">
        <f t="shared" si="2271"/>
        <v>0.41666666666666669</v>
      </c>
      <c r="L1148" s="2" t="str">
        <f t="shared" si="2271"/>
        <v>Angela</v>
      </c>
      <c r="M1148" s="2">
        <f t="shared" si="2271"/>
        <v>18.899999999999999</v>
      </c>
      <c r="N1148" s="2">
        <f t="shared" si="2271"/>
        <v>2</v>
      </c>
      <c r="O1148" s="2">
        <f t="shared" si="2271"/>
        <v>2</v>
      </c>
      <c r="P1148" s="2" t="str">
        <f t="shared" si="2271"/>
        <v>dez</v>
      </c>
      <c r="Q1148" s="7" t="str">
        <f>IF($N1148=1,IF(ISERROR(VLOOKUP($P1148,'M1'!$A:$C,Q$2,FALSE)),"NOT PRESENT",VLOOKUP($P1148,'M1'!$A:$C,Q$2,FALSE)),IF($N1148=2,IF(ISERROR(VLOOKUP(DATA!$P1148,'M2'!$A:$C,Q$2,FALSE)),"NOT PRESENT",VLOOKUP(DATA!$P1148,'M2'!$A:$C,Q$2,FALSE)),IF($N1148=0,IF(ISERROR(VLOOKUP($P1148,'M1'!$A:$C,Q$2,FALSE)),IF(ISERROR(VLOOKUP(DATA!$P1148,'M2'!$A:$C,Q$2,FALSE)),"NOT PRESENT",VLOOKUP(DATA!$P1148,'M2'!$A:$C,Q$2,FALSE)),VLOOKUP($P1148,'M1'!$A:$C,Q$2,FALSE)),"SPECIFY METHOD")))</f>
        <v>Debris - Zero</v>
      </c>
      <c r="R1148" s="7" t="str">
        <f>IF($N1148=1,IF(ISERROR(VLOOKUP($P1148,'M1'!$A:$C,R$2,FALSE)),"NOT PRESENT",VLOOKUP($P1148,'M1'!$A:$C,R$2,FALSE)),IF($N1148=2,IF(ISERROR(VLOOKUP(DATA!$P1148,'M2'!$A:$C,R$2,FALSE)),"NOT PRESENT",VLOOKUP(DATA!$P1148,'M2'!$A:$C,R$2,FALSE)),IF($N1148=0,IF(ISERROR(VLOOKUP($P1148,'M1'!$A:$C,R$2,FALSE)),IF(ISERROR(VLOOKUP(DATA!$P1148,'M2'!$A:$C,R$2,FALSE)),"NOT PRESENT",VLOOKUP(DATA!$P1148,'M2'!$A:$C,R$2,FALSE)),VLOOKUP($P1148,'M1'!$A:$C,R$2,FALSE)),"SPECIFY METHOD")))</f>
        <v>No Debris found</v>
      </c>
      <c r="S1148" s="33">
        <f t="shared" si="2189"/>
        <v>0</v>
      </c>
      <c r="T1148" s="2">
        <v>0</v>
      </c>
    </row>
    <row r="1149" spans="2:20">
      <c r="B1149" s="2" t="str">
        <f t="shared" ref="B1149:D1149" si="2272">IF(ISERROR(B1148),IF(ISERROR(B1147),IF(ISERROR(B1146),"BLANK",B1146),B1147),B1148)</f>
        <v>LH</v>
      </c>
      <c r="C1149" s="2" t="str">
        <f t="shared" si="2272"/>
        <v>KK</v>
      </c>
      <c r="D1149" s="2" t="str">
        <f t="shared" si="2272"/>
        <v>BC3</v>
      </c>
      <c r="E1149" s="7" t="str">
        <f>IF(ISERROR(VLOOKUP($D1149,SITES!$A:$E,2,FALSE)),"",VLOOKUP($D1149,SITES!$A:$E,2,FALSE))</f>
        <v>Broward County 3</v>
      </c>
      <c r="F1149" s="4">
        <f>IF(ISERROR(VLOOKUP($D1149,SITES!$A:$E,3,FALSE)),"",VLOOKUP($D1149,SITES!$A:$E,3,FALSE))</f>
        <v>26.158633333333334</v>
      </c>
      <c r="G1149" s="31">
        <f>IF(ISERROR(VLOOKUP($D1149,SITES!$A:$E,4,FALSE)),"",VLOOKUP($D1149,SITES!$A:$E,4,FALSE))</f>
        <v>-80.077349999999996</v>
      </c>
      <c r="H1149" s="50">
        <f t="shared" ref="H1149:P1149" si="2273">IF(ISERROR(H1148),IF(ISERROR(H1147),IF(ISERROR(H1146),"BLANK",H1146),H1147),H1148)</f>
        <v>45479</v>
      </c>
      <c r="I1149" s="2">
        <f t="shared" si="2273"/>
        <v>15</v>
      </c>
      <c r="J1149" s="2" t="str">
        <f t="shared" si="2273"/>
        <v>N</v>
      </c>
      <c r="K1149" s="6">
        <f t="shared" si="2273"/>
        <v>0.41666666666666669</v>
      </c>
      <c r="L1149" s="2" t="str">
        <f t="shared" si="2273"/>
        <v>Angela</v>
      </c>
      <c r="M1149" s="2">
        <f t="shared" si="2273"/>
        <v>18.899999999999999</v>
      </c>
      <c r="N1149" s="2">
        <f t="shared" si="2273"/>
        <v>2</v>
      </c>
      <c r="O1149" s="2">
        <f t="shared" si="2273"/>
        <v>2</v>
      </c>
      <c r="P1149" s="2" t="str">
        <f t="shared" si="2273"/>
        <v>dez</v>
      </c>
      <c r="Q1149" s="7" t="str">
        <f>IF($N1149=1,IF(ISERROR(VLOOKUP($P1149,'M1'!$A:$C,Q$2,FALSE)),"NOT PRESENT",VLOOKUP($P1149,'M1'!$A:$C,Q$2,FALSE)),IF($N1149=2,IF(ISERROR(VLOOKUP(DATA!$P1149,'M2'!$A:$C,Q$2,FALSE)),"NOT PRESENT",VLOOKUP(DATA!$P1149,'M2'!$A:$C,Q$2,FALSE)),IF($N1149=0,IF(ISERROR(VLOOKUP($P1149,'M1'!$A:$C,Q$2,FALSE)),IF(ISERROR(VLOOKUP(DATA!$P1149,'M2'!$A:$C,Q$2,FALSE)),"NOT PRESENT",VLOOKUP(DATA!$P1149,'M2'!$A:$C,Q$2,FALSE)),VLOOKUP($P1149,'M1'!$A:$C,Q$2,FALSE)),"SPECIFY METHOD")))</f>
        <v>Debris - Zero</v>
      </c>
      <c r="R1149" s="7" t="str">
        <f>IF($N1149=1,IF(ISERROR(VLOOKUP($P1149,'M1'!$A:$C,R$2,FALSE)),"NOT PRESENT",VLOOKUP($P1149,'M1'!$A:$C,R$2,FALSE)),IF($N1149=2,IF(ISERROR(VLOOKUP(DATA!$P1149,'M2'!$A:$C,R$2,FALSE)),"NOT PRESENT",VLOOKUP(DATA!$P1149,'M2'!$A:$C,R$2,FALSE)),IF($N1149=0,IF(ISERROR(VLOOKUP($P1149,'M1'!$A:$C,R$2,FALSE)),IF(ISERROR(VLOOKUP(DATA!$P1149,'M2'!$A:$C,R$2,FALSE)),"NOT PRESENT",VLOOKUP(DATA!$P1149,'M2'!$A:$C,R$2,FALSE)),VLOOKUP($P1149,'M1'!$A:$C,R$2,FALSE)),"SPECIFY METHOD")))</f>
        <v>No Debris found</v>
      </c>
      <c r="S1149" s="33">
        <f t="shared" si="2189"/>
        <v>0</v>
      </c>
      <c r="T1149" s="2">
        <v>0</v>
      </c>
    </row>
    <row r="1150" spans="2:20">
      <c r="B1150" s="2" t="str">
        <f t="shared" ref="B1150:D1150" si="2274">IF(ISERROR(B1149),IF(ISERROR(B1148),IF(ISERROR(B1147),"BLANK",B1147),B1148),B1149)</f>
        <v>LH</v>
      </c>
      <c r="C1150" s="2" t="str">
        <f t="shared" si="2274"/>
        <v>KK</v>
      </c>
      <c r="D1150" s="2" t="str">
        <f t="shared" si="2274"/>
        <v>BC3</v>
      </c>
      <c r="E1150" s="7" t="str">
        <f>IF(ISERROR(VLOOKUP($D1150,SITES!$A:$E,2,FALSE)),"",VLOOKUP($D1150,SITES!$A:$E,2,FALSE))</f>
        <v>Broward County 3</v>
      </c>
      <c r="F1150" s="4">
        <f>IF(ISERROR(VLOOKUP($D1150,SITES!$A:$E,3,FALSE)),"",VLOOKUP($D1150,SITES!$A:$E,3,FALSE))</f>
        <v>26.158633333333334</v>
      </c>
      <c r="G1150" s="31">
        <f>IF(ISERROR(VLOOKUP($D1150,SITES!$A:$E,4,FALSE)),"",VLOOKUP($D1150,SITES!$A:$E,4,FALSE))</f>
        <v>-80.077349999999996</v>
      </c>
      <c r="H1150" s="50">
        <f t="shared" ref="H1150:P1150" si="2275">IF(ISERROR(H1149),IF(ISERROR(H1148),IF(ISERROR(H1147),"BLANK",H1147),H1148),H1149)</f>
        <v>45479</v>
      </c>
      <c r="I1150" s="2">
        <f t="shared" si="2275"/>
        <v>15</v>
      </c>
      <c r="J1150" s="2" t="str">
        <f t="shared" si="2275"/>
        <v>N</v>
      </c>
      <c r="K1150" s="6">
        <f t="shared" si="2275"/>
        <v>0.41666666666666669</v>
      </c>
      <c r="L1150" s="2" t="str">
        <f t="shared" si="2275"/>
        <v>Angela</v>
      </c>
      <c r="M1150" s="2">
        <f t="shared" si="2275"/>
        <v>18.899999999999999</v>
      </c>
      <c r="N1150" s="2">
        <f t="shared" si="2275"/>
        <v>2</v>
      </c>
      <c r="O1150" s="2">
        <f t="shared" si="2275"/>
        <v>2</v>
      </c>
      <c r="P1150" s="2" t="str">
        <f t="shared" si="2275"/>
        <v>dez</v>
      </c>
      <c r="Q1150" s="7" t="str">
        <f>IF($N1150=1,IF(ISERROR(VLOOKUP($P1150,'M1'!$A:$C,Q$2,FALSE)),"NOT PRESENT",VLOOKUP($P1150,'M1'!$A:$C,Q$2,FALSE)),IF($N1150=2,IF(ISERROR(VLOOKUP(DATA!$P1150,'M2'!$A:$C,Q$2,FALSE)),"NOT PRESENT",VLOOKUP(DATA!$P1150,'M2'!$A:$C,Q$2,FALSE)),IF($N1150=0,IF(ISERROR(VLOOKUP($P1150,'M1'!$A:$C,Q$2,FALSE)),IF(ISERROR(VLOOKUP(DATA!$P1150,'M2'!$A:$C,Q$2,FALSE)),"NOT PRESENT",VLOOKUP(DATA!$P1150,'M2'!$A:$C,Q$2,FALSE)),VLOOKUP($P1150,'M1'!$A:$C,Q$2,FALSE)),"SPECIFY METHOD")))</f>
        <v>Debris - Zero</v>
      </c>
      <c r="R1150" s="7" t="str">
        <f>IF($N1150=1,IF(ISERROR(VLOOKUP($P1150,'M1'!$A:$C,R$2,FALSE)),"NOT PRESENT",VLOOKUP($P1150,'M1'!$A:$C,R$2,FALSE)),IF($N1150=2,IF(ISERROR(VLOOKUP(DATA!$P1150,'M2'!$A:$C,R$2,FALSE)),"NOT PRESENT",VLOOKUP(DATA!$P1150,'M2'!$A:$C,R$2,FALSE)),IF($N1150=0,IF(ISERROR(VLOOKUP($P1150,'M1'!$A:$C,R$2,FALSE)),IF(ISERROR(VLOOKUP(DATA!$P1150,'M2'!$A:$C,R$2,FALSE)),"NOT PRESENT",VLOOKUP(DATA!$P1150,'M2'!$A:$C,R$2,FALSE)),VLOOKUP($P1150,'M1'!$A:$C,R$2,FALSE)),"SPECIFY METHOD")))</f>
        <v>No Debris found</v>
      </c>
      <c r="S1150" s="33">
        <f t="shared" si="2189"/>
        <v>0</v>
      </c>
      <c r="T1150" s="2">
        <v>0</v>
      </c>
    </row>
    <row r="1151" spans="2:20">
      <c r="B1151" s="2" t="str">
        <f t="shared" ref="B1151:D1151" si="2276">IF(ISERROR(B1150),IF(ISERROR(B1149),IF(ISERROR(B1148),"BLANK",B1148),B1149),B1150)</f>
        <v>LH</v>
      </c>
      <c r="C1151" s="2" t="str">
        <f t="shared" si="2276"/>
        <v>KK</v>
      </c>
      <c r="D1151" s="2" t="str">
        <f t="shared" si="2276"/>
        <v>BC3</v>
      </c>
      <c r="E1151" s="7" t="str">
        <f>IF(ISERROR(VLOOKUP($D1151,SITES!$A:$E,2,FALSE)),"",VLOOKUP($D1151,SITES!$A:$E,2,FALSE))</f>
        <v>Broward County 3</v>
      </c>
      <c r="F1151" s="4">
        <f>IF(ISERROR(VLOOKUP($D1151,SITES!$A:$E,3,FALSE)),"",VLOOKUP($D1151,SITES!$A:$E,3,FALSE))</f>
        <v>26.158633333333334</v>
      </c>
      <c r="G1151" s="31">
        <f>IF(ISERROR(VLOOKUP($D1151,SITES!$A:$E,4,FALSE)),"",VLOOKUP($D1151,SITES!$A:$E,4,FALSE))</f>
        <v>-80.077349999999996</v>
      </c>
      <c r="H1151" s="50">
        <f t="shared" ref="H1151:P1151" si="2277">IF(ISERROR(H1150),IF(ISERROR(H1149),IF(ISERROR(H1148),"BLANK",H1148),H1149),H1150)</f>
        <v>45479</v>
      </c>
      <c r="I1151" s="2">
        <f t="shared" si="2277"/>
        <v>15</v>
      </c>
      <c r="J1151" s="2" t="str">
        <f t="shared" si="2277"/>
        <v>N</v>
      </c>
      <c r="K1151" s="6">
        <f t="shared" si="2277"/>
        <v>0.41666666666666669</v>
      </c>
      <c r="L1151" s="2" t="str">
        <f t="shared" si="2277"/>
        <v>Angela</v>
      </c>
      <c r="M1151" s="2">
        <f t="shared" si="2277"/>
        <v>18.899999999999999</v>
      </c>
      <c r="N1151" s="2">
        <f t="shared" si="2277"/>
        <v>2</v>
      </c>
      <c r="O1151" s="2">
        <f t="shared" si="2277"/>
        <v>2</v>
      </c>
      <c r="P1151" s="2" t="str">
        <f t="shared" si="2277"/>
        <v>dez</v>
      </c>
      <c r="Q1151" s="7" t="str">
        <f>IF($N1151=1,IF(ISERROR(VLOOKUP($P1151,'M1'!$A:$C,Q$2,FALSE)),"NOT PRESENT",VLOOKUP($P1151,'M1'!$A:$C,Q$2,FALSE)),IF($N1151=2,IF(ISERROR(VLOOKUP(DATA!$P1151,'M2'!$A:$C,Q$2,FALSE)),"NOT PRESENT",VLOOKUP(DATA!$P1151,'M2'!$A:$C,Q$2,FALSE)),IF($N1151=0,IF(ISERROR(VLOOKUP($P1151,'M1'!$A:$C,Q$2,FALSE)),IF(ISERROR(VLOOKUP(DATA!$P1151,'M2'!$A:$C,Q$2,FALSE)),"NOT PRESENT",VLOOKUP(DATA!$P1151,'M2'!$A:$C,Q$2,FALSE)),VLOOKUP($P1151,'M1'!$A:$C,Q$2,FALSE)),"SPECIFY METHOD")))</f>
        <v>Debris - Zero</v>
      </c>
      <c r="R1151" s="7" t="str">
        <f>IF($N1151=1,IF(ISERROR(VLOOKUP($P1151,'M1'!$A:$C,R$2,FALSE)),"NOT PRESENT",VLOOKUP($P1151,'M1'!$A:$C,R$2,FALSE)),IF($N1151=2,IF(ISERROR(VLOOKUP(DATA!$P1151,'M2'!$A:$C,R$2,FALSE)),"NOT PRESENT",VLOOKUP(DATA!$P1151,'M2'!$A:$C,R$2,FALSE)),IF($N1151=0,IF(ISERROR(VLOOKUP($P1151,'M1'!$A:$C,R$2,FALSE)),IF(ISERROR(VLOOKUP(DATA!$P1151,'M2'!$A:$C,R$2,FALSE)),"NOT PRESENT",VLOOKUP(DATA!$P1151,'M2'!$A:$C,R$2,FALSE)),VLOOKUP($P1151,'M1'!$A:$C,R$2,FALSE)),"SPECIFY METHOD")))</f>
        <v>No Debris found</v>
      </c>
      <c r="S1151" s="33">
        <f t="shared" si="2189"/>
        <v>0</v>
      </c>
      <c r="T1151" s="2">
        <v>0</v>
      </c>
    </row>
    <row r="1152" spans="2:20">
      <c r="B1152" s="2" t="str">
        <f t="shared" ref="B1152:D1152" si="2278">IF(ISERROR(B1151),IF(ISERROR(B1150),IF(ISERROR(B1149),"BLANK",B1149),B1150),B1151)</f>
        <v>LH</v>
      </c>
      <c r="C1152" s="2" t="str">
        <f t="shared" si="2278"/>
        <v>KK</v>
      </c>
      <c r="D1152" s="2" t="str">
        <f t="shared" si="2278"/>
        <v>BC3</v>
      </c>
      <c r="E1152" s="7" t="str">
        <f>IF(ISERROR(VLOOKUP($D1152,SITES!$A:$E,2,FALSE)),"",VLOOKUP($D1152,SITES!$A:$E,2,FALSE))</f>
        <v>Broward County 3</v>
      </c>
      <c r="F1152" s="4">
        <f>IF(ISERROR(VLOOKUP($D1152,SITES!$A:$E,3,FALSE)),"",VLOOKUP($D1152,SITES!$A:$E,3,FALSE))</f>
        <v>26.158633333333334</v>
      </c>
      <c r="G1152" s="31">
        <f>IF(ISERROR(VLOOKUP($D1152,SITES!$A:$E,4,FALSE)),"",VLOOKUP($D1152,SITES!$A:$E,4,FALSE))</f>
        <v>-80.077349999999996</v>
      </c>
      <c r="H1152" s="50">
        <f t="shared" ref="H1152:P1152" si="2279">IF(ISERROR(H1151),IF(ISERROR(H1150),IF(ISERROR(H1149),"BLANK",H1149),H1150),H1151)</f>
        <v>45479</v>
      </c>
      <c r="I1152" s="2">
        <f t="shared" si="2279"/>
        <v>15</v>
      </c>
      <c r="J1152" s="2" t="str">
        <f t="shared" si="2279"/>
        <v>N</v>
      </c>
      <c r="K1152" s="6">
        <f t="shared" si="2279"/>
        <v>0.41666666666666669</v>
      </c>
      <c r="L1152" s="2" t="str">
        <f t="shared" si="2279"/>
        <v>Angela</v>
      </c>
      <c r="M1152" s="2">
        <f t="shared" si="2279"/>
        <v>18.899999999999999</v>
      </c>
      <c r="N1152" s="2">
        <f t="shared" si="2279"/>
        <v>2</v>
      </c>
      <c r="O1152" s="2">
        <f t="shared" si="2279"/>
        <v>2</v>
      </c>
      <c r="P1152" s="2" t="str">
        <f t="shared" si="2279"/>
        <v>dez</v>
      </c>
      <c r="Q1152" s="7" t="str">
        <f>IF($N1152=1,IF(ISERROR(VLOOKUP($P1152,'M1'!$A:$C,Q$2,FALSE)),"NOT PRESENT",VLOOKUP($P1152,'M1'!$A:$C,Q$2,FALSE)),IF($N1152=2,IF(ISERROR(VLOOKUP(DATA!$P1152,'M2'!$A:$C,Q$2,FALSE)),"NOT PRESENT",VLOOKUP(DATA!$P1152,'M2'!$A:$C,Q$2,FALSE)),IF($N1152=0,IF(ISERROR(VLOOKUP($P1152,'M1'!$A:$C,Q$2,FALSE)),IF(ISERROR(VLOOKUP(DATA!$P1152,'M2'!$A:$C,Q$2,FALSE)),"NOT PRESENT",VLOOKUP(DATA!$P1152,'M2'!$A:$C,Q$2,FALSE)),VLOOKUP($P1152,'M1'!$A:$C,Q$2,FALSE)),"SPECIFY METHOD")))</f>
        <v>Debris - Zero</v>
      </c>
      <c r="R1152" s="7" t="str">
        <f>IF($N1152=1,IF(ISERROR(VLOOKUP($P1152,'M1'!$A:$C,R$2,FALSE)),"NOT PRESENT",VLOOKUP($P1152,'M1'!$A:$C,R$2,FALSE)),IF($N1152=2,IF(ISERROR(VLOOKUP(DATA!$P1152,'M2'!$A:$C,R$2,FALSE)),"NOT PRESENT",VLOOKUP(DATA!$P1152,'M2'!$A:$C,R$2,FALSE)),IF($N1152=0,IF(ISERROR(VLOOKUP($P1152,'M1'!$A:$C,R$2,FALSE)),IF(ISERROR(VLOOKUP(DATA!$P1152,'M2'!$A:$C,R$2,FALSE)),"NOT PRESENT",VLOOKUP(DATA!$P1152,'M2'!$A:$C,R$2,FALSE)),VLOOKUP($P1152,'M1'!$A:$C,R$2,FALSE)),"SPECIFY METHOD")))</f>
        <v>No Debris found</v>
      </c>
      <c r="S1152" s="33">
        <f t="shared" si="2189"/>
        <v>0</v>
      </c>
      <c r="T1152" s="2">
        <v>0</v>
      </c>
    </row>
    <row r="1153" spans="2:20">
      <c r="B1153" s="2" t="str">
        <f t="shared" ref="B1153:D1153" si="2280">IF(ISERROR(B1152),IF(ISERROR(B1151),IF(ISERROR(B1150),"BLANK",B1150),B1151),B1152)</f>
        <v>LH</v>
      </c>
      <c r="C1153" s="2" t="str">
        <f t="shared" si="2280"/>
        <v>KK</v>
      </c>
      <c r="D1153" s="2" t="str">
        <f t="shared" si="2280"/>
        <v>BC3</v>
      </c>
      <c r="E1153" s="7" t="str">
        <f>IF(ISERROR(VLOOKUP($D1153,SITES!$A:$E,2,FALSE)),"",VLOOKUP($D1153,SITES!$A:$E,2,FALSE))</f>
        <v>Broward County 3</v>
      </c>
      <c r="F1153" s="4">
        <f>IF(ISERROR(VLOOKUP($D1153,SITES!$A:$E,3,FALSE)),"",VLOOKUP($D1153,SITES!$A:$E,3,FALSE))</f>
        <v>26.158633333333334</v>
      </c>
      <c r="G1153" s="31">
        <f>IF(ISERROR(VLOOKUP($D1153,SITES!$A:$E,4,FALSE)),"",VLOOKUP($D1153,SITES!$A:$E,4,FALSE))</f>
        <v>-80.077349999999996</v>
      </c>
      <c r="H1153" s="50">
        <f t="shared" ref="H1153:P1153" si="2281">IF(ISERROR(H1152),IF(ISERROR(H1151),IF(ISERROR(H1150),"BLANK",H1150),H1151),H1152)</f>
        <v>45479</v>
      </c>
      <c r="I1153" s="2">
        <f t="shared" si="2281"/>
        <v>15</v>
      </c>
      <c r="J1153" s="2" t="str">
        <f t="shared" si="2281"/>
        <v>N</v>
      </c>
      <c r="K1153" s="6">
        <f t="shared" si="2281"/>
        <v>0.41666666666666669</v>
      </c>
      <c r="L1153" s="2" t="str">
        <f t="shared" si="2281"/>
        <v>Angela</v>
      </c>
      <c r="M1153" s="2">
        <f t="shared" si="2281"/>
        <v>18.899999999999999</v>
      </c>
      <c r="N1153" s="2">
        <f t="shared" si="2281"/>
        <v>2</v>
      </c>
      <c r="O1153" s="2">
        <f t="shared" si="2281"/>
        <v>2</v>
      </c>
      <c r="P1153" s="2" t="str">
        <f t="shared" si="2281"/>
        <v>dez</v>
      </c>
      <c r="Q1153" s="7" t="str">
        <f>IF($N1153=1,IF(ISERROR(VLOOKUP($P1153,'M1'!$A:$C,Q$2,FALSE)),"NOT PRESENT",VLOOKUP($P1153,'M1'!$A:$C,Q$2,FALSE)),IF($N1153=2,IF(ISERROR(VLOOKUP(DATA!$P1153,'M2'!$A:$C,Q$2,FALSE)),"NOT PRESENT",VLOOKUP(DATA!$P1153,'M2'!$A:$C,Q$2,FALSE)),IF($N1153=0,IF(ISERROR(VLOOKUP($P1153,'M1'!$A:$C,Q$2,FALSE)),IF(ISERROR(VLOOKUP(DATA!$P1153,'M2'!$A:$C,Q$2,FALSE)),"NOT PRESENT",VLOOKUP(DATA!$P1153,'M2'!$A:$C,Q$2,FALSE)),VLOOKUP($P1153,'M1'!$A:$C,Q$2,FALSE)),"SPECIFY METHOD")))</f>
        <v>Debris - Zero</v>
      </c>
      <c r="R1153" s="7" t="str">
        <f>IF($N1153=1,IF(ISERROR(VLOOKUP($P1153,'M1'!$A:$C,R$2,FALSE)),"NOT PRESENT",VLOOKUP($P1153,'M1'!$A:$C,R$2,FALSE)),IF($N1153=2,IF(ISERROR(VLOOKUP(DATA!$P1153,'M2'!$A:$C,R$2,FALSE)),"NOT PRESENT",VLOOKUP(DATA!$P1153,'M2'!$A:$C,R$2,FALSE)),IF($N1153=0,IF(ISERROR(VLOOKUP($P1153,'M1'!$A:$C,R$2,FALSE)),IF(ISERROR(VLOOKUP(DATA!$P1153,'M2'!$A:$C,R$2,FALSE)),"NOT PRESENT",VLOOKUP(DATA!$P1153,'M2'!$A:$C,R$2,FALSE)),VLOOKUP($P1153,'M1'!$A:$C,R$2,FALSE)),"SPECIFY METHOD")))</f>
        <v>No Debris found</v>
      </c>
      <c r="S1153" s="33">
        <f t="shared" si="2189"/>
        <v>0</v>
      </c>
      <c r="T1153" s="2">
        <v>0</v>
      </c>
    </row>
    <row r="1154" spans="2:20">
      <c r="B1154" s="2" t="str">
        <f t="shared" ref="B1154:D1154" si="2282">IF(ISERROR(B1153),IF(ISERROR(B1152),IF(ISERROR(B1151),"BLANK",B1151),B1152),B1153)</f>
        <v>LH</v>
      </c>
      <c r="C1154" s="2" t="str">
        <f t="shared" si="2282"/>
        <v>KK</v>
      </c>
      <c r="D1154" s="2" t="str">
        <f t="shared" si="2282"/>
        <v>BC3</v>
      </c>
      <c r="E1154" s="7" t="str">
        <f>IF(ISERROR(VLOOKUP($D1154,SITES!$A:$E,2,FALSE)),"",VLOOKUP($D1154,SITES!$A:$E,2,FALSE))</f>
        <v>Broward County 3</v>
      </c>
      <c r="F1154" s="4">
        <f>IF(ISERROR(VLOOKUP($D1154,SITES!$A:$E,3,FALSE)),"",VLOOKUP($D1154,SITES!$A:$E,3,FALSE))</f>
        <v>26.158633333333334</v>
      </c>
      <c r="G1154" s="31">
        <f>IF(ISERROR(VLOOKUP($D1154,SITES!$A:$E,4,FALSE)),"",VLOOKUP($D1154,SITES!$A:$E,4,FALSE))</f>
        <v>-80.077349999999996</v>
      </c>
      <c r="H1154" s="50">
        <f t="shared" ref="H1154:P1154" si="2283">IF(ISERROR(H1153),IF(ISERROR(H1152),IF(ISERROR(H1151),"BLANK",H1151),H1152),H1153)</f>
        <v>45479</v>
      </c>
      <c r="I1154" s="2">
        <f t="shared" si="2283"/>
        <v>15</v>
      </c>
      <c r="J1154" s="2" t="str">
        <f t="shared" si="2283"/>
        <v>N</v>
      </c>
      <c r="K1154" s="6">
        <f t="shared" si="2283"/>
        <v>0.41666666666666669</v>
      </c>
      <c r="L1154" s="2" t="str">
        <f t="shared" si="2283"/>
        <v>Angela</v>
      </c>
      <c r="M1154" s="2">
        <f t="shared" si="2283"/>
        <v>18.899999999999999</v>
      </c>
      <c r="N1154" s="2">
        <f t="shared" si="2283"/>
        <v>2</v>
      </c>
      <c r="O1154" s="2">
        <f t="shared" si="2283"/>
        <v>2</v>
      </c>
      <c r="P1154" s="2" t="str">
        <f t="shared" si="2283"/>
        <v>dez</v>
      </c>
      <c r="Q1154" s="7" t="str">
        <f>IF($N1154=1,IF(ISERROR(VLOOKUP($P1154,'M1'!$A:$C,Q$2,FALSE)),"NOT PRESENT",VLOOKUP($P1154,'M1'!$A:$C,Q$2,FALSE)),IF($N1154=2,IF(ISERROR(VLOOKUP(DATA!$P1154,'M2'!$A:$C,Q$2,FALSE)),"NOT PRESENT",VLOOKUP(DATA!$P1154,'M2'!$A:$C,Q$2,FALSE)),IF($N1154=0,IF(ISERROR(VLOOKUP($P1154,'M1'!$A:$C,Q$2,FALSE)),IF(ISERROR(VLOOKUP(DATA!$P1154,'M2'!$A:$C,Q$2,FALSE)),"NOT PRESENT",VLOOKUP(DATA!$P1154,'M2'!$A:$C,Q$2,FALSE)),VLOOKUP($P1154,'M1'!$A:$C,Q$2,FALSE)),"SPECIFY METHOD")))</f>
        <v>Debris - Zero</v>
      </c>
      <c r="R1154" s="7" t="str">
        <f>IF($N1154=1,IF(ISERROR(VLOOKUP($P1154,'M1'!$A:$C,R$2,FALSE)),"NOT PRESENT",VLOOKUP($P1154,'M1'!$A:$C,R$2,FALSE)),IF($N1154=2,IF(ISERROR(VLOOKUP(DATA!$P1154,'M2'!$A:$C,R$2,FALSE)),"NOT PRESENT",VLOOKUP(DATA!$P1154,'M2'!$A:$C,R$2,FALSE)),IF($N1154=0,IF(ISERROR(VLOOKUP($P1154,'M1'!$A:$C,R$2,FALSE)),IF(ISERROR(VLOOKUP(DATA!$P1154,'M2'!$A:$C,R$2,FALSE)),"NOT PRESENT",VLOOKUP(DATA!$P1154,'M2'!$A:$C,R$2,FALSE)),VLOOKUP($P1154,'M1'!$A:$C,R$2,FALSE)),"SPECIFY METHOD")))</f>
        <v>No Debris found</v>
      </c>
      <c r="S1154" s="33">
        <f t="shared" si="2189"/>
        <v>0</v>
      </c>
      <c r="T1154" s="2">
        <v>0</v>
      </c>
    </row>
    <row r="1155" spans="2:20">
      <c r="B1155" s="2" t="str">
        <f t="shared" ref="B1155:D1155" si="2284">IF(ISERROR(B1154),IF(ISERROR(B1153),IF(ISERROR(B1152),"BLANK",B1152),B1153),B1154)</f>
        <v>LH</v>
      </c>
      <c r="C1155" s="2" t="str">
        <f t="shared" si="2284"/>
        <v>KK</v>
      </c>
      <c r="D1155" s="2" t="str">
        <f t="shared" si="2284"/>
        <v>BC3</v>
      </c>
      <c r="E1155" s="7" t="str">
        <f>IF(ISERROR(VLOOKUP($D1155,SITES!$A:$E,2,FALSE)),"",VLOOKUP($D1155,SITES!$A:$E,2,FALSE))</f>
        <v>Broward County 3</v>
      </c>
      <c r="F1155" s="4">
        <f>IF(ISERROR(VLOOKUP($D1155,SITES!$A:$E,3,FALSE)),"",VLOOKUP($D1155,SITES!$A:$E,3,FALSE))</f>
        <v>26.158633333333334</v>
      </c>
      <c r="G1155" s="31">
        <f>IF(ISERROR(VLOOKUP($D1155,SITES!$A:$E,4,FALSE)),"",VLOOKUP($D1155,SITES!$A:$E,4,FALSE))</f>
        <v>-80.077349999999996</v>
      </c>
      <c r="H1155" s="50">
        <f t="shared" ref="H1155:P1155" si="2285">IF(ISERROR(H1154),IF(ISERROR(H1153),IF(ISERROR(H1152),"BLANK",H1152),H1153),H1154)</f>
        <v>45479</v>
      </c>
      <c r="I1155" s="2">
        <f t="shared" si="2285"/>
        <v>15</v>
      </c>
      <c r="J1155" s="2" t="str">
        <f t="shared" si="2285"/>
        <v>N</v>
      </c>
      <c r="K1155" s="6">
        <f t="shared" si="2285"/>
        <v>0.41666666666666669</v>
      </c>
      <c r="L1155" s="2" t="str">
        <f t="shared" si="2285"/>
        <v>Angela</v>
      </c>
      <c r="M1155" s="2">
        <f t="shared" si="2285"/>
        <v>18.899999999999999</v>
      </c>
      <c r="N1155" s="2">
        <f t="shared" si="2285"/>
        <v>2</v>
      </c>
      <c r="O1155" s="2">
        <f t="shared" si="2285"/>
        <v>2</v>
      </c>
      <c r="P1155" s="2" t="str">
        <f t="shared" si="2285"/>
        <v>dez</v>
      </c>
      <c r="Q1155" s="7" t="str">
        <f>IF($N1155=1,IF(ISERROR(VLOOKUP($P1155,'M1'!$A:$C,Q$2,FALSE)),"NOT PRESENT",VLOOKUP($P1155,'M1'!$A:$C,Q$2,FALSE)),IF($N1155=2,IF(ISERROR(VLOOKUP(DATA!$P1155,'M2'!$A:$C,Q$2,FALSE)),"NOT PRESENT",VLOOKUP(DATA!$P1155,'M2'!$A:$C,Q$2,FALSE)),IF($N1155=0,IF(ISERROR(VLOOKUP($P1155,'M1'!$A:$C,Q$2,FALSE)),IF(ISERROR(VLOOKUP(DATA!$P1155,'M2'!$A:$C,Q$2,FALSE)),"NOT PRESENT",VLOOKUP(DATA!$P1155,'M2'!$A:$C,Q$2,FALSE)),VLOOKUP($P1155,'M1'!$A:$C,Q$2,FALSE)),"SPECIFY METHOD")))</f>
        <v>Debris - Zero</v>
      </c>
      <c r="R1155" s="7" t="str">
        <f>IF($N1155=1,IF(ISERROR(VLOOKUP($P1155,'M1'!$A:$C,R$2,FALSE)),"NOT PRESENT",VLOOKUP($P1155,'M1'!$A:$C,R$2,FALSE)),IF($N1155=2,IF(ISERROR(VLOOKUP(DATA!$P1155,'M2'!$A:$C,R$2,FALSE)),"NOT PRESENT",VLOOKUP(DATA!$P1155,'M2'!$A:$C,R$2,FALSE)),IF($N1155=0,IF(ISERROR(VLOOKUP($P1155,'M1'!$A:$C,R$2,FALSE)),IF(ISERROR(VLOOKUP(DATA!$P1155,'M2'!$A:$C,R$2,FALSE)),"NOT PRESENT",VLOOKUP(DATA!$P1155,'M2'!$A:$C,R$2,FALSE)),VLOOKUP($P1155,'M1'!$A:$C,R$2,FALSE)),"SPECIFY METHOD")))</f>
        <v>No Debris found</v>
      </c>
      <c r="S1155" s="33">
        <f t="shared" si="2189"/>
        <v>0</v>
      </c>
      <c r="T1155" s="2">
        <v>0</v>
      </c>
    </row>
    <row r="1156" spans="2:20">
      <c r="B1156" s="2" t="str">
        <f t="shared" ref="B1156:D1156" si="2286">IF(ISERROR(B1155),IF(ISERROR(B1154),IF(ISERROR(B1153),"BLANK",B1153),B1154),B1155)</f>
        <v>LH</v>
      </c>
      <c r="C1156" s="2" t="str">
        <f t="shared" si="2286"/>
        <v>KK</v>
      </c>
      <c r="D1156" s="2" t="str">
        <f t="shared" si="2286"/>
        <v>BC3</v>
      </c>
      <c r="E1156" s="7" t="str">
        <f>IF(ISERROR(VLOOKUP($D1156,SITES!$A:$E,2,FALSE)),"",VLOOKUP($D1156,SITES!$A:$E,2,FALSE))</f>
        <v>Broward County 3</v>
      </c>
      <c r="F1156" s="4">
        <f>IF(ISERROR(VLOOKUP($D1156,SITES!$A:$E,3,FALSE)),"",VLOOKUP($D1156,SITES!$A:$E,3,FALSE))</f>
        <v>26.158633333333334</v>
      </c>
      <c r="G1156" s="31">
        <f>IF(ISERROR(VLOOKUP($D1156,SITES!$A:$E,4,FALSE)),"",VLOOKUP($D1156,SITES!$A:$E,4,FALSE))</f>
        <v>-80.077349999999996</v>
      </c>
      <c r="H1156" s="50">
        <f t="shared" ref="H1156:P1156" si="2287">IF(ISERROR(H1155),IF(ISERROR(H1154),IF(ISERROR(H1153),"BLANK",H1153),H1154),H1155)</f>
        <v>45479</v>
      </c>
      <c r="I1156" s="2">
        <f t="shared" si="2287"/>
        <v>15</v>
      </c>
      <c r="J1156" s="2" t="str">
        <f t="shared" si="2287"/>
        <v>N</v>
      </c>
      <c r="K1156" s="6">
        <f t="shared" si="2287"/>
        <v>0.41666666666666669</v>
      </c>
      <c r="L1156" s="2" t="str">
        <f t="shared" si="2287"/>
        <v>Angela</v>
      </c>
      <c r="M1156" s="2">
        <f t="shared" si="2287"/>
        <v>18.899999999999999</v>
      </c>
      <c r="N1156" s="2">
        <f t="shared" si="2287"/>
        <v>2</v>
      </c>
      <c r="O1156" s="2">
        <f t="shared" si="2287"/>
        <v>2</v>
      </c>
      <c r="P1156" s="2" t="str">
        <f t="shared" si="2287"/>
        <v>dez</v>
      </c>
      <c r="Q1156" s="7" t="str">
        <f>IF($N1156=1,IF(ISERROR(VLOOKUP($P1156,'M1'!$A:$C,Q$2,FALSE)),"NOT PRESENT",VLOOKUP($P1156,'M1'!$A:$C,Q$2,FALSE)),IF($N1156=2,IF(ISERROR(VLOOKUP(DATA!$P1156,'M2'!$A:$C,Q$2,FALSE)),"NOT PRESENT",VLOOKUP(DATA!$P1156,'M2'!$A:$C,Q$2,FALSE)),IF($N1156=0,IF(ISERROR(VLOOKUP($P1156,'M1'!$A:$C,Q$2,FALSE)),IF(ISERROR(VLOOKUP(DATA!$P1156,'M2'!$A:$C,Q$2,FALSE)),"NOT PRESENT",VLOOKUP(DATA!$P1156,'M2'!$A:$C,Q$2,FALSE)),VLOOKUP($P1156,'M1'!$A:$C,Q$2,FALSE)),"SPECIFY METHOD")))</f>
        <v>Debris - Zero</v>
      </c>
      <c r="R1156" s="7" t="str">
        <f>IF($N1156=1,IF(ISERROR(VLOOKUP($P1156,'M1'!$A:$C,R$2,FALSE)),"NOT PRESENT",VLOOKUP($P1156,'M1'!$A:$C,R$2,FALSE)),IF($N1156=2,IF(ISERROR(VLOOKUP(DATA!$P1156,'M2'!$A:$C,R$2,FALSE)),"NOT PRESENT",VLOOKUP(DATA!$P1156,'M2'!$A:$C,R$2,FALSE)),IF($N1156=0,IF(ISERROR(VLOOKUP($P1156,'M1'!$A:$C,R$2,FALSE)),IF(ISERROR(VLOOKUP(DATA!$P1156,'M2'!$A:$C,R$2,FALSE)),"NOT PRESENT",VLOOKUP(DATA!$P1156,'M2'!$A:$C,R$2,FALSE)),VLOOKUP($P1156,'M1'!$A:$C,R$2,FALSE)),"SPECIFY METHOD")))</f>
        <v>No Debris found</v>
      </c>
      <c r="S1156" s="33">
        <f t="shared" si="2189"/>
        <v>0</v>
      </c>
      <c r="T1156" s="2">
        <v>0</v>
      </c>
    </row>
    <row r="1157" spans="2:20">
      <c r="B1157" s="2" t="str">
        <f t="shared" ref="B1157:D1157" si="2288">IF(ISERROR(B1156),IF(ISERROR(B1155),IF(ISERROR(B1154),"BLANK",B1154),B1155),B1156)</f>
        <v>LH</v>
      </c>
      <c r="C1157" s="2" t="str">
        <f t="shared" si="2288"/>
        <v>KK</v>
      </c>
      <c r="D1157" s="2" t="str">
        <f t="shared" si="2288"/>
        <v>BC3</v>
      </c>
      <c r="E1157" s="7" t="str">
        <f>IF(ISERROR(VLOOKUP($D1157,SITES!$A:$E,2,FALSE)),"",VLOOKUP($D1157,SITES!$A:$E,2,FALSE))</f>
        <v>Broward County 3</v>
      </c>
      <c r="F1157" s="4">
        <f>IF(ISERROR(VLOOKUP($D1157,SITES!$A:$E,3,FALSE)),"",VLOOKUP($D1157,SITES!$A:$E,3,FALSE))</f>
        <v>26.158633333333334</v>
      </c>
      <c r="G1157" s="31">
        <f>IF(ISERROR(VLOOKUP($D1157,SITES!$A:$E,4,FALSE)),"",VLOOKUP($D1157,SITES!$A:$E,4,FALSE))</f>
        <v>-80.077349999999996</v>
      </c>
      <c r="H1157" s="50">
        <f t="shared" ref="H1157:P1157" si="2289">IF(ISERROR(H1156),IF(ISERROR(H1155),IF(ISERROR(H1154),"BLANK",H1154),H1155),H1156)</f>
        <v>45479</v>
      </c>
      <c r="I1157" s="2">
        <f t="shared" si="2289"/>
        <v>15</v>
      </c>
      <c r="J1157" s="2" t="str">
        <f t="shared" si="2289"/>
        <v>N</v>
      </c>
      <c r="K1157" s="6">
        <f t="shared" si="2289"/>
        <v>0.41666666666666669</v>
      </c>
      <c r="L1157" s="2" t="str">
        <f t="shared" si="2289"/>
        <v>Angela</v>
      </c>
      <c r="M1157" s="2">
        <f t="shared" si="2289"/>
        <v>18.899999999999999</v>
      </c>
      <c r="N1157" s="2">
        <f t="shared" si="2289"/>
        <v>2</v>
      </c>
      <c r="O1157" s="2">
        <f t="shared" si="2289"/>
        <v>2</v>
      </c>
      <c r="P1157" s="2" t="str">
        <f t="shared" si="2289"/>
        <v>dez</v>
      </c>
      <c r="Q1157" s="7" t="str">
        <f>IF($N1157=1,IF(ISERROR(VLOOKUP($P1157,'M1'!$A:$C,Q$2,FALSE)),"NOT PRESENT",VLOOKUP($P1157,'M1'!$A:$C,Q$2,FALSE)),IF($N1157=2,IF(ISERROR(VLOOKUP(DATA!$P1157,'M2'!$A:$C,Q$2,FALSE)),"NOT PRESENT",VLOOKUP(DATA!$P1157,'M2'!$A:$C,Q$2,FALSE)),IF($N1157=0,IF(ISERROR(VLOOKUP($P1157,'M1'!$A:$C,Q$2,FALSE)),IF(ISERROR(VLOOKUP(DATA!$P1157,'M2'!$A:$C,Q$2,FALSE)),"NOT PRESENT",VLOOKUP(DATA!$P1157,'M2'!$A:$C,Q$2,FALSE)),VLOOKUP($P1157,'M1'!$A:$C,Q$2,FALSE)),"SPECIFY METHOD")))</f>
        <v>Debris - Zero</v>
      </c>
      <c r="R1157" s="7" t="str">
        <f>IF($N1157=1,IF(ISERROR(VLOOKUP($P1157,'M1'!$A:$C,R$2,FALSE)),"NOT PRESENT",VLOOKUP($P1157,'M1'!$A:$C,R$2,FALSE)),IF($N1157=2,IF(ISERROR(VLOOKUP(DATA!$P1157,'M2'!$A:$C,R$2,FALSE)),"NOT PRESENT",VLOOKUP(DATA!$P1157,'M2'!$A:$C,R$2,FALSE)),IF($N1157=0,IF(ISERROR(VLOOKUP($P1157,'M1'!$A:$C,R$2,FALSE)),IF(ISERROR(VLOOKUP(DATA!$P1157,'M2'!$A:$C,R$2,FALSE)),"NOT PRESENT",VLOOKUP(DATA!$P1157,'M2'!$A:$C,R$2,FALSE)),VLOOKUP($P1157,'M1'!$A:$C,R$2,FALSE)),"SPECIFY METHOD")))</f>
        <v>No Debris found</v>
      </c>
      <c r="S1157" s="33">
        <f t="shared" si="2189"/>
        <v>0</v>
      </c>
      <c r="T1157" s="2">
        <v>0</v>
      </c>
    </row>
    <row r="1158" spans="2:20">
      <c r="B1158" s="2" t="str">
        <f t="shared" ref="B1158:D1158" si="2290">IF(ISERROR(B1157),IF(ISERROR(B1156),IF(ISERROR(B1155),"BLANK",B1155),B1156),B1157)</f>
        <v>LH</v>
      </c>
      <c r="C1158" s="2" t="str">
        <f t="shared" si="2290"/>
        <v>KK</v>
      </c>
      <c r="D1158" s="2" t="str">
        <f t="shared" si="2290"/>
        <v>BC3</v>
      </c>
      <c r="E1158" s="7" t="str">
        <f>IF(ISERROR(VLOOKUP($D1158,SITES!$A:$E,2,FALSE)),"",VLOOKUP($D1158,SITES!$A:$E,2,FALSE))</f>
        <v>Broward County 3</v>
      </c>
      <c r="F1158" s="4">
        <f>IF(ISERROR(VLOOKUP($D1158,SITES!$A:$E,3,FALSE)),"",VLOOKUP($D1158,SITES!$A:$E,3,FALSE))</f>
        <v>26.158633333333334</v>
      </c>
      <c r="G1158" s="31">
        <f>IF(ISERROR(VLOOKUP($D1158,SITES!$A:$E,4,FALSE)),"",VLOOKUP($D1158,SITES!$A:$E,4,FALSE))</f>
        <v>-80.077349999999996</v>
      </c>
      <c r="H1158" s="50">
        <f t="shared" ref="H1158:P1158" si="2291">IF(ISERROR(H1157),IF(ISERROR(H1156),IF(ISERROR(H1155),"BLANK",H1155),H1156),H1157)</f>
        <v>45479</v>
      </c>
      <c r="I1158" s="2">
        <f t="shared" si="2291"/>
        <v>15</v>
      </c>
      <c r="J1158" s="2" t="str">
        <f t="shared" si="2291"/>
        <v>N</v>
      </c>
      <c r="K1158" s="6">
        <f t="shared" si="2291"/>
        <v>0.41666666666666669</v>
      </c>
      <c r="L1158" s="2" t="str">
        <f t="shared" si="2291"/>
        <v>Angela</v>
      </c>
      <c r="M1158" s="2">
        <f t="shared" si="2291"/>
        <v>18.899999999999999</v>
      </c>
      <c r="N1158" s="2">
        <f t="shared" si="2291"/>
        <v>2</v>
      </c>
      <c r="O1158" s="2">
        <f t="shared" si="2291"/>
        <v>2</v>
      </c>
      <c r="P1158" s="2" t="str">
        <f t="shared" si="2291"/>
        <v>dez</v>
      </c>
      <c r="Q1158" s="7" t="str">
        <f>IF($N1158=1,IF(ISERROR(VLOOKUP($P1158,'M1'!$A:$C,Q$2,FALSE)),"NOT PRESENT",VLOOKUP($P1158,'M1'!$A:$C,Q$2,FALSE)),IF($N1158=2,IF(ISERROR(VLOOKUP(DATA!$P1158,'M2'!$A:$C,Q$2,FALSE)),"NOT PRESENT",VLOOKUP(DATA!$P1158,'M2'!$A:$C,Q$2,FALSE)),IF($N1158=0,IF(ISERROR(VLOOKUP($P1158,'M1'!$A:$C,Q$2,FALSE)),IF(ISERROR(VLOOKUP(DATA!$P1158,'M2'!$A:$C,Q$2,FALSE)),"NOT PRESENT",VLOOKUP(DATA!$P1158,'M2'!$A:$C,Q$2,FALSE)),VLOOKUP($P1158,'M1'!$A:$C,Q$2,FALSE)),"SPECIFY METHOD")))</f>
        <v>Debris - Zero</v>
      </c>
      <c r="R1158" s="7" t="str">
        <f>IF($N1158=1,IF(ISERROR(VLOOKUP($P1158,'M1'!$A:$C,R$2,FALSE)),"NOT PRESENT",VLOOKUP($P1158,'M1'!$A:$C,R$2,FALSE)),IF($N1158=2,IF(ISERROR(VLOOKUP(DATA!$P1158,'M2'!$A:$C,R$2,FALSE)),"NOT PRESENT",VLOOKUP(DATA!$P1158,'M2'!$A:$C,R$2,FALSE)),IF($N1158=0,IF(ISERROR(VLOOKUP($P1158,'M1'!$A:$C,R$2,FALSE)),IF(ISERROR(VLOOKUP(DATA!$P1158,'M2'!$A:$C,R$2,FALSE)),"NOT PRESENT",VLOOKUP(DATA!$P1158,'M2'!$A:$C,R$2,FALSE)),VLOOKUP($P1158,'M1'!$A:$C,R$2,FALSE)),"SPECIFY METHOD")))</f>
        <v>No Debris found</v>
      </c>
      <c r="S1158" s="33">
        <f t="shared" si="2189"/>
        <v>0</v>
      </c>
      <c r="T1158" s="2">
        <v>0</v>
      </c>
    </row>
    <row r="1159" spans="2:20">
      <c r="B1159" s="2" t="str">
        <f t="shared" ref="B1159:D1159" si="2292">IF(ISERROR(B1158),IF(ISERROR(B1157),IF(ISERROR(B1156),"BLANK",B1156),B1157),B1158)</f>
        <v>LH</v>
      </c>
      <c r="C1159" s="2" t="str">
        <f t="shared" si="2292"/>
        <v>KK</v>
      </c>
      <c r="D1159" s="2" t="str">
        <f t="shared" si="2292"/>
        <v>BC3</v>
      </c>
      <c r="E1159" s="7" t="str">
        <f>IF(ISERROR(VLOOKUP($D1159,SITES!$A:$E,2,FALSE)),"",VLOOKUP($D1159,SITES!$A:$E,2,FALSE))</f>
        <v>Broward County 3</v>
      </c>
      <c r="F1159" s="4">
        <f>IF(ISERROR(VLOOKUP($D1159,SITES!$A:$E,3,FALSE)),"",VLOOKUP($D1159,SITES!$A:$E,3,FALSE))</f>
        <v>26.158633333333334</v>
      </c>
      <c r="G1159" s="31">
        <f>IF(ISERROR(VLOOKUP($D1159,SITES!$A:$E,4,FALSE)),"",VLOOKUP($D1159,SITES!$A:$E,4,FALSE))</f>
        <v>-80.077349999999996</v>
      </c>
      <c r="H1159" s="50">
        <f t="shared" ref="H1159:P1159" si="2293">IF(ISERROR(H1158),IF(ISERROR(H1157),IF(ISERROR(H1156),"BLANK",H1156),H1157),H1158)</f>
        <v>45479</v>
      </c>
      <c r="I1159" s="2">
        <f t="shared" si="2293"/>
        <v>15</v>
      </c>
      <c r="J1159" s="2" t="str">
        <f t="shared" si="2293"/>
        <v>N</v>
      </c>
      <c r="K1159" s="6">
        <f t="shared" si="2293"/>
        <v>0.41666666666666669</v>
      </c>
      <c r="L1159" s="2" t="str">
        <f t="shared" si="2293"/>
        <v>Angela</v>
      </c>
      <c r="M1159" s="2">
        <f t="shared" si="2293"/>
        <v>18.899999999999999</v>
      </c>
      <c r="N1159" s="2">
        <f t="shared" si="2293"/>
        <v>2</v>
      </c>
      <c r="O1159" s="2">
        <f t="shared" si="2293"/>
        <v>2</v>
      </c>
      <c r="P1159" s="2" t="str">
        <f t="shared" si="2293"/>
        <v>dez</v>
      </c>
      <c r="Q1159" s="7" t="str">
        <f>IF($N1159=1,IF(ISERROR(VLOOKUP($P1159,'M1'!$A:$C,Q$2,FALSE)),"NOT PRESENT",VLOOKUP($P1159,'M1'!$A:$C,Q$2,FALSE)),IF($N1159=2,IF(ISERROR(VLOOKUP(DATA!$P1159,'M2'!$A:$C,Q$2,FALSE)),"NOT PRESENT",VLOOKUP(DATA!$P1159,'M2'!$A:$C,Q$2,FALSE)),IF($N1159=0,IF(ISERROR(VLOOKUP($P1159,'M1'!$A:$C,Q$2,FALSE)),IF(ISERROR(VLOOKUP(DATA!$P1159,'M2'!$A:$C,Q$2,FALSE)),"NOT PRESENT",VLOOKUP(DATA!$P1159,'M2'!$A:$C,Q$2,FALSE)),VLOOKUP($P1159,'M1'!$A:$C,Q$2,FALSE)),"SPECIFY METHOD")))</f>
        <v>Debris - Zero</v>
      </c>
      <c r="R1159" s="7" t="str">
        <f>IF($N1159=1,IF(ISERROR(VLOOKUP($P1159,'M1'!$A:$C,R$2,FALSE)),"NOT PRESENT",VLOOKUP($P1159,'M1'!$A:$C,R$2,FALSE)),IF($N1159=2,IF(ISERROR(VLOOKUP(DATA!$P1159,'M2'!$A:$C,R$2,FALSE)),"NOT PRESENT",VLOOKUP(DATA!$P1159,'M2'!$A:$C,R$2,FALSE)),IF($N1159=0,IF(ISERROR(VLOOKUP($P1159,'M1'!$A:$C,R$2,FALSE)),IF(ISERROR(VLOOKUP(DATA!$P1159,'M2'!$A:$C,R$2,FALSE)),"NOT PRESENT",VLOOKUP(DATA!$P1159,'M2'!$A:$C,R$2,FALSE)),VLOOKUP($P1159,'M1'!$A:$C,R$2,FALSE)),"SPECIFY METHOD")))</f>
        <v>No Debris found</v>
      </c>
      <c r="S1159" s="33">
        <f t="shared" si="2189"/>
        <v>0</v>
      </c>
      <c r="T1159" s="2">
        <v>0</v>
      </c>
    </row>
    <row r="1160" spans="2:20">
      <c r="B1160" s="2" t="str">
        <f t="shared" ref="B1160:D1160" si="2294">IF(ISERROR(B1159),IF(ISERROR(B1158),IF(ISERROR(B1157),"BLANK",B1157),B1158),B1159)</f>
        <v>LH</v>
      </c>
      <c r="C1160" s="2" t="str">
        <f t="shared" si="2294"/>
        <v>KK</v>
      </c>
      <c r="D1160" s="2" t="str">
        <f t="shared" si="2294"/>
        <v>BC3</v>
      </c>
      <c r="E1160" s="7" t="str">
        <f>IF(ISERROR(VLOOKUP($D1160,SITES!$A:$E,2,FALSE)),"",VLOOKUP($D1160,SITES!$A:$E,2,FALSE))</f>
        <v>Broward County 3</v>
      </c>
      <c r="F1160" s="4">
        <f>IF(ISERROR(VLOOKUP($D1160,SITES!$A:$E,3,FALSE)),"",VLOOKUP($D1160,SITES!$A:$E,3,FALSE))</f>
        <v>26.158633333333334</v>
      </c>
      <c r="G1160" s="31">
        <f>IF(ISERROR(VLOOKUP($D1160,SITES!$A:$E,4,FALSE)),"",VLOOKUP($D1160,SITES!$A:$E,4,FALSE))</f>
        <v>-80.077349999999996</v>
      </c>
      <c r="H1160" s="50">
        <f t="shared" ref="H1160:P1160" si="2295">IF(ISERROR(H1159),IF(ISERROR(H1158),IF(ISERROR(H1157),"BLANK",H1157),H1158),H1159)</f>
        <v>45479</v>
      </c>
      <c r="I1160" s="2">
        <f t="shared" si="2295"/>
        <v>15</v>
      </c>
      <c r="J1160" s="2" t="str">
        <f t="shared" si="2295"/>
        <v>N</v>
      </c>
      <c r="K1160" s="6">
        <f t="shared" si="2295"/>
        <v>0.41666666666666669</v>
      </c>
      <c r="L1160" s="2" t="str">
        <f t="shared" si="2295"/>
        <v>Angela</v>
      </c>
      <c r="M1160" s="2">
        <f t="shared" si="2295"/>
        <v>18.899999999999999</v>
      </c>
      <c r="N1160" s="2">
        <f t="shared" si="2295"/>
        <v>2</v>
      </c>
      <c r="O1160" s="2">
        <f t="shared" si="2295"/>
        <v>2</v>
      </c>
      <c r="P1160" s="2" t="str">
        <f t="shared" si="2295"/>
        <v>dez</v>
      </c>
      <c r="Q1160" s="7" t="str">
        <f>IF($N1160=1,IF(ISERROR(VLOOKUP($P1160,'M1'!$A:$C,Q$2,FALSE)),"NOT PRESENT",VLOOKUP($P1160,'M1'!$A:$C,Q$2,FALSE)),IF($N1160=2,IF(ISERROR(VLOOKUP(DATA!$P1160,'M2'!$A:$C,Q$2,FALSE)),"NOT PRESENT",VLOOKUP(DATA!$P1160,'M2'!$A:$C,Q$2,FALSE)),IF($N1160=0,IF(ISERROR(VLOOKUP($P1160,'M1'!$A:$C,Q$2,FALSE)),IF(ISERROR(VLOOKUP(DATA!$P1160,'M2'!$A:$C,Q$2,FALSE)),"NOT PRESENT",VLOOKUP(DATA!$P1160,'M2'!$A:$C,Q$2,FALSE)),VLOOKUP($P1160,'M1'!$A:$C,Q$2,FALSE)),"SPECIFY METHOD")))</f>
        <v>Debris - Zero</v>
      </c>
      <c r="R1160" s="7" t="str">
        <f>IF($N1160=1,IF(ISERROR(VLOOKUP($P1160,'M1'!$A:$C,R$2,FALSE)),"NOT PRESENT",VLOOKUP($P1160,'M1'!$A:$C,R$2,FALSE)),IF($N1160=2,IF(ISERROR(VLOOKUP(DATA!$P1160,'M2'!$A:$C,R$2,FALSE)),"NOT PRESENT",VLOOKUP(DATA!$P1160,'M2'!$A:$C,R$2,FALSE)),IF($N1160=0,IF(ISERROR(VLOOKUP($P1160,'M1'!$A:$C,R$2,FALSE)),IF(ISERROR(VLOOKUP(DATA!$P1160,'M2'!$A:$C,R$2,FALSE)),"NOT PRESENT",VLOOKUP(DATA!$P1160,'M2'!$A:$C,R$2,FALSE)),VLOOKUP($P1160,'M1'!$A:$C,R$2,FALSE)),"SPECIFY METHOD")))</f>
        <v>No Debris found</v>
      </c>
      <c r="S1160" s="33">
        <f t="shared" si="2189"/>
        <v>0</v>
      </c>
      <c r="T1160" s="2">
        <v>0</v>
      </c>
    </row>
    <row r="1161" spans="2:20">
      <c r="B1161" s="2" t="str">
        <f t="shared" ref="B1161:D1161" si="2296">IF(ISERROR(B1160),IF(ISERROR(B1159),IF(ISERROR(B1158),"BLANK",B1158),B1159),B1160)</f>
        <v>LH</v>
      </c>
      <c r="C1161" s="2" t="str">
        <f t="shared" si="2296"/>
        <v>KK</v>
      </c>
      <c r="D1161" s="2" t="str">
        <f t="shared" si="2296"/>
        <v>BC3</v>
      </c>
      <c r="E1161" s="7" t="str">
        <f>IF(ISERROR(VLOOKUP($D1161,SITES!$A:$E,2,FALSE)),"",VLOOKUP($D1161,SITES!$A:$E,2,FALSE))</f>
        <v>Broward County 3</v>
      </c>
      <c r="F1161" s="4">
        <f>IF(ISERROR(VLOOKUP($D1161,SITES!$A:$E,3,FALSE)),"",VLOOKUP($D1161,SITES!$A:$E,3,FALSE))</f>
        <v>26.158633333333334</v>
      </c>
      <c r="G1161" s="31">
        <f>IF(ISERROR(VLOOKUP($D1161,SITES!$A:$E,4,FALSE)),"",VLOOKUP($D1161,SITES!$A:$E,4,FALSE))</f>
        <v>-80.077349999999996</v>
      </c>
      <c r="H1161" s="50">
        <f t="shared" ref="H1161:P1161" si="2297">IF(ISERROR(H1160),IF(ISERROR(H1159),IF(ISERROR(H1158),"BLANK",H1158),H1159),H1160)</f>
        <v>45479</v>
      </c>
      <c r="I1161" s="2">
        <f t="shared" si="2297"/>
        <v>15</v>
      </c>
      <c r="J1161" s="2" t="str">
        <f t="shared" si="2297"/>
        <v>N</v>
      </c>
      <c r="K1161" s="6">
        <f t="shared" si="2297"/>
        <v>0.41666666666666669</v>
      </c>
      <c r="L1161" s="2" t="str">
        <f t="shared" si="2297"/>
        <v>Angela</v>
      </c>
      <c r="M1161" s="2">
        <f t="shared" si="2297"/>
        <v>18.899999999999999</v>
      </c>
      <c r="N1161" s="2">
        <f t="shared" si="2297"/>
        <v>2</v>
      </c>
      <c r="O1161" s="2">
        <f t="shared" si="2297"/>
        <v>2</v>
      </c>
      <c r="P1161" s="2" t="str">
        <f t="shared" si="2297"/>
        <v>dez</v>
      </c>
      <c r="Q1161" s="7" t="str">
        <f>IF($N1161=1,IF(ISERROR(VLOOKUP($P1161,'M1'!$A:$C,Q$2,FALSE)),"NOT PRESENT",VLOOKUP($P1161,'M1'!$A:$C,Q$2,FALSE)),IF($N1161=2,IF(ISERROR(VLOOKUP(DATA!$P1161,'M2'!$A:$C,Q$2,FALSE)),"NOT PRESENT",VLOOKUP(DATA!$P1161,'M2'!$A:$C,Q$2,FALSE)),IF($N1161=0,IF(ISERROR(VLOOKUP($P1161,'M1'!$A:$C,Q$2,FALSE)),IF(ISERROR(VLOOKUP(DATA!$P1161,'M2'!$A:$C,Q$2,FALSE)),"NOT PRESENT",VLOOKUP(DATA!$P1161,'M2'!$A:$C,Q$2,FALSE)),VLOOKUP($P1161,'M1'!$A:$C,Q$2,FALSE)),"SPECIFY METHOD")))</f>
        <v>Debris - Zero</v>
      </c>
      <c r="R1161" s="7" t="str">
        <f>IF($N1161=1,IF(ISERROR(VLOOKUP($P1161,'M1'!$A:$C,R$2,FALSE)),"NOT PRESENT",VLOOKUP($P1161,'M1'!$A:$C,R$2,FALSE)),IF($N1161=2,IF(ISERROR(VLOOKUP(DATA!$P1161,'M2'!$A:$C,R$2,FALSE)),"NOT PRESENT",VLOOKUP(DATA!$P1161,'M2'!$A:$C,R$2,FALSE)),IF($N1161=0,IF(ISERROR(VLOOKUP($P1161,'M1'!$A:$C,R$2,FALSE)),IF(ISERROR(VLOOKUP(DATA!$P1161,'M2'!$A:$C,R$2,FALSE)),"NOT PRESENT",VLOOKUP(DATA!$P1161,'M2'!$A:$C,R$2,FALSE)),VLOOKUP($P1161,'M1'!$A:$C,R$2,FALSE)),"SPECIFY METHOD")))</f>
        <v>No Debris found</v>
      </c>
      <c r="S1161" s="33">
        <f t="shared" si="2189"/>
        <v>0</v>
      </c>
      <c r="T1161" s="2">
        <v>0</v>
      </c>
    </row>
    <row r="1162" spans="2:20">
      <c r="B1162" s="2" t="str">
        <f t="shared" ref="B1162:D1162" si="2298">IF(ISERROR(B1161),IF(ISERROR(B1160),IF(ISERROR(B1159),"BLANK",B1159),B1160),B1161)</f>
        <v>LH</v>
      </c>
      <c r="C1162" s="2" t="str">
        <f t="shared" si="2298"/>
        <v>KK</v>
      </c>
      <c r="D1162" s="2" t="str">
        <f t="shared" si="2298"/>
        <v>BC3</v>
      </c>
      <c r="E1162" s="7" t="str">
        <f>IF(ISERROR(VLOOKUP($D1162,SITES!$A:$E,2,FALSE)),"",VLOOKUP($D1162,SITES!$A:$E,2,FALSE))</f>
        <v>Broward County 3</v>
      </c>
      <c r="F1162" s="4">
        <f>IF(ISERROR(VLOOKUP($D1162,SITES!$A:$E,3,FALSE)),"",VLOOKUP($D1162,SITES!$A:$E,3,FALSE))</f>
        <v>26.158633333333334</v>
      </c>
      <c r="G1162" s="31">
        <f>IF(ISERROR(VLOOKUP($D1162,SITES!$A:$E,4,FALSE)),"",VLOOKUP($D1162,SITES!$A:$E,4,FALSE))</f>
        <v>-80.077349999999996</v>
      </c>
      <c r="H1162" s="50">
        <f t="shared" ref="H1162:P1162" si="2299">IF(ISERROR(H1161),IF(ISERROR(H1160),IF(ISERROR(H1159),"BLANK",H1159),H1160),H1161)</f>
        <v>45479</v>
      </c>
      <c r="I1162" s="2">
        <f t="shared" si="2299"/>
        <v>15</v>
      </c>
      <c r="J1162" s="2" t="str">
        <f t="shared" si="2299"/>
        <v>N</v>
      </c>
      <c r="K1162" s="6">
        <f t="shared" si="2299"/>
        <v>0.41666666666666669</v>
      </c>
      <c r="L1162" s="2" t="str">
        <f t="shared" si="2299"/>
        <v>Angela</v>
      </c>
      <c r="M1162" s="2">
        <f t="shared" si="2299"/>
        <v>18.899999999999999</v>
      </c>
      <c r="N1162" s="2">
        <f t="shared" si="2299"/>
        <v>2</v>
      </c>
      <c r="O1162" s="2">
        <f t="shared" si="2299"/>
        <v>2</v>
      </c>
      <c r="P1162" s="2" t="str">
        <f t="shared" si="2299"/>
        <v>dez</v>
      </c>
      <c r="Q1162" s="7" t="str">
        <f>IF($N1162=1,IF(ISERROR(VLOOKUP($P1162,'M1'!$A:$C,Q$2,FALSE)),"NOT PRESENT",VLOOKUP($P1162,'M1'!$A:$C,Q$2,FALSE)),IF($N1162=2,IF(ISERROR(VLOOKUP(DATA!$P1162,'M2'!$A:$C,Q$2,FALSE)),"NOT PRESENT",VLOOKUP(DATA!$P1162,'M2'!$A:$C,Q$2,FALSE)),IF($N1162=0,IF(ISERROR(VLOOKUP($P1162,'M1'!$A:$C,Q$2,FALSE)),IF(ISERROR(VLOOKUP(DATA!$P1162,'M2'!$A:$C,Q$2,FALSE)),"NOT PRESENT",VLOOKUP(DATA!$P1162,'M2'!$A:$C,Q$2,FALSE)),VLOOKUP($P1162,'M1'!$A:$C,Q$2,FALSE)),"SPECIFY METHOD")))</f>
        <v>Debris - Zero</v>
      </c>
      <c r="R1162" s="7" t="str">
        <f>IF($N1162=1,IF(ISERROR(VLOOKUP($P1162,'M1'!$A:$C,R$2,FALSE)),"NOT PRESENT",VLOOKUP($P1162,'M1'!$A:$C,R$2,FALSE)),IF($N1162=2,IF(ISERROR(VLOOKUP(DATA!$P1162,'M2'!$A:$C,R$2,FALSE)),"NOT PRESENT",VLOOKUP(DATA!$P1162,'M2'!$A:$C,R$2,FALSE)),IF($N1162=0,IF(ISERROR(VLOOKUP($P1162,'M1'!$A:$C,R$2,FALSE)),IF(ISERROR(VLOOKUP(DATA!$P1162,'M2'!$A:$C,R$2,FALSE)),"NOT PRESENT",VLOOKUP(DATA!$P1162,'M2'!$A:$C,R$2,FALSE)),VLOOKUP($P1162,'M1'!$A:$C,R$2,FALSE)),"SPECIFY METHOD")))</f>
        <v>No Debris found</v>
      </c>
      <c r="S1162" s="33">
        <f t="shared" si="2189"/>
        <v>0</v>
      </c>
      <c r="T1162" s="2">
        <v>0</v>
      </c>
    </row>
    <row r="1163" spans="2:20">
      <c r="B1163" s="2" t="str">
        <f t="shared" ref="B1163:D1163" si="2300">IF(ISERROR(B1162),IF(ISERROR(B1161),IF(ISERROR(B1160),"BLANK",B1160),B1161),B1162)</f>
        <v>LH</v>
      </c>
      <c r="C1163" s="2" t="str">
        <f t="shared" si="2300"/>
        <v>KK</v>
      </c>
      <c r="D1163" s="2" t="str">
        <f t="shared" si="2300"/>
        <v>BC3</v>
      </c>
      <c r="E1163" s="7" t="str">
        <f>IF(ISERROR(VLOOKUP($D1163,SITES!$A:$E,2,FALSE)),"",VLOOKUP($D1163,SITES!$A:$E,2,FALSE))</f>
        <v>Broward County 3</v>
      </c>
      <c r="F1163" s="4">
        <f>IF(ISERROR(VLOOKUP($D1163,SITES!$A:$E,3,FALSE)),"",VLOOKUP($D1163,SITES!$A:$E,3,FALSE))</f>
        <v>26.158633333333334</v>
      </c>
      <c r="G1163" s="31">
        <f>IF(ISERROR(VLOOKUP($D1163,SITES!$A:$E,4,FALSE)),"",VLOOKUP($D1163,SITES!$A:$E,4,FALSE))</f>
        <v>-80.077349999999996</v>
      </c>
      <c r="H1163" s="50">
        <f t="shared" ref="H1163:P1163" si="2301">IF(ISERROR(H1162),IF(ISERROR(H1161),IF(ISERROR(H1160),"BLANK",H1160),H1161),H1162)</f>
        <v>45479</v>
      </c>
      <c r="I1163" s="2">
        <f t="shared" si="2301"/>
        <v>15</v>
      </c>
      <c r="J1163" s="2" t="str">
        <f t="shared" si="2301"/>
        <v>N</v>
      </c>
      <c r="K1163" s="6">
        <f t="shared" si="2301"/>
        <v>0.41666666666666669</v>
      </c>
      <c r="L1163" s="2" t="str">
        <f t="shared" si="2301"/>
        <v>Angela</v>
      </c>
      <c r="M1163" s="2">
        <f t="shared" si="2301"/>
        <v>18.899999999999999</v>
      </c>
      <c r="N1163" s="2">
        <f t="shared" si="2301"/>
        <v>2</v>
      </c>
      <c r="O1163" s="2">
        <f t="shared" si="2301"/>
        <v>2</v>
      </c>
      <c r="P1163" s="2" t="str">
        <f t="shared" si="2301"/>
        <v>dez</v>
      </c>
      <c r="Q1163" s="7" t="str">
        <f>IF($N1163=1,IF(ISERROR(VLOOKUP($P1163,'M1'!$A:$C,Q$2,FALSE)),"NOT PRESENT",VLOOKUP($P1163,'M1'!$A:$C,Q$2,FALSE)),IF($N1163=2,IF(ISERROR(VLOOKUP(DATA!$P1163,'M2'!$A:$C,Q$2,FALSE)),"NOT PRESENT",VLOOKUP(DATA!$P1163,'M2'!$A:$C,Q$2,FALSE)),IF($N1163=0,IF(ISERROR(VLOOKUP($P1163,'M1'!$A:$C,Q$2,FALSE)),IF(ISERROR(VLOOKUP(DATA!$P1163,'M2'!$A:$C,Q$2,FALSE)),"NOT PRESENT",VLOOKUP(DATA!$P1163,'M2'!$A:$C,Q$2,FALSE)),VLOOKUP($P1163,'M1'!$A:$C,Q$2,FALSE)),"SPECIFY METHOD")))</f>
        <v>Debris - Zero</v>
      </c>
      <c r="R1163" s="7" t="str">
        <f>IF($N1163=1,IF(ISERROR(VLOOKUP($P1163,'M1'!$A:$C,R$2,FALSE)),"NOT PRESENT",VLOOKUP($P1163,'M1'!$A:$C,R$2,FALSE)),IF($N1163=2,IF(ISERROR(VLOOKUP(DATA!$P1163,'M2'!$A:$C,R$2,FALSE)),"NOT PRESENT",VLOOKUP(DATA!$P1163,'M2'!$A:$C,R$2,FALSE)),IF($N1163=0,IF(ISERROR(VLOOKUP($P1163,'M1'!$A:$C,R$2,FALSE)),IF(ISERROR(VLOOKUP(DATA!$P1163,'M2'!$A:$C,R$2,FALSE)),"NOT PRESENT",VLOOKUP(DATA!$P1163,'M2'!$A:$C,R$2,FALSE)),VLOOKUP($P1163,'M1'!$A:$C,R$2,FALSE)),"SPECIFY METHOD")))</f>
        <v>No Debris found</v>
      </c>
      <c r="S1163" s="33">
        <f t="shared" si="2189"/>
        <v>0</v>
      </c>
      <c r="T1163" s="2">
        <v>0</v>
      </c>
    </row>
    <row r="1164" spans="2:20">
      <c r="B1164" s="2" t="str">
        <f t="shared" ref="B1164:D1164" si="2302">IF(ISERROR(B1163),IF(ISERROR(B1162),IF(ISERROR(B1161),"BLANK",B1161),B1162),B1163)</f>
        <v>LH</v>
      </c>
      <c r="C1164" s="2" t="str">
        <f t="shared" si="2302"/>
        <v>KK</v>
      </c>
      <c r="D1164" s="2" t="str">
        <f t="shared" si="2302"/>
        <v>BC3</v>
      </c>
      <c r="E1164" s="7" t="str">
        <f>IF(ISERROR(VLOOKUP($D1164,SITES!$A:$E,2,FALSE)),"",VLOOKUP($D1164,SITES!$A:$E,2,FALSE))</f>
        <v>Broward County 3</v>
      </c>
      <c r="F1164" s="4">
        <f>IF(ISERROR(VLOOKUP($D1164,SITES!$A:$E,3,FALSE)),"",VLOOKUP($D1164,SITES!$A:$E,3,FALSE))</f>
        <v>26.158633333333334</v>
      </c>
      <c r="G1164" s="31">
        <f>IF(ISERROR(VLOOKUP($D1164,SITES!$A:$E,4,FALSE)),"",VLOOKUP($D1164,SITES!$A:$E,4,FALSE))</f>
        <v>-80.077349999999996</v>
      </c>
      <c r="H1164" s="50">
        <f t="shared" ref="H1164:P1164" si="2303">IF(ISERROR(H1163),IF(ISERROR(H1162),IF(ISERROR(H1161),"BLANK",H1161),H1162),H1163)</f>
        <v>45479</v>
      </c>
      <c r="I1164" s="2">
        <f t="shared" si="2303"/>
        <v>15</v>
      </c>
      <c r="J1164" s="2" t="str">
        <f t="shared" si="2303"/>
        <v>N</v>
      </c>
      <c r="K1164" s="6">
        <f t="shared" si="2303"/>
        <v>0.41666666666666669</v>
      </c>
      <c r="L1164" s="2" t="str">
        <f t="shared" si="2303"/>
        <v>Angela</v>
      </c>
      <c r="M1164" s="2">
        <f t="shared" si="2303"/>
        <v>18.899999999999999</v>
      </c>
      <c r="N1164" s="2">
        <f t="shared" si="2303"/>
        <v>2</v>
      </c>
      <c r="O1164" s="2">
        <f t="shared" si="2303"/>
        <v>2</v>
      </c>
      <c r="P1164" s="2" t="str">
        <f t="shared" si="2303"/>
        <v>dez</v>
      </c>
      <c r="Q1164" s="7" t="str">
        <f>IF($N1164=1,IF(ISERROR(VLOOKUP($P1164,'M1'!$A:$C,Q$2,FALSE)),"NOT PRESENT",VLOOKUP($P1164,'M1'!$A:$C,Q$2,FALSE)),IF($N1164=2,IF(ISERROR(VLOOKUP(DATA!$P1164,'M2'!$A:$C,Q$2,FALSE)),"NOT PRESENT",VLOOKUP(DATA!$P1164,'M2'!$A:$C,Q$2,FALSE)),IF($N1164=0,IF(ISERROR(VLOOKUP($P1164,'M1'!$A:$C,Q$2,FALSE)),IF(ISERROR(VLOOKUP(DATA!$P1164,'M2'!$A:$C,Q$2,FALSE)),"NOT PRESENT",VLOOKUP(DATA!$P1164,'M2'!$A:$C,Q$2,FALSE)),VLOOKUP($P1164,'M1'!$A:$C,Q$2,FALSE)),"SPECIFY METHOD")))</f>
        <v>Debris - Zero</v>
      </c>
      <c r="R1164" s="7" t="str">
        <f>IF($N1164=1,IF(ISERROR(VLOOKUP($P1164,'M1'!$A:$C,R$2,FALSE)),"NOT PRESENT",VLOOKUP($P1164,'M1'!$A:$C,R$2,FALSE)),IF($N1164=2,IF(ISERROR(VLOOKUP(DATA!$P1164,'M2'!$A:$C,R$2,FALSE)),"NOT PRESENT",VLOOKUP(DATA!$P1164,'M2'!$A:$C,R$2,FALSE)),IF($N1164=0,IF(ISERROR(VLOOKUP($P1164,'M1'!$A:$C,R$2,FALSE)),IF(ISERROR(VLOOKUP(DATA!$P1164,'M2'!$A:$C,R$2,FALSE)),"NOT PRESENT",VLOOKUP(DATA!$P1164,'M2'!$A:$C,R$2,FALSE)),VLOOKUP($P1164,'M1'!$A:$C,R$2,FALSE)),"SPECIFY METHOD")))</f>
        <v>No Debris found</v>
      </c>
      <c r="S1164" s="33">
        <f t="shared" si="2189"/>
        <v>0</v>
      </c>
      <c r="T1164" s="2">
        <v>0</v>
      </c>
    </row>
    <row r="1165" spans="2:20">
      <c r="B1165" s="2" t="str">
        <f t="shared" ref="B1165:D1165" si="2304">IF(ISERROR(B1164),IF(ISERROR(B1163),IF(ISERROR(B1162),"BLANK",B1162),B1163),B1164)</f>
        <v>LH</v>
      </c>
      <c r="C1165" s="2" t="str">
        <f t="shared" si="2304"/>
        <v>KK</v>
      </c>
      <c r="D1165" s="2" t="str">
        <f t="shared" si="2304"/>
        <v>BC3</v>
      </c>
      <c r="E1165" s="7" t="str">
        <f>IF(ISERROR(VLOOKUP($D1165,SITES!$A:$E,2,FALSE)),"",VLOOKUP($D1165,SITES!$A:$E,2,FALSE))</f>
        <v>Broward County 3</v>
      </c>
      <c r="F1165" s="4">
        <f>IF(ISERROR(VLOOKUP($D1165,SITES!$A:$E,3,FALSE)),"",VLOOKUP($D1165,SITES!$A:$E,3,FALSE))</f>
        <v>26.158633333333334</v>
      </c>
      <c r="G1165" s="31">
        <f>IF(ISERROR(VLOOKUP($D1165,SITES!$A:$E,4,FALSE)),"",VLOOKUP($D1165,SITES!$A:$E,4,FALSE))</f>
        <v>-80.077349999999996</v>
      </c>
      <c r="H1165" s="50">
        <f t="shared" ref="H1165:P1165" si="2305">IF(ISERROR(H1164),IF(ISERROR(H1163),IF(ISERROR(H1162),"BLANK",H1162),H1163),H1164)</f>
        <v>45479</v>
      </c>
      <c r="I1165" s="2">
        <f t="shared" si="2305"/>
        <v>15</v>
      </c>
      <c r="J1165" s="2" t="str">
        <f t="shared" si="2305"/>
        <v>N</v>
      </c>
      <c r="K1165" s="6">
        <f t="shared" si="2305"/>
        <v>0.41666666666666669</v>
      </c>
      <c r="L1165" s="2" t="str">
        <f t="shared" si="2305"/>
        <v>Angela</v>
      </c>
      <c r="M1165" s="2">
        <f t="shared" si="2305"/>
        <v>18.899999999999999</v>
      </c>
      <c r="N1165" s="2">
        <f t="shared" si="2305"/>
        <v>2</v>
      </c>
      <c r="O1165" s="2">
        <f t="shared" si="2305"/>
        <v>2</v>
      </c>
      <c r="P1165" s="2" t="str">
        <f t="shared" si="2305"/>
        <v>dez</v>
      </c>
      <c r="Q1165" s="7" t="str">
        <f>IF($N1165=1,IF(ISERROR(VLOOKUP($P1165,'M1'!$A:$C,Q$2,FALSE)),"NOT PRESENT",VLOOKUP($P1165,'M1'!$A:$C,Q$2,FALSE)),IF($N1165=2,IF(ISERROR(VLOOKUP(DATA!$P1165,'M2'!$A:$C,Q$2,FALSE)),"NOT PRESENT",VLOOKUP(DATA!$P1165,'M2'!$A:$C,Q$2,FALSE)),IF($N1165=0,IF(ISERROR(VLOOKUP($P1165,'M1'!$A:$C,Q$2,FALSE)),IF(ISERROR(VLOOKUP(DATA!$P1165,'M2'!$A:$C,Q$2,FALSE)),"NOT PRESENT",VLOOKUP(DATA!$P1165,'M2'!$A:$C,Q$2,FALSE)),VLOOKUP($P1165,'M1'!$A:$C,Q$2,FALSE)),"SPECIFY METHOD")))</f>
        <v>Debris - Zero</v>
      </c>
      <c r="R1165" s="7" t="str">
        <f>IF($N1165=1,IF(ISERROR(VLOOKUP($P1165,'M1'!$A:$C,R$2,FALSE)),"NOT PRESENT",VLOOKUP($P1165,'M1'!$A:$C,R$2,FALSE)),IF($N1165=2,IF(ISERROR(VLOOKUP(DATA!$P1165,'M2'!$A:$C,R$2,FALSE)),"NOT PRESENT",VLOOKUP(DATA!$P1165,'M2'!$A:$C,R$2,FALSE)),IF($N1165=0,IF(ISERROR(VLOOKUP($P1165,'M1'!$A:$C,R$2,FALSE)),IF(ISERROR(VLOOKUP(DATA!$P1165,'M2'!$A:$C,R$2,FALSE)),"NOT PRESENT",VLOOKUP(DATA!$P1165,'M2'!$A:$C,R$2,FALSE)),VLOOKUP($P1165,'M1'!$A:$C,R$2,FALSE)),"SPECIFY METHOD")))</f>
        <v>No Debris found</v>
      </c>
      <c r="S1165" s="33">
        <f t="shared" si="2189"/>
        <v>0</v>
      </c>
      <c r="T1165" s="2">
        <v>0</v>
      </c>
    </row>
    <row r="1166" spans="2:20">
      <c r="B1166" s="2" t="str">
        <f t="shared" ref="B1166:D1166" si="2306">IF(ISERROR(B1165),IF(ISERROR(B1164),IF(ISERROR(B1163),"BLANK",B1163),B1164),B1165)</f>
        <v>LH</v>
      </c>
      <c r="C1166" s="2" t="str">
        <f t="shared" si="2306"/>
        <v>KK</v>
      </c>
      <c r="D1166" s="2" t="str">
        <f t="shared" si="2306"/>
        <v>BC3</v>
      </c>
      <c r="E1166" s="7" t="str">
        <f>IF(ISERROR(VLOOKUP($D1166,SITES!$A:$E,2,FALSE)),"",VLOOKUP($D1166,SITES!$A:$E,2,FALSE))</f>
        <v>Broward County 3</v>
      </c>
      <c r="F1166" s="4">
        <f>IF(ISERROR(VLOOKUP($D1166,SITES!$A:$E,3,FALSE)),"",VLOOKUP($D1166,SITES!$A:$E,3,FALSE))</f>
        <v>26.158633333333334</v>
      </c>
      <c r="G1166" s="31">
        <f>IF(ISERROR(VLOOKUP($D1166,SITES!$A:$E,4,FALSE)),"",VLOOKUP($D1166,SITES!$A:$E,4,FALSE))</f>
        <v>-80.077349999999996</v>
      </c>
      <c r="H1166" s="50">
        <f t="shared" ref="H1166:P1166" si="2307">IF(ISERROR(H1165),IF(ISERROR(H1164),IF(ISERROR(H1163),"BLANK",H1163),H1164),H1165)</f>
        <v>45479</v>
      </c>
      <c r="I1166" s="2">
        <f t="shared" si="2307"/>
        <v>15</v>
      </c>
      <c r="J1166" s="2" t="str">
        <f t="shared" si="2307"/>
        <v>N</v>
      </c>
      <c r="K1166" s="6">
        <f t="shared" si="2307"/>
        <v>0.41666666666666669</v>
      </c>
      <c r="L1166" s="2" t="str">
        <f t="shared" si="2307"/>
        <v>Angela</v>
      </c>
      <c r="M1166" s="2">
        <f t="shared" si="2307"/>
        <v>18.899999999999999</v>
      </c>
      <c r="N1166" s="2">
        <f t="shared" si="2307"/>
        <v>2</v>
      </c>
      <c r="O1166" s="2">
        <f t="shared" si="2307"/>
        <v>2</v>
      </c>
      <c r="P1166" s="2" t="str">
        <f t="shared" si="2307"/>
        <v>dez</v>
      </c>
      <c r="Q1166" s="7" t="str">
        <f>IF($N1166=1,IF(ISERROR(VLOOKUP($P1166,'M1'!$A:$C,Q$2,FALSE)),"NOT PRESENT",VLOOKUP($P1166,'M1'!$A:$C,Q$2,FALSE)),IF($N1166=2,IF(ISERROR(VLOOKUP(DATA!$P1166,'M2'!$A:$C,Q$2,FALSE)),"NOT PRESENT",VLOOKUP(DATA!$P1166,'M2'!$A:$C,Q$2,FALSE)),IF($N1166=0,IF(ISERROR(VLOOKUP($P1166,'M1'!$A:$C,Q$2,FALSE)),IF(ISERROR(VLOOKUP(DATA!$P1166,'M2'!$A:$C,Q$2,FALSE)),"NOT PRESENT",VLOOKUP(DATA!$P1166,'M2'!$A:$C,Q$2,FALSE)),VLOOKUP($P1166,'M1'!$A:$C,Q$2,FALSE)),"SPECIFY METHOD")))</f>
        <v>Debris - Zero</v>
      </c>
      <c r="R1166" s="7" t="str">
        <f>IF($N1166=1,IF(ISERROR(VLOOKUP($P1166,'M1'!$A:$C,R$2,FALSE)),"NOT PRESENT",VLOOKUP($P1166,'M1'!$A:$C,R$2,FALSE)),IF($N1166=2,IF(ISERROR(VLOOKUP(DATA!$P1166,'M2'!$A:$C,R$2,FALSE)),"NOT PRESENT",VLOOKUP(DATA!$P1166,'M2'!$A:$C,R$2,FALSE)),IF($N1166=0,IF(ISERROR(VLOOKUP($P1166,'M1'!$A:$C,R$2,FALSE)),IF(ISERROR(VLOOKUP(DATA!$P1166,'M2'!$A:$C,R$2,FALSE)),"NOT PRESENT",VLOOKUP(DATA!$P1166,'M2'!$A:$C,R$2,FALSE)),VLOOKUP($P1166,'M1'!$A:$C,R$2,FALSE)),"SPECIFY METHOD")))</f>
        <v>No Debris found</v>
      </c>
      <c r="S1166" s="33">
        <f t="shared" si="2189"/>
        <v>0</v>
      </c>
      <c r="T1166" s="2">
        <v>0</v>
      </c>
    </row>
    <row r="1167" spans="2:20">
      <c r="B1167" s="2" t="str">
        <f t="shared" ref="B1167:D1167" si="2308">IF(ISERROR(B1166),IF(ISERROR(B1165),IF(ISERROR(B1164),"BLANK",B1164),B1165),B1166)</f>
        <v>LH</v>
      </c>
      <c r="C1167" s="2" t="str">
        <f t="shared" si="2308"/>
        <v>KK</v>
      </c>
      <c r="D1167" s="2" t="str">
        <f t="shared" si="2308"/>
        <v>BC3</v>
      </c>
      <c r="E1167" s="7" t="str">
        <f>IF(ISERROR(VLOOKUP($D1167,SITES!$A:$E,2,FALSE)),"",VLOOKUP($D1167,SITES!$A:$E,2,FALSE))</f>
        <v>Broward County 3</v>
      </c>
      <c r="F1167" s="4">
        <f>IF(ISERROR(VLOOKUP($D1167,SITES!$A:$E,3,FALSE)),"",VLOOKUP($D1167,SITES!$A:$E,3,FALSE))</f>
        <v>26.158633333333334</v>
      </c>
      <c r="G1167" s="31">
        <f>IF(ISERROR(VLOOKUP($D1167,SITES!$A:$E,4,FALSE)),"",VLOOKUP($D1167,SITES!$A:$E,4,FALSE))</f>
        <v>-80.077349999999996</v>
      </c>
      <c r="H1167" s="50">
        <f t="shared" ref="H1167:P1167" si="2309">IF(ISERROR(H1166),IF(ISERROR(H1165),IF(ISERROR(H1164),"BLANK",H1164),H1165),H1166)</f>
        <v>45479</v>
      </c>
      <c r="I1167" s="2">
        <f t="shared" si="2309"/>
        <v>15</v>
      </c>
      <c r="J1167" s="2" t="str">
        <f t="shared" si="2309"/>
        <v>N</v>
      </c>
      <c r="K1167" s="6">
        <f t="shared" si="2309"/>
        <v>0.41666666666666669</v>
      </c>
      <c r="L1167" s="2" t="str">
        <f t="shared" si="2309"/>
        <v>Angela</v>
      </c>
      <c r="M1167" s="2">
        <f t="shared" si="2309"/>
        <v>18.899999999999999</v>
      </c>
      <c r="N1167" s="2">
        <f t="shared" si="2309"/>
        <v>2</v>
      </c>
      <c r="O1167" s="2">
        <f t="shared" si="2309"/>
        <v>2</v>
      </c>
      <c r="P1167" s="2" t="str">
        <f t="shared" si="2309"/>
        <v>dez</v>
      </c>
      <c r="Q1167" s="7" t="str">
        <f>IF($N1167=1,IF(ISERROR(VLOOKUP($P1167,'M1'!$A:$C,Q$2,FALSE)),"NOT PRESENT",VLOOKUP($P1167,'M1'!$A:$C,Q$2,FALSE)),IF($N1167=2,IF(ISERROR(VLOOKUP(DATA!$P1167,'M2'!$A:$C,Q$2,FALSE)),"NOT PRESENT",VLOOKUP(DATA!$P1167,'M2'!$A:$C,Q$2,FALSE)),IF($N1167=0,IF(ISERROR(VLOOKUP($P1167,'M1'!$A:$C,Q$2,FALSE)),IF(ISERROR(VLOOKUP(DATA!$P1167,'M2'!$A:$C,Q$2,FALSE)),"NOT PRESENT",VLOOKUP(DATA!$P1167,'M2'!$A:$C,Q$2,FALSE)),VLOOKUP($P1167,'M1'!$A:$C,Q$2,FALSE)),"SPECIFY METHOD")))</f>
        <v>Debris - Zero</v>
      </c>
      <c r="R1167" s="7" t="str">
        <f>IF($N1167=1,IF(ISERROR(VLOOKUP($P1167,'M1'!$A:$C,R$2,FALSE)),"NOT PRESENT",VLOOKUP($P1167,'M1'!$A:$C,R$2,FALSE)),IF($N1167=2,IF(ISERROR(VLOOKUP(DATA!$P1167,'M2'!$A:$C,R$2,FALSE)),"NOT PRESENT",VLOOKUP(DATA!$P1167,'M2'!$A:$C,R$2,FALSE)),IF($N1167=0,IF(ISERROR(VLOOKUP($P1167,'M1'!$A:$C,R$2,FALSE)),IF(ISERROR(VLOOKUP(DATA!$P1167,'M2'!$A:$C,R$2,FALSE)),"NOT PRESENT",VLOOKUP(DATA!$P1167,'M2'!$A:$C,R$2,FALSE)),VLOOKUP($P1167,'M1'!$A:$C,R$2,FALSE)),"SPECIFY METHOD")))</f>
        <v>No Debris found</v>
      </c>
      <c r="S1167" s="33">
        <f t="shared" si="2189"/>
        <v>0</v>
      </c>
      <c r="T1167" s="2">
        <v>0</v>
      </c>
    </row>
    <row r="1168" spans="2:20">
      <c r="B1168" s="2" t="str">
        <f t="shared" ref="B1168:D1168" si="2310">IF(ISERROR(B1167),IF(ISERROR(B1166),IF(ISERROR(B1165),"BLANK",B1165),B1166),B1167)</f>
        <v>LH</v>
      </c>
      <c r="C1168" s="2" t="str">
        <f t="shared" si="2310"/>
        <v>KK</v>
      </c>
      <c r="D1168" s="2" t="str">
        <f t="shared" si="2310"/>
        <v>BC3</v>
      </c>
      <c r="E1168" s="7" t="str">
        <f>IF(ISERROR(VLOOKUP($D1168,SITES!$A:$E,2,FALSE)),"",VLOOKUP($D1168,SITES!$A:$E,2,FALSE))</f>
        <v>Broward County 3</v>
      </c>
      <c r="F1168" s="4">
        <f>IF(ISERROR(VLOOKUP($D1168,SITES!$A:$E,3,FALSE)),"",VLOOKUP($D1168,SITES!$A:$E,3,FALSE))</f>
        <v>26.158633333333334</v>
      </c>
      <c r="G1168" s="31">
        <f>IF(ISERROR(VLOOKUP($D1168,SITES!$A:$E,4,FALSE)),"",VLOOKUP($D1168,SITES!$A:$E,4,FALSE))</f>
        <v>-80.077349999999996</v>
      </c>
      <c r="H1168" s="50">
        <f t="shared" ref="H1168:P1168" si="2311">IF(ISERROR(H1167),IF(ISERROR(H1166),IF(ISERROR(H1165),"BLANK",H1165),H1166),H1167)</f>
        <v>45479</v>
      </c>
      <c r="I1168" s="2">
        <f t="shared" si="2311"/>
        <v>15</v>
      </c>
      <c r="J1168" s="2" t="str">
        <f t="shared" si="2311"/>
        <v>N</v>
      </c>
      <c r="K1168" s="6">
        <f t="shared" si="2311"/>
        <v>0.41666666666666669</v>
      </c>
      <c r="L1168" s="2" t="str">
        <f t="shared" si="2311"/>
        <v>Angela</v>
      </c>
      <c r="M1168" s="2">
        <f t="shared" si="2311"/>
        <v>18.899999999999999</v>
      </c>
      <c r="N1168" s="2">
        <f t="shared" si="2311"/>
        <v>2</v>
      </c>
      <c r="O1168" s="2">
        <f t="shared" si="2311"/>
        <v>2</v>
      </c>
      <c r="P1168" s="2" t="str">
        <f t="shared" si="2311"/>
        <v>dez</v>
      </c>
      <c r="Q1168" s="7" t="str">
        <f>IF($N1168=1,IF(ISERROR(VLOOKUP($P1168,'M1'!$A:$C,Q$2,FALSE)),"NOT PRESENT",VLOOKUP($P1168,'M1'!$A:$C,Q$2,FALSE)),IF($N1168=2,IF(ISERROR(VLOOKUP(DATA!$P1168,'M2'!$A:$C,Q$2,FALSE)),"NOT PRESENT",VLOOKUP(DATA!$P1168,'M2'!$A:$C,Q$2,FALSE)),IF($N1168=0,IF(ISERROR(VLOOKUP($P1168,'M1'!$A:$C,Q$2,FALSE)),IF(ISERROR(VLOOKUP(DATA!$P1168,'M2'!$A:$C,Q$2,FALSE)),"NOT PRESENT",VLOOKUP(DATA!$P1168,'M2'!$A:$C,Q$2,FALSE)),VLOOKUP($P1168,'M1'!$A:$C,Q$2,FALSE)),"SPECIFY METHOD")))</f>
        <v>Debris - Zero</v>
      </c>
      <c r="R1168" s="7" t="str">
        <f>IF($N1168=1,IF(ISERROR(VLOOKUP($P1168,'M1'!$A:$C,R$2,FALSE)),"NOT PRESENT",VLOOKUP($P1168,'M1'!$A:$C,R$2,FALSE)),IF($N1168=2,IF(ISERROR(VLOOKUP(DATA!$P1168,'M2'!$A:$C,R$2,FALSE)),"NOT PRESENT",VLOOKUP(DATA!$P1168,'M2'!$A:$C,R$2,FALSE)),IF($N1168=0,IF(ISERROR(VLOOKUP($P1168,'M1'!$A:$C,R$2,FALSE)),IF(ISERROR(VLOOKUP(DATA!$P1168,'M2'!$A:$C,R$2,FALSE)),"NOT PRESENT",VLOOKUP(DATA!$P1168,'M2'!$A:$C,R$2,FALSE)),VLOOKUP($P1168,'M1'!$A:$C,R$2,FALSE)),"SPECIFY METHOD")))</f>
        <v>No Debris found</v>
      </c>
      <c r="S1168" s="33">
        <f t="shared" si="2189"/>
        <v>0</v>
      </c>
      <c r="T1168" s="2">
        <v>0</v>
      </c>
    </row>
    <row r="1169" spans="2:20">
      <c r="B1169" s="2" t="str">
        <f t="shared" ref="B1169:D1169" si="2312">IF(ISERROR(B1168),IF(ISERROR(B1167),IF(ISERROR(B1166),"BLANK",B1166),B1167),B1168)</f>
        <v>LH</v>
      </c>
      <c r="C1169" s="2" t="str">
        <f t="shared" si="2312"/>
        <v>KK</v>
      </c>
      <c r="D1169" s="2" t="str">
        <f t="shared" si="2312"/>
        <v>BC3</v>
      </c>
      <c r="E1169" s="7" t="str">
        <f>IF(ISERROR(VLOOKUP($D1169,SITES!$A:$E,2,FALSE)),"",VLOOKUP($D1169,SITES!$A:$E,2,FALSE))</f>
        <v>Broward County 3</v>
      </c>
      <c r="F1169" s="4">
        <f>IF(ISERROR(VLOOKUP($D1169,SITES!$A:$E,3,FALSE)),"",VLOOKUP($D1169,SITES!$A:$E,3,FALSE))</f>
        <v>26.158633333333334</v>
      </c>
      <c r="G1169" s="31">
        <f>IF(ISERROR(VLOOKUP($D1169,SITES!$A:$E,4,FALSE)),"",VLOOKUP($D1169,SITES!$A:$E,4,FALSE))</f>
        <v>-80.077349999999996</v>
      </c>
      <c r="H1169" s="50">
        <f t="shared" ref="H1169:P1169" si="2313">IF(ISERROR(H1168),IF(ISERROR(H1167),IF(ISERROR(H1166),"BLANK",H1166),H1167),H1168)</f>
        <v>45479</v>
      </c>
      <c r="I1169" s="2">
        <f t="shared" si="2313"/>
        <v>15</v>
      </c>
      <c r="J1169" s="2" t="str">
        <f t="shared" si="2313"/>
        <v>N</v>
      </c>
      <c r="K1169" s="6">
        <f t="shared" si="2313"/>
        <v>0.41666666666666669</v>
      </c>
      <c r="L1169" s="2" t="str">
        <f t="shared" si="2313"/>
        <v>Angela</v>
      </c>
      <c r="M1169" s="2">
        <f t="shared" si="2313"/>
        <v>18.899999999999999</v>
      </c>
      <c r="N1169" s="2">
        <f t="shared" si="2313"/>
        <v>2</v>
      </c>
      <c r="O1169" s="2">
        <f t="shared" si="2313"/>
        <v>2</v>
      </c>
      <c r="P1169" s="2" t="str">
        <f t="shared" si="2313"/>
        <v>dez</v>
      </c>
      <c r="Q1169" s="7" t="str">
        <f>IF($N1169=1,IF(ISERROR(VLOOKUP($P1169,'M1'!$A:$C,Q$2,FALSE)),"NOT PRESENT",VLOOKUP($P1169,'M1'!$A:$C,Q$2,FALSE)),IF($N1169=2,IF(ISERROR(VLOOKUP(DATA!$P1169,'M2'!$A:$C,Q$2,FALSE)),"NOT PRESENT",VLOOKUP(DATA!$P1169,'M2'!$A:$C,Q$2,FALSE)),IF($N1169=0,IF(ISERROR(VLOOKUP($P1169,'M1'!$A:$C,Q$2,FALSE)),IF(ISERROR(VLOOKUP(DATA!$P1169,'M2'!$A:$C,Q$2,FALSE)),"NOT PRESENT",VLOOKUP(DATA!$P1169,'M2'!$A:$C,Q$2,FALSE)),VLOOKUP($P1169,'M1'!$A:$C,Q$2,FALSE)),"SPECIFY METHOD")))</f>
        <v>Debris - Zero</v>
      </c>
      <c r="R1169" s="7" t="str">
        <f>IF($N1169=1,IF(ISERROR(VLOOKUP($P1169,'M1'!$A:$C,R$2,FALSE)),"NOT PRESENT",VLOOKUP($P1169,'M1'!$A:$C,R$2,FALSE)),IF($N1169=2,IF(ISERROR(VLOOKUP(DATA!$P1169,'M2'!$A:$C,R$2,FALSE)),"NOT PRESENT",VLOOKUP(DATA!$P1169,'M2'!$A:$C,R$2,FALSE)),IF($N1169=0,IF(ISERROR(VLOOKUP($P1169,'M1'!$A:$C,R$2,FALSE)),IF(ISERROR(VLOOKUP(DATA!$P1169,'M2'!$A:$C,R$2,FALSE)),"NOT PRESENT",VLOOKUP(DATA!$P1169,'M2'!$A:$C,R$2,FALSE)),VLOOKUP($P1169,'M1'!$A:$C,R$2,FALSE)),"SPECIFY METHOD")))</f>
        <v>No Debris found</v>
      </c>
      <c r="S1169" s="33">
        <f t="shared" si="2189"/>
        <v>0</v>
      </c>
      <c r="T1169" s="2">
        <v>0</v>
      </c>
    </row>
    <row r="1170" spans="2:20">
      <c r="B1170" s="2" t="str">
        <f t="shared" ref="B1170:D1170" si="2314">IF(ISERROR(B1169),IF(ISERROR(B1168),IF(ISERROR(B1167),"BLANK",B1167),B1168),B1169)</f>
        <v>LH</v>
      </c>
      <c r="C1170" s="2" t="str">
        <f t="shared" si="2314"/>
        <v>KK</v>
      </c>
      <c r="D1170" s="2" t="str">
        <f t="shared" si="2314"/>
        <v>BC3</v>
      </c>
      <c r="E1170" s="7" t="str">
        <f>IF(ISERROR(VLOOKUP($D1170,SITES!$A:$E,2,FALSE)),"",VLOOKUP($D1170,SITES!$A:$E,2,FALSE))</f>
        <v>Broward County 3</v>
      </c>
      <c r="F1170" s="4">
        <f>IF(ISERROR(VLOOKUP($D1170,SITES!$A:$E,3,FALSE)),"",VLOOKUP($D1170,SITES!$A:$E,3,FALSE))</f>
        <v>26.158633333333334</v>
      </c>
      <c r="G1170" s="31">
        <f>IF(ISERROR(VLOOKUP($D1170,SITES!$A:$E,4,FALSE)),"",VLOOKUP($D1170,SITES!$A:$E,4,FALSE))</f>
        <v>-80.077349999999996</v>
      </c>
      <c r="H1170" s="50">
        <f t="shared" ref="H1170:P1170" si="2315">IF(ISERROR(H1169),IF(ISERROR(H1168),IF(ISERROR(H1167),"BLANK",H1167),H1168),H1169)</f>
        <v>45479</v>
      </c>
      <c r="I1170" s="2">
        <f t="shared" si="2315"/>
        <v>15</v>
      </c>
      <c r="J1170" s="2" t="str">
        <f t="shared" si="2315"/>
        <v>N</v>
      </c>
      <c r="K1170" s="6">
        <f t="shared" si="2315"/>
        <v>0.41666666666666669</v>
      </c>
      <c r="L1170" s="2" t="str">
        <f t="shared" si="2315"/>
        <v>Angela</v>
      </c>
      <c r="M1170" s="2">
        <f t="shared" si="2315"/>
        <v>18.899999999999999</v>
      </c>
      <c r="N1170" s="2">
        <f t="shared" si="2315"/>
        <v>2</v>
      </c>
      <c r="O1170" s="2">
        <f t="shared" si="2315"/>
        <v>2</v>
      </c>
      <c r="P1170" s="2" t="str">
        <f t="shared" si="2315"/>
        <v>dez</v>
      </c>
      <c r="Q1170" s="7" t="str">
        <f>IF($N1170=1,IF(ISERROR(VLOOKUP($P1170,'M1'!$A:$C,Q$2,FALSE)),"NOT PRESENT",VLOOKUP($P1170,'M1'!$A:$C,Q$2,FALSE)),IF($N1170=2,IF(ISERROR(VLOOKUP(DATA!$P1170,'M2'!$A:$C,Q$2,FALSE)),"NOT PRESENT",VLOOKUP(DATA!$P1170,'M2'!$A:$C,Q$2,FALSE)),IF($N1170=0,IF(ISERROR(VLOOKUP($P1170,'M1'!$A:$C,Q$2,FALSE)),IF(ISERROR(VLOOKUP(DATA!$P1170,'M2'!$A:$C,Q$2,FALSE)),"NOT PRESENT",VLOOKUP(DATA!$P1170,'M2'!$A:$C,Q$2,FALSE)),VLOOKUP($P1170,'M1'!$A:$C,Q$2,FALSE)),"SPECIFY METHOD")))</f>
        <v>Debris - Zero</v>
      </c>
      <c r="R1170" s="7" t="str">
        <f>IF($N1170=1,IF(ISERROR(VLOOKUP($P1170,'M1'!$A:$C,R$2,FALSE)),"NOT PRESENT",VLOOKUP($P1170,'M1'!$A:$C,R$2,FALSE)),IF($N1170=2,IF(ISERROR(VLOOKUP(DATA!$P1170,'M2'!$A:$C,R$2,FALSE)),"NOT PRESENT",VLOOKUP(DATA!$P1170,'M2'!$A:$C,R$2,FALSE)),IF($N1170=0,IF(ISERROR(VLOOKUP($P1170,'M1'!$A:$C,R$2,FALSE)),IF(ISERROR(VLOOKUP(DATA!$P1170,'M2'!$A:$C,R$2,FALSE)),"NOT PRESENT",VLOOKUP(DATA!$P1170,'M2'!$A:$C,R$2,FALSE)),VLOOKUP($P1170,'M1'!$A:$C,R$2,FALSE)),"SPECIFY METHOD")))</f>
        <v>No Debris found</v>
      </c>
      <c r="S1170" s="33">
        <f t="shared" si="2189"/>
        <v>0</v>
      </c>
      <c r="T1170" s="2">
        <v>0</v>
      </c>
    </row>
    <row r="1171" spans="2:20">
      <c r="B1171" s="2" t="str">
        <f t="shared" ref="B1171:D1171" si="2316">IF(ISERROR(B1170),IF(ISERROR(B1169),IF(ISERROR(B1168),"BLANK",B1168),B1169),B1170)</f>
        <v>LH</v>
      </c>
      <c r="C1171" s="2" t="str">
        <f t="shared" si="2316"/>
        <v>KK</v>
      </c>
      <c r="D1171" s="2" t="str">
        <f t="shared" si="2316"/>
        <v>BC3</v>
      </c>
      <c r="E1171" s="7" t="str">
        <f>IF(ISERROR(VLOOKUP($D1171,SITES!$A:$E,2,FALSE)),"",VLOOKUP($D1171,SITES!$A:$E,2,FALSE))</f>
        <v>Broward County 3</v>
      </c>
      <c r="F1171" s="4">
        <f>IF(ISERROR(VLOOKUP($D1171,SITES!$A:$E,3,FALSE)),"",VLOOKUP($D1171,SITES!$A:$E,3,FALSE))</f>
        <v>26.158633333333334</v>
      </c>
      <c r="G1171" s="31">
        <f>IF(ISERROR(VLOOKUP($D1171,SITES!$A:$E,4,FALSE)),"",VLOOKUP($D1171,SITES!$A:$E,4,FALSE))</f>
        <v>-80.077349999999996</v>
      </c>
      <c r="H1171" s="50">
        <f t="shared" ref="H1171:P1171" si="2317">IF(ISERROR(H1170),IF(ISERROR(H1169),IF(ISERROR(H1168),"BLANK",H1168),H1169),H1170)</f>
        <v>45479</v>
      </c>
      <c r="I1171" s="2">
        <f t="shared" si="2317"/>
        <v>15</v>
      </c>
      <c r="J1171" s="2" t="str">
        <f t="shared" si="2317"/>
        <v>N</v>
      </c>
      <c r="K1171" s="6">
        <f t="shared" si="2317"/>
        <v>0.41666666666666669</v>
      </c>
      <c r="L1171" s="2" t="str">
        <f t="shared" si="2317"/>
        <v>Angela</v>
      </c>
      <c r="M1171" s="2">
        <f t="shared" si="2317"/>
        <v>18.899999999999999</v>
      </c>
      <c r="N1171" s="2">
        <f t="shared" si="2317"/>
        <v>2</v>
      </c>
      <c r="O1171" s="2">
        <f t="shared" si="2317"/>
        <v>2</v>
      </c>
      <c r="P1171" s="2" t="str">
        <f t="shared" si="2317"/>
        <v>dez</v>
      </c>
      <c r="Q1171" s="7" t="str">
        <f>IF($N1171=1,IF(ISERROR(VLOOKUP($P1171,'M1'!$A:$C,Q$2,FALSE)),"NOT PRESENT",VLOOKUP($P1171,'M1'!$A:$C,Q$2,FALSE)),IF($N1171=2,IF(ISERROR(VLOOKUP(DATA!$P1171,'M2'!$A:$C,Q$2,FALSE)),"NOT PRESENT",VLOOKUP(DATA!$P1171,'M2'!$A:$C,Q$2,FALSE)),IF($N1171=0,IF(ISERROR(VLOOKUP($P1171,'M1'!$A:$C,Q$2,FALSE)),IF(ISERROR(VLOOKUP(DATA!$P1171,'M2'!$A:$C,Q$2,FALSE)),"NOT PRESENT",VLOOKUP(DATA!$P1171,'M2'!$A:$C,Q$2,FALSE)),VLOOKUP($P1171,'M1'!$A:$C,Q$2,FALSE)),"SPECIFY METHOD")))</f>
        <v>Debris - Zero</v>
      </c>
      <c r="R1171" s="7" t="str">
        <f>IF($N1171=1,IF(ISERROR(VLOOKUP($P1171,'M1'!$A:$C,R$2,FALSE)),"NOT PRESENT",VLOOKUP($P1171,'M1'!$A:$C,R$2,FALSE)),IF($N1171=2,IF(ISERROR(VLOOKUP(DATA!$P1171,'M2'!$A:$C,R$2,FALSE)),"NOT PRESENT",VLOOKUP(DATA!$P1171,'M2'!$A:$C,R$2,FALSE)),IF($N1171=0,IF(ISERROR(VLOOKUP($P1171,'M1'!$A:$C,R$2,FALSE)),IF(ISERROR(VLOOKUP(DATA!$P1171,'M2'!$A:$C,R$2,FALSE)),"NOT PRESENT",VLOOKUP(DATA!$P1171,'M2'!$A:$C,R$2,FALSE)),VLOOKUP($P1171,'M1'!$A:$C,R$2,FALSE)),"SPECIFY METHOD")))</f>
        <v>No Debris found</v>
      </c>
      <c r="S1171" s="33">
        <f t="shared" ref="S1171:S1234" si="2318">SUM(T1171:AV1171)</f>
        <v>0</v>
      </c>
      <c r="T1171" s="2">
        <v>0</v>
      </c>
    </row>
    <row r="1172" spans="2:20">
      <c r="B1172" s="2" t="str">
        <f t="shared" ref="B1172:D1172" si="2319">IF(ISERROR(B1171),IF(ISERROR(B1170),IF(ISERROR(B1169),"BLANK",B1169),B1170),B1171)</f>
        <v>LH</v>
      </c>
      <c r="C1172" s="2" t="str">
        <f t="shared" si="2319"/>
        <v>KK</v>
      </c>
      <c r="D1172" s="2" t="str">
        <f t="shared" si="2319"/>
        <v>BC3</v>
      </c>
      <c r="E1172" s="7" t="str">
        <f>IF(ISERROR(VLOOKUP($D1172,SITES!$A:$E,2,FALSE)),"",VLOOKUP($D1172,SITES!$A:$E,2,FALSE))</f>
        <v>Broward County 3</v>
      </c>
      <c r="F1172" s="4">
        <f>IF(ISERROR(VLOOKUP($D1172,SITES!$A:$E,3,FALSE)),"",VLOOKUP($D1172,SITES!$A:$E,3,FALSE))</f>
        <v>26.158633333333334</v>
      </c>
      <c r="G1172" s="31">
        <f>IF(ISERROR(VLOOKUP($D1172,SITES!$A:$E,4,FALSE)),"",VLOOKUP($D1172,SITES!$A:$E,4,FALSE))</f>
        <v>-80.077349999999996</v>
      </c>
      <c r="H1172" s="50">
        <f t="shared" ref="H1172:P1172" si="2320">IF(ISERROR(H1171),IF(ISERROR(H1170),IF(ISERROR(H1169),"BLANK",H1169),H1170),H1171)</f>
        <v>45479</v>
      </c>
      <c r="I1172" s="2">
        <f t="shared" si="2320"/>
        <v>15</v>
      </c>
      <c r="J1172" s="2" t="str">
        <f t="shared" si="2320"/>
        <v>N</v>
      </c>
      <c r="K1172" s="6">
        <f t="shared" si="2320"/>
        <v>0.41666666666666669</v>
      </c>
      <c r="L1172" s="2" t="str">
        <f t="shared" si="2320"/>
        <v>Angela</v>
      </c>
      <c r="M1172" s="2">
        <f t="shared" si="2320"/>
        <v>18.899999999999999</v>
      </c>
      <c r="N1172" s="2">
        <f t="shared" si="2320"/>
        <v>2</v>
      </c>
      <c r="O1172" s="2">
        <f t="shared" si="2320"/>
        <v>2</v>
      </c>
      <c r="P1172" s="2" t="str">
        <f t="shared" si="2320"/>
        <v>dez</v>
      </c>
      <c r="Q1172" s="7" t="str">
        <f>IF($N1172=1,IF(ISERROR(VLOOKUP($P1172,'M1'!$A:$C,Q$2,FALSE)),"NOT PRESENT",VLOOKUP($P1172,'M1'!$A:$C,Q$2,FALSE)),IF($N1172=2,IF(ISERROR(VLOOKUP(DATA!$P1172,'M2'!$A:$C,Q$2,FALSE)),"NOT PRESENT",VLOOKUP(DATA!$P1172,'M2'!$A:$C,Q$2,FALSE)),IF($N1172=0,IF(ISERROR(VLOOKUP($P1172,'M1'!$A:$C,Q$2,FALSE)),IF(ISERROR(VLOOKUP(DATA!$P1172,'M2'!$A:$C,Q$2,FALSE)),"NOT PRESENT",VLOOKUP(DATA!$P1172,'M2'!$A:$C,Q$2,FALSE)),VLOOKUP($P1172,'M1'!$A:$C,Q$2,FALSE)),"SPECIFY METHOD")))</f>
        <v>Debris - Zero</v>
      </c>
      <c r="R1172" s="7" t="str">
        <f>IF($N1172=1,IF(ISERROR(VLOOKUP($P1172,'M1'!$A:$C,R$2,FALSE)),"NOT PRESENT",VLOOKUP($P1172,'M1'!$A:$C,R$2,FALSE)),IF($N1172=2,IF(ISERROR(VLOOKUP(DATA!$P1172,'M2'!$A:$C,R$2,FALSE)),"NOT PRESENT",VLOOKUP(DATA!$P1172,'M2'!$A:$C,R$2,FALSE)),IF($N1172=0,IF(ISERROR(VLOOKUP($P1172,'M1'!$A:$C,R$2,FALSE)),IF(ISERROR(VLOOKUP(DATA!$P1172,'M2'!$A:$C,R$2,FALSE)),"NOT PRESENT",VLOOKUP(DATA!$P1172,'M2'!$A:$C,R$2,FALSE)),VLOOKUP($P1172,'M1'!$A:$C,R$2,FALSE)),"SPECIFY METHOD")))</f>
        <v>No Debris found</v>
      </c>
      <c r="S1172" s="33">
        <f t="shared" si="2318"/>
        <v>0</v>
      </c>
      <c r="T1172" s="2">
        <v>0</v>
      </c>
    </row>
    <row r="1173" spans="2:20">
      <c r="B1173" s="2" t="str">
        <f t="shared" ref="B1173:D1173" si="2321">IF(ISERROR(B1172),IF(ISERROR(B1171),IF(ISERROR(B1170),"BLANK",B1170),B1171),B1172)</f>
        <v>LH</v>
      </c>
      <c r="C1173" s="2" t="str">
        <f t="shared" si="2321"/>
        <v>KK</v>
      </c>
      <c r="D1173" s="2" t="str">
        <f t="shared" si="2321"/>
        <v>BC3</v>
      </c>
      <c r="E1173" s="7" t="str">
        <f>IF(ISERROR(VLOOKUP($D1173,SITES!$A:$E,2,FALSE)),"",VLOOKUP($D1173,SITES!$A:$E,2,FALSE))</f>
        <v>Broward County 3</v>
      </c>
      <c r="F1173" s="4">
        <f>IF(ISERROR(VLOOKUP($D1173,SITES!$A:$E,3,FALSE)),"",VLOOKUP($D1173,SITES!$A:$E,3,FALSE))</f>
        <v>26.158633333333334</v>
      </c>
      <c r="G1173" s="31">
        <f>IF(ISERROR(VLOOKUP($D1173,SITES!$A:$E,4,FALSE)),"",VLOOKUP($D1173,SITES!$A:$E,4,FALSE))</f>
        <v>-80.077349999999996</v>
      </c>
      <c r="H1173" s="50">
        <f t="shared" ref="H1173:P1173" si="2322">IF(ISERROR(H1172),IF(ISERROR(H1171),IF(ISERROR(H1170),"BLANK",H1170),H1171),H1172)</f>
        <v>45479</v>
      </c>
      <c r="I1173" s="2">
        <f t="shared" si="2322"/>
        <v>15</v>
      </c>
      <c r="J1173" s="2" t="str">
        <f t="shared" si="2322"/>
        <v>N</v>
      </c>
      <c r="K1173" s="6">
        <f t="shared" si="2322"/>
        <v>0.41666666666666669</v>
      </c>
      <c r="L1173" s="2" t="str">
        <f t="shared" si="2322"/>
        <v>Angela</v>
      </c>
      <c r="M1173" s="2">
        <f t="shared" si="2322"/>
        <v>18.899999999999999</v>
      </c>
      <c r="N1173" s="2">
        <f t="shared" si="2322"/>
        <v>2</v>
      </c>
      <c r="O1173" s="2">
        <f t="shared" si="2322"/>
        <v>2</v>
      </c>
      <c r="P1173" s="2" t="str">
        <f t="shared" si="2322"/>
        <v>dez</v>
      </c>
      <c r="Q1173" s="7" t="str">
        <f>IF($N1173=1,IF(ISERROR(VLOOKUP($P1173,'M1'!$A:$C,Q$2,FALSE)),"NOT PRESENT",VLOOKUP($P1173,'M1'!$A:$C,Q$2,FALSE)),IF($N1173=2,IF(ISERROR(VLOOKUP(DATA!$P1173,'M2'!$A:$C,Q$2,FALSE)),"NOT PRESENT",VLOOKUP(DATA!$P1173,'M2'!$A:$C,Q$2,FALSE)),IF($N1173=0,IF(ISERROR(VLOOKUP($P1173,'M1'!$A:$C,Q$2,FALSE)),IF(ISERROR(VLOOKUP(DATA!$P1173,'M2'!$A:$C,Q$2,FALSE)),"NOT PRESENT",VLOOKUP(DATA!$P1173,'M2'!$A:$C,Q$2,FALSE)),VLOOKUP($P1173,'M1'!$A:$C,Q$2,FALSE)),"SPECIFY METHOD")))</f>
        <v>Debris - Zero</v>
      </c>
      <c r="R1173" s="7" t="str">
        <f>IF($N1173=1,IF(ISERROR(VLOOKUP($P1173,'M1'!$A:$C,R$2,FALSE)),"NOT PRESENT",VLOOKUP($P1173,'M1'!$A:$C,R$2,FALSE)),IF($N1173=2,IF(ISERROR(VLOOKUP(DATA!$P1173,'M2'!$A:$C,R$2,FALSE)),"NOT PRESENT",VLOOKUP(DATA!$P1173,'M2'!$A:$C,R$2,FALSE)),IF($N1173=0,IF(ISERROR(VLOOKUP($P1173,'M1'!$A:$C,R$2,FALSE)),IF(ISERROR(VLOOKUP(DATA!$P1173,'M2'!$A:$C,R$2,FALSE)),"NOT PRESENT",VLOOKUP(DATA!$P1173,'M2'!$A:$C,R$2,FALSE)),VLOOKUP($P1173,'M1'!$A:$C,R$2,FALSE)),"SPECIFY METHOD")))</f>
        <v>No Debris found</v>
      </c>
      <c r="S1173" s="33">
        <f t="shared" si="2318"/>
        <v>0</v>
      </c>
      <c r="T1173" s="2">
        <v>0</v>
      </c>
    </row>
    <row r="1174" spans="2:20">
      <c r="B1174" s="2" t="str">
        <f t="shared" ref="B1174:D1174" si="2323">IF(ISERROR(B1173),IF(ISERROR(B1172),IF(ISERROR(B1171),"BLANK",B1171),B1172),B1173)</f>
        <v>LH</v>
      </c>
      <c r="C1174" s="2" t="str">
        <f t="shared" si="2323"/>
        <v>KK</v>
      </c>
      <c r="D1174" s="2" t="str">
        <f t="shared" si="2323"/>
        <v>BC3</v>
      </c>
      <c r="E1174" s="7" t="str">
        <f>IF(ISERROR(VLOOKUP($D1174,SITES!$A:$E,2,FALSE)),"",VLOOKUP($D1174,SITES!$A:$E,2,FALSE))</f>
        <v>Broward County 3</v>
      </c>
      <c r="F1174" s="4">
        <f>IF(ISERROR(VLOOKUP($D1174,SITES!$A:$E,3,FALSE)),"",VLOOKUP($D1174,SITES!$A:$E,3,FALSE))</f>
        <v>26.158633333333334</v>
      </c>
      <c r="G1174" s="31">
        <f>IF(ISERROR(VLOOKUP($D1174,SITES!$A:$E,4,FALSE)),"",VLOOKUP($D1174,SITES!$A:$E,4,FALSE))</f>
        <v>-80.077349999999996</v>
      </c>
      <c r="H1174" s="50">
        <f t="shared" ref="H1174:P1174" si="2324">IF(ISERROR(H1173),IF(ISERROR(H1172),IF(ISERROR(H1171),"BLANK",H1171),H1172),H1173)</f>
        <v>45479</v>
      </c>
      <c r="I1174" s="2">
        <f t="shared" si="2324"/>
        <v>15</v>
      </c>
      <c r="J1174" s="2" t="str">
        <f t="shared" si="2324"/>
        <v>N</v>
      </c>
      <c r="K1174" s="6">
        <f t="shared" si="2324"/>
        <v>0.41666666666666669</v>
      </c>
      <c r="L1174" s="2" t="str">
        <f t="shared" si="2324"/>
        <v>Angela</v>
      </c>
      <c r="M1174" s="2">
        <f t="shared" si="2324"/>
        <v>18.899999999999999</v>
      </c>
      <c r="N1174" s="2">
        <f t="shared" si="2324"/>
        <v>2</v>
      </c>
      <c r="O1174" s="2">
        <f t="shared" si="2324"/>
        <v>2</v>
      </c>
      <c r="P1174" s="2" t="str">
        <f t="shared" si="2324"/>
        <v>dez</v>
      </c>
      <c r="Q1174" s="7" t="str">
        <f>IF($N1174=1,IF(ISERROR(VLOOKUP($P1174,'M1'!$A:$C,Q$2,FALSE)),"NOT PRESENT",VLOOKUP($P1174,'M1'!$A:$C,Q$2,FALSE)),IF($N1174=2,IF(ISERROR(VLOOKUP(DATA!$P1174,'M2'!$A:$C,Q$2,FALSE)),"NOT PRESENT",VLOOKUP(DATA!$P1174,'M2'!$A:$C,Q$2,FALSE)),IF($N1174=0,IF(ISERROR(VLOOKUP($P1174,'M1'!$A:$C,Q$2,FALSE)),IF(ISERROR(VLOOKUP(DATA!$P1174,'M2'!$A:$C,Q$2,FALSE)),"NOT PRESENT",VLOOKUP(DATA!$P1174,'M2'!$A:$C,Q$2,FALSE)),VLOOKUP($P1174,'M1'!$A:$C,Q$2,FALSE)),"SPECIFY METHOD")))</f>
        <v>Debris - Zero</v>
      </c>
      <c r="R1174" s="7" t="str">
        <f>IF($N1174=1,IF(ISERROR(VLOOKUP($P1174,'M1'!$A:$C,R$2,FALSE)),"NOT PRESENT",VLOOKUP($P1174,'M1'!$A:$C,R$2,FALSE)),IF($N1174=2,IF(ISERROR(VLOOKUP(DATA!$P1174,'M2'!$A:$C,R$2,FALSE)),"NOT PRESENT",VLOOKUP(DATA!$P1174,'M2'!$A:$C,R$2,FALSE)),IF($N1174=0,IF(ISERROR(VLOOKUP($P1174,'M1'!$A:$C,R$2,FALSE)),IF(ISERROR(VLOOKUP(DATA!$P1174,'M2'!$A:$C,R$2,FALSE)),"NOT PRESENT",VLOOKUP(DATA!$P1174,'M2'!$A:$C,R$2,FALSE)),VLOOKUP($P1174,'M1'!$A:$C,R$2,FALSE)),"SPECIFY METHOD")))</f>
        <v>No Debris found</v>
      </c>
      <c r="S1174" s="33">
        <f t="shared" si="2318"/>
        <v>0</v>
      </c>
      <c r="T1174" s="2">
        <v>0</v>
      </c>
    </row>
    <row r="1175" spans="2:20">
      <c r="B1175" s="2" t="str">
        <f t="shared" ref="B1175:D1175" si="2325">IF(ISERROR(B1174),IF(ISERROR(B1173),IF(ISERROR(B1172),"BLANK",B1172),B1173),B1174)</f>
        <v>LH</v>
      </c>
      <c r="C1175" s="2" t="str">
        <f t="shared" si="2325"/>
        <v>KK</v>
      </c>
      <c r="D1175" s="2" t="str">
        <f t="shared" si="2325"/>
        <v>BC3</v>
      </c>
      <c r="E1175" s="7" t="str">
        <f>IF(ISERROR(VLOOKUP($D1175,SITES!$A:$E,2,FALSE)),"",VLOOKUP($D1175,SITES!$A:$E,2,FALSE))</f>
        <v>Broward County 3</v>
      </c>
      <c r="F1175" s="4">
        <f>IF(ISERROR(VLOOKUP($D1175,SITES!$A:$E,3,FALSE)),"",VLOOKUP($D1175,SITES!$A:$E,3,FALSE))</f>
        <v>26.158633333333334</v>
      </c>
      <c r="G1175" s="31">
        <f>IF(ISERROR(VLOOKUP($D1175,SITES!$A:$E,4,FALSE)),"",VLOOKUP($D1175,SITES!$A:$E,4,FALSE))</f>
        <v>-80.077349999999996</v>
      </c>
      <c r="H1175" s="50">
        <f t="shared" ref="H1175:P1175" si="2326">IF(ISERROR(H1174),IF(ISERROR(H1173),IF(ISERROR(H1172),"BLANK",H1172),H1173),H1174)</f>
        <v>45479</v>
      </c>
      <c r="I1175" s="2">
        <f t="shared" si="2326"/>
        <v>15</v>
      </c>
      <c r="J1175" s="2" t="str">
        <f t="shared" si="2326"/>
        <v>N</v>
      </c>
      <c r="K1175" s="6">
        <f t="shared" si="2326"/>
        <v>0.41666666666666669</v>
      </c>
      <c r="L1175" s="2" t="str">
        <f t="shared" si="2326"/>
        <v>Angela</v>
      </c>
      <c r="M1175" s="2">
        <f t="shared" si="2326"/>
        <v>18.899999999999999</v>
      </c>
      <c r="N1175" s="2">
        <f t="shared" si="2326"/>
        <v>2</v>
      </c>
      <c r="O1175" s="2">
        <f t="shared" si="2326"/>
        <v>2</v>
      </c>
      <c r="P1175" s="2" t="str">
        <f t="shared" si="2326"/>
        <v>dez</v>
      </c>
      <c r="Q1175" s="7" t="str">
        <f>IF($N1175=1,IF(ISERROR(VLOOKUP($P1175,'M1'!$A:$C,Q$2,FALSE)),"NOT PRESENT",VLOOKUP($P1175,'M1'!$A:$C,Q$2,FALSE)),IF($N1175=2,IF(ISERROR(VLOOKUP(DATA!$P1175,'M2'!$A:$C,Q$2,FALSE)),"NOT PRESENT",VLOOKUP(DATA!$P1175,'M2'!$A:$C,Q$2,FALSE)),IF($N1175=0,IF(ISERROR(VLOOKUP($P1175,'M1'!$A:$C,Q$2,FALSE)),IF(ISERROR(VLOOKUP(DATA!$P1175,'M2'!$A:$C,Q$2,FALSE)),"NOT PRESENT",VLOOKUP(DATA!$P1175,'M2'!$A:$C,Q$2,FALSE)),VLOOKUP($P1175,'M1'!$A:$C,Q$2,FALSE)),"SPECIFY METHOD")))</f>
        <v>Debris - Zero</v>
      </c>
      <c r="R1175" s="7" t="str">
        <f>IF($N1175=1,IF(ISERROR(VLOOKUP($P1175,'M1'!$A:$C,R$2,FALSE)),"NOT PRESENT",VLOOKUP($P1175,'M1'!$A:$C,R$2,FALSE)),IF($N1175=2,IF(ISERROR(VLOOKUP(DATA!$P1175,'M2'!$A:$C,R$2,FALSE)),"NOT PRESENT",VLOOKUP(DATA!$P1175,'M2'!$A:$C,R$2,FALSE)),IF($N1175=0,IF(ISERROR(VLOOKUP($P1175,'M1'!$A:$C,R$2,FALSE)),IF(ISERROR(VLOOKUP(DATA!$P1175,'M2'!$A:$C,R$2,FALSE)),"NOT PRESENT",VLOOKUP(DATA!$P1175,'M2'!$A:$C,R$2,FALSE)),VLOOKUP($P1175,'M1'!$A:$C,R$2,FALSE)),"SPECIFY METHOD")))</f>
        <v>No Debris found</v>
      </c>
      <c r="S1175" s="33">
        <f t="shared" si="2318"/>
        <v>0</v>
      </c>
      <c r="T1175" s="2">
        <v>0</v>
      </c>
    </row>
    <row r="1176" spans="2:20">
      <c r="B1176" s="2" t="str">
        <f t="shared" ref="B1176:D1176" si="2327">IF(ISERROR(B1175),IF(ISERROR(B1174),IF(ISERROR(B1173),"BLANK",B1173),B1174),B1175)</f>
        <v>LH</v>
      </c>
      <c r="C1176" s="2" t="str">
        <f t="shared" si="2327"/>
        <v>KK</v>
      </c>
      <c r="D1176" s="2" t="str">
        <f t="shared" si="2327"/>
        <v>BC3</v>
      </c>
      <c r="E1176" s="7" t="str">
        <f>IF(ISERROR(VLOOKUP($D1176,SITES!$A:$E,2,FALSE)),"",VLOOKUP($D1176,SITES!$A:$E,2,FALSE))</f>
        <v>Broward County 3</v>
      </c>
      <c r="F1176" s="4">
        <f>IF(ISERROR(VLOOKUP($D1176,SITES!$A:$E,3,FALSE)),"",VLOOKUP($D1176,SITES!$A:$E,3,FALSE))</f>
        <v>26.158633333333334</v>
      </c>
      <c r="G1176" s="31">
        <f>IF(ISERROR(VLOOKUP($D1176,SITES!$A:$E,4,FALSE)),"",VLOOKUP($D1176,SITES!$A:$E,4,FALSE))</f>
        <v>-80.077349999999996</v>
      </c>
      <c r="H1176" s="50">
        <f t="shared" ref="H1176:P1176" si="2328">IF(ISERROR(H1175),IF(ISERROR(H1174),IF(ISERROR(H1173),"BLANK",H1173),H1174),H1175)</f>
        <v>45479</v>
      </c>
      <c r="I1176" s="2">
        <f t="shared" si="2328"/>
        <v>15</v>
      </c>
      <c r="J1176" s="2" t="str">
        <f t="shared" si="2328"/>
        <v>N</v>
      </c>
      <c r="K1176" s="6">
        <f t="shared" si="2328"/>
        <v>0.41666666666666669</v>
      </c>
      <c r="L1176" s="2" t="str">
        <f t="shared" si="2328"/>
        <v>Angela</v>
      </c>
      <c r="M1176" s="2">
        <f t="shared" si="2328"/>
        <v>18.899999999999999</v>
      </c>
      <c r="N1176" s="2">
        <f t="shared" si="2328"/>
        <v>2</v>
      </c>
      <c r="O1176" s="2">
        <f t="shared" si="2328"/>
        <v>2</v>
      </c>
      <c r="P1176" s="2" t="str">
        <f t="shared" si="2328"/>
        <v>dez</v>
      </c>
      <c r="Q1176" s="7" t="str">
        <f>IF($N1176=1,IF(ISERROR(VLOOKUP($P1176,'M1'!$A:$C,Q$2,FALSE)),"NOT PRESENT",VLOOKUP($P1176,'M1'!$A:$C,Q$2,FALSE)),IF($N1176=2,IF(ISERROR(VLOOKUP(DATA!$P1176,'M2'!$A:$C,Q$2,FALSE)),"NOT PRESENT",VLOOKUP(DATA!$P1176,'M2'!$A:$C,Q$2,FALSE)),IF($N1176=0,IF(ISERROR(VLOOKUP($P1176,'M1'!$A:$C,Q$2,FALSE)),IF(ISERROR(VLOOKUP(DATA!$P1176,'M2'!$A:$C,Q$2,FALSE)),"NOT PRESENT",VLOOKUP(DATA!$P1176,'M2'!$A:$C,Q$2,FALSE)),VLOOKUP($P1176,'M1'!$A:$C,Q$2,FALSE)),"SPECIFY METHOD")))</f>
        <v>Debris - Zero</v>
      </c>
      <c r="R1176" s="7" t="str">
        <f>IF($N1176=1,IF(ISERROR(VLOOKUP($P1176,'M1'!$A:$C,R$2,FALSE)),"NOT PRESENT",VLOOKUP($P1176,'M1'!$A:$C,R$2,FALSE)),IF($N1176=2,IF(ISERROR(VLOOKUP(DATA!$P1176,'M2'!$A:$C,R$2,FALSE)),"NOT PRESENT",VLOOKUP(DATA!$P1176,'M2'!$A:$C,R$2,FALSE)),IF($N1176=0,IF(ISERROR(VLOOKUP($P1176,'M1'!$A:$C,R$2,FALSE)),IF(ISERROR(VLOOKUP(DATA!$P1176,'M2'!$A:$C,R$2,FALSE)),"NOT PRESENT",VLOOKUP(DATA!$P1176,'M2'!$A:$C,R$2,FALSE)),VLOOKUP($P1176,'M1'!$A:$C,R$2,FALSE)),"SPECIFY METHOD")))</f>
        <v>No Debris found</v>
      </c>
      <c r="S1176" s="33">
        <f t="shared" si="2318"/>
        <v>0</v>
      </c>
      <c r="T1176" s="2">
        <v>0</v>
      </c>
    </row>
    <row r="1177" spans="2:20">
      <c r="B1177" s="2" t="str">
        <f t="shared" ref="B1177:D1177" si="2329">IF(ISERROR(B1176),IF(ISERROR(B1175),IF(ISERROR(B1174),"BLANK",B1174),B1175),B1176)</f>
        <v>LH</v>
      </c>
      <c r="C1177" s="2" t="str">
        <f t="shared" si="2329"/>
        <v>KK</v>
      </c>
      <c r="D1177" s="2" t="str">
        <f t="shared" si="2329"/>
        <v>BC3</v>
      </c>
      <c r="E1177" s="7" t="str">
        <f>IF(ISERROR(VLOOKUP($D1177,SITES!$A:$E,2,FALSE)),"",VLOOKUP($D1177,SITES!$A:$E,2,FALSE))</f>
        <v>Broward County 3</v>
      </c>
      <c r="F1177" s="4">
        <f>IF(ISERROR(VLOOKUP($D1177,SITES!$A:$E,3,FALSE)),"",VLOOKUP($D1177,SITES!$A:$E,3,FALSE))</f>
        <v>26.158633333333334</v>
      </c>
      <c r="G1177" s="31">
        <f>IF(ISERROR(VLOOKUP($D1177,SITES!$A:$E,4,FALSE)),"",VLOOKUP($D1177,SITES!$A:$E,4,FALSE))</f>
        <v>-80.077349999999996</v>
      </c>
      <c r="H1177" s="50">
        <f t="shared" ref="H1177:P1177" si="2330">IF(ISERROR(H1176),IF(ISERROR(H1175),IF(ISERROR(H1174),"BLANK",H1174),H1175),H1176)</f>
        <v>45479</v>
      </c>
      <c r="I1177" s="2">
        <f t="shared" si="2330"/>
        <v>15</v>
      </c>
      <c r="J1177" s="2" t="str">
        <f t="shared" si="2330"/>
        <v>N</v>
      </c>
      <c r="K1177" s="6">
        <f t="shared" si="2330"/>
        <v>0.41666666666666669</v>
      </c>
      <c r="L1177" s="2" t="str">
        <f t="shared" si="2330"/>
        <v>Angela</v>
      </c>
      <c r="M1177" s="2">
        <f t="shared" si="2330"/>
        <v>18.899999999999999</v>
      </c>
      <c r="N1177" s="2">
        <f t="shared" si="2330"/>
        <v>2</v>
      </c>
      <c r="O1177" s="2">
        <f t="shared" si="2330"/>
        <v>2</v>
      </c>
      <c r="P1177" s="2" t="str">
        <f t="shared" si="2330"/>
        <v>dez</v>
      </c>
      <c r="Q1177" s="7" t="str">
        <f>IF($N1177=1,IF(ISERROR(VLOOKUP($P1177,'M1'!$A:$C,Q$2,FALSE)),"NOT PRESENT",VLOOKUP($P1177,'M1'!$A:$C,Q$2,FALSE)),IF($N1177=2,IF(ISERROR(VLOOKUP(DATA!$P1177,'M2'!$A:$C,Q$2,FALSE)),"NOT PRESENT",VLOOKUP(DATA!$P1177,'M2'!$A:$C,Q$2,FALSE)),IF($N1177=0,IF(ISERROR(VLOOKUP($P1177,'M1'!$A:$C,Q$2,FALSE)),IF(ISERROR(VLOOKUP(DATA!$P1177,'M2'!$A:$C,Q$2,FALSE)),"NOT PRESENT",VLOOKUP(DATA!$P1177,'M2'!$A:$C,Q$2,FALSE)),VLOOKUP($P1177,'M1'!$A:$C,Q$2,FALSE)),"SPECIFY METHOD")))</f>
        <v>Debris - Zero</v>
      </c>
      <c r="R1177" s="7" t="str">
        <f>IF($N1177=1,IF(ISERROR(VLOOKUP($P1177,'M1'!$A:$C,R$2,FALSE)),"NOT PRESENT",VLOOKUP($P1177,'M1'!$A:$C,R$2,FALSE)),IF($N1177=2,IF(ISERROR(VLOOKUP(DATA!$P1177,'M2'!$A:$C,R$2,FALSE)),"NOT PRESENT",VLOOKUP(DATA!$P1177,'M2'!$A:$C,R$2,FALSE)),IF($N1177=0,IF(ISERROR(VLOOKUP($P1177,'M1'!$A:$C,R$2,FALSE)),IF(ISERROR(VLOOKUP(DATA!$P1177,'M2'!$A:$C,R$2,FALSE)),"NOT PRESENT",VLOOKUP(DATA!$P1177,'M2'!$A:$C,R$2,FALSE)),VLOOKUP($P1177,'M1'!$A:$C,R$2,FALSE)),"SPECIFY METHOD")))</f>
        <v>No Debris found</v>
      </c>
      <c r="S1177" s="33">
        <f t="shared" si="2318"/>
        <v>0</v>
      </c>
      <c r="T1177" s="2">
        <v>0</v>
      </c>
    </row>
    <row r="1178" spans="2:20">
      <c r="B1178" s="2" t="str">
        <f t="shared" ref="B1178:D1178" si="2331">IF(ISERROR(B1177),IF(ISERROR(B1176),IF(ISERROR(B1175),"BLANK",B1175),B1176),B1177)</f>
        <v>LH</v>
      </c>
      <c r="C1178" s="2" t="str">
        <f t="shared" si="2331"/>
        <v>KK</v>
      </c>
      <c r="D1178" s="2" t="str">
        <f t="shared" si="2331"/>
        <v>BC3</v>
      </c>
      <c r="E1178" s="7" t="str">
        <f>IF(ISERROR(VLOOKUP($D1178,SITES!$A:$E,2,FALSE)),"",VLOOKUP($D1178,SITES!$A:$E,2,FALSE))</f>
        <v>Broward County 3</v>
      </c>
      <c r="F1178" s="4">
        <f>IF(ISERROR(VLOOKUP($D1178,SITES!$A:$E,3,FALSE)),"",VLOOKUP($D1178,SITES!$A:$E,3,FALSE))</f>
        <v>26.158633333333334</v>
      </c>
      <c r="G1178" s="31">
        <f>IF(ISERROR(VLOOKUP($D1178,SITES!$A:$E,4,FALSE)),"",VLOOKUP($D1178,SITES!$A:$E,4,FALSE))</f>
        <v>-80.077349999999996</v>
      </c>
      <c r="H1178" s="50">
        <f t="shared" ref="H1178:P1178" si="2332">IF(ISERROR(H1177),IF(ISERROR(H1176),IF(ISERROR(H1175),"BLANK",H1175),H1176),H1177)</f>
        <v>45479</v>
      </c>
      <c r="I1178" s="2">
        <f t="shared" si="2332"/>
        <v>15</v>
      </c>
      <c r="J1178" s="2" t="str">
        <f t="shared" si="2332"/>
        <v>N</v>
      </c>
      <c r="K1178" s="6">
        <f t="shared" si="2332"/>
        <v>0.41666666666666669</v>
      </c>
      <c r="L1178" s="2" t="str">
        <f t="shared" si="2332"/>
        <v>Angela</v>
      </c>
      <c r="M1178" s="2">
        <f t="shared" si="2332"/>
        <v>18.899999999999999</v>
      </c>
      <c r="N1178" s="2">
        <f t="shared" si="2332"/>
        <v>2</v>
      </c>
      <c r="O1178" s="2">
        <f t="shared" si="2332"/>
        <v>2</v>
      </c>
      <c r="P1178" s="2" t="str">
        <f t="shared" si="2332"/>
        <v>dez</v>
      </c>
      <c r="Q1178" s="7" t="str">
        <f>IF($N1178=1,IF(ISERROR(VLOOKUP($P1178,'M1'!$A:$C,Q$2,FALSE)),"NOT PRESENT",VLOOKUP($P1178,'M1'!$A:$C,Q$2,FALSE)),IF($N1178=2,IF(ISERROR(VLOOKUP(DATA!$P1178,'M2'!$A:$C,Q$2,FALSE)),"NOT PRESENT",VLOOKUP(DATA!$P1178,'M2'!$A:$C,Q$2,FALSE)),IF($N1178=0,IF(ISERROR(VLOOKUP($P1178,'M1'!$A:$C,Q$2,FALSE)),IF(ISERROR(VLOOKUP(DATA!$P1178,'M2'!$A:$C,Q$2,FALSE)),"NOT PRESENT",VLOOKUP(DATA!$P1178,'M2'!$A:$C,Q$2,FALSE)),VLOOKUP($P1178,'M1'!$A:$C,Q$2,FALSE)),"SPECIFY METHOD")))</f>
        <v>Debris - Zero</v>
      </c>
      <c r="R1178" s="7" t="str">
        <f>IF($N1178=1,IF(ISERROR(VLOOKUP($P1178,'M1'!$A:$C,R$2,FALSE)),"NOT PRESENT",VLOOKUP($P1178,'M1'!$A:$C,R$2,FALSE)),IF($N1178=2,IF(ISERROR(VLOOKUP(DATA!$P1178,'M2'!$A:$C,R$2,FALSE)),"NOT PRESENT",VLOOKUP(DATA!$P1178,'M2'!$A:$C,R$2,FALSE)),IF($N1178=0,IF(ISERROR(VLOOKUP($P1178,'M1'!$A:$C,R$2,FALSE)),IF(ISERROR(VLOOKUP(DATA!$P1178,'M2'!$A:$C,R$2,FALSE)),"NOT PRESENT",VLOOKUP(DATA!$P1178,'M2'!$A:$C,R$2,FALSE)),VLOOKUP($P1178,'M1'!$A:$C,R$2,FALSE)),"SPECIFY METHOD")))</f>
        <v>No Debris found</v>
      </c>
      <c r="S1178" s="33">
        <f t="shared" si="2318"/>
        <v>0</v>
      </c>
      <c r="T1178" s="2">
        <v>0</v>
      </c>
    </row>
    <row r="1179" spans="2:20">
      <c r="B1179" s="2" t="str">
        <f t="shared" ref="B1179:D1179" si="2333">IF(ISERROR(B1178),IF(ISERROR(B1177),IF(ISERROR(B1176),"BLANK",B1176),B1177),B1178)</f>
        <v>LH</v>
      </c>
      <c r="C1179" s="2" t="str">
        <f t="shared" si="2333"/>
        <v>KK</v>
      </c>
      <c r="D1179" s="2" t="str">
        <f t="shared" si="2333"/>
        <v>BC3</v>
      </c>
      <c r="E1179" s="7" t="str">
        <f>IF(ISERROR(VLOOKUP($D1179,SITES!$A:$E,2,FALSE)),"",VLOOKUP($D1179,SITES!$A:$E,2,FALSE))</f>
        <v>Broward County 3</v>
      </c>
      <c r="F1179" s="4">
        <f>IF(ISERROR(VLOOKUP($D1179,SITES!$A:$E,3,FALSE)),"",VLOOKUP($D1179,SITES!$A:$E,3,FALSE))</f>
        <v>26.158633333333334</v>
      </c>
      <c r="G1179" s="31">
        <f>IF(ISERROR(VLOOKUP($D1179,SITES!$A:$E,4,FALSE)),"",VLOOKUP($D1179,SITES!$A:$E,4,FALSE))</f>
        <v>-80.077349999999996</v>
      </c>
      <c r="H1179" s="50">
        <f t="shared" ref="H1179:P1179" si="2334">IF(ISERROR(H1178),IF(ISERROR(H1177),IF(ISERROR(H1176),"BLANK",H1176),H1177),H1178)</f>
        <v>45479</v>
      </c>
      <c r="I1179" s="2">
        <f t="shared" si="2334"/>
        <v>15</v>
      </c>
      <c r="J1179" s="2" t="str">
        <f t="shared" si="2334"/>
        <v>N</v>
      </c>
      <c r="K1179" s="6">
        <f t="shared" si="2334"/>
        <v>0.41666666666666669</v>
      </c>
      <c r="L1179" s="2" t="str">
        <f t="shared" si="2334"/>
        <v>Angela</v>
      </c>
      <c r="M1179" s="2">
        <f t="shared" si="2334"/>
        <v>18.899999999999999</v>
      </c>
      <c r="N1179" s="2">
        <f t="shared" si="2334"/>
        <v>2</v>
      </c>
      <c r="O1179" s="2">
        <f t="shared" si="2334"/>
        <v>2</v>
      </c>
      <c r="P1179" s="2" t="str">
        <f t="shared" si="2334"/>
        <v>dez</v>
      </c>
      <c r="Q1179" s="7" t="str">
        <f>IF($N1179=1,IF(ISERROR(VLOOKUP($P1179,'M1'!$A:$C,Q$2,FALSE)),"NOT PRESENT",VLOOKUP($P1179,'M1'!$A:$C,Q$2,FALSE)),IF($N1179=2,IF(ISERROR(VLOOKUP(DATA!$P1179,'M2'!$A:$C,Q$2,FALSE)),"NOT PRESENT",VLOOKUP(DATA!$P1179,'M2'!$A:$C,Q$2,FALSE)),IF($N1179=0,IF(ISERROR(VLOOKUP($P1179,'M1'!$A:$C,Q$2,FALSE)),IF(ISERROR(VLOOKUP(DATA!$P1179,'M2'!$A:$C,Q$2,FALSE)),"NOT PRESENT",VLOOKUP(DATA!$P1179,'M2'!$A:$C,Q$2,FALSE)),VLOOKUP($P1179,'M1'!$A:$C,Q$2,FALSE)),"SPECIFY METHOD")))</f>
        <v>Debris - Zero</v>
      </c>
      <c r="R1179" s="7" t="str">
        <f>IF($N1179=1,IF(ISERROR(VLOOKUP($P1179,'M1'!$A:$C,R$2,FALSE)),"NOT PRESENT",VLOOKUP($P1179,'M1'!$A:$C,R$2,FALSE)),IF($N1179=2,IF(ISERROR(VLOOKUP(DATA!$P1179,'M2'!$A:$C,R$2,FALSE)),"NOT PRESENT",VLOOKUP(DATA!$P1179,'M2'!$A:$C,R$2,FALSE)),IF($N1179=0,IF(ISERROR(VLOOKUP($P1179,'M1'!$A:$C,R$2,FALSE)),IF(ISERROR(VLOOKUP(DATA!$P1179,'M2'!$A:$C,R$2,FALSE)),"NOT PRESENT",VLOOKUP(DATA!$P1179,'M2'!$A:$C,R$2,FALSE)),VLOOKUP($P1179,'M1'!$A:$C,R$2,FALSE)),"SPECIFY METHOD")))</f>
        <v>No Debris found</v>
      </c>
      <c r="S1179" s="33">
        <f t="shared" si="2318"/>
        <v>0</v>
      </c>
      <c r="T1179" s="2">
        <v>0</v>
      </c>
    </row>
    <row r="1180" spans="2:20">
      <c r="B1180" s="2" t="str">
        <f t="shared" ref="B1180:D1180" si="2335">IF(ISERROR(B1179),IF(ISERROR(B1178),IF(ISERROR(B1177),"BLANK",B1177),B1178),B1179)</f>
        <v>LH</v>
      </c>
      <c r="C1180" s="2" t="str">
        <f t="shared" si="2335"/>
        <v>KK</v>
      </c>
      <c r="D1180" s="2" t="str">
        <f t="shared" si="2335"/>
        <v>BC3</v>
      </c>
      <c r="E1180" s="7" t="str">
        <f>IF(ISERROR(VLOOKUP($D1180,SITES!$A:$E,2,FALSE)),"",VLOOKUP($D1180,SITES!$A:$E,2,FALSE))</f>
        <v>Broward County 3</v>
      </c>
      <c r="F1180" s="4">
        <f>IF(ISERROR(VLOOKUP($D1180,SITES!$A:$E,3,FALSE)),"",VLOOKUP($D1180,SITES!$A:$E,3,FALSE))</f>
        <v>26.158633333333334</v>
      </c>
      <c r="G1180" s="31">
        <f>IF(ISERROR(VLOOKUP($D1180,SITES!$A:$E,4,FALSE)),"",VLOOKUP($D1180,SITES!$A:$E,4,FALSE))</f>
        <v>-80.077349999999996</v>
      </c>
      <c r="H1180" s="50">
        <f t="shared" ref="H1180:P1180" si="2336">IF(ISERROR(H1179),IF(ISERROR(H1178),IF(ISERROR(H1177),"BLANK",H1177),H1178),H1179)</f>
        <v>45479</v>
      </c>
      <c r="I1180" s="2">
        <f t="shared" si="2336"/>
        <v>15</v>
      </c>
      <c r="J1180" s="2" t="str">
        <f t="shared" si="2336"/>
        <v>N</v>
      </c>
      <c r="K1180" s="6">
        <f t="shared" si="2336"/>
        <v>0.41666666666666669</v>
      </c>
      <c r="L1180" s="2" t="str">
        <f t="shared" si="2336"/>
        <v>Angela</v>
      </c>
      <c r="M1180" s="2">
        <f t="shared" si="2336"/>
        <v>18.899999999999999</v>
      </c>
      <c r="N1180" s="2">
        <f t="shared" si="2336"/>
        <v>2</v>
      </c>
      <c r="O1180" s="2">
        <f t="shared" si="2336"/>
        <v>2</v>
      </c>
      <c r="P1180" s="2" t="str">
        <f t="shared" si="2336"/>
        <v>dez</v>
      </c>
      <c r="Q1180" s="7" t="str">
        <f>IF($N1180=1,IF(ISERROR(VLOOKUP($P1180,'M1'!$A:$C,Q$2,FALSE)),"NOT PRESENT",VLOOKUP($P1180,'M1'!$A:$C,Q$2,FALSE)),IF($N1180=2,IF(ISERROR(VLOOKUP(DATA!$P1180,'M2'!$A:$C,Q$2,FALSE)),"NOT PRESENT",VLOOKUP(DATA!$P1180,'M2'!$A:$C,Q$2,FALSE)),IF($N1180=0,IF(ISERROR(VLOOKUP($P1180,'M1'!$A:$C,Q$2,FALSE)),IF(ISERROR(VLOOKUP(DATA!$P1180,'M2'!$A:$C,Q$2,FALSE)),"NOT PRESENT",VLOOKUP(DATA!$P1180,'M2'!$A:$C,Q$2,FALSE)),VLOOKUP($P1180,'M1'!$A:$C,Q$2,FALSE)),"SPECIFY METHOD")))</f>
        <v>Debris - Zero</v>
      </c>
      <c r="R1180" s="7" t="str">
        <f>IF($N1180=1,IF(ISERROR(VLOOKUP($P1180,'M1'!$A:$C,R$2,FALSE)),"NOT PRESENT",VLOOKUP($P1180,'M1'!$A:$C,R$2,FALSE)),IF($N1180=2,IF(ISERROR(VLOOKUP(DATA!$P1180,'M2'!$A:$C,R$2,FALSE)),"NOT PRESENT",VLOOKUP(DATA!$P1180,'M2'!$A:$C,R$2,FALSE)),IF($N1180=0,IF(ISERROR(VLOOKUP($P1180,'M1'!$A:$C,R$2,FALSE)),IF(ISERROR(VLOOKUP(DATA!$P1180,'M2'!$A:$C,R$2,FALSE)),"NOT PRESENT",VLOOKUP(DATA!$P1180,'M2'!$A:$C,R$2,FALSE)),VLOOKUP($P1180,'M1'!$A:$C,R$2,FALSE)),"SPECIFY METHOD")))</f>
        <v>No Debris found</v>
      </c>
      <c r="S1180" s="33">
        <f t="shared" si="2318"/>
        <v>0</v>
      </c>
      <c r="T1180" s="2">
        <v>0</v>
      </c>
    </row>
    <row r="1181" spans="2:20">
      <c r="B1181" s="2" t="str">
        <f t="shared" ref="B1181:D1181" si="2337">IF(ISERROR(B1180),IF(ISERROR(B1179),IF(ISERROR(B1178),"BLANK",B1178),B1179),B1180)</f>
        <v>LH</v>
      </c>
      <c r="C1181" s="2" t="str">
        <f t="shared" si="2337"/>
        <v>KK</v>
      </c>
      <c r="D1181" s="2" t="str">
        <f t="shared" si="2337"/>
        <v>BC3</v>
      </c>
      <c r="E1181" s="7" t="str">
        <f>IF(ISERROR(VLOOKUP($D1181,SITES!$A:$E,2,FALSE)),"",VLOOKUP($D1181,SITES!$A:$E,2,FALSE))</f>
        <v>Broward County 3</v>
      </c>
      <c r="F1181" s="4">
        <f>IF(ISERROR(VLOOKUP($D1181,SITES!$A:$E,3,FALSE)),"",VLOOKUP($D1181,SITES!$A:$E,3,FALSE))</f>
        <v>26.158633333333334</v>
      </c>
      <c r="G1181" s="31">
        <f>IF(ISERROR(VLOOKUP($D1181,SITES!$A:$E,4,FALSE)),"",VLOOKUP($D1181,SITES!$A:$E,4,FALSE))</f>
        <v>-80.077349999999996</v>
      </c>
      <c r="H1181" s="50">
        <f t="shared" ref="H1181:P1181" si="2338">IF(ISERROR(H1180),IF(ISERROR(H1179),IF(ISERROR(H1178),"BLANK",H1178),H1179),H1180)</f>
        <v>45479</v>
      </c>
      <c r="I1181" s="2">
        <f t="shared" si="2338"/>
        <v>15</v>
      </c>
      <c r="J1181" s="2" t="str">
        <f t="shared" si="2338"/>
        <v>N</v>
      </c>
      <c r="K1181" s="6">
        <f t="shared" si="2338"/>
        <v>0.41666666666666669</v>
      </c>
      <c r="L1181" s="2" t="str">
        <f t="shared" si="2338"/>
        <v>Angela</v>
      </c>
      <c r="M1181" s="2">
        <f t="shared" si="2338"/>
        <v>18.899999999999999</v>
      </c>
      <c r="N1181" s="2">
        <f t="shared" si="2338"/>
        <v>2</v>
      </c>
      <c r="O1181" s="2">
        <f t="shared" si="2338"/>
        <v>2</v>
      </c>
      <c r="P1181" s="2" t="str">
        <f t="shared" si="2338"/>
        <v>dez</v>
      </c>
      <c r="Q1181" s="7" t="str">
        <f>IF($N1181=1,IF(ISERROR(VLOOKUP($P1181,'M1'!$A:$C,Q$2,FALSE)),"NOT PRESENT",VLOOKUP($P1181,'M1'!$A:$C,Q$2,FALSE)),IF($N1181=2,IF(ISERROR(VLOOKUP(DATA!$P1181,'M2'!$A:$C,Q$2,FALSE)),"NOT PRESENT",VLOOKUP(DATA!$P1181,'M2'!$A:$C,Q$2,FALSE)),IF($N1181=0,IF(ISERROR(VLOOKUP($P1181,'M1'!$A:$C,Q$2,FALSE)),IF(ISERROR(VLOOKUP(DATA!$P1181,'M2'!$A:$C,Q$2,FALSE)),"NOT PRESENT",VLOOKUP(DATA!$P1181,'M2'!$A:$C,Q$2,FALSE)),VLOOKUP($P1181,'M1'!$A:$C,Q$2,FALSE)),"SPECIFY METHOD")))</f>
        <v>Debris - Zero</v>
      </c>
      <c r="R1181" s="7" t="str">
        <f>IF($N1181=1,IF(ISERROR(VLOOKUP($P1181,'M1'!$A:$C,R$2,FALSE)),"NOT PRESENT",VLOOKUP($P1181,'M1'!$A:$C,R$2,FALSE)),IF($N1181=2,IF(ISERROR(VLOOKUP(DATA!$P1181,'M2'!$A:$C,R$2,FALSE)),"NOT PRESENT",VLOOKUP(DATA!$P1181,'M2'!$A:$C,R$2,FALSE)),IF($N1181=0,IF(ISERROR(VLOOKUP($P1181,'M1'!$A:$C,R$2,FALSE)),IF(ISERROR(VLOOKUP(DATA!$P1181,'M2'!$A:$C,R$2,FALSE)),"NOT PRESENT",VLOOKUP(DATA!$P1181,'M2'!$A:$C,R$2,FALSE)),VLOOKUP($P1181,'M1'!$A:$C,R$2,FALSE)),"SPECIFY METHOD")))</f>
        <v>No Debris found</v>
      </c>
      <c r="S1181" s="33">
        <f t="shared" si="2318"/>
        <v>0</v>
      </c>
      <c r="T1181" s="2">
        <v>0</v>
      </c>
    </row>
    <row r="1182" spans="2:20">
      <c r="B1182" s="2" t="str">
        <f t="shared" ref="B1182:D1182" si="2339">IF(ISERROR(B1181),IF(ISERROR(B1180),IF(ISERROR(B1179),"BLANK",B1179),B1180),B1181)</f>
        <v>LH</v>
      </c>
      <c r="C1182" s="2" t="str">
        <f t="shared" si="2339"/>
        <v>KK</v>
      </c>
      <c r="D1182" s="2" t="str">
        <f t="shared" si="2339"/>
        <v>BC3</v>
      </c>
      <c r="E1182" s="7" t="str">
        <f>IF(ISERROR(VLOOKUP($D1182,SITES!$A:$E,2,FALSE)),"",VLOOKUP($D1182,SITES!$A:$E,2,FALSE))</f>
        <v>Broward County 3</v>
      </c>
      <c r="F1182" s="4">
        <f>IF(ISERROR(VLOOKUP($D1182,SITES!$A:$E,3,FALSE)),"",VLOOKUP($D1182,SITES!$A:$E,3,FALSE))</f>
        <v>26.158633333333334</v>
      </c>
      <c r="G1182" s="31">
        <f>IF(ISERROR(VLOOKUP($D1182,SITES!$A:$E,4,FALSE)),"",VLOOKUP($D1182,SITES!$A:$E,4,FALSE))</f>
        <v>-80.077349999999996</v>
      </c>
      <c r="H1182" s="50">
        <f t="shared" ref="H1182:P1182" si="2340">IF(ISERROR(H1181),IF(ISERROR(H1180),IF(ISERROR(H1179),"BLANK",H1179),H1180),H1181)</f>
        <v>45479</v>
      </c>
      <c r="I1182" s="2">
        <f t="shared" si="2340"/>
        <v>15</v>
      </c>
      <c r="J1182" s="2" t="str">
        <f t="shared" si="2340"/>
        <v>N</v>
      </c>
      <c r="K1182" s="6">
        <f t="shared" si="2340"/>
        <v>0.41666666666666669</v>
      </c>
      <c r="L1182" s="2" t="str">
        <f t="shared" si="2340"/>
        <v>Angela</v>
      </c>
      <c r="M1182" s="2">
        <f t="shared" si="2340"/>
        <v>18.899999999999999</v>
      </c>
      <c r="N1182" s="2">
        <f t="shared" si="2340"/>
        <v>2</v>
      </c>
      <c r="O1182" s="2">
        <f t="shared" si="2340"/>
        <v>2</v>
      </c>
      <c r="P1182" s="2" t="str">
        <f t="shared" si="2340"/>
        <v>dez</v>
      </c>
      <c r="Q1182" s="7" t="str">
        <f>IF($N1182=1,IF(ISERROR(VLOOKUP($P1182,'M1'!$A:$C,Q$2,FALSE)),"NOT PRESENT",VLOOKUP($P1182,'M1'!$A:$C,Q$2,FALSE)),IF($N1182=2,IF(ISERROR(VLOOKUP(DATA!$P1182,'M2'!$A:$C,Q$2,FALSE)),"NOT PRESENT",VLOOKUP(DATA!$P1182,'M2'!$A:$C,Q$2,FALSE)),IF($N1182=0,IF(ISERROR(VLOOKUP($P1182,'M1'!$A:$C,Q$2,FALSE)),IF(ISERROR(VLOOKUP(DATA!$P1182,'M2'!$A:$C,Q$2,FALSE)),"NOT PRESENT",VLOOKUP(DATA!$P1182,'M2'!$A:$C,Q$2,FALSE)),VLOOKUP($P1182,'M1'!$A:$C,Q$2,FALSE)),"SPECIFY METHOD")))</f>
        <v>Debris - Zero</v>
      </c>
      <c r="R1182" s="7" t="str">
        <f>IF($N1182=1,IF(ISERROR(VLOOKUP($P1182,'M1'!$A:$C,R$2,FALSE)),"NOT PRESENT",VLOOKUP($P1182,'M1'!$A:$C,R$2,FALSE)),IF($N1182=2,IF(ISERROR(VLOOKUP(DATA!$P1182,'M2'!$A:$C,R$2,FALSE)),"NOT PRESENT",VLOOKUP(DATA!$P1182,'M2'!$A:$C,R$2,FALSE)),IF($N1182=0,IF(ISERROR(VLOOKUP($P1182,'M1'!$A:$C,R$2,FALSE)),IF(ISERROR(VLOOKUP(DATA!$P1182,'M2'!$A:$C,R$2,FALSE)),"NOT PRESENT",VLOOKUP(DATA!$P1182,'M2'!$A:$C,R$2,FALSE)),VLOOKUP($P1182,'M1'!$A:$C,R$2,FALSE)),"SPECIFY METHOD")))</f>
        <v>No Debris found</v>
      </c>
      <c r="S1182" s="33">
        <f t="shared" si="2318"/>
        <v>0</v>
      </c>
      <c r="T1182" s="2">
        <v>0</v>
      </c>
    </row>
    <row r="1183" spans="2:20">
      <c r="B1183" s="2" t="str">
        <f t="shared" ref="B1183:D1183" si="2341">IF(ISERROR(B1182),IF(ISERROR(B1181),IF(ISERROR(B1180),"BLANK",B1180),B1181),B1182)</f>
        <v>LH</v>
      </c>
      <c r="C1183" s="2" t="str">
        <f t="shared" si="2341"/>
        <v>KK</v>
      </c>
      <c r="D1183" s="2" t="str">
        <f t="shared" si="2341"/>
        <v>BC3</v>
      </c>
      <c r="E1183" s="7" t="str">
        <f>IF(ISERROR(VLOOKUP($D1183,SITES!$A:$E,2,FALSE)),"",VLOOKUP($D1183,SITES!$A:$E,2,FALSE))</f>
        <v>Broward County 3</v>
      </c>
      <c r="F1183" s="4">
        <f>IF(ISERROR(VLOOKUP($D1183,SITES!$A:$E,3,FALSE)),"",VLOOKUP($D1183,SITES!$A:$E,3,FALSE))</f>
        <v>26.158633333333334</v>
      </c>
      <c r="G1183" s="31">
        <f>IF(ISERROR(VLOOKUP($D1183,SITES!$A:$E,4,FALSE)),"",VLOOKUP($D1183,SITES!$A:$E,4,FALSE))</f>
        <v>-80.077349999999996</v>
      </c>
      <c r="H1183" s="50">
        <f t="shared" ref="H1183:P1183" si="2342">IF(ISERROR(H1182),IF(ISERROR(H1181),IF(ISERROR(H1180),"BLANK",H1180),H1181),H1182)</f>
        <v>45479</v>
      </c>
      <c r="I1183" s="2">
        <f t="shared" si="2342"/>
        <v>15</v>
      </c>
      <c r="J1183" s="2" t="str">
        <f t="shared" si="2342"/>
        <v>N</v>
      </c>
      <c r="K1183" s="6">
        <f t="shared" si="2342"/>
        <v>0.41666666666666669</v>
      </c>
      <c r="L1183" s="2" t="str">
        <f t="shared" si="2342"/>
        <v>Angela</v>
      </c>
      <c r="M1183" s="2">
        <f t="shared" si="2342"/>
        <v>18.899999999999999</v>
      </c>
      <c r="N1183" s="2">
        <f t="shared" si="2342"/>
        <v>2</v>
      </c>
      <c r="O1183" s="2">
        <f t="shared" si="2342"/>
        <v>2</v>
      </c>
      <c r="P1183" s="2" t="str">
        <f t="shared" si="2342"/>
        <v>dez</v>
      </c>
      <c r="Q1183" s="7" t="str">
        <f>IF($N1183=1,IF(ISERROR(VLOOKUP($P1183,'M1'!$A:$C,Q$2,FALSE)),"NOT PRESENT",VLOOKUP($P1183,'M1'!$A:$C,Q$2,FALSE)),IF($N1183=2,IF(ISERROR(VLOOKUP(DATA!$P1183,'M2'!$A:$C,Q$2,FALSE)),"NOT PRESENT",VLOOKUP(DATA!$P1183,'M2'!$A:$C,Q$2,FALSE)),IF($N1183=0,IF(ISERROR(VLOOKUP($P1183,'M1'!$A:$C,Q$2,FALSE)),IF(ISERROR(VLOOKUP(DATA!$P1183,'M2'!$A:$C,Q$2,FALSE)),"NOT PRESENT",VLOOKUP(DATA!$P1183,'M2'!$A:$C,Q$2,FALSE)),VLOOKUP($P1183,'M1'!$A:$C,Q$2,FALSE)),"SPECIFY METHOD")))</f>
        <v>Debris - Zero</v>
      </c>
      <c r="R1183" s="7" t="str">
        <f>IF($N1183=1,IF(ISERROR(VLOOKUP($P1183,'M1'!$A:$C,R$2,FALSE)),"NOT PRESENT",VLOOKUP($P1183,'M1'!$A:$C,R$2,FALSE)),IF($N1183=2,IF(ISERROR(VLOOKUP(DATA!$P1183,'M2'!$A:$C,R$2,FALSE)),"NOT PRESENT",VLOOKUP(DATA!$P1183,'M2'!$A:$C,R$2,FALSE)),IF($N1183=0,IF(ISERROR(VLOOKUP($P1183,'M1'!$A:$C,R$2,FALSE)),IF(ISERROR(VLOOKUP(DATA!$P1183,'M2'!$A:$C,R$2,FALSE)),"NOT PRESENT",VLOOKUP(DATA!$P1183,'M2'!$A:$C,R$2,FALSE)),VLOOKUP($P1183,'M1'!$A:$C,R$2,FALSE)),"SPECIFY METHOD")))</f>
        <v>No Debris found</v>
      </c>
      <c r="S1183" s="33">
        <f t="shared" si="2318"/>
        <v>0</v>
      </c>
      <c r="T1183" s="2">
        <v>0</v>
      </c>
    </row>
    <row r="1184" spans="2:20">
      <c r="B1184" s="2" t="str">
        <f t="shared" ref="B1184:D1184" si="2343">IF(ISERROR(B1183),IF(ISERROR(B1182),IF(ISERROR(B1181),"BLANK",B1181),B1182),B1183)</f>
        <v>LH</v>
      </c>
      <c r="C1184" s="2" t="str">
        <f t="shared" si="2343"/>
        <v>KK</v>
      </c>
      <c r="D1184" s="2" t="str">
        <f t="shared" si="2343"/>
        <v>BC3</v>
      </c>
      <c r="E1184" s="7" t="str">
        <f>IF(ISERROR(VLOOKUP($D1184,SITES!$A:$E,2,FALSE)),"",VLOOKUP($D1184,SITES!$A:$E,2,FALSE))</f>
        <v>Broward County 3</v>
      </c>
      <c r="F1184" s="4">
        <f>IF(ISERROR(VLOOKUP($D1184,SITES!$A:$E,3,FALSE)),"",VLOOKUP($D1184,SITES!$A:$E,3,FALSE))</f>
        <v>26.158633333333334</v>
      </c>
      <c r="G1184" s="31">
        <f>IF(ISERROR(VLOOKUP($D1184,SITES!$A:$E,4,FALSE)),"",VLOOKUP($D1184,SITES!$A:$E,4,FALSE))</f>
        <v>-80.077349999999996</v>
      </c>
      <c r="H1184" s="50">
        <f t="shared" ref="H1184:P1184" si="2344">IF(ISERROR(H1183),IF(ISERROR(H1182),IF(ISERROR(H1181),"BLANK",H1181),H1182),H1183)</f>
        <v>45479</v>
      </c>
      <c r="I1184" s="2">
        <f t="shared" si="2344"/>
        <v>15</v>
      </c>
      <c r="J1184" s="2" t="str">
        <f t="shared" si="2344"/>
        <v>N</v>
      </c>
      <c r="K1184" s="6">
        <f t="shared" si="2344"/>
        <v>0.41666666666666669</v>
      </c>
      <c r="L1184" s="2" t="str">
        <f t="shared" si="2344"/>
        <v>Angela</v>
      </c>
      <c r="M1184" s="2">
        <f t="shared" si="2344"/>
        <v>18.899999999999999</v>
      </c>
      <c r="N1184" s="2">
        <f t="shared" si="2344"/>
        <v>2</v>
      </c>
      <c r="O1184" s="2">
        <f t="shared" si="2344"/>
        <v>2</v>
      </c>
      <c r="P1184" s="2" t="str">
        <f t="shared" si="2344"/>
        <v>dez</v>
      </c>
      <c r="Q1184" s="7" t="str">
        <f>IF($N1184=1,IF(ISERROR(VLOOKUP($P1184,'M1'!$A:$C,Q$2,FALSE)),"NOT PRESENT",VLOOKUP($P1184,'M1'!$A:$C,Q$2,FALSE)),IF($N1184=2,IF(ISERROR(VLOOKUP(DATA!$P1184,'M2'!$A:$C,Q$2,FALSE)),"NOT PRESENT",VLOOKUP(DATA!$P1184,'M2'!$A:$C,Q$2,FALSE)),IF($N1184=0,IF(ISERROR(VLOOKUP($P1184,'M1'!$A:$C,Q$2,FALSE)),IF(ISERROR(VLOOKUP(DATA!$P1184,'M2'!$A:$C,Q$2,FALSE)),"NOT PRESENT",VLOOKUP(DATA!$P1184,'M2'!$A:$C,Q$2,FALSE)),VLOOKUP($P1184,'M1'!$A:$C,Q$2,FALSE)),"SPECIFY METHOD")))</f>
        <v>Debris - Zero</v>
      </c>
      <c r="R1184" s="7" t="str">
        <f>IF($N1184=1,IF(ISERROR(VLOOKUP($P1184,'M1'!$A:$C,R$2,FALSE)),"NOT PRESENT",VLOOKUP($P1184,'M1'!$A:$C,R$2,FALSE)),IF($N1184=2,IF(ISERROR(VLOOKUP(DATA!$P1184,'M2'!$A:$C,R$2,FALSE)),"NOT PRESENT",VLOOKUP(DATA!$P1184,'M2'!$A:$C,R$2,FALSE)),IF($N1184=0,IF(ISERROR(VLOOKUP($P1184,'M1'!$A:$C,R$2,FALSE)),IF(ISERROR(VLOOKUP(DATA!$P1184,'M2'!$A:$C,R$2,FALSE)),"NOT PRESENT",VLOOKUP(DATA!$P1184,'M2'!$A:$C,R$2,FALSE)),VLOOKUP($P1184,'M1'!$A:$C,R$2,FALSE)),"SPECIFY METHOD")))</f>
        <v>No Debris found</v>
      </c>
      <c r="S1184" s="33">
        <f t="shared" si="2318"/>
        <v>0</v>
      </c>
      <c r="T1184" s="2">
        <v>0</v>
      </c>
    </row>
    <row r="1185" spans="2:20">
      <c r="B1185" s="2" t="str">
        <f t="shared" ref="B1185:D1185" si="2345">IF(ISERROR(B1184),IF(ISERROR(B1183),IF(ISERROR(B1182),"BLANK",B1182),B1183),B1184)</f>
        <v>LH</v>
      </c>
      <c r="C1185" s="2" t="str">
        <f t="shared" si="2345"/>
        <v>KK</v>
      </c>
      <c r="D1185" s="2" t="str">
        <f t="shared" si="2345"/>
        <v>BC3</v>
      </c>
      <c r="E1185" s="7" t="str">
        <f>IF(ISERROR(VLOOKUP($D1185,SITES!$A:$E,2,FALSE)),"",VLOOKUP($D1185,SITES!$A:$E,2,FALSE))</f>
        <v>Broward County 3</v>
      </c>
      <c r="F1185" s="4">
        <f>IF(ISERROR(VLOOKUP($D1185,SITES!$A:$E,3,FALSE)),"",VLOOKUP($D1185,SITES!$A:$E,3,FALSE))</f>
        <v>26.158633333333334</v>
      </c>
      <c r="G1185" s="31">
        <f>IF(ISERROR(VLOOKUP($D1185,SITES!$A:$E,4,FALSE)),"",VLOOKUP($D1185,SITES!$A:$E,4,FALSE))</f>
        <v>-80.077349999999996</v>
      </c>
      <c r="H1185" s="50">
        <f t="shared" ref="H1185:P1185" si="2346">IF(ISERROR(H1184),IF(ISERROR(H1183),IF(ISERROR(H1182),"BLANK",H1182),H1183),H1184)</f>
        <v>45479</v>
      </c>
      <c r="I1185" s="2">
        <f t="shared" si="2346"/>
        <v>15</v>
      </c>
      <c r="J1185" s="2" t="str">
        <f t="shared" si="2346"/>
        <v>N</v>
      </c>
      <c r="K1185" s="6">
        <f t="shared" si="2346"/>
        <v>0.41666666666666669</v>
      </c>
      <c r="L1185" s="2" t="str">
        <f t="shared" si="2346"/>
        <v>Angela</v>
      </c>
      <c r="M1185" s="2">
        <f t="shared" si="2346"/>
        <v>18.899999999999999</v>
      </c>
      <c r="N1185" s="2">
        <f t="shared" si="2346"/>
        <v>2</v>
      </c>
      <c r="O1185" s="2">
        <f t="shared" si="2346"/>
        <v>2</v>
      </c>
      <c r="P1185" s="2" t="str">
        <f t="shared" si="2346"/>
        <v>dez</v>
      </c>
      <c r="Q1185" s="7" t="str">
        <f>IF($N1185=1,IF(ISERROR(VLOOKUP($P1185,'M1'!$A:$C,Q$2,FALSE)),"NOT PRESENT",VLOOKUP($P1185,'M1'!$A:$C,Q$2,FALSE)),IF($N1185=2,IF(ISERROR(VLOOKUP(DATA!$P1185,'M2'!$A:$C,Q$2,FALSE)),"NOT PRESENT",VLOOKUP(DATA!$P1185,'M2'!$A:$C,Q$2,FALSE)),IF($N1185=0,IF(ISERROR(VLOOKUP($P1185,'M1'!$A:$C,Q$2,FALSE)),IF(ISERROR(VLOOKUP(DATA!$P1185,'M2'!$A:$C,Q$2,FALSE)),"NOT PRESENT",VLOOKUP(DATA!$P1185,'M2'!$A:$C,Q$2,FALSE)),VLOOKUP($P1185,'M1'!$A:$C,Q$2,FALSE)),"SPECIFY METHOD")))</f>
        <v>Debris - Zero</v>
      </c>
      <c r="R1185" s="7" t="str">
        <f>IF($N1185=1,IF(ISERROR(VLOOKUP($P1185,'M1'!$A:$C,R$2,FALSE)),"NOT PRESENT",VLOOKUP($P1185,'M1'!$A:$C,R$2,FALSE)),IF($N1185=2,IF(ISERROR(VLOOKUP(DATA!$P1185,'M2'!$A:$C,R$2,FALSE)),"NOT PRESENT",VLOOKUP(DATA!$P1185,'M2'!$A:$C,R$2,FALSE)),IF($N1185=0,IF(ISERROR(VLOOKUP($P1185,'M1'!$A:$C,R$2,FALSE)),IF(ISERROR(VLOOKUP(DATA!$P1185,'M2'!$A:$C,R$2,FALSE)),"NOT PRESENT",VLOOKUP(DATA!$P1185,'M2'!$A:$C,R$2,FALSE)),VLOOKUP($P1185,'M1'!$A:$C,R$2,FALSE)),"SPECIFY METHOD")))</f>
        <v>No Debris found</v>
      </c>
      <c r="S1185" s="33">
        <f t="shared" si="2318"/>
        <v>0</v>
      </c>
      <c r="T1185" s="2">
        <v>0</v>
      </c>
    </row>
    <row r="1186" spans="2:20">
      <c r="B1186" s="2" t="str">
        <f t="shared" ref="B1186:D1186" si="2347">IF(ISERROR(B1185),IF(ISERROR(B1184),IF(ISERROR(B1183),"BLANK",B1183),B1184),B1185)</f>
        <v>LH</v>
      </c>
      <c r="C1186" s="2" t="str">
        <f t="shared" si="2347"/>
        <v>KK</v>
      </c>
      <c r="D1186" s="2" t="str">
        <f t="shared" si="2347"/>
        <v>BC3</v>
      </c>
      <c r="E1186" s="7" t="str">
        <f>IF(ISERROR(VLOOKUP($D1186,SITES!$A:$E,2,FALSE)),"",VLOOKUP($D1186,SITES!$A:$E,2,FALSE))</f>
        <v>Broward County 3</v>
      </c>
      <c r="F1186" s="4">
        <f>IF(ISERROR(VLOOKUP($D1186,SITES!$A:$E,3,FALSE)),"",VLOOKUP($D1186,SITES!$A:$E,3,FALSE))</f>
        <v>26.158633333333334</v>
      </c>
      <c r="G1186" s="31">
        <f>IF(ISERROR(VLOOKUP($D1186,SITES!$A:$E,4,FALSE)),"",VLOOKUP($D1186,SITES!$A:$E,4,FALSE))</f>
        <v>-80.077349999999996</v>
      </c>
      <c r="H1186" s="50">
        <f t="shared" ref="H1186:P1186" si="2348">IF(ISERROR(H1185),IF(ISERROR(H1184),IF(ISERROR(H1183),"BLANK",H1183),H1184),H1185)</f>
        <v>45479</v>
      </c>
      <c r="I1186" s="2">
        <f t="shared" si="2348"/>
        <v>15</v>
      </c>
      <c r="J1186" s="2" t="str">
        <f t="shared" si="2348"/>
        <v>N</v>
      </c>
      <c r="K1186" s="6">
        <f t="shared" si="2348"/>
        <v>0.41666666666666669</v>
      </c>
      <c r="L1186" s="2" t="str">
        <f t="shared" si="2348"/>
        <v>Angela</v>
      </c>
      <c r="M1186" s="2">
        <f t="shared" si="2348"/>
        <v>18.899999999999999</v>
      </c>
      <c r="N1186" s="2">
        <f t="shared" si="2348"/>
        <v>2</v>
      </c>
      <c r="O1186" s="2">
        <f t="shared" si="2348"/>
        <v>2</v>
      </c>
      <c r="P1186" s="2" t="str">
        <f t="shared" si="2348"/>
        <v>dez</v>
      </c>
      <c r="Q1186" s="7" t="str">
        <f>IF($N1186=1,IF(ISERROR(VLOOKUP($P1186,'M1'!$A:$C,Q$2,FALSE)),"NOT PRESENT",VLOOKUP($P1186,'M1'!$A:$C,Q$2,FALSE)),IF($N1186=2,IF(ISERROR(VLOOKUP(DATA!$P1186,'M2'!$A:$C,Q$2,FALSE)),"NOT PRESENT",VLOOKUP(DATA!$P1186,'M2'!$A:$C,Q$2,FALSE)),IF($N1186=0,IF(ISERROR(VLOOKUP($P1186,'M1'!$A:$C,Q$2,FALSE)),IF(ISERROR(VLOOKUP(DATA!$P1186,'M2'!$A:$C,Q$2,FALSE)),"NOT PRESENT",VLOOKUP(DATA!$P1186,'M2'!$A:$C,Q$2,FALSE)),VLOOKUP($P1186,'M1'!$A:$C,Q$2,FALSE)),"SPECIFY METHOD")))</f>
        <v>Debris - Zero</v>
      </c>
      <c r="R1186" s="7" t="str">
        <f>IF($N1186=1,IF(ISERROR(VLOOKUP($P1186,'M1'!$A:$C,R$2,FALSE)),"NOT PRESENT",VLOOKUP($P1186,'M1'!$A:$C,R$2,FALSE)),IF($N1186=2,IF(ISERROR(VLOOKUP(DATA!$P1186,'M2'!$A:$C,R$2,FALSE)),"NOT PRESENT",VLOOKUP(DATA!$P1186,'M2'!$A:$C,R$2,FALSE)),IF($N1186=0,IF(ISERROR(VLOOKUP($P1186,'M1'!$A:$C,R$2,FALSE)),IF(ISERROR(VLOOKUP(DATA!$P1186,'M2'!$A:$C,R$2,FALSE)),"NOT PRESENT",VLOOKUP(DATA!$P1186,'M2'!$A:$C,R$2,FALSE)),VLOOKUP($P1186,'M1'!$A:$C,R$2,FALSE)),"SPECIFY METHOD")))</f>
        <v>No Debris found</v>
      </c>
      <c r="S1186" s="33">
        <f t="shared" si="2318"/>
        <v>0</v>
      </c>
      <c r="T1186" s="2">
        <v>0</v>
      </c>
    </row>
    <row r="1187" spans="2:20">
      <c r="B1187" s="2" t="str">
        <f t="shared" ref="B1187:D1187" si="2349">IF(ISERROR(B1186),IF(ISERROR(B1185),IF(ISERROR(B1184),"BLANK",B1184),B1185),B1186)</f>
        <v>LH</v>
      </c>
      <c r="C1187" s="2" t="str">
        <f t="shared" si="2349"/>
        <v>KK</v>
      </c>
      <c r="D1187" s="2" t="str">
        <f t="shared" si="2349"/>
        <v>BC3</v>
      </c>
      <c r="E1187" s="7" t="str">
        <f>IF(ISERROR(VLOOKUP($D1187,SITES!$A:$E,2,FALSE)),"",VLOOKUP($D1187,SITES!$A:$E,2,FALSE))</f>
        <v>Broward County 3</v>
      </c>
      <c r="F1187" s="4">
        <f>IF(ISERROR(VLOOKUP($D1187,SITES!$A:$E,3,FALSE)),"",VLOOKUP($D1187,SITES!$A:$E,3,FALSE))</f>
        <v>26.158633333333334</v>
      </c>
      <c r="G1187" s="31">
        <f>IF(ISERROR(VLOOKUP($D1187,SITES!$A:$E,4,FALSE)),"",VLOOKUP($D1187,SITES!$A:$E,4,FALSE))</f>
        <v>-80.077349999999996</v>
      </c>
      <c r="H1187" s="50">
        <f t="shared" ref="H1187:P1187" si="2350">IF(ISERROR(H1186),IF(ISERROR(H1185),IF(ISERROR(H1184),"BLANK",H1184),H1185),H1186)</f>
        <v>45479</v>
      </c>
      <c r="I1187" s="2">
        <f t="shared" si="2350"/>
        <v>15</v>
      </c>
      <c r="J1187" s="2" t="str">
        <f t="shared" si="2350"/>
        <v>N</v>
      </c>
      <c r="K1187" s="6">
        <f t="shared" si="2350"/>
        <v>0.41666666666666669</v>
      </c>
      <c r="L1187" s="2" t="str">
        <f t="shared" si="2350"/>
        <v>Angela</v>
      </c>
      <c r="M1187" s="2">
        <f t="shared" si="2350"/>
        <v>18.899999999999999</v>
      </c>
      <c r="N1187" s="2">
        <f t="shared" si="2350"/>
        <v>2</v>
      </c>
      <c r="O1187" s="2">
        <f t="shared" si="2350"/>
        <v>2</v>
      </c>
      <c r="P1187" s="2" t="str">
        <f t="shared" si="2350"/>
        <v>dez</v>
      </c>
      <c r="Q1187" s="7" t="str">
        <f>IF($N1187=1,IF(ISERROR(VLOOKUP($P1187,'M1'!$A:$C,Q$2,FALSE)),"NOT PRESENT",VLOOKUP($P1187,'M1'!$A:$C,Q$2,FALSE)),IF($N1187=2,IF(ISERROR(VLOOKUP(DATA!$P1187,'M2'!$A:$C,Q$2,FALSE)),"NOT PRESENT",VLOOKUP(DATA!$P1187,'M2'!$A:$C,Q$2,FALSE)),IF($N1187=0,IF(ISERROR(VLOOKUP($P1187,'M1'!$A:$C,Q$2,FALSE)),IF(ISERROR(VLOOKUP(DATA!$P1187,'M2'!$A:$C,Q$2,FALSE)),"NOT PRESENT",VLOOKUP(DATA!$P1187,'M2'!$A:$C,Q$2,FALSE)),VLOOKUP($P1187,'M1'!$A:$C,Q$2,FALSE)),"SPECIFY METHOD")))</f>
        <v>Debris - Zero</v>
      </c>
      <c r="R1187" s="7" t="str">
        <f>IF($N1187=1,IF(ISERROR(VLOOKUP($P1187,'M1'!$A:$C,R$2,FALSE)),"NOT PRESENT",VLOOKUP($P1187,'M1'!$A:$C,R$2,FALSE)),IF($N1187=2,IF(ISERROR(VLOOKUP(DATA!$P1187,'M2'!$A:$C,R$2,FALSE)),"NOT PRESENT",VLOOKUP(DATA!$P1187,'M2'!$A:$C,R$2,FALSE)),IF($N1187=0,IF(ISERROR(VLOOKUP($P1187,'M1'!$A:$C,R$2,FALSE)),IF(ISERROR(VLOOKUP(DATA!$P1187,'M2'!$A:$C,R$2,FALSE)),"NOT PRESENT",VLOOKUP(DATA!$P1187,'M2'!$A:$C,R$2,FALSE)),VLOOKUP($P1187,'M1'!$A:$C,R$2,FALSE)),"SPECIFY METHOD")))</f>
        <v>No Debris found</v>
      </c>
      <c r="S1187" s="33">
        <f t="shared" si="2318"/>
        <v>0</v>
      </c>
      <c r="T1187" s="2">
        <v>0</v>
      </c>
    </row>
    <row r="1188" spans="2:20">
      <c r="B1188" s="2" t="str">
        <f t="shared" ref="B1188:D1188" si="2351">IF(ISERROR(B1187),IF(ISERROR(B1186),IF(ISERROR(B1185),"BLANK",B1185),B1186),B1187)</f>
        <v>LH</v>
      </c>
      <c r="C1188" s="2" t="str">
        <f t="shared" si="2351"/>
        <v>KK</v>
      </c>
      <c r="D1188" s="2" t="str">
        <f t="shared" si="2351"/>
        <v>BC3</v>
      </c>
      <c r="E1188" s="7" t="str">
        <f>IF(ISERROR(VLOOKUP($D1188,SITES!$A:$E,2,FALSE)),"",VLOOKUP($D1188,SITES!$A:$E,2,FALSE))</f>
        <v>Broward County 3</v>
      </c>
      <c r="F1188" s="4">
        <f>IF(ISERROR(VLOOKUP($D1188,SITES!$A:$E,3,FALSE)),"",VLOOKUP($D1188,SITES!$A:$E,3,FALSE))</f>
        <v>26.158633333333334</v>
      </c>
      <c r="G1188" s="31">
        <f>IF(ISERROR(VLOOKUP($D1188,SITES!$A:$E,4,FALSE)),"",VLOOKUP($D1188,SITES!$A:$E,4,FALSE))</f>
        <v>-80.077349999999996</v>
      </c>
      <c r="H1188" s="50">
        <f t="shared" ref="H1188:P1188" si="2352">IF(ISERROR(H1187),IF(ISERROR(H1186),IF(ISERROR(H1185),"BLANK",H1185),H1186),H1187)</f>
        <v>45479</v>
      </c>
      <c r="I1188" s="2">
        <f t="shared" si="2352"/>
        <v>15</v>
      </c>
      <c r="J1188" s="2" t="str">
        <f t="shared" si="2352"/>
        <v>N</v>
      </c>
      <c r="K1188" s="6">
        <f t="shared" si="2352"/>
        <v>0.41666666666666669</v>
      </c>
      <c r="L1188" s="2" t="str">
        <f t="shared" si="2352"/>
        <v>Angela</v>
      </c>
      <c r="M1188" s="2">
        <f t="shared" si="2352"/>
        <v>18.899999999999999</v>
      </c>
      <c r="N1188" s="2">
        <f t="shared" si="2352"/>
        <v>2</v>
      </c>
      <c r="O1188" s="2">
        <f t="shared" si="2352"/>
        <v>2</v>
      </c>
      <c r="P1188" s="2" t="str">
        <f t="shared" si="2352"/>
        <v>dez</v>
      </c>
      <c r="Q1188" s="7" t="str">
        <f>IF($N1188=1,IF(ISERROR(VLOOKUP($P1188,'M1'!$A:$C,Q$2,FALSE)),"NOT PRESENT",VLOOKUP($P1188,'M1'!$A:$C,Q$2,FALSE)),IF($N1188=2,IF(ISERROR(VLOOKUP(DATA!$P1188,'M2'!$A:$C,Q$2,FALSE)),"NOT PRESENT",VLOOKUP(DATA!$P1188,'M2'!$A:$C,Q$2,FALSE)),IF($N1188=0,IF(ISERROR(VLOOKUP($P1188,'M1'!$A:$C,Q$2,FALSE)),IF(ISERROR(VLOOKUP(DATA!$P1188,'M2'!$A:$C,Q$2,FALSE)),"NOT PRESENT",VLOOKUP(DATA!$P1188,'M2'!$A:$C,Q$2,FALSE)),VLOOKUP($P1188,'M1'!$A:$C,Q$2,FALSE)),"SPECIFY METHOD")))</f>
        <v>Debris - Zero</v>
      </c>
      <c r="R1188" s="7" t="str">
        <f>IF($N1188=1,IF(ISERROR(VLOOKUP($P1188,'M1'!$A:$C,R$2,FALSE)),"NOT PRESENT",VLOOKUP($P1188,'M1'!$A:$C,R$2,FALSE)),IF($N1188=2,IF(ISERROR(VLOOKUP(DATA!$P1188,'M2'!$A:$C,R$2,FALSE)),"NOT PRESENT",VLOOKUP(DATA!$P1188,'M2'!$A:$C,R$2,FALSE)),IF($N1188=0,IF(ISERROR(VLOOKUP($P1188,'M1'!$A:$C,R$2,FALSE)),IF(ISERROR(VLOOKUP(DATA!$P1188,'M2'!$A:$C,R$2,FALSE)),"NOT PRESENT",VLOOKUP(DATA!$P1188,'M2'!$A:$C,R$2,FALSE)),VLOOKUP($P1188,'M1'!$A:$C,R$2,FALSE)),"SPECIFY METHOD")))</f>
        <v>No Debris found</v>
      </c>
      <c r="S1188" s="33">
        <f t="shared" si="2318"/>
        <v>0</v>
      </c>
      <c r="T1188" s="2">
        <v>0</v>
      </c>
    </row>
    <row r="1189" spans="2:20">
      <c r="B1189" s="2" t="str">
        <f t="shared" ref="B1189:D1189" si="2353">IF(ISERROR(B1188),IF(ISERROR(B1187),IF(ISERROR(B1186),"BLANK",B1186),B1187),B1188)</f>
        <v>LH</v>
      </c>
      <c r="C1189" s="2" t="str">
        <f t="shared" si="2353"/>
        <v>KK</v>
      </c>
      <c r="D1189" s="2" t="str">
        <f t="shared" si="2353"/>
        <v>BC3</v>
      </c>
      <c r="E1189" s="7" t="str">
        <f>IF(ISERROR(VLOOKUP($D1189,SITES!$A:$E,2,FALSE)),"",VLOOKUP($D1189,SITES!$A:$E,2,FALSE))</f>
        <v>Broward County 3</v>
      </c>
      <c r="F1189" s="4">
        <f>IF(ISERROR(VLOOKUP($D1189,SITES!$A:$E,3,FALSE)),"",VLOOKUP($D1189,SITES!$A:$E,3,FALSE))</f>
        <v>26.158633333333334</v>
      </c>
      <c r="G1189" s="31">
        <f>IF(ISERROR(VLOOKUP($D1189,SITES!$A:$E,4,FALSE)),"",VLOOKUP($D1189,SITES!$A:$E,4,FALSE))</f>
        <v>-80.077349999999996</v>
      </c>
      <c r="H1189" s="50">
        <f t="shared" ref="H1189:P1189" si="2354">IF(ISERROR(H1188),IF(ISERROR(H1187),IF(ISERROR(H1186),"BLANK",H1186),H1187),H1188)</f>
        <v>45479</v>
      </c>
      <c r="I1189" s="2">
        <f t="shared" si="2354"/>
        <v>15</v>
      </c>
      <c r="J1189" s="2" t="str">
        <f t="shared" si="2354"/>
        <v>N</v>
      </c>
      <c r="K1189" s="6">
        <f t="shared" si="2354"/>
        <v>0.41666666666666669</v>
      </c>
      <c r="L1189" s="2" t="str">
        <f t="shared" si="2354"/>
        <v>Angela</v>
      </c>
      <c r="M1189" s="2">
        <f t="shared" si="2354"/>
        <v>18.899999999999999</v>
      </c>
      <c r="N1189" s="2">
        <f t="shared" si="2354"/>
        <v>2</v>
      </c>
      <c r="O1189" s="2">
        <f t="shared" si="2354"/>
        <v>2</v>
      </c>
      <c r="P1189" s="2" t="str">
        <f t="shared" si="2354"/>
        <v>dez</v>
      </c>
      <c r="Q1189" s="7" t="str">
        <f>IF($N1189=1,IF(ISERROR(VLOOKUP($P1189,'M1'!$A:$C,Q$2,FALSE)),"NOT PRESENT",VLOOKUP($P1189,'M1'!$A:$C,Q$2,FALSE)),IF($N1189=2,IF(ISERROR(VLOOKUP(DATA!$P1189,'M2'!$A:$C,Q$2,FALSE)),"NOT PRESENT",VLOOKUP(DATA!$P1189,'M2'!$A:$C,Q$2,FALSE)),IF($N1189=0,IF(ISERROR(VLOOKUP($P1189,'M1'!$A:$C,Q$2,FALSE)),IF(ISERROR(VLOOKUP(DATA!$P1189,'M2'!$A:$C,Q$2,FALSE)),"NOT PRESENT",VLOOKUP(DATA!$P1189,'M2'!$A:$C,Q$2,FALSE)),VLOOKUP($P1189,'M1'!$A:$C,Q$2,FALSE)),"SPECIFY METHOD")))</f>
        <v>Debris - Zero</v>
      </c>
      <c r="R1189" s="7" t="str">
        <f>IF($N1189=1,IF(ISERROR(VLOOKUP($P1189,'M1'!$A:$C,R$2,FALSE)),"NOT PRESENT",VLOOKUP($P1189,'M1'!$A:$C,R$2,FALSE)),IF($N1189=2,IF(ISERROR(VLOOKUP(DATA!$P1189,'M2'!$A:$C,R$2,FALSE)),"NOT PRESENT",VLOOKUP(DATA!$P1189,'M2'!$A:$C,R$2,FALSE)),IF($N1189=0,IF(ISERROR(VLOOKUP($P1189,'M1'!$A:$C,R$2,FALSE)),IF(ISERROR(VLOOKUP(DATA!$P1189,'M2'!$A:$C,R$2,FALSE)),"NOT PRESENT",VLOOKUP(DATA!$P1189,'M2'!$A:$C,R$2,FALSE)),VLOOKUP($P1189,'M1'!$A:$C,R$2,FALSE)),"SPECIFY METHOD")))</f>
        <v>No Debris found</v>
      </c>
      <c r="S1189" s="33">
        <f t="shared" si="2318"/>
        <v>0</v>
      </c>
      <c r="T1189" s="2">
        <v>0</v>
      </c>
    </row>
    <row r="1190" spans="2:20">
      <c r="B1190" s="2" t="str">
        <f t="shared" ref="B1190:D1190" si="2355">IF(ISERROR(B1189),IF(ISERROR(B1188),IF(ISERROR(B1187),"BLANK",B1187),B1188),B1189)</f>
        <v>LH</v>
      </c>
      <c r="C1190" s="2" t="str">
        <f t="shared" si="2355"/>
        <v>KK</v>
      </c>
      <c r="D1190" s="2" t="str">
        <f t="shared" si="2355"/>
        <v>BC3</v>
      </c>
      <c r="E1190" s="7" t="str">
        <f>IF(ISERROR(VLOOKUP($D1190,SITES!$A:$E,2,FALSE)),"",VLOOKUP($D1190,SITES!$A:$E,2,FALSE))</f>
        <v>Broward County 3</v>
      </c>
      <c r="F1190" s="4">
        <f>IF(ISERROR(VLOOKUP($D1190,SITES!$A:$E,3,FALSE)),"",VLOOKUP($D1190,SITES!$A:$E,3,FALSE))</f>
        <v>26.158633333333334</v>
      </c>
      <c r="G1190" s="31">
        <f>IF(ISERROR(VLOOKUP($D1190,SITES!$A:$E,4,FALSE)),"",VLOOKUP($D1190,SITES!$A:$E,4,FALSE))</f>
        <v>-80.077349999999996</v>
      </c>
      <c r="H1190" s="50">
        <f t="shared" ref="H1190:P1190" si="2356">IF(ISERROR(H1189),IF(ISERROR(H1188),IF(ISERROR(H1187),"BLANK",H1187),H1188),H1189)</f>
        <v>45479</v>
      </c>
      <c r="I1190" s="2">
        <f t="shared" si="2356"/>
        <v>15</v>
      </c>
      <c r="J1190" s="2" t="str">
        <f t="shared" si="2356"/>
        <v>N</v>
      </c>
      <c r="K1190" s="6">
        <f t="shared" si="2356"/>
        <v>0.41666666666666669</v>
      </c>
      <c r="L1190" s="2" t="str">
        <f t="shared" si="2356"/>
        <v>Angela</v>
      </c>
      <c r="M1190" s="2">
        <f t="shared" si="2356"/>
        <v>18.899999999999999</v>
      </c>
      <c r="N1190" s="2">
        <f t="shared" si="2356"/>
        <v>2</v>
      </c>
      <c r="O1190" s="2">
        <f t="shared" si="2356"/>
        <v>2</v>
      </c>
      <c r="P1190" s="2" t="str">
        <f t="shared" si="2356"/>
        <v>dez</v>
      </c>
      <c r="Q1190" s="7" t="str">
        <f>IF($N1190=1,IF(ISERROR(VLOOKUP($P1190,'M1'!$A:$C,Q$2,FALSE)),"NOT PRESENT",VLOOKUP($P1190,'M1'!$A:$C,Q$2,FALSE)),IF($N1190=2,IF(ISERROR(VLOOKUP(DATA!$P1190,'M2'!$A:$C,Q$2,FALSE)),"NOT PRESENT",VLOOKUP(DATA!$P1190,'M2'!$A:$C,Q$2,FALSE)),IF($N1190=0,IF(ISERROR(VLOOKUP($P1190,'M1'!$A:$C,Q$2,FALSE)),IF(ISERROR(VLOOKUP(DATA!$P1190,'M2'!$A:$C,Q$2,FALSE)),"NOT PRESENT",VLOOKUP(DATA!$P1190,'M2'!$A:$C,Q$2,FALSE)),VLOOKUP($P1190,'M1'!$A:$C,Q$2,FALSE)),"SPECIFY METHOD")))</f>
        <v>Debris - Zero</v>
      </c>
      <c r="R1190" s="7" t="str">
        <f>IF($N1190=1,IF(ISERROR(VLOOKUP($P1190,'M1'!$A:$C,R$2,FALSE)),"NOT PRESENT",VLOOKUP($P1190,'M1'!$A:$C,R$2,FALSE)),IF($N1190=2,IF(ISERROR(VLOOKUP(DATA!$P1190,'M2'!$A:$C,R$2,FALSE)),"NOT PRESENT",VLOOKUP(DATA!$P1190,'M2'!$A:$C,R$2,FALSE)),IF($N1190=0,IF(ISERROR(VLOOKUP($P1190,'M1'!$A:$C,R$2,FALSE)),IF(ISERROR(VLOOKUP(DATA!$P1190,'M2'!$A:$C,R$2,FALSE)),"NOT PRESENT",VLOOKUP(DATA!$P1190,'M2'!$A:$C,R$2,FALSE)),VLOOKUP($P1190,'M1'!$A:$C,R$2,FALSE)),"SPECIFY METHOD")))</f>
        <v>No Debris found</v>
      </c>
      <c r="S1190" s="33">
        <f t="shared" si="2318"/>
        <v>0</v>
      </c>
      <c r="T1190" s="2">
        <v>0</v>
      </c>
    </row>
    <row r="1191" spans="2:20">
      <c r="B1191" s="2" t="str">
        <f t="shared" ref="B1191:D1191" si="2357">IF(ISERROR(B1190),IF(ISERROR(B1189),IF(ISERROR(B1188),"BLANK",B1188),B1189),B1190)</f>
        <v>LH</v>
      </c>
      <c r="C1191" s="2" t="str">
        <f t="shared" si="2357"/>
        <v>KK</v>
      </c>
      <c r="D1191" s="2" t="str">
        <f t="shared" si="2357"/>
        <v>BC3</v>
      </c>
      <c r="E1191" s="7" t="str">
        <f>IF(ISERROR(VLOOKUP($D1191,SITES!$A:$E,2,FALSE)),"",VLOOKUP($D1191,SITES!$A:$E,2,FALSE))</f>
        <v>Broward County 3</v>
      </c>
      <c r="F1191" s="4">
        <f>IF(ISERROR(VLOOKUP($D1191,SITES!$A:$E,3,FALSE)),"",VLOOKUP($D1191,SITES!$A:$E,3,FALSE))</f>
        <v>26.158633333333334</v>
      </c>
      <c r="G1191" s="31">
        <f>IF(ISERROR(VLOOKUP($D1191,SITES!$A:$E,4,FALSE)),"",VLOOKUP($D1191,SITES!$A:$E,4,FALSE))</f>
        <v>-80.077349999999996</v>
      </c>
      <c r="H1191" s="50">
        <f t="shared" ref="H1191:P1191" si="2358">IF(ISERROR(H1190),IF(ISERROR(H1189),IF(ISERROR(H1188),"BLANK",H1188),H1189),H1190)</f>
        <v>45479</v>
      </c>
      <c r="I1191" s="2">
        <f t="shared" si="2358"/>
        <v>15</v>
      </c>
      <c r="J1191" s="2" t="str">
        <f t="shared" si="2358"/>
        <v>N</v>
      </c>
      <c r="K1191" s="6">
        <f t="shared" si="2358"/>
        <v>0.41666666666666669</v>
      </c>
      <c r="L1191" s="2" t="str">
        <f t="shared" si="2358"/>
        <v>Angela</v>
      </c>
      <c r="M1191" s="2">
        <f t="shared" si="2358"/>
        <v>18.899999999999999</v>
      </c>
      <c r="N1191" s="2">
        <f t="shared" si="2358"/>
        <v>2</v>
      </c>
      <c r="O1191" s="2">
        <f t="shared" si="2358"/>
        <v>2</v>
      </c>
      <c r="P1191" s="2" t="str">
        <f t="shared" si="2358"/>
        <v>dez</v>
      </c>
      <c r="Q1191" s="7" t="str">
        <f>IF($N1191=1,IF(ISERROR(VLOOKUP($P1191,'M1'!$A:$C,Q$2,FALSE)),"NOT PRESENT",VLOOKUP($P1191,'M1'!$A:$C,Q$2,FALSE)),IF($N1191=2,IF(ISERROR(VLOOKUP(DATA!$P1191,'M2'!$A:$C,Q$2,FALSE)),"NOT PRESENT",VLOOKUP(DATA!$P1191,'M2'!$A:$C,Q$2,FALSE)),IF($N1191=0,IF(ISERROR(VLOOKUP($P1191,'M1'!$A:$C,Q$2,FALSE)),IF(ISERROR(VLOOKUP(DATA!$P1191,'M2'!$A:$C,Q$2,FALSE)),"NOT PRESENT",VLOOKUP(DATA!$P1191,'M2'!$A:$C,Q$2,FALSE)),VLOOKUP($P1191,'M1'!$A:$C,Q$2,FALSE)),"SPECIFY METHOD")))</f>
        <v>Debris - Zero</v>
      </c>
      <c r="R1191" s="7" t="str">
        <f>IF($N1191=1,IF(ISERROR(VLOOKUP($P1191,'M1'!$A:$C,R$2,FALSE)),"NOT PRESENT",VLOOKUP($P1191,'M1'!$A:$C,R$2,FALSE)),IF($N1191=2,IF(ISERROR(VLOOKUP(DATA!$P1191,'M2'!$A:$C,R$2,FALSE)),"NOT PRESENT",VLOOKUP(DATA!$P1191,'M2'!$A:$C,R$2,FALSE)),IF($N1191=0,IF(ISERROR(VLOOKUP($P1191,'M1'!$A:$C,R$2,FALSE)),IF(ISERROR(VLOOKUP(DATA!$P1191,'M2'!$A:$C,R$2,FALSE)),"NOT PRESENT",VLOOKUP(DATA!$P1191,'M2'!$A:$C,R$2,FALSE)),VLOOKUP($P1191,'M1'!$A:$C,R$2,FALSE)),"SPECIFY METHOD")))</f>
        <v>No Debris found</v>
      </c>
      <c r="S1191" s="33">
        <f t="shared" si="2318"/>
        <v>0</v>
      </c>
      <c r="T1191" s="2">
        <v>0</v>
      </c>
    </row>
    <row r="1192" spans="2:20">
      <c r="B1192" s="2" t="str">
        <f t="shared" ref="B1192:D1192" si="2359">IF(ISERROR(B1191),IF(ISERROR(B1190),IF(ISERROR(B1189),"BLANK",B1189),B1190),B1191)</f>
        <v>LH</v>
      </c>
      <c r="C1192" s="2" t="str">
        <f t="shared" si="2359"/>
        <v>KK</v>
      </c>
      <c r="D1192" s="2" t="str">
        <f t="shared" si="2359"/>
        <v>BC3</v>
      </c>
      <c r="E1192" s="7" t="str">
        <f>IF(ISERROR(VLOOKUP($D1192,SITES!$A:$E,2,FALSE)),"",VLOOKUP($D1192,SITES!$A:$E,2,FALSE))</f>
        <v>Broward County 3</v>
      </c>
      <c r="F1192" s="4">
        <f>IF(ISERROR(VLOOKUP($D1192,SITES!$A:$E,3,FALSE)),"",VLOOKUP($D1192,SITES!$A:$E,3,FALSE))</f>
        <v>26.158633333333334</v>
      </c>
      <c r="G1192" s="31">
        <f>IF(ISERROR(VLOOKUP($D1192,SITES!$A:$E,4,FALSE)),"",VLOOKUP($D1192,SITES!$A:$E,4,FALSE))</f>
        <v>-80.077349999999996</v>
      </c>
      <c r="H1192" s="50">
        <f t="shared" ref="H1192:P1192" si="2360">IF(ISERROR(H1191),IF(ISERROR(H1190),IF(ISERROR(H1189),"BLANK",H1189),H1190),H1191)</f>
        <v>45479</v>
      </c>
      <c r="I1192" s="2">
        <f t="shared" si="2360"/>
        <v>15</v>
      </c>
      <c r="J1192" s="2" t="str">
        <f t="shared" si="2360"/>
        <v>N</v>
      </c>
      <c r="K1192" s="6">
        <f t="shared" si="2360"/>
        <v>0.41666666666666669</v>
      </c>
      <c r="L1192" s="2" t="str">
        <f t="shared" si="2360"/>
        <v>Angela</v>
      </c>
      <c r="M1192" s="2">
        <f t="shared" si="2360"/>
        <v>18.899999999999999</v>
      </c>
      <c r="N1192" s="2">
        <f t="shared" si="2360"/>
        <v>2</v>
      </c>
      <c r="O1192" s="2">
        <f t="shared" si="2360"/>
        <v>2</v>
      </c>
      <c r="P1192" s="2" t="str">
        <f t="shared" si="2360"/>
        <v>dez</v>
      </c>
      <c r="Q1192" s="7" t="str">
        <f>IF($N1192=1,IF(ISERROR(VLOOKUP($P1192,'M1'!$A:$C,Q$2,FALSE)),"NOT PRESENT",VLOOKUP($P1192,'M1'!$A:$C,Q$2,FALSE)),IF($N1192=2,IF(ISERROR(VLOOKUP(DATA!$P1192,'M2'!$A:$C,Q$2,FALSE)),"NOT PRESENT",VLOOKUP(DATA!$P1192,'M2'!$A:$C,Q$2,FALSE)),IF($N1192=0,IF(ISERROR(VLOOKUP($P1192,'M1'!$A:$C,Q$2,FALSE)),IF(ISERROR(VLOOKUP(DATA!$P1192,'M2'!$A:$C,Q$2,FALSE)),"NOT PRESENT",VLOOKUP(DATA!$P1192,'M2'!$A:$C,Q$2,FALSE)),VLOOKUP($P1192,'M1'!$A:$C,Q$2,FALSE)),"SPECIFY METHOD")))</f>
        <v>Debris - Zero</v>
      </c>
      <c r="R1192" s="7" t="str">
        <f>IF($N1192=1,IF(ISERROR(VLOOKUP($P1192,'M1'!$A:$C,R$2,FALSE)),"NOT PRESENT",VLOOKUP($P1192,'M1'!$A:$C,R$2,FALSE)),IF($N1192=2,IF(ISERROR(VLOOKUP(DATA!$P1192,'M2'!$A:$C,R$2,FALSE)),"NOT PRESENT",VLOOKUP(DATA!$P1192,'M2'!$A:$C,R$2,FALSE)),IF($N1192=0,IF(ISERROR(VLOOKUP($P1192,'M1'!$A:$C,R$2,FALSE)),IF(ISERROR(VLOOKUP(DATA!$P1192,'M2'!$A:$C,R$2,FALSE)),"NOT PRESENT",VLOOKUP(DATA!$P1192,'M2'!$A:$C,R$2,FALSE)),VLOOKUP($P1192,'M1'!$A:$C,R$2,FALSE)),"SPECIFY METHOD")))</f>
        <v>No Debris found</v>
      </c>
      <c r="S1192" s="33">
        <f t="shared" si="2318"/>
        <v>0</v>
      </c>
      <c r="T1192" s="2">
        <v>0</v>
      </c>
    </row>
    <row r="1193" spans="2:20">
      <c r="B1193" s="2" t="str">
        <f t="shared" ref="B1193:D1193" si="2361">IF(ISERROR(B1192),IF(ISERROR(B1191),IF(ISERROR(B1190),"BLANK",B1190),B1191),B1192)</f>
        <v>LH</v>
      </c>
      <c r="C1193" s="2" t="str">
        <f t="shared" si="2361"/>
        <v>KK</v>
      </c>
      <c r="D1193" s="2" t="str">
        <f t="shared" si="2361"/>
        <v>BC3</v>
      </c>
      <c r="E1193" s="7" t="str">
        <f>IF(ISERROR(VLOOKUP($D1193,SITES!$A:$E,2,FALSE)),"",VLOOKUP($D1193,SITES!$A:$E,2,FALSE))</f>
        <v>Broward County 3</v>
      </c>
      <c r="F1193" s="4">
        <f>IF(ISERROR(VLOOKUP($D1193,SITES!$A:$E,3,FALSE)),"",VLOOKUP($D1193,SITES!$A:$E,3,FALSE))</f>
        <v>26.158633333333334</v>
      </c>
      <c r="G1193" s="31">
        <f>IF(ISERROR(VLOOKUP($D1193,SITES!$A:$E,4,FALSE)),"",VLOOKUP($D1193,SITES!$A:$E,4,FALSE))</f>
        <v>-80.077349999999996</v>
      </c>
      <c r="H1193" s="50">
        <f t="shared" ref="H1193:P1193" si="2362">IF(ISERROR(H1192),IF(ISERROR(H1191),IF(ISERROR(H1190),"BLANK",H1190),H1191),H1192)</f>
        <v>45479</v>
      </c>
      <c r="I1193" s="2">
        <f t="shared" si="2362"/>
        <v>15</v>
      </c>
      <c r="J1193" s="2" t="str">
        <f t="shared" si="2362"/>
        <v>N</v>
      </c>
      <c r="K1193" s="6">
        <f t="shared" si="2362"/>
        <v>0.41666666666666669</v>
      </c>
      <c r="L1193" s="2" t="str">
        <f t="shared" si="2362"/>
        <v>Angela</v>
      </c>
      <c r="M1193" s="2">
        <f t="shared" si="2362"/>
        <v>18.899999999999999</v>
      </c>
      <c r="N1193" s="2">
        <f t="shared" si="2362"/>
        <v>2</v>
      </c>
      <c r="O1193" s="2">
        <f t="shared" si="2362"/>
        <v>2</v>
      </c>
      <c r="P1193" s="2" t="str">
        <f t="shared" si="2362"/>
        <v>dez</v>
      </c>
      <c r="Q1193" s="7" t="str">
        <f>IF($N1193=1,IF(ISERROR(VLOOKUP($P1193,'M1'!$A:$C,Q$2,FALSE)),"NOT PRESENT",VLOOKUP($P1193,'M1'!$A:$C,Q$2,FALSE)),IF($N1193=2,IF(ISERROR(VLOOKUP(DATA!$P1193,'M2'!$A:$C,Q$2,FALSE)),"NOT PRESENT",VLOOKUP(DATA!$P1193,'M2'!$A:$C,Q$2,FALSE)),IF($N1193=0,IF(ISERROR(VLOOKUP($P1193,'M1'!$A:$C,Q$2,FALSE)),IF(ISERROR(VLOOKUP(DATA!$P1193,'M2'!$A:$C,Q$2,FALSE)),"NOT PRESENT",VLOOKUP(DATA!$P1193,'M2'!$A:$C,Q$2,FALSE)),VLOOKUP($P1193,'M1'!$A:$C,Q$2,FALSE)),"SPECIFY METHOD")))</f>
        <v>Debris - Zero</v>
      </c>
      <c r="R1193" s="7" t="str">
        <f>IF($N1193=1,IF(ISERROR(VLOOKUP($P1193,'M1'!$A:$C,R$2,FALSE)),"NOT PRESENT",VLOOKUP($P1193,'M1'!$A:$C,R$2,FALSE)),IF($N1193=2,IF(ISERROR(VLOOKUP(DATA!$P1193,'M2'!$A:$C,R$2,FALSE)),"NOT PRESENT",VLOOKUP(DATA!$P1193,'M2'!$A:$C,R$2,FALSE)),IF($N1193=0,IF(ISERROR(VLOOKUP($P1193,'M1'!$A:$C,R$2,FALSE)),IF(ISERROR(VLOOKUP(DATA!$P1193,'M2'!$A:$C,R$2,FALSE)),"NOT PRESENT",VLOOKUP(DATA!$P1193,'M2'!$A:$C,R$2,FALSE)),VLOOKUP($P1193,'M1'!$A:$C,R$2,FALSE)),"SPECIFY METHOD")))</f>
        <v>No Debris found</v>
      </c>
      <c r="S1193" s="33">
        <f t="shared" si="2318"/>
        <v>0</v>
      </c>
      <c r="T1193" s="2">
        <v>0</v>
      </c>
    </row>
    <row r="1194" spans="2:20">
      <c r="B1194" s="2" t="str">
        <f t="shared" ref="B1194:D1194" si="2363">IF(ISERROR(B1193),IF(ISERROR(B1192),IF(ISERROR(B1191),"BLANK",B1191),B1192),B1193)</f>
        <v>LH</v>
      </c>
      <c r="C1194" s="2" t="str">
        <f t="shared" si="2363"/>
        <v>KK</v>
      </c>
      <c r="D1194" s="2" t="str">
        <f t="shared" si="2363"/>
        <v>BC3</v>
      </c>
      <c r="E1194" s="7" t="str">
        <f>IF(ISERROR(VLOOKUP($D1194,SITES!$A:$E,2,FALSE)),"",VLOOKUP($D1194,SITES!$A:$E,2,FALSE))</f>
        <v>Broward County 3</v>
      </c>
      <c r="F1194" s="4">
        <f>IF(ISERROR(VLOOKUP($D1194,SITES!$A:$E,3,FALSE)),"",VLOOKUP($D1194,SITES!$A:$E,3,FALSE))</f>
        <v>26.158633333333334</v>
      </c>
      <c r="G1194" s="31">
        <f>IF(ISERROR(VLOOKUP($D1194,SITES!$A:$E,4,FALSE)),"",VLOOKUP($D1194,SITES!$A:$E,4,FALSE))</f>
        <v>-80.077349999999996</v>
      </c>
      <c r="H1194" s="50">
        <f t="shared" ref="H1194:P1194" si="2364">IF(ISERROR(H1193),IF(ISERROR(H1192),IF(ISERROR(H1191),"BLANK",H1191),H1192),H1193)</f>
        <v>45479</v>
      </c>
      <c r="I1194" s="2">
        <f t="shared" si="2364"/>
        <v>15</v>
      </c>
      <c r="J1194" s="2" t="str">
        <f t="shared" si="2364"/>
        <v>N</v>
      </c>
      <c r="K1194" s="6">
        <f t="shared" si="2364"/>
        <v>0.41666666666666669</v>
      </c>
      <c r="L1194" s="2" t="str">
        <f t="shared" si="2364"/>
        <v>Angela</v>
      </c>
      <c r="M1194" s="2">
        <f t="shared" si="2364"/>
        <v>18.899999999999999</v>
      </c>
      <c r="N1194" s="2">
        <f t="shared" si="2364"/>
        <v>2</v>
      </c>
      <c r="O1194" s="2">
        <f t="shared" si="2364"/>
        <v>2</v>
      </c>
      <c r="P1194" s="2" t="str">
        <f t="shared" si="2364"/>
        <v>dez</v>
      </c>
      <c r="Q1194" s="7" t="str">
        <f>IF($N1194=1,IF(ISERROR(VLOOKUP($P1194,'M1'!$A:$C,Q$2,FALSE)),"NOT PRESENT",VLOOKUP($P1194,'M1'!$A:$C,Q$2,FALSE)),IF($N1194=2,IF(ISERROR(VLOOKUP(DATA!$P1194,'M2'!$A:$C,Q$2,FALSE)),"NOT PRESENT",VLOOKUP(DATA!$P1194,'M2'!$A:$C,Q$2,FALSE)),IF($N1194=0,IF(ISERROR(VLOOKUP($P1194,'M1'!$A:$C,Q$2,FALSE)),IF(ISERROR(VLOOKUP(DATA!$P1194,'M2'!$A:$C,Q$2,FALSE)),"NOT PRESENT",VLOOKUP(DATA!$P1194,'M2'!$A:$C,Q$2,FALSE)),VLOOKUP($P1194,'M1'!$A:$C,Q$2,FALSE)),"SPECIFY METHOD")))</f>
        <v>Debris - Zero</v>
      </c>
      <c r="R1194" s="7" t="str">
        <f>IF($N1194=1,IF(ISERROR(VLOOKUP($P1194,'M1'!$A:$C,R$2,FALSE)),"NOT PRESENT",VLOOKUP($P1194,'M1'!$A:$C,R$2,FALSE)),IF($N1194=2,IF(ISERROR(VLOOKUP(DATA!$P1194,'M2'!$A:$C,R$2,FALSE)),"NOT PRESENT",VLOOKUP(DATA!$P1194,'M2'!$A:$C,R$2,FALSE)),IF($N1194=0,IF(ISERROR(VLOOKUP($P1194,'M1'!$A:$C,R$2,FALSE)),IF(ISERROR(VLOOKUP(DATA!$P1194,'M2'!$A:$C,R$2,FALSE)),"NOT PRESENT",VLOOKUP(DATA!$P1194,'M2'!$A:$C,R$2,FALSE)),VLOOKUP($P1194,'M1'!$A:$C,R$2,FALSE)),"SPECIFY METHOD")))</f>
        <v>No Debris found</v>
      </c>
      <c r="S1194" s="33">
        <f t="shared" si="2318"/>
        <v>0</v>
      </c>
      <c r="T1194" s="2">
        <v>0</v>
      </c>
    </row>
    <row r="1195" spans="2:20">
      <c r="B1195" s="2" t="str">
        <f t="shared" ref="B1195:D1195" si="2365">IF(ISERROR(B1194),IF(ISERROR(B1193),IF(ISERROR(B1192),"BLANK",B1192),B1193),B1194)</f>
        <v>LH</v>
      </c>
      <c r="C1195" s="2" t="str">
        <f t="shared" si="2365"/>
        <v>KK</v>
      </c>
      <c r="D1195" s="2" t="str">
        <f t="shared" si="2365"/>
        <v>BC3</v>
      </c>
      <c r="E1195" s="7" t="str">
        <f>IF(ISERROR(VLOOKUP($D1195,SITES!$A:$E,2,FALSE)),"",VLOOKUP($D1195,SITES!$A:$E,2,FALSE))</f>
        <v>Broward County 3</v>
      </c>
      <c r="F1195" s="4">
        <f>IF(ISERROR(VLOOKUP($D1195,SITES!$A:$E,3,FALSE)),"",VLOOKUP($D1195,SITES!$A:$E,3,FALSE))</f>
        <v>26.158633333333334</v>
      </c>
      <c r="G1195" s="31">
        <f>IF(ISERROR(VLOOKUP($D1195,SITES!$A:$E,4,FALSE)),"",VLOOKUP($D1195,SITES!$A:$E,4,FALSE))</f>
        <v>-80.077349999999996</v>
      </c>
      <c r="H1195" s="50">
        <f t="shared" ref="H1195:P1195" si="2366">IF(ISERROR(H1194),IF(ISERROR(H1193),IF(ISERROR(H1192),"BLANK",H1192),H1193),H1194)</f>
        <v>45479</v>
      </c>
      <c r="I1195" s="2">
        <f t="shared" si="2366"/>
        <v>15</v>
      </c>
      <c r="J1195" s="2" t="str">
        <f t="shared" si="2366"/>
        <v>N</v>
      </c>
      <c r="K1195" s="6">
        <f t="shared" si="2366"/>
        <v>0.41666666666666669</v>
      </c>
      <c r="L1195" s="2" t="str">
        <f t="shared" si="2366"/>
        <v>Angela</v>
      </c>
      <c r="M1195" s="2">
        <f t="shared" si="2366"/>
        <v>18.899999999999999</v>
      </c>
      <c r="N1195" s="2">
        <f t="shared" si="2366"/>
        <v>2</v>
      </c>
      <c r="O1195" s="2">
        <f t="shared" si="2366"/>
        <v>2</v>
      </c>
      <c r="P1195" s="2" t="str">
        <f t="shared" si="2366"/>
        <v>dez</v>
      </c>
      <c r="Q1195" s="7" t="str">
        <f>IF($N1195=1,IF(ISERROR(VLOOKUP($P1195,'M1'!$A:$C,Q$2,FALSE)),"NOT PRESENT",VLOOKUP($P1195,'M1'!$A:$C,Q$2,FALSE)),IF($N1195=2,IF(ISERROR(VLOOKUP(DATA!$P1195,'M2'!$A:$C,Q$2,FALSE)),"NOT PRESENT",VLOOKUP(DATA!$P1195,'M2'!$A:$C,Q$2,FALSE)),IF($N1195=0,IF(ISERROR(VLOOKUP($P1195,'M1'!$A:$C,Q$2,FALSE)),IF(ISERROR(VLOOKUP(DATA!$P1195,'M2'!$A:$C,Q$2,FALSE)),"NOT PRESENT",VLOOKUP(DATA!$P1195,'M2'!$A:$C,Q$2,FALSE)),VLOOKUP($P1195,'M1'!$A:$C,Q$2,FALSE)),"SPECIFY METHOD")))</f>
        <v>Debris - Zero</v>
      </c>
      <c r="R1195" s="7" t="str">
        <f>IF($N1195=1,IF(ISERROR(VLOOKUP($P1195,'M1'!$A:$C,R$2,FALSE)),"NOT PRESENT",VLOOKUP($P1195,'M1'!$A:$C,R$2,FALSE)),IF($N1195=2,IF(ISERROR(VLOOKUP(DATA!$P1195,'M2'!$A:$C,R$2,FALSE)),"NOT PRESENT",VLOOKUP(DATA!$P1195,'M2'!$A:$C,R$2,FALSE)),IF($N1195=0,IF(ISERROR(VLOOKUP($P1195,'M1'!$A:$C,R$2,FALSE)),IF(ISERROR(VLOOKUP(DATA!$P1195,'M2'!$A:$C,R$2,FALSE)),"NOT PRESENT",VLOOKUP(DATA!$P1195,'M2'!$A:$C,R$2,FALSE)),VLOOKUP($P1195,'M1'!$A:$C,R$2,FALSE)),"SPECIFY METHOD")))</f>
        <v>No Debris found</v>
      </c>
      <c r="S1195" s="33">
        <f t="shared" si="2318"/>
        <v>0</v>
      </c>
      <c r="T1195" s="2">
        <v>0</v>
      </c>
    </row>
    <row r="1196" spans="2:20">
      <c r="B1196" s="2" t="str">
        <f t="shared" ref="B1196:D1196" si="2367">IF(ISERROR(B1195),IF(ISERROR(B1194),IF(ISERROR(B1193),"BLANK",B1193),B1194),B1195)</f>
        <v>LH</v>
      </c>
      <c r="C1196" s="2" t="str">
        <f t="shared" si="2367"/>
        <v>KK</v>
      </c>
      <c r="D1196" s="2" t="str">
        <f t="shared" si="2367"/>
        <v>BC3</v>
      </c>
      <c r="E1196" s="7" t="str">
        <f>IF(ISERROR(VLOOKUP($D1196,SITES!$A:$E,2,FALSE)),"",VLOOKUP($D1196,SITES!$A:$E,2,FALSE))</f>
        <v>Broward County 3</v>
      </c>
      <c r="F1196" s="4">
        <f>IF(ISERROR(VLOOKUP($D1196,SITES!$A:$E,3,FALSE)),"",VLOOKUP($D1196,SITES!$A:$E,3,FALSE))</f>
        <v>26.158633333333334</v>
      </c>
      <c r="G1196" s="31">
        <f>IF(ISERROR(VLOOKUP($D1196,SITES!$A:$E,4,FALSE)),"",VLOOKUP($D1196,SITES!$A:$E,4,FALSE))</f>
        <v>-80.077349999999996</v>
      </c>
      <c r="H1196" s="50">
        <f t="shared" ref="H1196:P1196" si="2368">IF(ISERROR(H1195),IF(ISERROR(H1194),IF(ISERROR(H1193),"BLANK",H1193),H1194),H1195)</f>
        <v>45479</v>
      </c>
      <c r="I1196" s="2">
        <f t="shared" si="2368"/>
        <v>15</v>
      </c>
      <c r="J1196" s="2" t="str">
        <f t="shared" si="2368"/>
        <v>N</v>
      </c>
      <c r="K1196" s="6">
        <f t="shared" si="2368"/>
        <v>0.41666666666666669</v>
      </c>
      <c r="L1196" s="2" t="str">
        <f t="shared" si="2368"/>
        <v>Angela</v>
      </c>
      <c r="M1196" s="2">
        <f t="shared" si="2368"/>
        <v>18.899999999999999</v>
      </c>
      <c r="N1196" s="2">
        <f t="shared" si="2368"/>
        <v>2</v>
      </c>
      <c r="O1196" s="2">
        <f t="shared" si="2368"/>
        <v>2</v>
      </c>
      <c r="P1196" s="2" t="str">
        <f t="shared" si="2368"/>
        <v>dez</v>
      </c>
      <c r="Q1196" s="7" t="str">
        <f>IF($N1196=1,IF(ISERROR(VLOOKUP($P1196,'M1'!$A:$C,Q$2,FALSE)),"NOT PRESENT",VLOOKUP($P1196,'M1'!$A:$C,Q$2,FALSE)),IF($N1196=2,IF(ISERROR(VLOOKUP(DATA!$P1196,'M2'!$A:$C,Q$2,FALSE)),"NOT PRESENT",VLOOKUP(DATA!$P1196,'M2'!$A:$C,Q$2,FALSE)),IF($N1196=0,IF(ISERROR(VLOOKUP($P1196,'M1'!$A:$C,Q$2,FALSE)),IF(ISERROR(VLOOKUP(DATA!$P1196,'M2'!$A:$C,Q$2,FALSE)),"NOT PRESENT",VLOOKUP(DATA!$P1196,'M2'!$A:$C,Q$2,FALSE)),VLOOKUP($P1196,'M1'!$A:$C,Q$2,FALSE)),"SPECIFY METHOD")))</f>
        <v>Debris - Zero</v>
      </c>
      <c r="R1196" s="7" t="str">
        <f>IF($N1196=1,IF(ISERROR(VLOOKUP($P1196,'M1'!$A:$C,R$2,FALSE)),"NOT PRESENT",VLOOKUP($P1196,'M1'!$A:$C,R$2,FALSE)),IF($N1196=2,IF(ISERROR(VLOOKUP(DATA!$P1196,'M2'!$A:$C,R$2,FALSE)),"NOT PRESENT",VLOOKUP(DATA!$P1196,'M2'!$A:$C,R$2,FALSE)),IF($N1196=0,IF(ISERROR(VLOOKUP($P1196,'M1'!$A:$C,R$2,FALSE)),IF(ISERROR(VLOOKUP(DATA!$P1196,'M2'!$A:$C,R$2,FALSE)),"NOT PRESENT",VLOOKUP(DATA!$P1196,'M2'!$A:$C,R$2,FALSE)),VLOOKUP($P1196,'M1'!$A:$C,R$2,FALSE)),"SPECIFY METHOD")))</f>
        <v>No Debris found</v>
      </c>
      <c r="S1196" s="33">
        <f t="shared" si="2318"/>
        <v>0</v>
      </c>
      <c r="T1196" s="2">
        <v>0</v>
      </c>
    </row>
    <row r="1197" spans="2:20">
      <c r="B1197" s="2" t="str">
        <f t="shared" ref="B1197:D1197" si="2369">IF(ISERROR(B1196),IF(ISERROR(B1195),IF(ISERROR(B1194),"BLANK",B1194),B1195),B1196)</f>
        <v>LH</v>
      </c>
      <c r="C1197" s="2" t="str">
        <f t="shared" si="2369"/>
        <v>KK</v>
      </c>
      <c r="D1197" s="2" t="str">
        <f t="shared" si="2369"/>
        <v>BC3</v>
      </c>
      <c r="E1197" s="7" t="str">
        <f>IF(ISERROR(VLOOKUP($D1197,SITES!$A:$E,2,FALSE)),"",VLOOKUP($D1197,SITES!$A:$E,2,FALSE))</f>
        <v>Broward County 3</v>
      </c>
      <c r="F1197" s="4">
        <f>IF(ISERROR(VLOOKUP($D1197,SITES!$A:$E,3,FALSE)),"",VLOOKUP($D1197,SITES!$A:$E,3,FALSE))</f>
        <v>26.158633333333334</v>
      </c>
      <c r="G1197" s="31">
        <f>IF(ISERROR(VLOOKUP($D1197,SITES!$A:$E,4,FALSE)),"",VLOOKUP($D1197,SITES!$A:$E,4,FALSE))</f>
        <v>-80.077349999999996</v>
      </c>
      <c r="H1197" s="50">
        <f t="shared" ref="H1197:P1197" si="2370">IF(ISERROR(H1196),IF(ISERROR(H1195),IF(ISERROR(H1194),"BLANK",H1194),H1195),H1196)</f>
        <v>45479</v>
      </c>
      <c r="I1197" s="2">
        <f t="shared" si="2370"/>
        <v>15</v>
      </c>
      <c r="J1197" s="2" t="str">
        <f t="shared" si="2370"/>
        <v>N</v>
      </c>
      <c r="K1197" s="6">
        <f t="shared" si="2370"/>
        <v>0.41666666666666669</v>
      </c>
      <c r="L1197" s="2" t="str">
        <f t="shared" si="2370"/>
        <v>Angela</v>
      </c>
      <c r="M1197" s="2">
        <f t="shared" si="2370"/>
        <v>18.899999999999999</v>
      </c>
      <c r="N1197" s="2">
        <f t="shared" si="2370"/>
        <v>2</v>
      </c>
      <c r="O1197" s="2">
        <f t="shared" si="2370"/>
        <v>2</v>
      </c>
      <c r="P1197" s="2" t="str">
        <f t="shared" si="2370"/>
        <v>dez</v>
      </c>
      <c r="Q1197" s="7" t="str">
        <f>IF($N1197=1,IF(ISERROR(VLOOKUP($P1197,'M1'!$A:$C,Q$2,FALSE)),"NOT PRESENT",VLOOKUP($P1197,'M1'!$A:$C,Q$2,FALSE)),IF($N1197=2,IF(ISERROR(VLOOKUP(DATA!$P1197,'M2'!$A:$C,Q$2,FALSE)),"NOT PRESENT",VLOOKUP(DATA!$P1197,'M2'!$A:$C,Q$2,FALSE)),IF($N1197=0,IF(ISERROR(VLOOKUP($P1197,'M1'!$A:$C,Q$2,FALSE)),IF(ISERROR(VLOOKUP(DATA!$P1197,'M2'!$A:$C,Q$2,FALSE)),"NOT PRESENT",VLOOKUP(DATA!$P1197,'M2'!$A:$C,Q$2,FALSE)),VLOOKUP($P1197,'M1'!$A:$C,Q$2,FALSE)),"SPECIFY METHOD")))</f>
        <v>Debris - Zero</v>
      </c>
      <c r="R1197" s="7" t="str">
        <f>IF($N1197=1,IF(ISERROR(VLOOKUP($P1197,'M1'!$A:$C,R$2,FALSE)),"NOT PRESENT",VLOOKUP($P1197,'M1'!$A:$C,R$2,FALSE)),IF($N1197=2,IF(ISERROR(VLOOKUP(DATA!$P1197,'M2'!$A:$C,R$2,FALSE)),"NOT PRESENT",VLOOKUP(DATA!$P1197,'M2'!$A:$C,R$2,FALSE)),IF($N1197=0,IF(ISERROR(VLOOKUP($P1197,'M1'!$A:$C,R$2,FALSE)),IF(ISERROR(VLOOKUP(DATA!$P1197,'M2'!$A:$C,R$2,FALSE)),"NOT PRESENT",VLOOKUP(DATA!$P1197,'M2'!$A:$C,R$2,FALSE)),VLOOKUP($P1197,'M1'!$A:$C,R$2,FALSE)),"SPECIFY METHOD")))</f>
        <v>No Debris found</v>
      </c>
      <c r="S1197" s="33">
        <f t="shared" si="2318"/>
        <v>0</v>
      </c>
      <c r="T1197" s="2">
        <v>0</v>
      </c>
    </row>
    <row r="1198" spans="2:20">
      <c r="B1198" s="2" t="str">
        <f t="shared" ref="B1198:D1198" si="2371">IF(ISERROR(B1197),IF(ISERROR(B1196),IF(ISERROR(B1195),"BLANK",B1195),B1196),B1197)</f>
        <v>LH</v>
      </c>
      <c r="C1198" s="2" t="str">
        <f t="shared" si="2371"/>
        <v>KK</v>
      </c>
      <c r="D1198" s="2" t="str">
        <f t="shared" si="2371"/>
        <v>BC3</v>
      </c>
      <c r="E1198" s="7" t="str">
        <f>IF(ISERROR(VLOOKUP($D1198,SITES!$A:$E,2,FALSE)),"",VLOOKUP($D1198,SITES!$A:$E,2,FALSE))</f>
        <v>Broward County 3</v>
      </c>
      <c r="F1198" s="4">
        <f>IF(ISERROR(VLOOKUP($D1198,SITES!$A:$E,3,FALSE)),"",VLOOKUP($D1198,SITES!$A:$E,3,FALSE))</f>
        <v>26.158633333333334</v>
      </c>
      <c r="G1198" s="31">
        <f>IF(ISERROR(VLOOKUP($D1198,SITES!$A:$E,4,FALSE)),"",VLOOKUP($D1198,SITES!$A:$E,4,FALSE))</f>
        <v>-80.077349999999996</v>
      </c>
      <c r="H1198" s="50">
        <f t="shared" ref="H1198:P1198" si="2372">IF(ISERROR(H1197),IF(ISERROR(H1196),IF(ISERROR(H1195),"BLANK",H1195),H1196),H1197)</f>
        <v>45479</v>
      </c>
      <c r="I1198" s="2">
        <f t="shared" si="2372"/>
        <v>15</v>
      </c>
      <c r="J1198" s="2" t="str">
        <f t="shared" si="2372"/>
        <v>N</v>
      </c>
      <c r="K1198" s="6">
        <f t="shared" si="2372"/>
        <v>0.41666666666666669</v>
      </c>
      <c r="L1198" s="2" t="str">
        <f t="shared" si="2372"/>
        <v>Angela</v>
      </c>
      <c r="M1198" s="2">
        <f t="shared" si="2372"/>
        <v>18.899999999999999</v>
      </c>
      <c r="N1198" s="2">
        <f t="shared" si="2372"/>
        <v>2</v>
      </c>
      <c r="O1198" s="2">
        <f t="shared" si="2372"/>
        <v>2</v>
      </c>
      <c r="P1198" s="2" t="str">
        <f t="shared" si="2372"/>
        <v>dez</v>
      </c>
      <c r="Q1198" s="7" t="str">
        <f>IF($N1198=1,IF(ISERROR(VLOOKUP($P1198,'M1'!$A:$C,Q$2,FALSE)),"NOT PRESENT",VLOOKUP($P1198,'M1'!$A:$C,Q$2,FALSE)),IF($N1198=2,IF(ISERROR(VLOOKUP(DATA!$P1198,'M2'!$A:$C,Q$2,FALSE)),"NOT PRESENT",VLOOKUP(DATA!$P1198,'M2'!$A:$C,Q$2,FALSE)),IF($N1198=0,IF(ISERROR(VLOOKUP($P1198,'M1'!$A:$C,Q$2,FALSE)),IF(ISERROR(VLOOKUP(DATA!$P1198,'M2'!$A:$C,Q$2,FALSE)),"NOT PRESENT",VLOOKUP(DATA!$P1198,'M2'!$A:$C,Q$2,FALSE)),VLOOKUP($P1198,'M1'!$A:$C,Q$2,FALSE)),"SPECIFY METHOD")))</f>
        <v>Debris - Zero</v>
      </c>
      <c r="R1198" s="7" t="str">
        <f>IF($N1198=1,IF(ISERROR(VLOOKUP($P1198,'M1'!$A:$C,R$2,FALSE)),"NOT PRESENT",VLOOKUP($P1198,'M1'!$A:$C,R$2,FALSE)),IF($N1198=2,IF(ISERROR(VLOOKUP(DATA!$P1198,'M2'!$A:$C,R$2,FALSE)),"NOT PRESENT",VLOOKUP(DATA!$P1198,'M2'!$A:$C,R$2,FALSE)),IF($N1198=0,IF(ISERROR(VLOOKUP($P1198,'M1'!$A:$C,R$2,FALSE)),IF(ISERROR(VLOOKUP(DATA!$P1198,'M2'!$A:$C,R$2,FALSE)),"NOT PRESENT",VLOOKUP(DATA!$P1198,'M2'!$A:$C,R$2,FALSE)),VLOOKUP($P1198,'M1'!$A:$C,R$2,FALSE)),"SPECIFY METHOD")))</f>
        <v>No Debris found</v>
      </c>
      <c r="S1198" s="33">
        <f t="shared" si="2318"/>
        <v>0</v>
      </c>
      <c r="T1198" s="2">
        <v>0</v>
      </c>
    </row>
    <row r="1199" spans="2:20">
      <c r="B1199" s="2" t="str">
        <f t="shared" ref="B1199:D1199" si="2373">IF(ISERROR(B1198),IF(ISERROR(B1197),IF(ISERROR(B1196),"BLANK",B1196),B1197),B1198)</f>
        <v>LH</v>
      </c>
      <c r="C1199" s="2" t="str">
        <f t="shared" si="2373"/>
        <v>KK</v>
      </c>
      <c r="D1199" s="2" t="str">
        <f t="shared" si="2373"/>
        <v>BC3</v>
      </c>
      <c r="E1199" s="7" t="str">
        <f>IF(ISERROR(VLOOKUP($D1199,SITES!$A:$E,2,FALSE)),"",VLOOKUP($D1199,SITES!$A:$E,2,FALSE))</f>
        <v>Broward County 3</v>
      </c>
      <c r="F1199" s="4">
        <f>IF(ISERROR(VLOOKUP($D1199,SITES!$A:$E,3,FALSE)),"",VLOOKUP($D1199,SITES!$A:$E,3,FALSE))</f>
        <v>26.158633333333334</v>
      </c>
      <c r="G1199" s="31">
        <f>IF(ISERROR(VLOOKUP($D1199,SITES!$A:$E,4,FALSE)),"",VLOOKUP($D1199,SITES!$A:$E,4,FALSE))</f>
        <v>-80.077349999999996</v>
      </c>
      <c r="H1199" s="50">
        <f t="shared" ref="H1199:P1199" si="2374">IF(ISERROR(H1198),IF(ISERROR(H1197),IF(ISERROR(H1196),"BLANK",H1196),H1197),H1198)</f>
        <v>45479</v>
      </c>
      <c r="I1199" s="2">
        <f t="shared" si="2374"/>
        <v>15</v>
      </c>
      <c r="J1199" s="2" t="str">
        <f t="shared" si="2374"/>
        <v>N</v>
      </c>
      <c r="K1199" s="6">
        <f t="shared" si="2374"/>
        <v>0.41666666666666669</v>
      </c>
      <c r="L1199" s="2" t="str">
        <f t="shared" si="2374"/>
        <v>Angela</v>
      </c>
      <c r="M1199" s="2">
        <f t="shared" si="2374"/>
        <v>18.899999999999999</v>
      </c>
      <c r="N1199" s="2">
        <f t="shared" si="2374"/>
        <v>2</v>
      </c>
      <c r="O1199" s="2">
        <f t="shared" si="2374"/>
        <v>2</v>
      </c>
      <c r="P1199" s="2" t="str">
        <f t="shared" si="2374"/>
        <v>dez</v>
      </c>
      <c r="Q1199" s="7" t="str">
        <f>IF($N1199=1,IF(ISERROR(VLOOKUP($P1199,'M1'!$A:$C,Q$2,FALSE)),"NOT PRESENT",VLOOKUP($P1199,'M1'!$A:$C,Q$2,FALSE)),IF($N1199=2,IF(ISERROR(VLOOKUP(DATA!$P1199,'M2'!$A:$C,Q$2,FALSE)),"NOT PRESENT",VLOOKUP(DATA!$P1199,'M2'!$A:$C,Q$2,FALSE)),IF($N1199=0,IF(ISERROR(VLOOKUP($P1199,'M1'!$A:$C,Q$2,FALSE)),IF(ISERROR(VLOOKUP(DATA!$P1199,'M2'!$A:$C,Q$2,FALSE)),"NOT PRESENT",VLOOKUP(DATA!$P1199,'M2'!$A:$C,Q$2,FALSE)),VLOOKUP($P1199,'M1'!$A:$C,Q$2,FALSE)),"SPECIFY METHOD")))</f>
        <v>Debris - Zero</v>
      </c>
      <c r="R1199" s="7" t="str">
        <f>IF($N1199=1,IF(ISERROR(VLOOKUP($P1199,'M1'!$A:$C,R$2,FALSE)),"NOT PRESENT",VLOOKUP($P1199,'M1'!$A:$C,R$2,FALSE)),IF($N1199=2,IF(ISERROR(VLOOKUP(DATA!$P1199,'M2'!$A:$C,R$2,FALSE)),"NOT PRESENT",VLOOKUP(DATA!$P1199,'M2'!$A:$C,R$2,FALSE)),IF($N1199=0,IF(ISERROR(VLOOKUP($P1199,'M1'!$A:$C,R$2,FALSE)),IF(ISERROR(VLOOKUP(DATA!$P1199,'M2'!$A:$C,R$2,FALSE)),"NOT PRESENT",VLOOKUP(DATA!$P1199,'M2'!$A:$C,R$2,FALSE)),VLOOKUP($P1199,'M1'!$A:$C,R$2,FALSE)),"SPECIFY METHOD")))</f>
        <v>No Debris found</v>
      </c>
      <c r="S1199" s="33">
        <f t="shared" si="2318"/>
        <v>0</v>
      </c>
      <c r="T1199" s="2">
        <v>0</v>
      </c>
    </row>
    <row r="1200" spans="2:20">
      <c r="B1200" s="2" t="str">
        <f t="shared" ref="B1200:D1200" si="2375">IF(ISERROR(B1199),IF(ISERROR(B1198),IF(ISERROR(B1197),"BLANK",B1197),B1198),B1199)</f>
        <v>LH</v>
      </c>
      <c r="C1200" s="2" t="str">
        <f t="shared" si="2375"/>
        <v>KK</v>
      </c>
      <c r="D1200" s="2" t="str">
        <f t="shared" si="2375"/>
        <v>BC3</v>
      </c>
      <c r="E1200" s="7" t="str">
        <f>IF(ISERROR(VLOOKUP($D1200,SITES!$A:$E,2,FALSE)),"",VLOOKUP($D1200,SITES!$A:$E,2,FALSE))</f>
        <v>Broward County 3</v>
      </c>
      <c r="F1200" s="4">
        <f>IF(ISERROR(VLOOKUP($D1200,SITES!$A:$E,3,FALSE)),"",VLOOKUP($D1200,SITES!$A:$E,3,FALSE))</f>
        <v>26.158633333333334</v>
      </c>
      <c r="G1200" s="31">
        <f>IF(ISERROR(VLOOKUP($D1200,SITES!$A:$E,4,FALSE)),"",VLOOKUP($D1200,SITES!$A:$E,4,FALSE))</f>
        <v>-80.077349999999996</v>
      </c>
      <c r="H1200" s="50">
        <f t="shared" ref="H1200:P1200" si="2376">IF(ISERROR(H1199),IF(ISERROR(H1198),IF(ISERROR(H1197),"BLANK",H1197),H1198),H1199)</f>
        <v>45479</v>
      </c>
      <c r="I1200" s="2">
        <f t="shared" si="2376"/>
        <v>15</v>
      </c>
      <c r="J1200" s="2" t="str">
        <f t="shared" si="2376"/>
        <v>N</v>
      </c>
      <c r="K1200" s="6">
        <f t="shared" si="2376"/>
        <v>0.41666666666666669</v>
      </c>
      <c r="L1200" s="2" t="str">
        <f t="shared" si="2376"/>
        <v>Angela</v>
      </c>
      <c r="M1200" s="2">
        <f t="shared" si="2376"/>
        <v>18.899999999999999</v>
      </c>
      <c r="N1200" s="2">
        <f t="shared" si="2376"/>
        <v>2</v>
      </c>
      <c r="O1200" s="2">
        <f t="shared" si="2376"/>
        <v>2</v>
      </c>
      <c r="P1200" s="2" t="str">
        <f t="shared" si="2376"/>
        <v>dez</v>
      </c>
      <c r="Q1200" s="7" t="str">
        <f>IF($N1200=1,IF(ISERROR(VLOOKUP($P1200,'M1'!$A:$C,Q$2,FALSE)),"NOT PRESENT",VLOOKUP($P1200,'M1'!$A:$C,Q$2,FALSE)),IF($N1200=2,IF(ISERROR(VLOOKUP(DATA!$P1200,'M2'!$A:$C,Q$2,FALSE)),"NOT PRESENT",VLOOKUP(DATA!$P1200,'M2'!$A:$C,Q$2,FALSE)),IF($N1200=0,IF(ISERROR(VLOOKUP($P1200,'M1'!$A:$C,Q$2,FALSE)),IF(ISERROR(VLOOKUP(DATA!$P1200,'M2'!$A:$C,Q$2,FALSE)),"NOT PRESENT",VLOOKUP(DATA!$P1200,'M2'!$A:$C,Q$2,FALSE)),VLOOKUP($P1200,'M1'!$A:$C,Q$2,FALSE)),"SPECIFY METHOD")))</f>
        <v>Debris - Zero</v>
      </c>
      <c r="R1200" s="7" t="str">
        <f>IF($N1200=1,IF(ISERROR(VLOOKUP($P1200,'M1'!$A:$C,R$2,FALSE)),"NOT PRESENT",VLOOKUP($P1200,'M1'!$A:$C,R$2,FALSE)),IF($N1200=2,IF(ISERROR(VLOOKUP(DATA!$P1200,'M2'!$A:$C,R$2,FALSE)),"NOT PRESENT",VLOOKUP(DATA!$P1200,'M2'!$A:$C,R$2,FALSE)),IF($N1200=0,IF(ISERROR(VLOOKUP($P1200,'M1'!$A:$C,R$2,FALSE)),IF(ISERROR(VLOOKUP(DATA!$P1200,'M2'!$A:$C,R$2,FALSE)),"NOT PRESENT",VLOOKUP(DATA!$P1200,'M2'!$A:$C,R$2,FALSE)),VLOOKUP($P1200,'M1'!$A:$C,R$2,FALSE)),"SPECIFY METHOD")))</f>
        <v>No Debris found</v>
      </c>
      <c r="S1200" s="33">
        <f t="shared" si="2318"/>
        <v>0</v>
      </c>
      <c r="T1200" s="2">
        <v>0</v>
      </c>
    </row>
    <row r="1201" spans="2:20">
      <c r="B1201" s="2" t="str">
        <f t="shared" ref="B1201:D1201" si="2377">IF(ISERROR(B1200),IF(ISERROR(B1199),IF(ISERROR(B1198),"BLANK",B1198),B1199),B1200)</f>
        <v>LH</v>
      </c>
      <c r="C1201" s="2" t="str">
        <f t="shared" si="2377"/>
        <v>KK</v>
      </c>
      <c r="D1201" s="2" t="str">
        <f t="shared" si="2377"/>
        <v>BC3</v>
      </c>
      <c r="E1201" s="7" t="str">
        <f>IF(ISERROR(VLOOKUP($D1201,SITES!$A:$E,2,FALSE)),"",VLOOKUP($D1201,SITES!$A:$E,2,FALSE))</f>
        <v>Broward County 3</v>
      </c>
      <c r="F1201" s="4">
        <f>IF(ISERROR(VLOOKUP($D1201,SITES!$A:$E,3,FALSE)),"",VLOOKUP($D1201,SITES!$A:$E,3,FALSE))</f>
        <v>26.158633333333334</v>
      </c>
      <c r="G1201" s="31">
        <f>IF(ISERROR(VLOOKUP($D1201,SITES!$A:$E,4,FALSE)),"",VLOOKUP($D1201,SITES!$A:$E,4,FALSE))</f>
        <v>-80.077349999999996</v>
      </c>
      <c r="H1201" s="50">
        <f t="shared" ref="H1201:P1201" si="2378">IF(ISERROR(H1200),IF(ISERROR(H1199),IF(ISERROR(H1198),"BLANK",H1198),H1199),H1200)</f>
        <v>45479</v>
      </c>
      <c r="I1201" s="2">
        <f t="shared" si="2378"/>
        <v>15</v>
      </c>
      <c r="J1201" s="2" t="str">
        <f t="shared" si="2378"/>
        <v>N</v>
      </c>
      <c r="K1201" s="6">
        <f t="shared" si="2378"/>
        <v>0.41666666666666669</v>
      </c>
      <c r="L1201" s="2" t="str">
        <f t="shared" si="2378"/>
        <v>Angela</v>
      </c>
      <c r="M1201" s="2">
        <f t="shared" si="2378"/>
        <v>18.899999999999999</v>
      </c>
      <c r="N1201" s="2">
        <f t="shared" si="2378"/>
        <v>2</v>
      </c>
      <c r="O1201" s="2">
        <f t="shared" si="2378"/>
        <v>2</v>
      </c>
      <c r="P1201" s="2" t="str">
        <f t="shared" si="2378"/>
        <v>dez</v>
      </c>
      <c r="Q1201" s="7" t="str">
        <f>IF($N1201=1,IF(ISERROR(VLOOKUP($P1201,'M1'!$A:$C,Q$2,FALSE)),"NOT PRESENT",VLOOKUP($P1201,'M1'!$A:$C,Q$2,FALSE)),IF($N1201=2,IF(ISERROR(VLOOKUP(DATA!$P1201,'M2'!$A:$C,Q$2,FALSE)),"NOT PRESENT",VLOOKUP(DATA!$P1201,'M2'!$A:$C,Q$2,FALSE)),IF($N1201=0,IF(ISERROR(VLOOKUP($P1201,'M1'!$A:$C,Q$2,FALSE)),IF(ISERROR(VLOOKUP(DATA!$P1201,'M2'!$A:$C,Q$2,FALSE)),"NOT PRESENT",VLOOKUP(DATA!$P1201,'M2'!$A:$C,Q$2,FALSE)),VLOOKUP($P1201,'M1'!$A:$C,Q$2,FALSE)),"SPECIFY METHOD")))</f>
        <v>Debris - Zero</v>
      </c>
      <c r="R1201" s="7" t="str">
        <f>IF($N1201=1,IF(ISERROR(VLOOKUP($P1201,'M1'!$A:$C,R$2,FALSE)),"NOT PRESENT",VLOOKUP($P1201,'M1'!$A:$C,R$2,FALSE)),IF($N1201=2,IF(ISERROR(VLOOKUP(DATA!$P1201,'M2'!$A:$C,R$2,FALSE)),"NOT PRESENT",VLOOKUP(DATA!$P1201,'M2'!$A:$C,R$2,FALSE)),IF($N1201=0,IF(ISERROR(VLOOKUP($P1201,'M1'!$A:$C,R$2,FALSE)),IF(ISERROR(VLOOKUP(DATA!$P1201,'M2'!$A:$C,R$2,FALSE)),"NOT PRESENT",VLOOKUP(DATA!$P1201,'M2'!$A:$C,R$2,FALSE)),VLOOKUP($P1201,'M1'!$A:$C,R$2,FALSE)),"SPECIFY METHOD")))</f>
        <v>No Debris found</v>
      </c>
      <c r="S1201" s="33">
        <f t="shared" si="2318"/>
        <v>0</v>
      </c>
      <c r="T1201" s="2">
        <v>0</v>
      </c>
    </row>
    <row r="1202" spans="2:20">
      <c r="B1202" s="2" t="str">
        <f t="shared" ref="B1202:D1202" si="2379">IF(ISERROR(B1201),IF(ISERROR(B1200),IF(ISERROR(B1199),"BLANK",B1199),B1200),B1201)</f>
        <v>LH</v>
      </c>
      <c r="C1202" s="2" t="str">
        <f t="shared" si="2379"/>
        <v>KK</v>
      </c>
      <c r="D1202" s="2" t="str">
        <f t="shared" si="2379"/>
        <v>BC3</v>
      </c>
      <c r="E1202" s="7" t="str">
        <f>IF(ISERROR(VLOOKUP($D1202,SITES!$A:$E,2,FALSE)),"",VLOOKUP($D1202,SITES!$A:$E,2,FALSE))</f>
        <v>Broward County 3</v>
      </c>
      <c r="F1202" s="4">
        <f>IF(ISERROR(VLOOKUP($D1202,SITES!$A:$E,3,FALSE)),"",VLOOKUP($D1202,SITES!$A:$E,3,FALSE))</f>
        <v>26.158633333333334</v>
      </c>
      <c r="G1202" s="31">
        <f>IF(ISERROR(VLOOKUP($D1202,SITES!$A:$E,4,FALSE)),"",VLOOKUP($D1202,SITES!$A:$E,4,FALSE))</f>
        <v>-80.077349999999996</v>
      </c>
      <c r="H1202" s="50">
        <f t="shared" ref="H1202:P1202" si="2380">IF(ISERROR(H1201),IF(ISERROR(H1200),IF(ISERROR(H1199),"BLANK",H1199),H1200),H1201)</f>
        <v>45479</v>
      </c>
      <c r="I1202" s="2">
        <f t="shared" si="2380"/>
        <v>15</v>
      </c>
      <c r="J1202" s="2" t="str">
        <f t="shared" si="2380"/>
        <v>N</v>
      </c>
      <c r="K1202" s="6">
        <f t="shared" si="2380"/>
        <v>0.41666666666666669</v>
      </c>
      <c r="L1202" s="2" t="str">
        <f t="shared" si="2380"/>
        <v>Angela</v>
      </c>
      <c r="M1202" s="2">
        <f t="shared" si="2380"/>
        <v>18.899999999999999</v>
      </c>
      <c r="N1202" s="2">
        <f t="shared" si="2380"/>
        <v>2</v>
      </c>
      <c r="O1202" s="2">
        <f t="shared" si="2380"/>
        <v>2</v>
      </c>
      <c r="P1202" s="2" t="str">
        <f t="shared" si="2380"/>
        <v>dez</v>
      </c>
      <c r="Q1202" s="7" t="str">
        <f>IF($N1202=1,IF(ISERROR(VLOOKUP($P1202,'M1'!$A:$C,Q$2,FALSE)),"NOT PRESENT",VLOOKUP($P1202,'M1'!$A:$C,Q$2,FALSE)),IF($N1202=2,IF(ISERROR(VLOOKUP(DATA!$P1202,'M2'!$A:$C,Q$2,FALSE)),"NOT PRESENT",VLOOKUP(DATA!$P1202,'M2'!$A:$C,Q$2,FALSE)),IF($N1202=0,IF(ISERROR(VLOOKUP($P1202,'M1'!$A:$C,Q$2,FALSE)),IF(ISERROR(VLOOKUP(DATA!$P1202,'M2'!$A:$C,Q$2,FALSE)),"NOT PRESENT",VLOOKUP(DATA!$P1202,'M2'!$A:$C,Q$2,FALSE)),VLOOKUP($P1202,'M1'!$A:$C,Q$2,FALSE)),"SPECIFY METHOD")))</f>
        <v>Debris - Zero</v>
      </c>
      <c r="R1202" s="7" t="str">
        <f>IF($N1202=1,IF(ISERROR(VLOOKUP($P1202,'M1'!$A:$C,R$2,FALSE)),"NOT PRESENT",VLOOKUP($P1202,'M1'!$A:$C,R$2,FALSE)),IF($N1202=2,IF(ISERROR(VLOOKUP(DATA!$P1202,'M2'!$A:$C,R$2,FALSE)),"NOT PRESENT",VLOOKUP(DATA!$P1202,'M2'!$A:$C,R$2,FALSE)),IF($N1202=0,IF(ISERROR(VLOOKUP($P1202,'M1'!$A:$C,R$2,FALSE)),IF(ISERROR(VLOOKUP(DATA!$P1202,'M2'!$A:$C,R$2,FALSE)),"NOT PRESENT",VLOOKUP(DATA!$P1202,'M2'!$A:$C,R$2,FALSE)),VLOOKUP($P1202,'M1'!$A:$C,R$2,FALSE)),"SPECIFY METHOD")))</f>
        <v>No Debris found</v>
      </c>
      <c r="S1202" s="33">
        <f t="shared" si="2318"/>
        <v>0</v>
      </c>
      <c r="T1202" s="2">
        <v>0</v>
      </c>
    </row>
    <row r="1203" spans="2:20">
      <c r="B1203" s="2" t="str">
        <f t="shared" ref="B1203:D1203" si="2381">IF(ISERROR(B1202),IF(ISERROR(B1201),IF(ISERROR(B1200),"BLANK",B1200),B1201),B1202)</f>
        <v>LH</v>
      </c>
      <c r="C1203" s="2" t="str">
        <f t="shared" si="2381"/>
        <v>KK</v>
      </c>
      <c r="D1203" s="2" t="str">
        <f t="shared" si="2381"/>
        <v>BC3</v>
      </c>
      <c r="E1203" s="7" t="str">
        <f>IF(ISERROR(VLOOKUP($D1203,SITES!$A:$E,2,FALSE)),"",VLOOKUP($D1203,SITES!$A:$E,2,FALSE))</f>
        <v>Broward County 3</v>
      </c>
      <c r="F1203" s="4">
        <f>IF(ISERROR(VLOOKUP($D1203,SITES!$A:$E,3,FALSE)),"",VLOOKUP($D1203,SITES!$A:$E,3,FALSE))</f>
        <v>26.158633333333334</v>
      </c>
      <c r="G1203" s="31">
        <f>IF(ISERROR(VLOOKUP($D1203,SITES!$A:$E,4,FALSE)),"",VLOOKUP($D1203,SITES!$A:$E,4,FALSE))</f>
        <v>-80.077349999999996</v>
      </c>
      <c r="H1203" s="50">
        <f t="shared" ref="H1203:P1203" si="2382">IF(ISERROR(H1202),IF(ISERROR(H1201),IF(ISERROR(H1200),"BLANK",H1200),H1201),H1202)</f>
        <v>45479</v>
      </c>
      <c r="I1203" s="2">
        <f t="shared" si="2382"/>
        <v>15</v>
      </c>
      <c r="J1203" s="2" t="str">
        <f t="shared" si="2382"/>
        <v>N</v>
      </c>
      <c r="K1203" s="6">
        <f t="shared" si="2382"/>
        <v>0.41666666666666669</v>
      </c>
      <c r="L1203" s="2" t="str">
        <f t="shared" si="2382"/>
        <v>Angela</v>
      </c>
      <c r="M1203" s="2">
        <f t="shared" si="2382"/>
        <v>18.899999999999999</v>
      </c>
      <c r="N1203" s="2">
        <f t="shared" si="2382"/>
        <v>2</v>
      </c>
      <c r="O1203" s="2">
        <f t="shared" si="2382"/>
        <v>2</v>
      </c>
      <c r="P1203" s="2" t="str">
        <f t="shared" si="2382"/>
        <v>dez</v>
      </c>
      <c r="Q1203" s="7" t="str">
        <f>IF($N1203=1,IF(ISERROR(VLOOKUP($P1203,'M1'!$A:$C,Q$2,FALSE)),"NOT PRESENT",VLOOKUP($P1203,'M1'!$A:$C,Q$2,FALSE)),IF($N1203=2,IF(ISERROR(VLOOKUP(DATA!$P1203,'M2'!$A:$C,Q$2,FALSE)),"NOT PRESENT",VLOOKUP(DATA!$P1203,'M2'!$A:$C,Q$2,FALSE)),IF($N1203=0,IF(ISERROR(VLOOKUP($P1203,'M1'!$A:$C,Q$2,FALSE)),IF(ISERROR(VLOOKUP(DATA!$P1203,'M2'!$A:$C,Q$2,FALSE)),"NOT PRESENT",VLOOKUP(DATA!$P1203,'M2'!$A:$C,Q$2,FALSE)),VLOOKUP($P1203,'M1'!$A:$C,Q$2,FALSE)),"SPECIFY METHOD")))</f>
        <v>Debris - Zero</v>
      </c>
      <c r="R1203" s="7" t="str">
        <f>IF($N1203=1,IF(ISERROR(VLOOKUP($P1203,'M1'!$A:$C,R$2,FALSE)),"NOT PRESENT",VLOOKUP($P1203,'M1'!$A:$C,R$2,FALSE)),IF($N1203=2,IF(ISERROR(VLOOKUP(DATA!$P1203,'M2'!$A:$C,R$2,FALSE)),"NOT PRESENT",VLOOKUP(DATA!$P1203,'M2'!$A:$C,R$2,FALSE)),IF($N1203=0,IF(ISERROR(VLOOKUP($P1203,'M1'!$A:$C,R$2,FALSE)),IF(ISERROR(VLOOKUP(DATA!$P1203,'M2'!$A:$C,R$2,FALSE)),"NOT PRESENT",VLOOKUP(DATA!$P1203,'M2'!$A:$C,R$2,FALSE)),VLOOKUP($P1203,'M1'!$A:$C,R$2,FALSE)),"SPECIFY METHOD")))</f>
        <v>No Debris found</v>
      </c>
      <c r="S1203" s="33">
        <f t="shared" si="2318"/>
        <v>0</v>
      </c>
      <c r="T1203" s="2">
        <v>0</v>
      </c>
    </row>
    <row r="1204" spans="2:20">
      <c r="B1204" s="2" t="str">
        <f t="shared" ref="B1204:D1204" si="2383">IF(ISERROR(B1203),IF(ISERROR(B1202),IF(ISERROR(B1201),"BLANK",B1201),B1202),B1203)</f>
        <v>LH</v>
      </c>
      <c r="C1204" s="2" t="str">
        <f t="shared" si="2383"/>
        <v>KK</v>
      </c>
      <c r="D1204" s="2" t="str">
        <f t="shared" si="2383"/>
        <v>BC3</v>
      </c>
      <c r="E1204" s="7" t="str">
        <f>IF(ISERROR(VLOOKUP($D1204,SITES!$A:$E,2,FALSE)),"",VLOOKUP($D1204,SITES!$A:$E,2,FALSE))</f>
        <v>Broward County 3</v>
      </c>
      <c r="F1204" s="4">
        <f>IF(ISERROR(VLOOKUP($D1204,SITES!$A:$E,3,FALSE)),"",VLOOKUP($D1204,SITES!$A:$E,3,FALSE))</f>
        <v>26.158633333333334</v>
      </c>
      <c r="G1204" s="31">
        <f>IF(ISERROR(VLOOKUP($D1204,SITES!$A:$E,4,FALSE)),"",VLOOKUP($D1204,SITES!$A:$E,4,FALSE))</f>
        <v>-80.077349999999996</v>
      </c>
      <c r="H1204" s="50">
        <f t="shared" ref="H1204:P1204" si="2384">IF(ISERROR(H1203),IF(ISERROR(H1202),IF(ISERROR(H1201),"BLANK",H1201),H1202),H1203)</f>
        <v>45479</v>
      </c>
      <c r="I1204" s="2">
        <f t="shared" si="2384"/>
        <v>15</v>
      </c>
      <c r="J1204" s="2" t="str">
        <f t="shared" si="2384"/>
        <v>N</v>
      </c>
      <c r="K1204" s="6">
        <f t="shared" si="2384"/>
        <v>0.41666666666666669</v>
      </c>
      <c r="L1204" s="2" t="str">
        <f t="shared" si="2384"/>
        <v>Angela</v>
      </c>
      <c r="M1204" s="2">
        <f t="shared" si="2384"/>
        <v>18.899999999999999</v>
      </c>
      <c r="N1204" s="2">
        <f t="shared" si="2384"/>
        <v>2</v>
      </c>
      <c r="O1204" s="2">
        <f t="shared" si="2384"/>
        <v>2</v>
      </c>
      <c r="P1204" s="2" t="str">
        <f t="shared" si="2384"/>
        <v>dez</v>
      </c>
      <c r="Q1204" s="7" t="str">
        <f>IF($N1204=1,IF(ISERROR(VLOOKUP($P1204,'M1'!$A:$C,Q$2,FALSE)),"NOT PRESENT",VLOOKUP($P1204,'M1'!$A:$C,Q$2,FALSE)),IF($N1204=2,IF(ISERROR(VLOOKUP(DATA!$P1204,'M2'!$A:$C,Q$2,FALSE)),"NOT PRESENT",VLOOKUP(DATA!$P1204,'M2'!$A:$C,Q$2,FALSE)),IF($N1204=0,IF(ISERROR(VLOOKUP($P1204,'M1'!$A:$C,Q$2,FALSE)),IF(ISERROR(VLOOKUP(DATA!$P1204,'M2'!$A:$C,Q$2,FALSE)),"NOT PRESENT",VLOOKUP(DATA!$P1204,'M2'!$A:$C,Q$2,FALSE)),VLOOKUP($P1204,'M1'!$A:$C,Q$2,FALSE)),"SPECIFY METHOD")))</f>
        <v>Debris - Zero</v>
      </c>
      <c r="R1204" s="7" t="str">
        <f>IF($N1204=1,IF(ISERROR(VLOOKUP($P1204,'M1'!$A:$C,R$2,FALSE)),"NOT PRESENT",VLOOKUP($P1204,'M1'!$A:$C,R$2,FALSE)),IF($N1204=2,IF(ISERROR(VLOOKUP(DATA!$P1204,'M2'!$A:$C,R$2,FALSE)),"NOT PRESENT",VLOOKUP(DATA!$P1204,'M2'!$A:$C,R$2,FALSE)),IF($N1204=0,IF(ISERROR(VLOOKUP($P1204,'M1'!$A:$C,R$2,FALSE)),IF(ISERROR(VLOOKUP(DATA!$P1204,'M2'!$A:$C,R$2,FALSE)),"NOT PRESENT",VLOOKUP(DATA!$P1204,'M2'!$A:$C,R$2,FALSE)),VLOOKUP($P1204,'M1'!$A:$C,R$2,FALSE)),"SPECIFY METHOD")))</f>
        <v>No Debris found</v>
      </c>
      <c r="S1204" s="33">
        <f t="shared" si="2318"/>
        <v>0</v>
      </c>
      <c r="T1204" s="2">
        <v>0</v>
      </c>
    </row>
    <row r="1205" spans="2:20">
      <c r="B1205" s="2" t="str">
        <f t="shared" ref="B1205:D1205" si="2385">IF(ISERROR(B1204),IF(ISERROR(B1203),IF(ISERROR(B1202),"BLANK",B1202),B1203),B1204)</f>
        <v>LH</v>
      </c>
      <c r="C1205" s="2" t="str">
        <f t="shared" si="2385"/>
        <v>KK</v>
      </c>
      <c r="D1205" s="2" t="str">
        <f t="shared" si="2385"/>
        <v>BC3</v>
      </c>
      <c r="E1205" s="7" t="str">
        <f>IF(ISERROR(VLOOKUP($D1205,SITES!$A:$E,2,FALSE)),"",VLOOKUP($D1205,SITES!$A:$E,2,FALSE))</f>
        <v>Broward County 3</v>
      </c>
      <c r="F1205" s="4">
        <f>IF(ISERROR(VLOOKUP($D1205,SITES!$A:$E,3,FALSE)),"",VLOOKUP($D1205,SITES!$A:$E,3,FALSE))</f>
        <v>26.158633333333334</v>
      </c>
      <c r="G1205" s="31">
        <f>IF(ISERROR(VLOOKUP($D1205,SITES!$A:$E,4,FALSE)),"",VLOOKUP($D1205,SITES!$A:$E,4,FALSE))</f>
        <v>-80.077349999999996</v>
      </c>
      <c r="H1205" s="50">
        <f t="shared" ref="H1205:P1205" si="2386">IF(ISERROR(H1204),IF(ISERROR(H1203),IF(ISERROR(H1202),"BLANK",H1202),H1203),H1204)</f>
        <v>45479</v>
      </c>
      <c r="I1205" s="2">
        <f t="shared" si="2386"/>
        <v>15</v>
      </c>
      <c r="J1205" s="2" t="str">
        <f t="shared" si="2386"/>
        <v>N</v>
      </c>
      <c r="K1205" s="6">
        <f t="shared" si="2386"/>
        <v>0.41666666666666669</v>
      </c>
      <c r="L1205" s="2" t="str">
        <f t="shared" si="2386"/>
        <v>Angela</v>
      </c>
      <c r="M1205" s="2">
        <f t="shared" si="2386"/>
        <v>18.899999999999999</v>
      </c>
      <c r="N1205" s="2">
        <f t="shared" si="2386"/>
        <v>2</v>
      </c>
      <c r="O1205" s="2">
        <f t="shared" si="2386"/>
        <v>2</v>
      </c>
      <c r="P1205" s="2" t="str">
        <f t="shared" si="2386"/>
        <v>dez</v>
      </c>
      <c r="Q1205" s="7" t="str">
        <f>IF($N1205=1,IF(ISERROR(VLOOKUP($P1205,'M1'!$A:$C,Q$2,FALSE)),"NOT PRESENT",VLOOKUP($P1205,'M1'!$A:$C,Q$2,FALSE)),IF($N1205=2,IF(ISERROR(VLOOKUP(DATA!$P1205,'M2'!$A:$C,Q$2,FALSE)),"NOT PRESENT",VLOOKUP(DATA!$P1205,'M2'!$A:$C,Q$2,FALSE)),IF($N1205=0,IF(ISERROR(VLOOKUP($P1205,'M1'!$A:$C,Q$2,FALSE)),IF(ISERROR(VLOOKUP(DATA!$P1205,'M2'!$A:$C,Q$2,FALSE)),"NOT PRESENT",VLOOKUP(DATA!$P1205,'M2'!$A:$C,Q$2,FALSE)),VLOOKUP($P1205,'M1'!$A:$C,Q$2,FALSE)),"SPECIFY METHOD")))</f>
        <v>Debris - Zero</v>
      </c>
      <c r="R1205" s="7" t="str">
        <f>IF($N1205=1,IF(ISERROR(VLOOKUP($P1205,'M1'!$A:$C,R$2,FALSE)),"NOT PRESENT",VLOOKUP($P1205,'M1'!$A:$C,R$2,FALSE)),IF($N1205=2,IF(ISERROR(VLOOKUP(DATA!$P1205,'M2'!$A:$C,R$2,FALSE)),"NOT PRESENT",VLOOKUP(DATA!$P1205,'M2'!$A:$C,R$2,FALSE)),IF($N1205=0,IF(ISERROR(VLOOKUP($P1205,'M1'!$A:$C,R$2,FALSE)),IF(ISERROR(VLOOKUP(DATA!$P1205,'M2'!$A:$C,R$2,FALSE)),"NOT PRESENT",VLOOKUP(DATA!$P1205,'M2'!$A:$C,R$2,FALSE)),VLOOKUP($P1205,'M1'!$A:$C,R$2,FALSE)),"SPECIFY METHOD")))</f>
        <v>No Debris found</v>
      </c>
      <c r="S1205" s="33">
        <f t="shared" si="2318"/>
        <v>0</v>
      </c>
      <c r="T1205" s="2">
        <v>0</v>
      </c>
    </row>
    <row r="1206" spans="2:20">
      <c r="B1206" s="2" t="str">
        <f t="shared" ref="B1206:D1206" si="2387">IF(ISERROR(B1205),IF(ISERROR(B1204),IF(ISERROR(B1203),"BLANK",B1203),B1204),B1205)</f>
        <v>LH</v>
      </c>
      <c r="C1206" s="2" t="str">
        <f t="shared" si="2387"/>
        <v>KK</v>
      </c>
      <c r="D1206" s="2" t="str">
        <f t="shared" si="2387"/>
        <v>BC3</v>
      </c>
      <c r="E1206" s="7" t="str">
        <f>IF(ISERROR(VLOOKUP($D1206,SITES!$A:$E,2,FALSE)),"",VLOOKUP($D1206,SITES!$A:$E,2,FALSE))</f>
        <v>Broward County 3</v>
      </c>
      <c r="F1206" s="4">
        <f>IF(ISERROR(VLOOKUP($D1206,SITES!$A:$E,3,FALSE)),"",VLOOKUP($D1206,SITES!$A:$E,3,FALSE))</f>
        <v>26.158633333333334</v>
      </c>
      <c r="G1206" s="31">
        <f>IF(ISERROR(VLOOKUP($D1206,SITES!$A:$E,4,FALSE)),"",VLOOKUP($D1206,SITES!$A:$E,4,FALSE))</f>
        <v>-80.077349999999996</v>
      </c>
      <c r="H1206" s="50">
        <f t="shared" ref="H1206:P1206" si="2388">IF(ISERROR(H1205),IF(ISERROR(H1204),IF(ISERROR(H1203),"BLANK",H1203),H1204),H1205)</f>
        <v>45479</v>
      </c>
      <c r="I1206" s="2">
        <f t="shared" si="2388"/>
        <v>15</v>
      </c>
      <c r="J1206" s="2" t="str">
        <f t="shared" si="2388"/>
        <v>N</v>
      </c>
      <c r="K1206" s="6">
        <f t="shared" si="2388"/>
        <v>0.41666666666666669</v>
      </c>
      <c r="L1206" s="2" t="str">
        <f t="shared" si="2388"/>
        <v>Angela</v>
      </c>
      <c r="M1206" s="2">
        <f t="shared" si="2388"/>
        <v>18.899999999999999</v>
      </c>
      <c r="N1206" s="2">
        <f t="shared" si="2388"/>
        <v>2</v>
      </c>
      <c r="O1206" s="2">
        <f t="shared" si="2388"/>
        <v>2</v>
      </c>
      <c r="P1206" s="2" t="str">
        <f t="shared" si="2388"/>
        <v>dez</v>
      </c>
      <c r="Q1206" s="7" t="str">
        <f>IF($N1206=1,IF(ISERROR(VLOOKUP($P1206,'M1'!$A:$C,Q$2,FALSE)),"NOT PRESENT",VLOOKUP($P1206,'M1'!$A:$C,Q$2,FALSE)),IF($N1206=2,IF(ISERROR(VLOOKUP(DATA!$P1206,'M2'!$A:$C,Q$2,FALSE)),"NOT PRESENT",VLOOKUP(DATA!$P1206,'M2'!$A:$C,Q$2,FALSE)),IF($N1206=0,IF(ISERROR(VLOOKUP($P1206,'M1'!$A:$C,Q$2,FALSE)),IF(ISERROR(VLOOKUP(DATA!$P1206,'M2'!$A:$C,Q$2,FALSE)),"NOT PRESENT",VLOOKUP(DATA!$P1206,'M2'!$A:$C,Q$2,FALSE)),VLOOKUP($P1206,'M1'!$A:$C,Q$2,FALSE)),"SPECIFY METHOD")))</f>
        <v>Debris - Zero</v>
      </c>
      <c r="R1206" s="7" t="str">
        <f>IF($N1206=1,IF(ISERROR(VLOOKUP($P1206,'M1'!$A:$C,R$2,FALSE)),"NOT PRESENT",VLOOKUP($P1206,'M1'!$A:$C,R$2,FALSE)),IF($N1206=2,IF(ISERROR(VLOOKUP(DATA!$P1206,'M2'!$A:$C,R$2,FALSE)),"NOT PRESENT",VLOOKUP(DATA!$P1206,'M2'!$A:$C,R$2,FALSE)),IF($N1206=0,IF(ISERROR(VLOOKUP($P1206,'M1'!$A:$C,R$2,FALSE)),IF(ISERROR(VLOOKUP(DATA!$P1206,'M2'!$A:$C,R$2,FALSE)),"NOT PRESENT",VLOOKUP(DATA!$P1206,'M2'!$A:$C,R$2,FALSE)),VLOOKUP($P1206,'M1'!$A:$C,R$2,FALSE)),"SPECIFY METHOD")))</f>
        <v>No Debris found</v>
      </c>
      <c r="S1206" s="33">
        <f t="shared" si="2318"/>
        <v>0</v>
      </c>
      <c r="T1206" s="2">
        <v>0</v>
      </c>
    </row>
    <row r="1207" spans="2:20">
      <c r="B1207" s="2" t="str">
        <f t="shared" ref="B1207:D1207" si="2389">IF(ISERROR(B1206),IF(ISERROR(B1205),IF(ISERROR(B1204),"BLANK",B1204),B1205),B1206)</f>
        <v>LH</v>
      </c>
      <c r="C1207" s="2" t="str">
        <f t="shared" si="2389"/>
        <v>KK</v>
      </c>
      <c r="D1207" s="2" t="str">
        <f t="shared" si="2389"/>
        <v>BC3</v>
      </c>
      <c r="E1207" s="7" t="str">
        <f>IF(ISERROR(VLOOKUP($D1207,SITES!$A:$E,2,FALSE)),"",VLOOKUP($D1207,SITES!$A:$E,2,FALSE))</f>
        <v>Broward County 3</v>
      </c>
      <c r="F1207" s="4">
        <f>IF(ISERROR(VLOOKUP($D1207,SITES!$A:$E,3,FALSE)),"",VLOOKUP($D1207,SITES!$A:$E,3,FALSE))</f>
        <v>26.158633333333334</v>
      </c>
      <c r="G1207" s="31">
        <f>IF(ISERROR(VLOOKUP($D1207,SITES!$A:$E,4,FALSE)),"",VLOOKUP($D1207,SITES!$A:$E,4,FALSE))</f>
        <v>-80.077349999999996</v>
      </c>
      <c r="H1207" s="50">
        <f t="shared" ref="H1207:P1207" si="2390">IF(ISERROR(H1206),IF(ISERROR(H1205),IF(ISERROR(H1204),"BLANK",H1204),H1205),H1206)</f>
        <v>45479</v>
      </c>
      <c r="I1207" s="2">
        <f t="shared" si="2390"/>
        <v>15</v>
      </c>
      <c r="J1207" s="2" t="str">
        <f t="shared" si="2390"/>
        <v>N</v>
      </c>
      <c r="K1207" s="6">
        <f t="shared" si="2390"/>
        <v>0.41666666666666669</v>
      </c>
      <c r="L1207" s="2" t="str">
        <f t="shared" si="2390"/>
        <v>Angela</v>
      </c>
      <c r="M1207" s="2">
        <f t="shared" si="2390"/>
        <v>18.899999999999999</v>
      </c>
      <c r="N1207" s="2">
        <f t="shared" si="2390"/>
        <v>2</v>
      </c>
      <c r="O1207" s="2">
        <f t="shared" si="2390"/>
        <v>2</v>
      </c>
      <c r="P1207" s="2" t="str">
        <f t="shared" si="2390"/>
        <v>dez</v>
      </c>
      <c r="Q1207" s="7" t="str">
        <f>IF($N1207=1,IF(ISERROR(VLOOKUP($P1207,'M1'!$A:$C,Q$2,FALSE)),"NOT PRESENT",VLOOKUP($P1207,'M1'!$A:$C,Q$2,FALSE)),IF($N1207=2,IF(ISERROR(VLOOKUP(DATA!$P1207,'M2'!$A:$C,Q$2,FALSE)),"NOT PRESENT",VLOOKUP(DATA!$P1207,'M2'!$A:$C,Q$2,FALSE)),IF($N1207=0,IF(ISERROR(VLOOKUP($P1207,'M1'!$A:$C,Q$2,FALSE)),IF(ISERROR(VLOOKUP(DATA!$P1207,'M2'!$A:$C,Q$2,FALSE)),"NOT PRESENT",VLOOKUP(DATA!$P1207,'M2'!$A:$C,Q$2,FALSE)),VLOOKUP($P1207,'M1'!$A:$C,Q$2,FALSE)),"SPECIFY METHOD")))</f>
        <v>Debris - Zero</v>
      </c>
      <c r="R1207" s="7" t="str">
        <f>IF($N1207=1,IF(ISERROR(VLOOKUP($P1207,'M1'!$A:$C,R$2,FALSE)),"NOT PRESENT",VLOOKUP($P1207,'M1'!$A:$C,R$2,FALSE)),IF($N1207=2,IF(ISERROR(VLOOKUP(DATA!$P1207,'M2'!$A:$C,R$2,FALSE)),"NOT PRESENT",VLOOKUP(DATA!$P1207,'M2'!$A:$C,R$2,FALSE)),IF($N1207=0,IF(ISERROR(VLOOKUP($P1207,'M1'!$A:$C,R$2,FALSE)),IF(ISERROR(VLOOKUP(DATA!$P1207,'M2'!$A:$C,R$2,FALSE)),"NOT PRESENT",VLOOKUP(DATA!$P1207,'M2'!$A:$C,R$2,FALSE)),VLOOKUP($P1207,'M1'!$A:$C,R$2,FALSE)),"SPECIFY METHOD")))</f>
        <v>No Debris found</v>
      </c>
      <c r="S1207" s="33">
        <f t="shared" si="2318"/>
        <v>0</v>
      </c>
      <c r="T1207" s="2">
        <v>0</v>
      </c>
    </row>
    <row r="1208" spans="2:20">
      <c r="B1208" s="2" t="str">
        <f t="shared" ref="B1208:D1208" si="2391">IF(ISERROR(B1207),IF(ISERROR(B1206),IF(ISERROR(B1205),"BLANK",B1205),B1206),B1207)</f>
        <v>LH</v>
      </c>
      <c r="C1208" s="2" t="str">
        <f t="shared" si="2391"/>
        <v>KK</v>
      </c>
      <c r="D1208" s="2" t="str">
        <f t="shared" si="2391"/>
        <v>BC3</v>
      </c>
      <c r="E1208" s="7" t="str">
        <f>IF(ISERROR(VLOOKUP($D1208,SITES!$A:$E,2,FALSE)),"",VLOOKUP($D1208,SITES!$A:$E,2,FALSE))</f>
        <v>Broward County 3</v>
      </c>
      <c r="F1208" s="4">
        <f>IF(ISERROR(VLOOKUP($D1208,SITES!$A:$E,3,FALSE)),"",VLOOKUP($D1208,SITES!$A:$E,3,FALSE))</f>
        <v>26.158633333333334</v>
      </c>
      <c r="G1208" s="31">
        <f>IF(ISERROR(VLOOKUP($D1208,SITES!$A:$E,4,FALSE)),"",VLOOKUP($D1208,SITES!$A:$E,4,FALSE))</f>
        <v>-80.077349999999996</v>
      </c>
      <c r="H1208" s="50">
        <f t="shared" ref="H1208:P1208" si="2392">IF(ISERROR(H1207),IF(ISERROR(H1206),IF(ISERROR(H1205),"BLANK",H1205),H1206),H1207)</f>
        <v>45479</v>
      </c>
      <c r="I1208" s="2">
        <f t="shared" si="2392"/>
        <v>15</v>
      </c>
      <c r="J1208" s="2" t="str">
        <f t="shared" si="2392"/>
        <v>N</v>
      </c>
      <c r="K1208" s="6">
        <f t="shared" si="2392"/>
        <v>0.41666666666666669</v>
      </c>
      <c r="L1208" s="2" t="str">
        <f t="shared" si="2392"/>
        <v>Angela</v>
      </c>
      <c r="M1208" s="2">
        <f t="shared" si="2392"/>
        <v>18.899999999999999</v>
      </c>
      <c r="N1208" s="2">
        <f t="shared" si="2392"/>
        <v>2</v>
      </c>
      <c r="O1208" s="2">
        <f t="shared" si="2392"/>
        <v>2</v>
      </c>
      <c r="P1208" s="2" t="str">
        <f t="shared" si="2392"/>
        <v>dez</v>
      </c>
      <c r="Q1208" s="7" t="str">
        <f>IF($N1208=1,IF(ISERROR(VLOOKUP($P1208,'M1'!$A:$C,Q$2,FALSE)),"NOT PRESENT",VLOOKUP($P1208,'M1'!$A:$C,Q$2,FALSE)),IF($N1208=2,IF(ISERROR(VLOOKUP(DATA!$P1208,'M2'!$A:$C,Q$2,FALSE)),"NOT PRESENT",VLOOKUP(DATA!$P1208,'M2'!$A:$C,Q$2,FALSE)),IF($N1208=0,IF(ISERROR(VLOOKUP($P1208,'M1'!$A:$C,Q$2,FALSE)),IF(ISERROR(VLOOKUP(DATA!$P1208,'M2'!$A:$C,Q$2,FALSE)),"NOT PRESENT",VLOOKUP(DATA!$P1208,'M2'!$A:$C,Q$2,FALSE)),VLOOKUP($P1208,'M1'!$A:$C,Q$2,FALSE)),"SPECIFY METHOD")))</f>
        <v>Debris - Zero</v>
      </c>
      <c r="R1208" s="7" t="str">
        <f>IF($N1208=1,IF(ISERROR(VLOOKUP($P1208,'M1'!$A:$C,R$2,FALSE)),"NOT PRESENT",VLOOKUP($P1208,'M1'!$A:$C,R$2,FALSE)),IF($N1208=2,IF(ISERROR(VLOOKUP(DATA!$P1208,'M2'!$A:$C,R$2,FALSE)),"NOT PRESENT",VLOOKUP(DATA!$P1208,'M2'!$A:$C,R$2,FALSE)),IF($N1208=0,IF(ISERROR(VLOOKUP($P1208,'M1'!$A:$C,R$2,FALSE)),IF(ISERROR(VLOOKUP(DATA!$P1208,'M2'!$A:$C,R$2,FALSE)),"NOT PRESENT",VLOOKUP(DATA!$P1208,'M2'!$A:$C,R$2,FALSE)),VLOOKUP($P1208,'M1'!$A:$C,R$2,FALSE)),"SPECIFY METHOD")))</f>
        <v>No Debris found</v>
      </c>
      <c r="S1208" s="33">
        <f t="shared" si="2318"/>
        <v>0</v>
      </c>
      <c r="T1208" s="2">
        <v>0</v>
      </c>
    </row>
    <row r="1209" spans="2:20">
      <c r="B1209" s="2" t="str">
        <f t="shared" ref="B1209:D1209" si="2393">IF(ISERROR(B1208),IF(ISERROR(B1207),IF(ISERROR(B1206),"BLANK",B1206),B1207),B1208)</f>
        <v>LH</v>
      </c>
      <c r="C1209" s="2" t="str">
        <f t="shared" si="2393"/>
        <v>KK</v>
      </c>
      <c r="D1209" s="2" t="str">
        <f t="shared" si="2393"/>
        <v>BC3</v>
      </c>
      <c r="E1209" s="7" t="str">
        <f>IF(ISERROR(VLOOKUP($D1209,SITES!$A:$E,2,FALSE)),"",VLOOKUP($D1209,SITES!$A:$E,2,FALSE))</f>
        <v>Broward County 3</v>
      </c>
      <c r="F1209" s="4">
        <f>IF(ISERROR(VLOOKUP($D1209,SITES!$A:$E,3,FALSE)),"",VLOOKUP($D1209,SITES!$A:$E,3,FALSE))</f>
        <v>26.158633333333334</v>
      </c>
      <c r="G1209" s="31">
        <f>IF(ISERROR(VLOOKUP($D1209,SITES!$A:$E,4,FALSE)),"",VLOOKUP($D1209,SITES!$A:$E,4,FALSE))</f>
        <v>-80.077349999999996</v>
      </c>
      <c r="H1209" s="50">
        <f t="shared" ref="H1209:P1209" si="2394">IF(ISERROR(H1208),IF(ISERROR(H1207),IF(ISERROR(H1206),"BLANK",H1206),H1207),H1208)</f>
        <v>45479</v>
      </c>
      <c r="I1209" s="2">
        <f t="shared" si="2394"/>
        <v>15</v>
      </c>
      <c r="J1209" s="2" t="str">
        <f t="shared" si="2394"/>
        <v>N</v>
      </c>
      <c r="K1209" s="6">
        <f t="shared" si="2394"/>
        <v>0.41666666666666669</v>
      </c>
      <c r="L1209" s="2" t="str">
        <f t="shared" si="2394"/>
        <v>Angela</v>
      </c>
      <c r="M1209" s="2">
        <f t="shared" si="2394"/>
        <v>18.899999999999999</v>
      </c>
      <c r="N1209" s="2">
        <f t="shared" si="2394"/>
        <v>2</v>
      </c>
      <c r="O1209" s="2">
        <f t="shared" si="2394"/>
        <v>2</v>
      </c>
      <c r="P1209" s="2" t="str">
        <f t="shared" si="2394"/>
        <v>dez</v>
      </c>
      <c r="Q1209" s="7" t="str">
        <f>IF($N1209=1,IF(ISERROR(VLOOKUP($P1209,'M1'!$A:$C,Q$2,FALSE)),"NOT PRESENT",VLOOKUP($P1209,'M1'!$A:$C,Q$2,FALSE)),IF($N1209=2,IF(ISERROR(VLOOKUP(DATA!$P1209,'M2'!$A:$C,Q$2,FALSE)),"NOT PRESENT",VLOOKUP(DATA!$P1209,'M2'!$A:$C,Q$2,FALSE)),IF($N1209=0,IF(ISERROR(VLOOKUP($P1209,'M1'!$A:$C,Q$2,FALSE)),IF(ISERROR(VLOOKUP(DATA!$P1209,'M2'!$A:$C,Q$2,FALSE)),"NOT PRESENT",VLOOKUP(DATA!$P1209,'M2'!$A:$C,Q$2,FALSE)),VLOOKUP($P1209,'M1'!$A:$C,Q$2,FALSE)),"SPECIFY METHOD")))</f>
        <v>Debris - Zero</v>
      </c>
      <c r="R1209" s="7" t="str">
        <f>IF($N1209=1,IF(ISERROR(VLOOKUP($P1209,'M1'!$A:$C,R$2,FALSE)),"NOT PRESENT",VLOOKUP($P1209,'M1'!$A:$C,R$2,FALSE)),IF($N1209=2,IF(ISERROR(VLOOKUP(DATA!$P1209,'M2'!$A:$C,R$2,FALSE)),"NOT PRESENT",VLOOKUP(DATA!$P1209,'M2'!$A:$C,R$2,FALSE)),IF($N1209=0,IF(ISERROR(VLOOKUP($P1209,'M1'!$A:$C,R$2,FALSE)),IF(ISERROR(VLOOKUP(DATA!$P1209,'M2'!$A:$C,R$2,FALSE)),"NOT PRESENT",VLOOKUP(DATA!$P1209,'M2'!$A:$C,R$2,FALSE)),VLOOKUP($P1209,'M1'!$A:$C,R$2,FALSE)),"SPECIFY METHOD")))</f>
        <v>No Debris found</v>
      </c>
      <c r="S1209" s="33">
        <f t="shared" si="2318"/>
        <v>0</v>
      </c>
      <c r="T1209" s="2">
        <v>0</v>
      </c>
    </row>
    <row r="1210" spans="2:20">
      <c r="B1210" s="2" t="str">
        <f t="shared" ref="B1210:D1210" si="2395">IF(ISERROR(B1209),IF(ISERROR(B1208),IF(ISERROR(B1207),"BLANK",B1207),B1208),B1209)</f>
        <v>LH</v>
      </c>
      <c r="C1210" s="2" t="str">
        <f t="shared" si="2395"/>
        <v>KK</v>
      </c>
      <c r="D1210" s="2" t="str">
        <f t="shared" si="2395"/>
        <v>BC3</v>
      </c>
      <c r="E1210" s="7" t="str">
        <f>IF(ISERROR(VLOOKUP($D1210,SITES!$A:$E,2,FALSE)),"",VLOOKUP($D1210,SITES!$A:$E,2,FALSE))</f>
        <v>Broward County 3</v>
      </c>
      <c r="F1210" s="4">
        <f>IF(ISERROR(VLOOKUP($D1210,SITES!$A:$E,3,FALSE)),"",VLOOKUP($D1210,SITES!$A:$E,3,FALSE))</f>
        <v>26.158633333333334</v>
      </c>
      <c r="G1210" s="31">
        <f>IF(ISERROR(VLOOKUP($D1210,SITES!$A:$E,4,FALSE)),"",VLOOKUP($D1210,SITES!$A:$E,4,FALSE))</f>
        <v>-80.077349999999996</v>
      </c>
      <c r="H1210" s="50">
        <f t="shared" ref="H1210:P1210" si="2396">IF(ISERROR(H1209),IF(ISERROR(H1208),IF(ISERROR(H1207),"BLANK",H1207),H1208),H1209)</f>
        <v>45479</v>
      </c>
      <c r="I1210" s="2">
        <f t="shared" si="2396"/>
        <v>15</v>
      </c>
      <c r="J1210" s="2" t="str">
        <f t="shared" si="2396"/>
        <v>N</v>
      </c>
      <c r="K1210" s="6">
        <f t="shared" si="2396"/>
        <v>0.41666666666666669</v>
      </c>
      <c r="L1210" s="2" t="str">
        <f t="shared" si="2396"/>
        <v>Angela</v>
      </c>
      <c r="M1210" s="2">
        <f t="shared" si="2396"/>
        <v>18.899999999999999</v>
      </c>
      <c r="N1210" s="2">
        <f t="shared" si="2396"/>
        <v>2</v>
      </c>
      <c r="O1210" s="2">
        <f t="shared" si="2396"/>
        <v>2</v>
      </c>
      <c r="P1210" s="2" t="str">
        <f t="shared" si="2396"/>
        <v>dez</v>
      </c>
      <c r="Q1210" s="7" t="str">
        <f>IF($N1210=1,IF(ISERROR(VLOOKUP($P1210,'M1'!$A:$C,Q$2,FALSE)),"NOT PRESENT",VLOOKUP($P1210,'M1'!$A:$C,Q$2,FALSE)),IF($N1210=2,IF(ISERROR(VLOOKUP(DATA!$P1210,'M2'!$A:$C,Q$2,FALSE)),"NOT PRESENT",VLOOKUP(DATA!$P1210,'M2'!$A:$C,Q$2,FALSE)),IF($N1210=0,IF(ISERROR(VLOOKUP($P1210,'M1'!$A:$C,Q$2,FALSE)),IF(ISERROR(VLOOKUP(DATA!$P1210,'M2'!$A:$C,Q$2,FALSE)),"NOT PRESENT",VLOOKUP(DATA!$P1210,'M2'!$A:$C,Q$2,FALSE)),VLOOKUP($P1210,'M1'!$A:$C,Q$2,FALSE)),"SPECIFY METHOD")))</f>
        <v>Debris - Zero</v>
      </c>
      <c r="R1210" s="7" t="str">
        <f>IF($N1210=1,IF(ISERROR(VLOOKUP($P1210,'M1'!$A:$C,R$2,FALSE)),"NOT PRESENT",VLOOKUP($P1210,'M1'!$A:$C,R$2,FALSE)),IF($N1210=2,IF(ISERROR(VLOOKUP(DATA!$P1210,'M2'!$A:$C,R$2,FALSE)),"NOT PRESENT",VLOOKUP(DATA!$P1210,'M2'!$A:$C,R$2,FALSE)),IF($N1210=0,IF(ISERROR(VLOOKUP($P1210,'M1'!$A:$C,R$2,FALSE)),IF(ISERROR(VLOOKUP(DATA!$P1210,'M2'!$A:$C,R$2,FALSE)),"NOT PRESENT",VLOOKUP(DATA!$P1210,'M2'!$A:$C,R$2,FALSE)),VLOOKUP($P1210,'M1'!$A:$C,R$2,FALSE)),"SPECIFY METHOD")))</f>
        <v>No Debris found</v>
      </c>
      <c r="S1210" s="33">
        <f t="shared" si="2318"/>
        <v>0</v>
      </c>
      <c r="T1210" s="2">
        <v>0</v>
      </c>
    </row>
    <row r="1211" spans="2:20">
      <c r="B1211" s="2" t="str">
        <f t="shared" ref="B1211:D1211" si="2397">IF(ISERROR(B1210),IF(ISERROR(B1209),IF(ISERROR(B1208),"BLANK",B1208),B1209),B1210)</f>
        <v>LH</v>
      </c>
      <c r="C1211" s="2" t="str">
        <f t="shared" si="2397"/>
        <v>KK</v>
      </c>
      <c r="D1211" s="2" t="str">
        <f t="shared" si="2397"/>
        <v>BC3</v>
      </c>
      <c r="E1211" s="7" t="str">
        <f>IF(ISERROR(VLOOKUP($D1211,SITES!$A:$E,2,FALSE)),"",VLOOKUP($D1211,SITES!$A:$E,2,FALSE))</f>
        <v>Broward County 3</v>
      </c>
      <c r="F1211" s="4">
        <f>IF(ISERROR(VLOOKUP($D1211,SITES!$A:$E,3,FALSE)),"",VLOOKUP($D1211,SITES!$A:$E,3,FALSE))</f>
        <v>26.158633333333334</v>
      </c>
      <c r="G1211" s="31">
        <f>IF(ISERROR(VLOOKUP($D1211,SITES!$A:$E,4,FALSE)),"",VLOOKUP($D1211,SITES!$A:$E,4,FALSE))</f>
        <v>-80.077349999999996</v>
      </c>
      <c r="H1211" s="50">
        <f t="shared" ref="H1211:P1211" si="2398">IF(ISERROR(H1210),IF(ISERROR(H1209),IF(ISERROR(H1208),"BLANK",H1208),H1209),H1210)</f>
        <v>45479</v>
      </c>
      <c r="I1211" s="2">
        <f t="shared" si="2398"/>
        <v>15</v>
      </c>
      <c r="J1211" s="2" t="str">
        <f t="shared" si="2398"/>
        <v>N</v>
      </c>
      <c r="K1211" s="6">
        <f t="shared" si="2398"/>
        <v>0.41666666666666669</v>
      </c>
      <c r="L1211" s="2" t="str">
        <f t="shared" si="2398"/>
        <v>Angela</v>
      </c>
      <c r="M1211" s="2">
        <f t="shared" si="2398"/>
        <v>18.899999999999999</v>
      </c>
      <c r="N1211" s="2">
        <f t="shared" si="2398"/>
        <v>2</v>
      </c>
      <c r="O1211" s="2">
        <f t="shared" si="2398"/>
        <v>2</v>
      </c>
      <c r="P1211" s="2" t="str">
        <f t="shared" si="2398"/>
        <v>dez</v>
      </c>
      <c r="Q1211" s="7" t="str">
        <f>IF($N1211=1,IF(ISERROR(VLOOKUP($P1211,'M1'!$A:$C,Q$2,FALSE)),"NOT PRESENT",VLOOKUP($P1211,'M1'!$A:$C,Q$2,FALSE)),IF($N1211=2,IF(ISERROR(VLOOKUP(DATA!$P1211,'M2'!$A:$C,Q$2,FALSE)),"NOT PRESENT",VLOOKUP(DATA!$P1211,'M2'!$A:$C,Q$2,FALSE)),IF($N1211=0,IF(ISERROR(VLOOKUP($P1211,'M1'!$A:$C,Q$2,FALSE)),IF(ISERROR(VLOOKUP(DATA!$P1211,'M2'!$A:$C,Q$2,FALSE)),"NOT PRESENT",VLOOKUP(DATA!$P1211,'M2'!$A:$C,Q$2,FALSE)),VLOOKUP($P1211,'M1'!$A:$C,Q$2,FALSE)),"SPECIFY METHOD")))</f>
        <v>Debris - Zero</v>
      </c>
      <c r="R1211" s="7" t="str">
        <f>IF($N1211=1,IF(ISERROR(VLOOKUP($P1211,'M1'!$A:$C,R$2,FALSE)),"NOT PRESENT",VLOOKUP($P1211,'M1'!$A:$C,R$2,FALSE)),IF($N1211=2,IF(ISERROR(VLOOKUP(DATA!$P1211,'M2'!$A:$C,R$2,FALSE)),"NOT PRESENT",VLOOKUP(DATA!$P1211,'M2'!$A:$C,R$2,FALSE)),IF($N1211=0,IF(ISERROR(VLOOKUP($P1211,'M1'!$A:$C,R$2,FALSE)),IF(ISERROR(VLOOKUP(DATA!$P1211,'M2'!$A:$C,R$2,FALSE)),"NOT PRESENT",VLOOKUP(DATA!$P1211,'M2'!$A:$C,R$2,FALSE)),VLOOKUP($P1211,'M1'!$A:$C,R$2,FALSE)),"SPECIFY METHOD")))</f>
        <v>No Debris found</v>
      </c>
      <c r="S1211" s="33">
        <f t="shared" si="2318"/>
        <v>0</v>
      </c>
      <c r="T1211" s="2">
        <v>0</v>
      </c>
    </row>
    <row r="1212" spans="2:20">
      <c r="B1212" s="2" t="str">
        <f t="shared" ref="B1212:D1212" si="2399">IF(ISERROR(B1211),IF(ISERROR(B1210),IF(ISERROR(B1209),"BLANK",B1209),B1210),B1211)</f>
        <v>LH</v>
      </c>
      <c r="C1212" s="2" t="str">
        <f t="shared" si="2399"/>
        <v>KK</v>
      </c>
      <c r="D1212" s="2" t="str">
        <f t="shared" si="2399"/>
        <v>BC3</v>
      </c>
      <c r="E1212" s="7" t="str">
        <f>IF(ISERROR(VLOOKUP($D1212,SITES!$A:$E,2,FALSE)),"",VLOOKUP($D1212,SITES!$A:$E,2,FALSE))</f>
        <v>Broward County 3</v>
      </c>
      <c r="F1212" s="4">
        <f>IF(ISERROR(VLOOKUP($D1212,SITES!$A:$E,3,FALSE)),"",VLOOKUP($D1212,SITES!$A:$E,3,FALSE))</f>
        <v>26.158633333333334</v>
      </c>
      <c r="G1212" s="31">
        <f>IF(ISERROR(VLOOKUP($D1212,SITES!$A:$E,4,FALSE)),"",VLOOKUP($D1212,SITES!$A:$E,4,FALSE))</f>
        <v>-80.077349999999996</v>
      </c>
      <c r="H1212" s="50">
        <f t="shared" ref="H1212:P1212" si="2400">IF(ISERROR(H1211),IF(ISERROR(H1210),IF(ISERROR(H1209),"BLANK",H1209),H1210),H1211)</f>
        <v>45479</v>
      </c>
      <c r="I1212" s="2">
        <f t="shared" si="2400"/>
        <v>15</v>
      </c>
      <c r="J1212" s="2" t="str">
        <f t="shared" si="2400"/>
        <v>N</v>
      </c>
      <c r="K1212" s="6">
        <f t="shared" si="2400"/>
        <v>0.41666666666666669</v>
      </c>
      <c r="L1212" s="2" t="str">
        <f t="shared" si="2400"/>
        <v>Angela</v>
      </c>
      <c r="M1212" s="2">
        <f t="shared" si="2400"/>
        <v>18.899999999999999</v>
      </c>
      <c r="N1212" s="2">
        <f t="shared" si="2400"/>
        <v>2</v>
      </c>
      <c r="O1212" s="2">
        <f t="shared" si="2400"/>
        <v>2</v>
      </c>
      <c r="P1212" s="2" t="str">
        <f t="shared" si="2400"/>
        <v>dez</v>
      </c>
      <c r="Q1212" s="7" t="str">
        <f>IF($N1212=1,IF(ISERROR(VLOOKUP($P1212,'M1'!$A:$C,Q$2,FALSE)),"NOT PRESENT",VLOOKUP($P1212,'M1'!$A:$C,Q$2,FALSE)),IF($N1212=2,IF(ISERROR(VLOOKUP(DATA!$P1212,'M2'!$A:$C,Q$2,FALSE)),"NOT PRESENT",VLOOKUP(DATA!$P1212,'M2'!$A:$C,Q$2,FALSE)),IF($N1212=0,IF(ISERROR(VLOOKUP($P1212,'M1'!$A:$C,Q$2,FALSE)),IF(ISERROR(VLOOKUP(DATA!$P1212,'M2'!$A:$C,Q$2,FALSE)),"NOT PRESENT",VLOOKUP(DATA!$P1212,'M2'!$A:$C,Q$2,FALSE)),VLOOKUP($P1212,'M1'!$A:$C,Q$2,FALSE)),"SPECIFY METHOD")))</f>
        <v>Debris - Zero</v>
      </c>
      <c r="R1212" s="7" t="str">
        <f>IF($N1212=1,IF(ISERROR(VLOOKUP($P1212,'M1'!$A:$C,R$2,FALSE)),"NOT PRESENT",VLOOKUP($P1212,'M1'!$A:$C,R$2,FALSE)),IF($N1212=2,IF(ISERROR(VLOOKUP(DATA!$P1212,'M2'!$A:$C,R$2,FALSE)),"NOT PRESENT",VLOOKUP(DATA!$P1212,'M2'!$A:$C,R$2,FALSE)),IF($N1212=0,IF(ISERROR(VLOOKUP($P1212,'M1'!$A:$C,R$2,FALSE)),IF(ISERROR(VLOOKUP(DATA!$P1212,'M2'!$A:$C,R$2,FALSE)),"NOT PRESENT",VLOOKUP(DATA!$P1212,'M2'!$A:$C,R$2,FALSE)),VLOOKUP($P1212,'M1'!$A:$C,R$2,FALSE)),"SPECIFY METHOD")))</f>
        <v>No Debris found</v>
      </c>
      <c r="S1212" s="33">
        <f t="shared" si="2318"/>
        <v>0</v>
      </c>
      <c r="T1212" s="2">
        <v>0</v>
      </c>
    </row>
    <row r="1213" spans="2:20">
      <c r="B1213" s="2" t="str">
        <f t="shared" ref="B1213:D1213" si="2401">IF(ISERROR(B1212),IF(ISERROR(B1211),IF(ISERROR(B1210),"BLANK",B1210),B1211),B1212)</f>
        <v>LH</v>
      </c>
      <c r="C1213" s="2" t="str">
        <f t="shared" si="2401"/>
        <v>KK</v>
      </c>
      <c r="D1213" s="2" t="str">
        <f t="shared" si="2401"/>
        <v>BC3</v>
      </c>
      <c r="E1213" s="7" t="str">
        <f>IF(ISERROR(VLOOKUP($D1213,SITES!$A:$E,2,FALSE)),"",VLOOKUP($D1213,SITES!$A:$E,2,FALSE))</f>
        <v>Broward County 3</v>
      </c>
      <c r="F1213" s="4">
        <f>IF(ISERROR(VLOOKUP($D1213,SITES!$A:$E,3,FALSE)),"",VLOOKUP($D1213,SITES!$A:$E,3,FALSE))</f>
        <v>26.158633333333334</v>
      </c>
      <c r="G1213" s="31">
        <f>IF(ISERROR(VLOOKUP($D1213,SITES!$A:$E,4,FALSE)),"",VLOOKUP($D1213,SITES!$A:$E,4,FALSE))</f>
        <v>-80.077349999999996</v>
      </c>
      <c r="H1213" s="50">
        <f t="shared" ref="H1213:P1213" si="2402">IF(ISERROR(H1212),IF(ISERROR(H1211),IF(ISERROR(H1210),"BLANK",H1210),H1211),H1212)</f>
        <v>45479</v>
      </c>
      <c r="I1213" s="2">
        <f t="shared" si="2402"/>
        <v>15</v>
      </c>
      <c r="J1213" s="2" t="str">
        <f t="shared" si="2402"/>
        <v>N</v>
      </c>
      <c r="K1213" s="6">
        <f t="shared" si="2402"/>
        <v>0.41666666666666669</v>
      </c>
      <c r="L1213" s="2" t="str">
        <f t="shared" si="2402"/>
        <v>Angela</v>
      </c>
      <c r="M1213" s="2">
        <f t="shared" si="2402"/>
        <v>18.899999999999999</v>
      </c>
      <c r="N1213" s="2">
        <f t="shared" si="2402"/>
        <v>2</v>
      </c>
      <c r="O1213" s="2">
        <f t="shared" si="2402"/>
        <v>2</v>
      </c>
      <c r="P1213" s="2" t="str">
        <f t="shared" si="2402"/>
        <v>dez</v>
      </c>
      <c r="Q1213" s="7" t="str">
        <f>IF($N1213=1,IF(ISERROR(VLOOKUP($P1213,'M1'!$A:$C,Q$2,FALSE)),"NOT PRESENT",VLOOKUP($P1213,'M1'!$A:$C,Q$2,FALSE)),IF($N1213=2,IF(ISERROR(VLOOKUP(DATA!$P1213,'M2'!$A:$C,Q$2,FALSE)),"NOT PRESENT",VLOOKUP(DATA!$P1213,'M2'!$A:$C,Q$2,FALSE)),IF($N1213=0,IF(ISERROR(VLOOKUP($P1213,'M1'!$A:$C,Q$2,FALSE)),IF(ISERROR(VLOOKUP(DATA!$P1213,'M2'!$A:$C,Q$2,FALSE)),"NOT PRESENT",VLOOKUP(DATA!$P1213,'M2'!$A:$C,Q$2,FALSE)),VLOOKUP($P1213,'M1'!$A:$C,Q$2,FALSE)),"SPECIFY METHOD")))</f>
        <v>Debris - Zero</v>
      </c>
      <c r="R1213" s="7" t="str">
        <f>IF($N1213=1,IF(ISERROR(VLOOKUP($P1213,'M1'!$A:$C,R$2,FALSE)),"NOT PRESENT",VLOOKUP($P1213,'M1'!$A:$C,R$2,FALSE)),IF($N1213=2,IF(ISERROR(VLOOKUP(DATA!$P1213,'M2'!$A:$C,R$2,FALSE)),"NOT PRESENT",VLOOKUP(DATA!$P1213,'M2'!$A:$C,R$2,FALSE)),IF($N1213=0,IF(ISERROR(VLOOKUP($P1213,'M1'!$A:$C,R$2,FALSE)),IF(ISERROR(VLOOKUP(DATA!$P1213,'M2'!$A:$C,R$2,FALSE)),"NOT PRESENT",VLOOKUP(DATA!$P1213,'M2'!$A:$C,R$2,FALSE)),VLOOKUP($P1213,'M1'!$A:$C,R$2,FALSE)),"SPECIFY METHOD")))</f>
        <v>No Debris found</v>
      </c>
      <c r="S1213" s="33">
        <f t="shared" si="2318"/>
        <v>0</v>
      </c>
      <c r="T1213" s="2">
        <v>0</v>
      </c>
    </row>
    <row r="1214" spans="2:20">
      <c r="B1214" s="2" t="str">
        <f t="shared" ref="B1214:D1214" si="2403">IF(ISERROR(B1213),IF(ISERROR(B1212),IF(ISERROR(B1211),"BLANK",B1211),B1212),B1213)</f>
        <v>LH</v>
      </c>
      <c r="C1214" s="2" t="str">
        <f t="shared" si="2403"/>
        <v>KK</v>
      </c>
      <c r="D1214" s="2" t="str">
        <f t="shared" si="2403"/>
        <v>BC3</v>
      </c>
      <c r="E1214" s="7" t="str">
        <f>IF(ISERROR(VLOOKUP($D1214,SITES!$A:$E,2,FALSE)),"",VLOOKUP($D1214,SITES!$A:$E,2,FALSE))</f>
        <v>Broward County 3</v>
      </c>
      <c r="F1214" s="4">
        <f>IF(ISERROR(VLOOKUP($D1214,SITES!$A:$E,3,FALSE)),"",VLOOKUP($D1214,SITES!$A:$E,3,FALSE))</f>
        <v>26.158633333333334</v>
      </c>
      <c r="G1214" s="31">
        <f>IF(ISERROR(VLOOKUP($D1214,SITES!$A:$E,4,FALSE)),"",VLOOKUP($D1214,SITES!$A:$E,4,FALSE))</f>
        <v>-80.077349999999996</v>
      </c>
      <c r="H1214" s="50">
        <f t="shared" ref="H1214:P1214" si="2404">IF(ISERROR(H1213),IF(ISERROR(H1212),IF(ISERROR(H1211),"BLANK",H1211),H1212),H1213)</f>
        <v>45479</v>
      </c>
      <c r="I1214" s="2">
        <f t="shared" si="2404"/>
        <v>15</v>
      </c>
      <c r="J1214" s="2" t="str">
        <f t="shared" si="2404"/>
        <v>N</v>
      </c>
      <c r="K1214" s="6">
        <f t="shared" si="2404"/>
        <v>0.41666666666666669</v>
      </c>
      <c r="L1214" s="2" t="str">
        <f t="shared" si="2404"/>
        <v>Angela</v>
      </c>
      <c r="M1214" s="2">
        <f t="shared" si="2404"/>
        <v>18.899999999999999</v>
      </c>
      <c r="N1214" s="2">
        <f t="shared" si="2404"/>
        <v>2</v>
      </c>
      <c r="O1214" s="2">
        <f t="shared" si="2404"/>
        <v>2</v>
      </c>
      <c r="P1214" s="2" t="str">
        <f t="shared" si="2404"/>
        <v>dez</v>
      </c>
      <c r="Q1214" s="7" t="str">
        <f>IF($N1214=1,IF(ISERROR(VLOOKUP($P1214,'M1'!$A:$C,Q$2,FALSE)),"NOT PRESENT",VLOOKUP($P1214,'M1'!$A:$C,Q$2,FALSE)),IF($N1214=2,IF(ISERROR(VLOOKUP(DATA!$P1214,'M2'!$A:$C,Q$2,FALSE)),"NOT PRESENT",VLOOKUP(DATA!$P1214,'M2'!$A:$C,Q$2,FALSE)),IF($N1214=0,IF(ISERROR(VLOOKUP($P1214,'M1'!$A:$C,Q$2,FALSE)),IF(ISERROR(VLOOKUP(DATA!$P1214,'M2'!$A:$C,Q$2,FALSE)),"NOT PRESENT",VLOOKUP(DATA!$P1214,'M2'!$A:$C,Q$2,FALSE)),VLOOKUP($P1214,'M1'!$A:$C,Q$2,FALSE)),"SPECIFY METHOD")))</f>
        <v>Debris - Zero</v>
      </c>
      <c r="R1214" s="7" t="str">
        <f>IF($N1214=1,IF(ISERROR(VLOOKUP($P1214,'M1'!$A:$C,R$2,FALSE)),"NOT PRESENT",VLOOKUP($P1214,'M1'!$A:$C,R$2,FALSE)),IF($N1214=2,IF(ISERROR(VLOOKUP(DATA!$P1214,'M2'!$A:$C,R$2,FALSE)),"NOT PRESENT",VLOOKUP(DATA!$P1214,'M2'!$A:$C,R$2,FALSE)),IF($N1214=0,IF(ISERROR(VLOOKUP($P1214,'M1'!$A:$C,R$2,FALSE)),IF(ISERROR(VLOOKUP(DATA!$P1214,'M2'!$A:$C,R$2,FALSE)),"NOT PRESENT",VLOOKUP(DATA!$P1214,'M2'!$A:$C,R$2,FALSE)),VLOOKUP($P1214,'M1'!$A:$C,R$2,FALSE)),"SPECIFY METHOD")))</f>
        <v>No Debris found</v>
      </c>
      <c r="S1214" s="33">
        <f t="shared" si="2318"/>
        <v>0</v>
      </c>
      <c r="T1214" s="2">
        <v>0</v>
      </c>
    </row>
    <row r="1215" spans="2:20">
      <c r="B1215" s="2" t="str">
        <f t="shared" ref="B1215:D1215" si="2405">IF(ISERROR(B1214),IF(ISERROR(B1213),IF(ISERROR(B1212),"BLANK",B1212),B1213),B1214)</f>
        <v>LH</v>
      </c>
      <c r="C1215" s="2" t="str">
        <f t="shared" si="2405"/>
        <v>KK</v>
      </c>
      <c r="D1215" s="2" t="str">
        <f t="shared" si="2405"/>
        <v>BC3</v>
      </c>
      <c r="E1215" s="7" t="str">
        <f>IF(ISERROR(VLOOKUP($D1215,SITES!$A:$E,2,FALSE)),"",VLOOKUP($D1215,SITES!$A:$E,2,FALSE))</f>
        <v>Broward County 3</v>
      </c>
      <c r="F1215" s="4">
        <f>IF(ISERROR(VLOOKUP($D1215,SITES!$A:$E,3,FALSE)),"",VLOOKUP($D1215,SITES!$A:$E,3,FALSE))</f>
        <v>26.158633333333334</v>
      </c>
      <c r="G1215" s="31">
        <f>IF(ISERROR(VLOOKUP($D1215,SITES!$A:$E,4,FALSE)),"",VLOOKUP($D1215,SITES!$A:$E,4,FALSE))</f>
        <v>-80.077349999999996</v>
      </c>
      <c r="H1215" s="50">
        <f t="shared" ref="H1215:P1215" si="2406">IF(ISERROR(H1214),IF(ISERROR(H1213),IF(ISERROR(H1212),"BLANK",H1212),H1213),H1214)</f>
        <v>45479</v>
      </c>
      <c r="I1215" s="2">
        <f t="shared" si="2406"/>
        <v>15</v>
      </c>
      <c r="J1215" s="2" t="str">
        <f t="shared" si="2406"/>
        <v>N</v>
      </c>
      <c r="K1215" s="6">
        <f t="shared" si="2406"/>
        <v>0.41666666666666669</v>
      </c>
      <c r="L1215" s="2" t="str">
        <f t="shared" si="2406"/>
        <v>Angela</v>
      </c>
      <c r="M1215" s="2">
        <f t="shared" si="2406"/>
        <v>18.899999999999999</v>
      </c>
      <c r="N1215" s="2">
        <f t="shared" si="2406"/>
        <v>2</v>
      </c>
      <c r="O1215" s="2">
        <f t="shared" si="2406"/>
        <v>2</v>
      </c>
      <c r="P1215" s="2" t="str">
        <f t="shared" si="2406"/>
        <v>dez</v>
      </c>
      <c r="Q1215" s="7" t="str">
        <f>IF($N1215=1,IF(ISERROR(VLOOKUP($P1215,'M1'!$A:$C,Q$2,FALSE)),"NOT PRESENT",VLOOKUP($P1215,'M1'!$A:$C,Q$2,FALSE)),IF($N1215=2,IF(ISERROR(VLOOKUP(DATA!$P1215,'M2'!$A:$C,Q$2,FALSE)),"NOT PRESENT",VLOOKUP(DATA!$P1215,'M2'!$A:$C,Q$2,FALSE)),IF($N1215=0,IF(ISERROR(VLOOKUP($P1215,'M1'!$A:$C,Q$2,FALSE)),IF(ISERROR(VLOOKUP(DATA!$P1215,'M2'!$A:$C,Q$2,FALSE)),"NOT PRESENT",VLOOKUP(DATA!$P1215,'M2'!$A:$C,Q$2,FALSE)),VLOOKUP($P1215,'M1'!$A:$C,Q$2,FALSE)),"SPECIFY METHOD")))</f>
        <v>Debris - Zero</v>
      </c>
      <c r="R1215" s="7" t="str">
        <f>IF($N1215=1,IF(ISERROR(VLOOKUP($P1215,'M1'!$A:$C,R$2,FALSE)),"NOT PRESENT",VLOOKUP($P1215,'M1'!$A:$C,R$2,FALSE)),IF($N1215=2,IF(ISERROR(VLOOKUP(DATA!$P1215,'M2'!$A:$C,R$2,FALSE)),"NOT PRESENT",VLOOKUP(DATA!$P1215,'M2'!$A:$C,R$2,FALSE)),IF($N1215=0,IF(ISERROR(VLOOKUP($P1215,'M1'!$A:$C,R$2,FALSE)),IF(ISERROR(VLOOKUP(DATA!$P1215,'M2'!$A:$C,R$2,FALSE)),"NOT PRESENT",VLOOKUP(DATA!$P1215,'M2'!$A:$C,R$2,FALSE)),VLOOKUP($P1215,'M1'!$A:$C,R$2,FALSE)),"SPECIFY METHOD")))</f>
        <v>No Debris found</v>
      </c>
      <c r="S1215" s="33">
        <f t="shared" si="2318"/>
        <v>0</v>
      </c>
      <c r="T1215" s="2">
        <v>0</v>
      </c>
    </row>
    <row r="1216" spans="2:20">
      <c r="B1216" s="2" t="str">
        <f t="shared" ref="B1216:D1216" si="2407">IF(ISERROR(B1215),IF(ISERROR(B1214),IF(ISERROR(B1213),"BLANK",B1213),B1214),B1215)</f>
        <v>LH</v>
      </c>
      <c r="C1216" s="2" t="str">
        <f t="shared" si="2407"/>
        <v>KK</v>
      </c>
      <c r="D1216" s="2" t="str">
        <f t="shared" si="2407"/>
        <v>BC3</v>
      </c>
      <c r="E1216" s="7" t="str">
        <f>IF(ISERROR(VLOOKUP($D1216,SITES!$A:$E,2,FALSE)),"",VLOOKUP($D1216,SITES!$A:$E,2,FALSE))</f>
        <v>Broward County 3</v>
      </c>
      <c r="F1216" s="4">
        <f>IF(ISERROR(VLOOKUP($D1216,SITES!$A:$E,3,FALSE)),"",VLOOKUP($D1216,SITES!$A:$E,3,FALSE))</f>
        <v>26.158633333333334</v>
      </c>
      <c r="G1216" s="31">
        <f>IF(ISERROR(VLOOKUP($D1216,SITES!$A:$E,4,FALSE)),"",VLOOKUP($D1216,SITES!$A:$E,4,FALSE))</f>
        <v>-80.077349999999996</v>
      </c>
      <c r="H1216" s="50">
        <f t="shared" ref="H1216:P1216" si="2408">IF(ISERROR(H1215),IF(ISERROR(H1214),IF(ISERROR(H1213),"BLANK",H1213),H1214),H1215)</f>
        <v>45479</v>
      </c>
      <c r="I1216" s="2">
        <f t="shared" si="2408"/>
        <v>15</v>
      </c>
      <c r="J1216" s="2" t="str">
        <f t="shared" si="2408"/>
        <v>N</v>
      </c>
      <c r="K1216" s="6">
        <f t="shared" si="2408"/>
        <v>0.41666666666666669</v>
      </c>
      <c r="L1216" s="2" t="str">
        <f t="shared" si="2408"/>
        <v>Angela</v>
      </c>
      <c r="M1216" s="2">
        <f t="shared" si="2408"/>
        <v>18.899999999999999</v>
      </c>
      <c r="N1216" s="2">
        <f t="shared" si="2408"/>
        <v>2</v>
      </c>
      <c r="O1216" s="2">
        <f t="shared" si="2408"/>
        <v>2</v>
      </c>
      <c r="P1216" s="2" t="str">
        <f t="shared" si="2408"/>
        <v>dez</v>
      </c>
      <c r="Q1216" s="7" t="str">
        <f>IF($N1216=1,IF(ISERROR(VLOOKUP($P1216,'M1'!$A:$C,Q$2,FALSE)),"NOT PRESENT",VLOOKUP($P1216,'M1'!$A:$C,Q$2,FALSE)),IF($N1216=2,IF(ISERROR(VLOOKUP(DATA!$P1216,'M2'!$A:$C,Q$2,FALSE)),"NOT PRESENT",VLOOKUP(DATA!$P1216,'M2'!$A:$C,Q$2,FALSE)),IF($N1216=0,IF(ISERROR(VLOOKUP($P1216,'M1'!$A:$C,Q$2,FALSE)),IF(ISERROR(VLOOKUP(DATA!$P1216,'M2'!$A:$C,Q$2,FALSE)),"NOT PRESENT",VLOOKUP(DATA!$P1216,'M2'!$A:$C,Q$2,FALSE)),VLOOKUP($P1216,'M1'!$A:$C,Q$2,FALSE)),"SPECIFY METHOD")))</f>
        <v>Debris - Zero</v>
      </c>
      <c r="R1216" s="7" t="str">
        <f>IF($N1216=1,IF(ISERROR(VLOOKUP($P1216,'M1'!$A:$C,R$2,FALSE)),"NOT PRESENT",VLOOKUP($P1216,'M1'!$A:$C,R$2,FALSE)),IF($N1216=2,IF(ISERROR(VLOOKUP(DATA!$P1216,'M2'!$A:$C,R$2,FALSE)),"NOT PRESENT",VLOOKUP(DATA!$P1216,'M2'!$A:$C,R$2,FALSE)),IF($N1216=0,IF(ISERROR(VLOOKUP($P1216,'M1'!$A:$C,R$2,FALSE)),IF(ISERROR(VLOOKUP(DATA!$P1216,'M2'!$A:$C,R$2,FALSE)),"NOT PRESENT",VLOOKUP(DATA!$P1216,'M2'!$A:$C,R$2,FALSE)),VLOOKUP($P1216,'M1'!$A:$C,R$2,FALSE)),"SPECIFY METHOD")))</f>
        <v>No Debris found</v>
      </c>
      <c r="S1216" s="33">
        <f t="shared" si="2318"/>
        <v>0</v>
      </c>
      <c r="T1216" s="2">
        <v>0</v>
      </c>
    </row>
    <row r="1217" spans="2:20">
      <c r="B1217" s="2" t="str">
        <f t="shared" ref="B1217:D1217" si="2409">IF(ISERROR(B1216),IF(ISERROR(B1215),IF(ISERROR(B1214),"BLANK",B1214),B1215),B1216)</f>
        <v>LH</v>
      </c>
      <c r="C1217" s="2" t="str">
        <f t="shared" si="2409"/>
        <v>KK</v>
      </c>
      <c r="D1217" s="2" t="str">
        <f t="shared" si="2409"/>
        <v>BC3</v>
      </c>
      <c r="E1217" s="7" t="str">
        <f>IF(ISERROR(VLOOKUP($D1217,SITES!$A:$E,2,FALSE)),"",VLOOKUP($D1217,SITES!$A:$E,2,FALSE))</f>
        <v>Broward County 3</v>
      </c>
      <c r="F1217" s="4">
        <f>IF(ISERROR(VLOOKUP($D1217,SITES!$A:$E,3,FALSE)),"",VLOOKUP($D1217,SITES!$A:$E,3,FALSE))</f>
        <v>26.158633333333334</v>
      </c>
      <c r="G1217" s="31">
        <f>IF(ISERROR(VLOOKUP($D1217,SITES!$A:$E,4,FALSE)),"",VLOOKUP($D1217,SITES!$A:$E,4,FALSE))</f>
        <v>-80.077349999999996</v>
      </c>
      <c r="H1217" s="50">
        <f t="shared" ref="H1217:P1217" si="2410">IF(ISERROR(H1216),IF(ISERROR(H1215),IF(ISERROR(H1214),"BLANK",H1214),H1215),H1216)</f>
        <v>45479</v>
      </c>
      <c r="I1217" s="2">
        <f t="shared" si="2410"/>
        <v>15</v>
      </c>
      <c r="J1217" s="2" t="str">
        <f t="shared" si="2410"/>
        <v>N</v>
      </c>
      <c r="K1217" s="6">
        <f t="shared" si="2410"/>
        <v>0.41666666666666669</v>
      </c>
      <c r="L1217" s="2" t="str">
        <f t="shared" si="2410"/>
        <v>Angela</v>
      </c>
      <c r="M1217" s="2">
        <f t="shared" si="2410"/>
        <v>18.899999999999999</v>
      </c>
      <c r="N1217" s="2">
        <f t="shared" si="2410"/>
        <v>2</v>
      </c>
      <c r="O1217" s="2">
        <f t="shared" si="2410"/>
        <v>2</v>
      </c>
      <c r="P1217" s="2" t="str">
        <f t="shared" si="2410"/>
        <v>dez</v>
      </c>
      <c r="Q1217" s="7" t="str">
        <f>IF($N1217=1,IF(ISERROR(VLOOKUP($P1217,'M1'!$A:$C,Q$2,FALSE)),"NOT PRESENT",VLOOKUP($P1217,'M1'!$A:$C,Q$2,FALSE)),IF($N1217=2,IF(ISERROR(VLOOKUP(DATA!$P1217,'M2'!$A:$C,Q$2,FALSE)),"NOT PRESENT",VLOOKUP(DATA!$P1217,'M2'!$A:$C,Q$2,FALSE)),IF($N1217=0,IF(ISERROR(VLOOKUP($P1217,'M1'!$A:$C,Q$2,FALSE)),IF(ISERROR(VLOOKUP(DATA!$P1217,'M2'!$A:$C,Q$2,FALSE)),"NOT PRESENT",VLOOKUP(DATA!$P1217,'M2'!$A:$C,Q$2,FALSE)),VLOOKUP($P1217,'M1'!$A:$C,Q$2,FALSE)),"SPECIFY METHOD")))</f>
        <v>Debris - Zero</v>
      </c>
      <c r="R1217" s="7" t="str">
        <f>IF($N1217=1,IF(ISERROR(VLOOKUP($P1217,'M1'!$A:$C,R$2,FALSE)),"NOT PRESENT",VLOOKUP($P1217,'M1'!$A:$C,R$2,FALSE)),IF($N1217=2,IF(ISERROR(VLOOKUP(DATA!$P1217,'M2'!$A:$C,R$2,FALSE)),"NOT PRESENT",VLOOKUP(DATA!$P1217,'M2'!$A:$C,R$2,FALSE)),IF($N1217=0,IF(ISERROR(VLOOKUP($P1217,'M1'!$A:$C,R$2,FALSE)),IF(ISERROR(VLOOKUP(DATA!$P1217,'M2'!$A:$C,R$2,FALSE)),"NOT PRESENT",VLOOKUP(DATA!$P1217,'M2'!$A:$C,R$2,FALSE)),VLOOKUP($P1217,'M1'!$A:$C,R$2,FALSE)),"SPECIFY METHOD")))</f>
        <v>No Debris found</v>
      </c>
      <c r="S1217" s="33">
        <f t="shared" si="2318"/>
        <v>0</v>
      </c>
      <c r="T1217" s="2">
        <v>0</v>
      </c>
    </row>
    <row r="1218" spans="2:20">
      <c r="B1218" s="2" t="str">
        <f t="shared" ref="B1218:D1218" si="2411">IF(ISERROR(B1217),IF(ISERROR(B1216),IF(ISERROR(B1215),"BLANK",B1215),B1216),B1217)</f>
        <v>LH</v>
      </c>
      <c r="C1218" s="2" t="str">
        <f t="shared" si="2411"/>
        <v>KK</v>
      </c>
      <c r="D1218" s="2" t="str">
        <f t="shared" si="2411"/>
        <v>BC3</v>
      </c>
      <c r="E1218" s="7" t="str">
        <f>IF(ISERROR(VLOOKUP($D1218,SITES!$A:$E,2,FALSE)),"",VLOOKUP($D1218,SITES!$A:$E,2,FALSE))</f>
        <v>Broward County 3</v>
      </c>
      <c r="F1218" s="4">
        <f>IF(ISERROR(VLOOKUP($D1218,SITES!$A:$E,3,FALSE)),"",VLOOKUP($D1218,SITES!$A:$E,3,FALSE))</f>
        <v>26.158633333333334</v>
      </c>
      <c r="G1218" s="31">
        <f>IF(ISERROR(VLOOKUP($D1218,SITES!$A:$E,4,FALSE)),"",VLOOKUP($D1218,SITES!$A:$E,4,FALSE))</f>
        <v>-80.077349999999996</v>
      </c>
      <c r="H1218" s="50">
        <f t="shared" ref="H1218:P1218" si="2412">IF(ISERROR(H1217),IF(ISERROR(H1216),IF(ISERROR(H1215),"BLANK",H1215),H1216),H1217)</f>
        <v>45479</v>
      </c>
      <c r="I1218" s="2">
        <f t="shared" si="2412"/>
        <v>15</v>
      </c>
      <c r="J1218" s="2" t="str">
        <f t="shared" si="2412"/>
        <v>N</v>
      </c>
      <c r="K1218" s="6">
        <f t="shared" si="2412"/>
        <v>0.41666666666666669</v>
      </c>
      <c r="L1218" s="2" t="str">
        <f t="shared" si="2412"/>
        <v>Angela</v>
      </c>
      <c r="M1218" s="2">
        <f t="shared" si="2412"/>
        <v>18.899999999999999</v>
      </c>
      <c r="N1218" s="2">
        <f t="shared" si="2412"/>
        <v>2</v>
      </c>
      <c r="O1218" s="2">
        <f t="shared" si="2412"/>
        <v>2</v>
      </c>
      <c r="P1218" s="2" t="str">
        <f t="shared" si="2412"/>
        <v>dez</v>
      </c>
      <c r="Q1218" s="7" t="str">
        <f>IF($N1218=1,IF(ISERROR(VLOOKUP($P1218,'M1'!$A:$C,Q$2,FALSE)),"NOT PRESENT",VLOOKUP($P1218,'M1'!$A:$C,Q$2,FALSE)),IF($N1218=2,IF(ISERROR(VLOOKUP(DATA!$P1218,'M2'!$A:$C,Q$2,FALSE)),"NOT PRESENT",VLOOKUP(DATA!$P1218,'M2'!$A:$C,Q$2,FALSE)),IF($N1218=0,IF(ISERROR(VLOOKUP($P1218,'M1'!$A:$C,Q$2,FALSE)),IF(ISERROR(VLOOKUP(DATA!$P1218,'M2'!$A:$C,Q$2,FALSE)),"NOT PRESENT",VLOOKUP(DATA!$P1218,'M2'!$A:$C,Q$2,FALSE)),VLOOKUP($P1218,'M1'!$A:$C,Q$2,FALSE)),"SPECIFY METHOD")))</f>
        <v>Debris - Zero</v>
      </c>
      <c r="R1218" s="7" t="str">
        <f>IF($N1218=1,IF(ISERROR(VLOOKUP($P1218,'M1'!$A:$C,R$2,FALSE)),"NOT PRESENT",VLOOKUP($P1218,'M1'!$A:$C,R$2,FALSE)),IF($N1218=2,IF(ISERROR(VLOOKUP(DATA!$P1218,'M2'!$A:$C,R$2,FALSE)),"NOT PRESENT",VLOOKUP(DATA!$P1218,'M2'!$A:$C,R$2,FALSE)),IF($N1218=0,IF(ISERROR(VLOOKUP($P1218,'M1'!$A:$C,R$2,FALSE)),IF(ISERROR(VLOOKUP(DATA!$P1218,'M2'!$A:$C,R$2,FALSE)),"NOT PRESENT",VLOOKUP(DATA!$P1218,'M2'!$A:$C,R$2,FALSE)),VLOOKUP($P1218,'M1'!$A:$C,R$2,FALSE)),"SPECIFY METHOD")))</f>
        <v>No Debris found</v>
      </c>
      <c r="S1218" s="33">
        <f t="shared" si="2318"/>
        <v>0</v>
      </c>
      <c r="T1218" s="2">
        <v>0</v>
      </c>
    </row>
    <row r="1219" spans="2:20">
      <c r="B1219" s="2" t="str">
        <f t="shared" ref="B1219:D1219" si="2413">IF(ISERROR(B1218),IF(ISERROR(B1217),IF(ISERROR(B1216),"BLANK",B1216),B1217),B1218)</f>
        <v>LH</v>
      </c>
      <c r="C1219" s="2" t="str">
        <f t="shared" si="2413"/>
        <v>KK</v>
      </c>
      <c r="D1219" s="2" t="str">
        <f t="shared" si="2413"/>
        <v>BC3</v>
      </c>
      <c r="E1219" s="7" t="str">
        <f>IF(ISERROR(VLOOKUP($D1219,SITES!$A:$E,2,FALSE)),"",VLOOKUP($D1219,SITES!$A:$E,2,FALSE))</f>
        <v>Broward County 3</v>
      </c>
      <c r="F1219" s="4">
        <f>IF(ISERROR(VLOOKUP($D1219,SITES!$A:$E,3,FALSE)),"",VLOOKUP($D1219,SITES!$A:$E,3,FALSE))</f>
        <v>26.158633333333334</v>
      </c>
      <c r="G1219" s="31">
        <f>IF(ISERROR(VLOOKUP($D1219,SITES!$A:$E,4,FALSE)),"",VLOOKUP($D1219,SITES!$A:$E,4,FALSE))</f>
        <v>-80.077349999999996</v>
      </c>
      <c r="H1219" s="50">
        <f t="shared" ref="H1219:P1219" si="2414">IF(ISERROR(H1218),IF(ISERROR(H1217),IF(ISERROR(H1216),"BLANK",H1216),H1217),H1218)</f>
        <v>45479</v>
      </c>
      <c r="I1219" s="2">
        <f t="shared" si="2414"/>
        <v>15</v>
      </c>
      <c r="J1219" s="2" t="str">
        <f t="shared" si="2414"/>
        <v>N</v>
      </c>
      <c r="K1219" s="6">
        <f t="shared" si="2414"/>
        <v>0.41666666666666669</v>
      </c>
      <c r="L1219" s="2" t="str">
        <f t="shared" si="2414"/>
        <v>Angela</v>
      </c>
      <c r="M1219" s="2">
        <f t="shared" si="2414"/>
        <v>18.899999999999999</v>
      </c>
      <c r="N1219" s="2">
        <f t="shared" si="2414"/>
        <v>2</v>
      </c>
      <c r="O1219" s="2">
        <f t="shared" si="2414"/>
        <v>2</v>
      </c>
      <c r="P1219" s="2" t="str">
        <f t="shared" si="2414"/>
        <v>dez</v>
      </c>
      <c r="Q1219" s="7" t="str">
        <f>IF($N1219=1,IF(ISERROR(VLOOKUP($P1219,'M1'!$A:$C,Q$2,FALSE)),"NOT PRESENT",VLOOKUP($P1219,'M1'!$A:$C,Q$2,FALSE)),IF($N1219=2,IF(ISERROR(VLOOKUP(DATA!$P1219,'M2'!$A:$C,Q$2,FALSE)),"NOT PRESENT",VLOOKUP(DATA!$P1219,'M2'!$A:$C,Q$2,FALSE)),IF($N1219=0,IF(ISERROR(VLOOKUP($P1219,'M1'!$A:$C,Q$2,FALSE)),IF(ISERROR(VLOOKUP(DATA!$P1219,'M2'!$A:$C,Q$2,FALSE)),"NOT PRESENT",VLOOKUP(DATA!$P1219,'M2'!$A:$C,Q$2,FALSE)),VLOOKUP($P1219,'M1'!$A:$C,Q$2,FALSE)),"SPECIFY METHOD")))</f>
        <v>Debris - Zero</v>
      </c>
      <c r="R1219" s="7" t="str">
        <f>IF($N1219=1,IF(ISERROR(VLOOKUP($P1219,'M1'!$A:$C,R$2,FALSE)),"NOT PRESENT",VLOOKUP($P1219,'M1'!$A:$C,R$2,FALSE)),IF($N1219=2,IF(ISERROR(VLOOKUP(DATA!$P1219,'M2'!$A:$C,R$2,FALSE)),"NOT PRESENT",VLOOKUP(DATA!$P1219,'M2'!$A:$C,R$2,FALSE)),IF($N1219=0,IF(ISERROR(VLOOKUP($P1219,'M1'!$A:$C,R$2,FALSE)),IF(ISERROR(VLOOKUP(DATA!$P1219,'M2'!$A:$C,R$2,FALSE)),"NOT PRESENT",VLOOKUP(DATA!$P1219,'M2'!$A:$C,R$2,FALSE)),VLOOKUP($P1219,'M1'!$A:$C,R$2,FALSE)),"SPECIFY METHOD")))</f>
        <v>No Debris found</v>
      </c>
      <c r="S1219" s="33">
        <f t="shared" si="2318"/>
        <v>0</v>
      </c>
      <c r="T1219" s="2">
        <v>0</v>
      </c>
    </row>
    <row r="1220" spans="2:20">
      <c r="B1220" s="2" t="str">
        <f t="shared" ref="B1220:D1220" si="2415">IF(ISERROR(B1219),IF(ISERROR(B1218),IF(ISERROR(B1217),"BLANK",B1217),B1218),B1219)</f>
        <v>LH</v>
      </c>
      <c r="C1220" s="2" t="str">
        <f t="shared" si="2415"/>
        <v>KK</v>
      </c>
      <c r="D1220" s="2" t="str">
        <f t="shared" si="2415"/>
        <v>BC3</v>
      </c>
      <c r="E1220" s="7" t="str">
        <f>IF(ISERROR(VLOOKUP($D1220,SITES!$A:$E,2,FALSE)),"",VLOOKUP($D1220,SITES!$A:$E,2,FALSE))</f>
        <v>Broward County 3</v>
      </c>
      <c r="F1220" s="4">
        <f>IF(ISERROR(VLOOKUP($D1220,SITES!$A:$E,3,FALSE)),"",VLOOKUP($D1220,SITES!$A:$E,3,FALSE))</f>
        <v>26.158633333333334</v>
      </c>
      <c r="G1220" s="31">
        <f>IF(ISERROR(VLOOKUP($D1220,SITES!$A:$E,4,FALSE)),"",VLOOKUP($D1220,SITES!$A:$E,4,FALSE))</f>
        <v>-80.077349999999996</v>
      </c>
      <c r="H1220" s="50">
        <f t="shared" ref="H1220:P1220" si="2416">IF(ISERROR(H1219),IF(ISERROR(H1218),IF(ISERROR(H1217),"BLANK",H1217),H1218),H1219)</f>
        <v>45479</v>
      </c>
      <c r="I1220" s="2">
        <f t="shared" si="2416"/>
        <v>15</v>
      </c>
      <c r="J1220" s="2" t="str">
        <f t="shared" si="2416"/>
        <v>N</v>
      </c>
      <c r="K1220" s="6">
        <f t="shared" si="2416"/>
        <v>0.41666666666666669</v>
      </c>
      <c r="L1220" s="2" t="str">
        <f t="shared" si="2416"/>
        <v>Angela</v>
      </c>
      <c r="M1220" s="2">
        <f t="shared" si="2416"/>
        <v>18.899999999999999</v>
      </c>
      <c r="N1220" s="2">
        <f t="shared" si="2416"/>
        <v>2</v>
      </c>
      <c r="O1220" s="2">
        <f t="shared" si="2416"/>
        <v>2</v>
      </c>
      <c r="P1220" s="2" t="str">
        <f t="shared" si="2416"/>
        <v>dez</v>
      </c>
      <c r="Q1220" s="7" t="str">
        <f>IF($N1220=1,IF(ISERROR(VLOOKUP($P1220,'M1'!$A:$C,Q$2,FALSE)),"NOT PRESENT",VLOOKUP($P1220,'M1'!$A:$C,Q$2,FALSE)),IF($N1220=2,IF(ISERROR(VLOOKUP(DATA!$P1220,'M2'!$A:$C,Q$2,FALSE)),"NOT PRESENT",VLOOKUP(DATA!$P1220,'M2'!$A:$C,Q$2,FALSE)),IF($N1220=0,IF(ISERROR(VLOOKUP($P1220,'M1'!$A:$C,Q$2,FALSE)),IF(ISERROR(VLOOKUP(DATA!$P1220,'M2'!$A:$C,Q$2,FALSE)),"NOT PRESENT",VLOOKUP(DATA!$P1220,'M2'!$A:$C,Q$2,FALSE)),VLOOKUP($P1220,'M1'!$A:$C,Q$2,FALSE)),"SPECIFY METHOD")))</f>
        <v>Debris - Zero</v>
      </c>
      <c r="R1220" s="7" t="str">
        <f>IF($N1220=1,IF(ISERROR(VLOOKUP($P1220,'M1'!$A:$C,R$2,FALSE)),"NOT PRESENT",VLOOKUP($P1220,'M1'!$A:$C,R$2,FALSE)),IF($N1220=2,IF(ISERROR(VLOOKUP(DATA!$P1220,'M2'!$A:$C,R$2,FALSE)),"NOT PRESENT",VLOOKUP(DATA!$P1220,'M2'!$A:$C,R$2,FALSE)),IF($N1220=0,IF(ISERROR(VLOOKUP($P1220,'M1'!$A:$C,R$2,FALSE)),IF(ISERROR(VLOOKUP(DATA!$P1220,'M2'!$A:$C,R$2,FALSE)),"NOT PRESENT",VLOOKUP(DATA!$P1220,'M2'!$A:$C,R$2,FALSE)),VLOOKUP($P1220,'M1'!$A:$C,R$2,FALSE)),"SPECIFY METHOD")))</f>
        <v>No Debris found</v>
      </c>
      <c r="S1220" s="33">
        <f t="shared" si="2318"/>
        <v>0</v>
      </c>
      <c r="T1220" s="2">
        <v>0</v>
      </c>
    </row>
    <row r="1221" spans="2:20">
      <c r="B1221" s="2" t="str">
        <f t="shared" ref="B1221:D1221" si="2417">IF(ISERROR(B1220),IF(ISERROR(B1219),IF(ISERROR(B1218),"BLANK",B1218),B1219),B1220)</f>
        <v>LH</v>
      </c>
      <c r="C1221" s="2" t="str">
        <f t="shared" si="2417"/>
        <v>KK</v>
      </c>
      <c r="D1221" s="2" t="str">
        <f t="shared" si="2417"/>
        <v>BC3</v>
      </c>
      <c r="E1221" s="7" t="str">
        <f>IF(ISERROR(VLOOKUP($D1221,SITES!$A:$E,2,FALSE)),"",VLOOKUP($D1221,SITES!$A:$E,2,FALSE))</f>
        <v>Broward County 3</v>
      </c>
      <c r="F1221" s="4">
        <f>IF(ISERROR(VLOOKUP($D1221,SITES!$A:$E,3,FALSE)),"",VLOOKUP($D1221,SITES!$A:$E,3,FALSE))</f>
        <v>26.158633333333334</v>
      </c>
      <c r="G1221" s="31">
        <f>IF(ISERROR(VLOOKUP($D1221,SITES!$A:$E,4,FALSE)),"",VLOOKUP($D1221,SITES!$A:$E,4,FALSE))</f>
        <v>-80.077349999999996</v>
      </c>
      <c r="H1221" s="50">
        <f t="shared" ref="H1221:P1221" si="2418">IF(ISERROR(H1220),IF(ISERROR(H1219),IF(ISERROR(H1218),"BLANK",H1218),H1219),H1220)</f>
        <v>45479</v>
      </c>
      <c r="I1221" s="2">
        <f t="shared" si="2418"/>
        <v>15</v>
      </c>
      <c r="J1221" s="2" t="str">
        <f t="shared" si="2418"/>
        <v>N</v>
      </c>
      <c r="K1221" s="6">
        <f t="shared" si="2418"/>
        <v>0.41666666666666669</v>
      </c>
      <c r="L1221" s="2" t="str">
        <f t="shared" si="2418"/>
        <v>Angela</v>
      </c>
      <c r="M1221" s="2">
        <f t="shared" si="2418"/>
        <v>18.899999999999999</v>
      </c>
      <c r="N1221" s="2">
        <f t="shared" si="2418"/>
        <v>2</v>
      </c>
      <c r="O1221" s="2">
        <f t="shared" si="2418"/>
        <v>2</v>
      </c>
      <c r="P1221" s="2" t="str">
        <f t="shared" si="2418"/>
        <v>dez</v>
      </c>
      <c r="Q1221" s="7" t="str">
        <f>IF($N1221=1,IF(ISERROR(VLOOKUP($P1221,'M1'!$A:$C,Q$2,FALSE)),"NOT PRESENT",VLOOKUP($P1221,'M1'!$A:$C,Q$2,FALSE)),IF($N1221=2,IF(ISERROR(VLOOKUP(DATA!$P1221,'M2'!$A:$C,Q$2,FALSE)),"NOT PRESENT",VLOOKUP(DATA!$P1221,'M2'!$A:$C,Q$2,FALSE)),IF($N1221=0,IF(ISERROR(VLOOKUP($P1221,'M1'!$A:$C,Q$2,FALSE)),IF(ISERROR(VLOOKUP(DATA!$P1221,'M2'!$A:$C,Q$2,FALSE)),"NOT PRESENT",VLOOKUP(DATA!$P1221,'M2'!$A:$C,Q$2,FALSE)),VLOOKUP($P1221,'M1'!$A:$C,Q$2,FALSE)),"SPECIFY METHOD")))</f>
        <v>Debris - Zero</v>
      </c>
      <c r="R1221" s="7" t="str">
        <f>IF($N1221=1,IF(ISERROR(VLOOKUP($P1221,'M1'!$A:$C,R$2,FALSE)),"NOT PRESENT",VLOOKUP($P1221,'M1'!$A:$C,R$2,FALSE)),IF($N1221=2,IF(ISERROR(VLOOKUP(DATA!$P1221,'M2'!$A:$C,R$2,FALSE)),"NOT PRESENT",VLOOKUP(DATA!$P1221,'M2'!$A:$C,R$2,FALSE)),IF($N1221=0,IF(ISERROR(VLOOKUP($P1221,'M1'!$A:$C,R$2,FALSE)),IF(ISERROR(VLOOKUP(DATA!$P1221,'M2'!$A:$C,R$2,FALSE)),"NOT PRESENT",VLOOKUP(DATA!$P1221,'M2'!$A:$C,R$2,FALSE)),VLOOKUP($P1221,'M1'!$A:$C,R$2,FALSE)),"SPECIFY METHOD")))</f>
        <v>No Debris found</v>
      </c>
      <c r="S1221" s="33">
        <f t="shared" si="2318"/>
        <v>0</v>
      </c>
      <c r="T1221" s="2">
        <v>0</v>
      </c>
    </row>
    <row r="1222" spans="2:20">
      <c r="B1222" s="2" t="str">
        <f t="shared" ref="B1222:D1222" si="2419">IF(ISERROR(B1221),IF(ISERROR(B1220),IF(ISERROR(B1219),"BLANK",B1219),B1220),B1221)</f>
        <v>LH</v>
      </c>
      <c r="C1222" s="2" t="str">
        <f t="shared" si="2419"/>
        <v>KK</v>
      </c>
      <c r="D1222" s="2" t="str">
        <f t="shared" si="2419"/>
        <v>BC3</v>
      </c>
      <c r="E1222" s="7" t="str">
        <f>IF(ISERROR(VLOOKUP($D1222,SITES!$A:$E,2,FALSE)),"",VLOOKUP($D1222,SITES!$A:$E,2,FALSE))</f>
        <v>Broward County 3</v>
      </c>
      <c r="F1222" s="4">
        <f>IF(ISERROR(VLOOKUP($D1222,SITES!$A:$E,3,FALSE)),"",VLOOKUP($D1222,SITES!$A:$E,3,FALSE))</f>
        <v>26.158633333333334</v>
      </c>
      <c r="G1222" s="31">
        <f>IF(ISERROR(VLOOKUP($D1222,SITES!$A:$E,4,FALSE)),"",VLOOKUP($D1222,SITES!$A:$E,4,FALSE))</f>
        <v>-80.077349999999996</v>
      </c>
      <c r="H1222" s="50">
        <f t="shared" ref="H1222:P1222" si="2420">IF(ISERROR(H1221),IF(ISERROR(H1220),IF(ISERROR(H1219),"BLANK",H1219),H1220),H1221)</f>
        <v>45479</v>
      </c>
      <c r="I1222" s="2">
        <f t="shared" si="2420"/>
        <v>15</v>
      </c>
      <c r="J1222" s="2" t="str">
        <f t="shared" si="2420"/>
        <v>N</v>
      </c>
      <c r="K1222" s="6">
        <f t="shared" si="2420"/>
        <v>0.41666666666666669</v>
      </c>
      <c r="L1222" s="2" t="str">
        <f t="shared" si="2420"/>
        <v>Angela</v>
      </c>
      <c r="M1222" s="2">
        <f t="shared" si="2420"/>
        <v>18.899999999999999</v>
      </c>
      <c r="N1222" s="2">
        <f t="shared" si="2420"/>
        <v>2</v>
      </c>
      <c r="O1222" s="2">
        <f t="shared" si="2420"/>
        <v>2</v>
      </c>
      <c r="P1222" s="2" t="str">
        <f t="shared" si="2420"/>
        <v>dez</v>
      </c>
      <c r="Q1222" s="7" t="str">
        <f>IF($N1222=1,IF(ISERROR(VLOOKUP($P1222,'M1'!$A:$C,Q$2,FALSE)),"NOT PRESENT",VLOOKUP($P1222,'M1'!$A:$C,Q$2,FALSE)),IF($N1222=2,IF(ISERROR(VLOOKUP(DATA!$P1222,'M2'!$A:$C,Q$2,FALSE)),"NOT PRESENT",VLOOKUP(DATA!$P1222,'M2'!$A:$C,Q$2,FALSE)),IF($N1222=0,IF(ISERROR(VLOOKUP($P1222,'M1'!$A:$C,Q$2,FALSE)),IF(ISERROR(VLOOKUP(DATA!$P1222,'M2'!$A:$C,Q$2,FALSE)),"NOT PRESENT",VLOOKUP(DATA!$P1222,'M2'!$A:$C,Q$2,FALSE)),VLOOKUP($P1222,'M1'!$A:$C,Q$2,FALSE)),"SPECIFY METHOD")))</f>
        <v>Debris - Zero</v>
      </c>
      <c r="R1222" s="7" t="str">
        <f>IF($N1222=1,IF(ISERROR(VLOOKUP($P1222,'M1'!$A:$C,R$2,FALSE)),"NOT PRESENT",VLOOKUP($P1222,'M1'!$A:$C,R$2,FALSE)),IF($N1222=2,IF(ISERROR(VLOOKUP(DATA!$P1222,'M2'!$A:$C,R$2,FALSE)),"NOT PRESENT",VLOOKUP(DATA!$P1222,'M2'!$A:$C,R$2,FALSE)),IF($N1222=0,IF(ISERROR(VLOOKUP($P1222,'M1'!$A:$C,R$2,FALSE)),IF(ISERROR(VLOOKUP(DATA!$P1222,'M2'!$A:$C,R$2,FALSE)),"NOT PRESENT",VLOOKUP(DATA!$P1222,'M2'!$A:$C,R$2,FALSE)),VLOOKUP($P1222,'M1'!$A:$C,R$2,FALSE)),"SPECIFY METHOD")))</f>
        <v>No Debris found</v>
      </c>
      <c r="S1222" s="33">
        <f t="shared" si="2318"/>
        <v>0</v>
      </c>
      <c r="T1222" s="2">
        <v>0</v>
      </c>
    </row>
    <row r="1223" spans="2:20">
      <c r="B1223" s="2" t="str">
        <f t="shared" ref="B1223:D1223" si="2421">IF(ISERROR(B1222),IF(ISERROR(B1221),IF(ISERROR(B1220),"BLANK",B1220),B1221),B1222)</f>
        <v>LH</v>
      </c>
      <c r="C1223" s="2" t="str">
        <f t="shared" si="2421"/>
        <v>KK</v>
      </c>
      <c r="D1223" s="2" t="str">
        <f t="shared" si="2421"/>
        <v>BC3</v>
      </c>
      <c r="E1223" s="7" t="str">
        <f>IF(ISERROR(VLOOKUP($D1223,SITES!$A:$E,2,FALSE)),"",VLOOKUP($D1223,SITES!$A:$E,2,FALSE))</f>
        <v>Broward County 3</v>
      </c>
      <c r="F1223" s="4">
        <f>IF(ISERROR(VLOOKUP($D1223,SITES!$A:$E,3,FALSE)),"",VLOOKUP($D1223,SITES!$A:$E,3,FALSE))</f>
        <v>26.158633333333334</v>
      </c>
      <c r="G1223" s="31">
        <f>IF(ISERROR(VLOOKUP($D1223,SITES!$A:$E,4,FALSE)),"",VLOOKUP($D1223,SITES!$A:$E,4,FALSE))</f>
        <v>-80.077349999999996</v>
      </c>
      <c r="H1223" s="50">
        <f t="shared" ref="H1223:P1223" si="2422">IF(ISERROR(H1222),IF(ISERROR(H1221),IF(ISERROR(H1220),"BLANK",H1220),H1221),H1222)</f>
        <v>45479</v>
      </c>
      <c r="I1223" s="2">
        <f t="shared" si="2422"/>
        <v>15</v>
      </c>
      <c r="J1223" s="2" t="str">
        <f t="shared" si="2422"/>
        <v>N</v>
      </c>
      <c r="K1223" s="6">
        <f t="shared" si="2422"/>
        <v>0.41666666666666669</v>
      </c>
      <c r="L1223" s="2" t="str">
        <f t="shared" si="2422"/>
        <v>Angela</v>
      </c>
      <c r="M1223" s="2">
        <f t="shared" si="2422"/>
        <v>18.899999999999999</v>
      </c>
      <c r="N1223" s="2">
        <f t="shared" si="2422"/>
        <v>2</v>
      </c>
      <c r="O1223" s="2">
        <f t="shared" si="2422"/>
        <v>2</v>
      </c>
      <c r="P1223" s="2" t="str">
        <f t="shared" si="2422"/>
        <v>dez</v>
      </c>
      <c r="Q1223" s="7" t="str">
        <f>IF($N1223=1,IF(ISERROR(VLOOKUP($P1223,'M1'!$A:$C,Q$2,FALSE)),"NOT PRESENT",VLOOKUP($P1223,'M1'!$A:$C,Q$2,FALSE)),IF($N1223=2,IF(ISERROR(VLOOKUP(DATA!$P1223,'M2'!$A:$C,Q$2,FALSE)),"NOT PRESENT",VLOOKUP(DATA!$P1223,'M2'!$A:$C,Q$2,FALSE)),IF($N1223=0,IF(ISERROR(VLOOKUP($P1223,'M1'!$A:$C,Q$2,FALSE)),IF(ISERROR(VLOOKUP(DATA!$P1223,'M2'!$A:$C,Q$2,FALSE)),"NOT PRESENT",VLOOKUP(DATA!$P1223,'M2'!$A:$C,Q$2,FALSE)),VLOOKUP($P1223,'M1'!$A:$C,Q$2,FALSE)),"SPECIFY METHOD")))</f>
        <v>Debris - Zero</v>
      </c>
      <c r="R1223" s="7" t="str">
        <f>IF($N1223=1,IF(ISERROR(VLOOKUP($P1223,'M1'!$A:$C,R$2,FALSE)),"NOT PRESENT",VLOOKUP($P1223,'M1'!$A:$C,R$2,FALSE)),IF($N1223=2,IF(ISERROR(VLOOKUP(DATA!$P1223,'M2'!$A:$C,R$2,FALSE)),"NOT PRESENT",VLOOKUP(DATA!$P1223,'M2'!$A:$C,R$2,FALSE)),IF($N1223=0,IF(ISERROR(VLOOKUP($P1223,'M1'!$A:$C,R$2,FALSE)),IF(ISERROR(VLOOKUP(DATA!$P1223,'M2'!$A:$C,R$2,FALSE)),"NOT PRESENT",VLOOKUP(DATA!$P1223,'M2'!$A:$C,R$2,FALSE)),VLOOKUP($P1223,'M1'!$A:$C,R$2,FALSE)),"SPECIFY METHOD")))</f>
        <v>No Debris found</v>
      </c>
      <c r="S1223" s="33">
        <f t="shared" si="2318"/>
        <v>0</v>
      </c>
      <c r="T1223" s="2">
        <v>0</v>
      </c>
    </row>
    <row r="1224" spans="2:20">
      <c r="B1224" s="2" t="str">
        <f t="shared" ref="B1224:D1224" si="2423">IF(ISERROR(B1223),IF(ISERROR(B1222),IF(ISERROR(B1221),"BLANK",B1221),B1222),B1223)</f>
        <v>LH</v>
      </c>
      <c r="C1224" s="2" t="str">
        <f t="shared" si="2423"/>
        <v>KK</v>
      </c>
      <c r="D1224" s="2" t="str">
        <f t="shared" si="2423"/>
        <v>BC3</v>
      </c>
      <c r="E1224" s="7" t="str">
        <f>IF(ISERROR(VLOOKUP($D1224,SITES!$A:$E,2,FALSE)),"",VLOOKUP($D1224,SITES!$A:$E,2,FALSE))</f>
        <v>Broward County 3</v>
      </c>
      <c r="F1224" s="4">
        <f>IF(ISERROR(VLOOKUP($D1224,SITES!$A:$E,3,FALSE)),"",VLOOKUP($D1224,SITES!$A:$E,3,FALSE))</f>
        <v>26.158633333333334</v>
      </c>
      <c r="G1224" s="31">
        <f>IF(ISERROR(VLOOKUP($D1224,SITES!$A:$E,4,FALSE)),"",VLOOKUP($D1224,SITES!$A:$E,4,FALSE))</f>
        <v>-80.077349999999996</v>
      </c>
      <c r="H1224" s="50">
        <f t="shared" ref="H1224:P1224" si="2424">IF(ISERROR(H1223),IF(ISERROR(H1222),IF(ISERROR(H1221),"BLANK",H1221),H1222),H1223)</f>
        <v>45479</v>
      </c>
      <c r="I1224" s="2">
        <f t="shared" si="2424"/>
        <v>15</v>
      </c>
      <c r="J1224" s="2" t="str">
        <f t="shared" si="2424"/>
        <v>N</v>
      </c>
      <c r="K1224" s="6">
        <f t="shared" si="2424"/>
        <v>0.41666666666666669</v>
      </c>
      <c r="L1224" s="2" t="str">
        <f t="shared" si="2424"/>
        <v>Angela</v>
      </c>
      <c r="M1224" s="2">
        <f t="shared" si="2424"/>
        <v>18.899999999999999</v>
      </c>
      <c r="N1224" s="2">
        <f t="shared" si="2424"/>
        <v>2</v>
      </c>
      <c r="O1224" s="2">
        <f t="shared" si="2424"/>
        <v>2</v>
      </c>
      <c r="P1224" s="2" t="str">
        <f t="shared" si="2424"/>
        <v>dez</v>
      </c>
      <c r="Q1224" s="7" t="str">
        <f>IF($N1224=1,IF(ISERROR(VLOOKUP($P1224,'M1'!$A:$C,Q$2,FALSE)),"NOT PRESENT",VLOOKUP($P1224,'M1'!$A:$C,Q$2,FALSE)),IF($N1224=2,IF(ISERROR(VLOOKUP(DATA!$P1224,'M2'!$A:$C,Q$2,FALSE)),"NOT PRESENT",VLOOKUP(DATA!$P1224,'M2'!$A:$C,Q$2,FALSE)),IF($N1224=0,IF(ISERROR(VLOOKUP($P1224,'M1'!$A:$C,Q$2,FALSE)),IF(ISERROR(VLOOKUP(DATA!$P1224,'M2'!$A:$C,Q$2,FALSE)),"NOT PRESENT",VLOOKUP(DATA!$P1224,'M2'!$A:$C,Q$2,FALSE)),VLOOKUP($P1224,'M1'!$A:$C,Q$2,FALSE)),"SPECIFY METHOD")))</f>
        <v>Debris - Zero</v>
      </c>
      <c r="R1224" s="7" t="str">
        <f>IF($N1224=1,IF(ISERROR(VLOOKUP($P1224,'M1'!$A:$C,R$2,FALSE)),"NOT PRESENT",VLOOKUP($P1224,'M1'!$A:$C,R$2,FALSE)),IF($N1224=2,IF(ISERROR(VLOOKUP(DATA!$P1224,'M2'!$A:$C,R$2,FALSE)),"NOT PRESENT",VLOOKUP(DATA!$P1224,'M2'!$A:$C,R$2,FALSE)),IF($N1224=0,IF(ISERROR(VLOOKUP($P1224,'M1'!$A:$C,R$2,FALSE)),IF(ISERROR(VLOOKUP(DATA!$P1224,'M2'!$A:$C,R$2,FALSE)),"NOT PRESENT",VLOOKUP(DATA!$P1224,'M2'!$A:$C,R$2,FALSE)),VLOOKUP($P1224,'M1'!$A:$C,R$2,FALSE)),"SPECIFY METHOD")))</f>
        <v>No Debris found</v>
      </c>
      <c r="S1224" s="33">
        <f t="shared" si="2318"/>
        <v>0</v>
      </c>
      <c r="T1224" s="2">
        <v>0</v>
      </c>
    </row>
    <row r="1225" spans="2:20">
      <c r="B1225" s="2" t="str">
        <f t="shared" ref="B1225:D1225" si="2425">IF(ISERROR(B1224),IF(ISERROR(B1223),IF(ISERROR(B1222),"BLANK",B1222),B1223),B1224)</f>
        <v>LH</v>
      </c>
      <c r="C1225" s="2" t="str">
        <f t="shared" si="2425"/>
        <v>KK</v>
      </c>
      <c r="D1225" s="2" t="str">
        <f t="shared" si="2425"/>
        <v>BC3</v>
      </c>
      <c r="E1225" s="7" t="str">
        <f>IF(ISERROR(VLOOKUP($D1225,SITES!$A:$E,2,FALSE)),"",VLOOKUP($D1225,SITES!$A:$E,2,FALSE))</f>
        <v>Broward County 3</v>
      </c>
      <c r="F1225" s="4">
        <f>IF(ISERROR(VLOOKUP($D1225,SITES!$A:$E,3,FALSE)),"",VLOOKUP($D1225,SITES!$A:$E,3,FALSE))</f>
        <v>26.158633333333334</v>
      </c>
      <c r="G1225" s="31">
        <f>IF(ISERROR(VLOOKUP($D1225,SITES!$A:$E,4,FALSE)),"",VLOOKUP($D1225,SITES!$A:$E,4,FALSE))</f>
        <v>-80.077349999999996</v>
      </c>
      <c r="H1225" s="50">
        <f t="shared" ref="H1225:P1225" si="2426">IF(ISERROR(H1224),IF(ISERROR(H1223),IF(ISERROR(H1222),"BLANK",H1222),H1223),H1224)</f>
        <v>45479</v>
      </c>
      <c r="I1225" s="2">
        <f t="shared" si="2426"/>
        <v>15</v>
      </c>
      <c r="J1225" s="2" t="str">
        <f t="shared" si="2426"/>
        <v>N</v>
      </c>
      <c r="K1225" s="6">
        <f t="shared" si="2426"/>
        <v>0.41666666666666669</v>
      </c>
      <c r="L1225" s="2" t="str">
        <f t="shared" si="2426"/>
        <v>Angela</v>
      </c>
      <c r="M1225" s="2">
        <f t="shared" si="2426"/>
        <v>18.899999999999999</v>
      </c>
      <c r="N1225" s="2">
        <f t="shared" si="2426"/>
        <v>2</v>
      </c>
      <c r="O1225" s="2">
        <f t="shared" si="2426"/>
        <v>2</v>
      </c>
      <c r="P1225" s="2" t="str">
        <f t="shared" si="2426"/>
        <v>dez</v>
      </c>
      <c r="Q1225" s="7" t="str">
        <f>IF($N1225=1,IF(ISERROR(VLOOKUP($P1225,'M1'!$A:$C,Q$2,FALSE)),"NOT PRESENT",VLOOKUP($P1225,'M1'!$A:$C,Q$2,FALSE)),IF($N1225=2,IF(ISERROR(VLOOKUP(DATA!$P1225,'M2'!$A:$C,Q$2,FALSE)),"NOT PRESENT",VLOOKUP(DATA!$P1225,'M2'!$A:$C,Q$2,FALSE)),IF($N1225=0,IF(ISERROR(VLOOKUP($P1225,'M1'!$A:$C,Q$2,FALSE)),IF(ISERROR(VLOOKUP(DATA!$P1225,'M2'!$A:$C,Q$2,FALSE)),"NOT PRESENT",VLOOKUP(DATA!$P1225,'M2'!$A:$C,Q$2,FALSE)),VLOOKUP($P1225,'M1'!$A:$C,Q$2,FALSE)),"SPECIFY METHOD")))</f>
        <v>Debris - Zero</v>
      </c>
      <c r="R1225" s="7" t="str">
        <f>IF($N1225=1,IF(ISERROR(VLOOKUP($P1225,'M1'!$A:$C,R$2,FALSE)),"NOT PRESENT",VLOOKUP($P1225,'M1'!$A:$C,R$2,FALSE)),IF($N1225=2,IF(ISERROR(VLOOKUP(DATA!$P1225,'M2'!$A:$C,R$2,FALSE)),"NOT PRESENT",VLOOKUP(DATA!$P1225,'M2'!$A:$C,R$2,FALSE)),IF($N1225=0,IF(ISERROR(VLOOKUP($P1225,'M1'!$A:$C,R$2,FALSE)),IF(ISERROR(VLOOKUP(DATA!$P1225,'M2'!$A:$C,R$2,FALSE)),"NOT PRESENT",VLOOKUP(DATA!$P1225,'M2'!$A:$C,R$2,FALSE)),VLOOKUP($P1225,'M1'!$A:$C,R$2,FALSE)),"SPECIFY METHOD")))</f>
        <v>No Debris found</v>
      </c>
      <c r="S1225" s="33">
        <f t="shared" si="2318"/>
        <v>0</v>
      </c>
      <c r="T1225" s="2">
        <v>0</v>
      </c>
    </row>
    <row r="1226" spans="2:20">
      <c r="B1226" s="2" t="str">
        <f t="shared" ref="B1226:D1226" si="2427">IF(ISERROR(B1225),IF(ISERROR(B1224),IF(ISERROR(B1223),"BLANK",B1223),B1224),B1225)</f>
        <v>LH</v>
      </c>
      <c r="C1226" s="2" t="str">
        <f t="shared" si="2427"/>
        <v>KK</v>
      </c>
      <c r="D1226" s="2" t="str">
        <f t="shared" si="2427"/>
        <v>BC3</v>
      </c>
      <c r="E1226" s="7" t="str">
        <f>IF(ISERROR(VLOOKUP($D1226,SITES!$A:$E,2,FALSE)),"",VLOOKUP($D1226,SITES!$A:$E,2,FALSE))</f>
        <v>Broward County 3</v>
      </c>
      <c r="F1226" s="4">
        <f>IF(ISERROR(VLOOKUP($D1226,SITES!$A:$E,3,FALSE)),"",VLOOKUP($D1226,SITES!$A:$E,3,FALSE))</f>
        <v>26.158633333333334</v>
      </c>
      <c r="G1226" s="31">
        <f>IF(ISERROR(VLOOKUP($D1226,SITES!$A:$E,4,FALSE)),"",VLOOKUP($D1226,SITES!$A:$E,4,FALSE))</f>
        <v>-80.077349999999996</v>
      </c>
      <c r="H1226" s="50">
        <f t="shared" ref="H1226:P1226" si="2428">IF(ISERROR(H1225),IF(ISERROR(H1224),IF(ISERROR(H1223),"BLANK",H1223),H1224),H1225)</f>
        <v>45479</v>
      </c>
      <c r="I1226" s="2">
        <f t="shared" si="2428"/>
        <v>15</v>
      </c>
      <c r="J1226" s="2" t="str">
        <f t="shared" si="2428"/>
        <v>N</v>
      </c>
      <c r="K1226" s="6">
        <f t="shared" si="2428"/>
        <v>0.41666666666666669</v>
      </c>
      <c r="L1226" s="2" t="str">
        <f t="shared" si="2428"/>
        <v>Angela</v>
      </c>
      <c r="M1226" s="2">
        <f t="shared" si="2428"/>
        <v>18.899999999999999</v>
      </c>
      <c r="N1226" s="2">
        <f t="shared" si="2428"/>
        <v>2</v>
      </c>
      <c r="O1226" s="2">
        <f t="shared" si="2428"/>
        <v>2</v>
      </c>
      <c r="P1226" s="2" t="str">
        <f t="shared" si="2428"/>
        <v>dez</v>
      </c>
      <c r="Q1226" s="7" t="str">
        <f>IF($N1226=1,IF(ISERROR(VLOOKUP($P1226,'M1'!$A:$C,Q$2,FALSE)),"NOT PRESENT",VLOOKUP($P1226,'M1'!$A:$C,Q$2,FALSE)),IF($N1226=2,IF(ISERROR(VLOOKUP(DATA!$P1226,'M2'!$A:$C,Q$2,FALSE)),"NOT PRESENT",VLOOKUP(DATA!$P1226,'M2'!$A:$C,Q$2,FALSE)),IF($N1226=0,IF(ISERROR(VLOOKUP($P1226,'M1'!$A:$C,Q$2,FALSE)),IF(ISERROR(VLOOKUP(DATA!$P1226,'M2'!$A:$C,Q$2,FALSE)),"NOT PRESENT",VLOOKUP(DATA!$P1226,'M2'!$A:$C,Q$2,FALSE)),VLOOKUP($P1226,'M1'!$A:$C,Q$2,FALSE)),"SPECIFY METHOD")))</f>
        <v>Debris - Zero</v>
      </c>
      <c r="R1226" s="7" t="str">
        <f>IF($N1226=1,IF(ISERROR(VLOOKUP($P1226,'M1'!$A:$C,R$2,FALSE)),"NOT PRESENT",VLOOKUP($P1226,'M1'!$A:$C,R$2,FALSE)),IF($N1226=2,IF(ISERROR(VLOOKUP(DATA!$P1226,'M2'!$A:$C,R$2,FALSE)),"NOT PRESENT",VLOOKUP(DATA!$P1226,'M2'!$A:$C,R$2,FALSE)),IF($N1226=0,IF(ISERROR(VLOOKUP($P1226,'M1'!$A:$C,R$2,FALSE)),IF(ISERROR(VLOOKUP(DATA!$P1226,'M2'!$A:$C,R$2,FALSE)),"NOT PRESENT",VLOOKUP(DATA!$P1226,'M2'!$A:$C,R$2,FALSE)),VLOOKUP($P1226,'M1'!$A:$C,R$2,FALSE)),"SPECIFY METHOD")))</f>
        <v>No Debris found</v>
      </c>
      <c r="S1226" s="33">
        <f t="shared" si="2318"/>
        <v>0</v>
      </c>
      <c r="T1226" s="2">
        <v>0</v>
      </c>
    </row>
    <row r="1227" spans="2:20">
      <c r="B1227" s="2" t="str">
        <f t="shared" ref="B1227:D1227" si="2429">IF(ISERROR(B1226),IF(ISERROR(B1225),IF(ISERROR(B1224),"BLANK",B1224),B1225),B1226)</f>
        <v>LH</v>
      </c>
      <c r="C1227" s="2" t="str">
        <f t="shared" si="2429"/>
        <v>KK</v>
      </c>
      <c r="D1227" s="2" t="str">
        <f t="shared" si="2429"/>
        <v>BC3</v>
      </c>
      <c r="E1227" s="7" t="str">
        <f>IF(ISERROR(VLOOKUP($D1227,SITES!$A:$E,2,FALSE)),"",VLOOKUP($D1227,SITES!$A:$E,2,FALSE))</f>
        <v>Broward County 3</v>
      </c>
      <c r="F1227" s="4">
        <f>IF(ISERROR(VLOOKUP($D1227,SITES!$A:$E,3,FALSE)),"",VLOOKUP($D1227,SITES!$A:$E,3,FALSE))</f>
        <v>26.158633333333334</v>
      </c>
      <c r="G1227" s="31">
        <f>IF(ISERROR(VLOOKUP($D1227,SITES!$A:$E,4,FALSE)),"",VLOOKUP($D1227,SITES!$A:$E,4,FALSE))</f>
        <v>-80.077349999999996</v>
      </c>
      <c r="H1227" s="50">
        <f t="shared" ref="H1227:P1227" si="2430">IF(ISERROR(H1226),IF(ISERROR(H1225),IF(ISERROR(H1224),"BLANK",H1224),H1225),H1226)</f>
        <v>45479</v>
      </c>
      <c r="I1227" s="2">
        <f t="shared" si="2430"/>
        <v>15</v>
      </c>
      <c r="J1227" s="2" t="str">
        <f t="shared" si="2430"/>
        <v>N</v>
      </c>
      <c r="K1227" s="6">
        <f t="shared" si="2430"/>
        <v>0.41666666666666669</v>
      </c>
      <c r="L1227" s="2" t="str">
        <f t="shared" si="2430"/>
        <v>Angela</v>
      </c>
      <c r="M1227" s="2">
        <f t="shared" si="2430"/>
        <v>18.899999999999999</v>
      </c>
      <c r="N1227" s="2">
        <f t="shared" si="2430"/>
        <v>2</v>
      </c>
      <c r="O1227" s="2">
        <f t="shared" si="2430"/>
        <v>2</v>
      </c>
      <c r="P1227" s="2" t="str">
        <f t="shared" si="2430"/>
        <v>dez</v>
      </c>
      <c r="Q1227" s="7" t="str">
        <f>IF($N1227=1,IF(ISERROR(VLOOKUP($P1227,'M1'!$A:$C,Q$2,FALSE)),"NOT PRESENT",VLOOKUP($P1227,'M1'!$A:$C,Q$2,FALSE)),IF($N1227=2,IF(ISERROR(VLOOKUP(DATA!$P1227,'M2'!$A:$C,Q$2,FALSE)),"NOT PRESENT",VLOOKUP(DATA!$P1227,'M2'!$A:$C,Q$2,FALSE)),IF($N1227=0,IF(ISERROR(VLOOKUP($P1227,'M1'!$A:$C,Q$2,FALSE)),IF(ISERROR(VLOOKUP(DATA!$P1227,'M2'!$A:$C,Q$2,FALSE)),"NOT PRESENT",VLOOKUP(DATA!$P1227,'M2'!$A:$C,Q$2,FALSE)),VLOOKUP($P1227,'M1'!$A:$C,Q$2,FALSE)),"SPECIFY METHOD")))</f>
        <v>Debris - Zero</v>
      </c>
      <c r="R1227" s="7" t="str">
        <f>IF($N1227=1,IF(ISERROR(VLOOKUP($P1227,'M1'!$A:$C,R$2,FALSE)),"NOT PRESENT",VLOOKUP($P1227,'M1'!$A:$C,R$2,FALSE)),IF($N1227=2,IF(ISERROR(VLOOKUP(DATA!$P1227,'M2'!$A:$C,R$2,FALSE)),"NOT PRESENT",VLOOKUP(DATA!$P1227,'M2'!$A:$C,R$2,FALSE)),IF($N1227=0,IF(ISERROR(VLOOKUP($P1227,'M1'!$A:$C,R$2,FALSE)),IF(ISERROR(VLOOKUP(DATA!$P1227,'M2'!$A:$C,R$2,FALSE)),"NOT PRESENT",VLOOKUP(DATA!$P1227,'M2'!$A:$C,R$2,FALSE)),VLOOKUP($P1227,'M1'!$A:$C,R$2,FALSE)),"SPECIFY METHOD")))</f>
        <v>No Debris found</v>
      </c>
      <c r="S1227" s="33">
        <f t="shared" si="2318"/>
        <v>0</v>
      </c>
      <c r="T1227" s="2">
        <v>0</v>
      </c>
    </row>
    <row r="1228" spans="2:20">
      <c r="B1228" s="2" t="str">
        <f t="shared" ref="B1228:D1228" si="2431">IF(ISERROR(B1227),IF(ISERROR(B1226),IF(ISERROR(B1225),"BLANK",B1225),B1226),B1227)</f>
        <v>LH</v>
      </c>
      <c r="C1228" s="2" t="str">
        <f t="shared" si="2431"/>
        <v>KK</v>
      </c>
      <c r="D1228" s="2" t="str">
        <f t="shared" si="2431"/>
        <v>BC3</v>
      </c>
      <c r="E1228" s="7" t="str">
        <f>IF(ISERROR(VLOOKUP($D1228,SITES!$A:$E,2,FALSE)),"",VLOOKUP($D1228,SITES!$A:$E,2,FALSE))</f>
        <v>Broward County 3</v>
      </c>
      <c r="F1228" s="4">
        <f>IF(ISERROR(VLOOKUP($D1228,SITES!$A:$E,3,FALSE)),"",VLOOKUP($D1228,SITES!$A:$E,3,FALSE))</f>
        <v>26.158633333333334</v>
      </c>
      <c r="G1228" s="31">
        <f>IF(ISERROR(VLOOKUP($D1228,SITES!$A:$E,4,FALSE)),"",VLOOKUP($D1228,SITES!$A:$E,4,FALSE))</f>
        <v>-80.077349999999996</v>
      </c>
      <c r="H1228" s="50">
        <f t="shared" ref="H1228:P1228" si="2432">IF(ISERROR(H1227),IF(ISERROR(H1226),IF(ISERROR(H1225),"BLANK",H1225),H1226),H1227)</f>
        <v>45479</v>
      </c>
      <c r="I1228" s="2">
        <f t="shared" si="2432"/>
        <v>15</v>
      </c>
      <c r="J1228" s="2" t="str">
        <f t="shared" si="2432"/>
        <v>N</v>
      </c>
      <c r="K1228" s="6">
        <f t="shared" si="2432"/>
        <v>0.41666666666666669</v>
      </c>
      <c r="L1228" s="2" t="str">
        <f t="shared" si="2432"/>
        <v>Angela</v>
      </c>
      <c r="M1228" s="2">
        <f t="shared" si="2432"/>
        <v>18.899999999999999</v>
      </c>
      <c r="N1228" s="2">
        <f t="shared" si="2432"/>
        <v>2</v>
      </c>
      <c r="O1228" s="2">
        <f t="shared" si="2432"/>
        <v>2</v>
      </c>
      <c r="P1228" s="2" t="str">
        <f t="shared" si="2432"/>
        <v>dez</v>
      </c>
      <c r="Q1228" s="7" t="str">
        <f>IF($N1228=1,IF(ISERROR(VLOOKUP($P1228,'M1'!$A:$C,Q$2,FALSE)),"NOT PRESENT",VLOOKUP($P1228,'M1'!$A:$C,Q$2,FALSE)),IF($N1228=2,IF(ISERROR(VLOOKUP(DATA!$P1228,'M2'!$A:$C,Q$2,FALSE)),"NOT PRESENT",VLOOKUP(DATA!$P1228,'M2'!$A:$C,Q$2,FALSE)),IF($N1228=0,IF(ISERROR(VLOOKUP($P1228,'M1'!$A:$C,Q$2,FALSE)),IF(ISERROR(VLOOKUP(DATA!$P1228,'M2'!$A:$C,Q$2,FALSE)),"NOT PRESENT",VLOOKUP(DATA!$P1228,'M2'!$A:$C,Q$2,FALSE)),VLOOKUP($P1228,'M1'!$A:$C,Q$2,FALSE)),"SPECIFY METHOD")))</f>
        <v>Debris - Zero</v>
      </c>
      <c r="R1228" s="7" t="str">
        <f>IF($N1228=1,IF(ISERROR(VLOOKUP($P1228,'M1'!$A:$C,R$2,FALSE)),"NOT PRESENT",VLOOKUP($P1228,'M1'!$A:$C,R$2,FALSE)),IF($N1228=2,IF(ISERROR(VLOOKUP(DATA!$P1228,'M2'!$A:$C,R$2,FALSE)),"NOT PRESENT",VLOOKUP(DATA!$P1228,'M2'!$A:$C,R$2,FALSE)),IF($N1228=0,IF(ISERROR(VLOOKUP($P1228,'M1'!$A:$C,R$2,FALSE)),IF(ISERROR(VLOOKUP(DATA!$P1228,'M2'!$A:$C,R$2,FALSE)),"NOT PRESENT",VLOOKUP(DATA!$P1228,'M2'!$A:$C,R$2,FALSE)),VLOOKUP($P1228,'M1'!$A:$C,R$2,FALSE)),"SPECIFY METHOD")))</f>
        <v>No Debris found</v>
      </c>
      <c r="S1228" s="33">
        <f t="shared" si="2318"/>
        <v>0</v>
      </c>
      <c r="T1228" s="2">
        <v>0</v>
      </c>
    </row>
    <row r="1229" spans="2:20">
      <c r="B1229" s="2" t="str">
        <f t="shared" ref="B1229:D1229" si="2433">IF(ISERROR(B1228),IF(ISERROR(B1227),IF(ISERROR(B1226),"BLANK",B1226),B1227),B1228)</f>
        <v>LH</v>
      </c>
      <c r="C1229" s="2" t="str">
        <f t="shared" si="2433"/>
        <v>KK</v>
      </c>
      <c r="D1229" s="2" t="str">
        <f t="shared" si="2433"/>
        <v>BC3</v>
      </c>
      <c r="E1229" s="7" t="str">
        <f>IF(ISERROR(VLOOKUP($D1229,SITES!$A:$E,2,FALSE)),"",VLOOKUP($D1229,SITES!$A:$E,2,FALSE))</f>
        <v>Broward County 3</v>
      </c>
      <c r="F1229" s="4">
        <f>IF(ISERROR(VLOOKUP($D1229,SITES!$A:$E,3,FALSE)),"",VLOOKUP($D1229,SITES!$A:$E,3,FALSE))</f>
        <v>26.158633333333334</v>
      </c>
      <c r="G1229" s="31">
        <f>IF(ISERROR(VLOOKUP($D1229,SITES!$A:$E,4,FALSE)),"",VLOOKUP($D1229,SITES!$A:$E,4,FALSE))</f>
        <v>-80.077349999999996</v>
      </c>
      <c r="H1229" s="50">
        <f t="shared" ref="H1229:P1229" si="2434">IF(ISERROR(H1228),IF(ISERROR(H1227),IF(ISERROR(H1226),"BLANK",H1226),H1227),H1228)</f>
        <v>45479</v>
      </c>
      <c r="I1229" s="2">
        <f t="shared" si="2434"/>
        <v>15</v>
      </c>
      <c r="J1229" s="2" t="str">
        <f t="shared" si="2434"/>
        <v>N</v>
      </c>
      <c r="K1229" s="6">
        <f t="shared" si="2434"/>
        <v>0.41666666666666669</v>
      </c>
      <c r="L1229" s="2" t="str">
        <f t="shared" si="2434"/>
        <v>Angela</v>
      </c>
      <c r="M1229" s="2">
        <f t="shared" si="2434"/>
        <v>18.899999999999999</v>
      </c>
      <c r="N1229" s="2">
        <f t="shared" si="2434"/>
        <v>2</v>
      </c>
      <c r="O1229" s="2">
        <f t="shared" si="2434"/>
        <v>2</v>
      </c>
      <c r="P1229" s="2" t="str">
        <f t="shared" si="2434"/>
        <v>dez</v>
      </c>
      <c r="Q1229" s="7" t="str">
        <f>IF($N1229=1,IF(ISERROR(VLOOKUP($P1229,'M1'!$A:$C,Q$2,FALSE)),"NOT PRESENT",VLOOKUP($P1229,'M1'!$A:$C,Q$2,FALSE)),IF($N1229=2,IF(ISERROR(VLOOKUP(DATA!$P1229,'M2'!$A:$C,Q$2,FALSE)),"NOT PRESENT",VLOOKUP(DATA!$P1229,'M2'!$A:$C,Q$2,FALSE)),IF($N1229=0,IF(ISERROR(VLOOKUP($P1229,'M1'!$A:$C,Q$2,FALSE)),IF(ISERROR(VLOOKUP(DATA!$P1229,'M2'!$A:$C,Q$2,FALSE)),"NOT PRESENT",VLOOKUP(DATA!$P1229,'M2'!$A:$C,Q$2,FALSE)),VLOOKUP($P1229,'M1'!$A:$C,Q$2,FALSE)),"SPECIFY METHOD")))</f>
        <v>Debris - Zero</v>
      </c>
      <c r="R1229" s="7" t="str">
        <f>IF($N1229=1,IF(ISERROR(VLOOKUP($P1229,'M1'!$A:$C,R$2,FALSE)),"NOT PRESENT",VLOOKUP($P1229,'M1'!$A:$C,R$2,FALSE)),IF($N1229=2,IF(ISERROR(VLOOKUP(DATA!$P1229,'M2'!$A:$C,R$2,FALSE)),"NOT PRESENT",VLOOKUP(DATA!$P1229,'M2'!$A:$C,R$2,FALSE)),IF($N1229=0,IF(ISERROR(VLOOKUP($P1229,'M1'!$A:$C,R$2,FALSE)),IF(ISERROR(VLOOKUP(DATA!$P1229,'M2'!$A:$C,R$2,FALSE)),"NOT PRESENT",VLOOKUP(DATA!$P1229,'M2'!$A:$C,R$2,FALSE)),VLOOKUP($P1229,'M1'!$A:$C,R$2,FALSE)),"SPECIFY METHOD")))</f>
        <v>No Debris found</v>
      </c>
      <c r="S1229" s="33">
        <f t="shared" si="2318"/>
        <v>0</v>
      </c>
      <c r="T1229" s="2">
        <v>0</v>
      </c>
    </row>
    <row r="1230" spans="2:20">
      <c r="B1230" s="2" t="str">
        <f t="shared" ref="B1230:D1230" si="2435">IF(ISERROR(B1229),IF(ISERROR(B1228),IF(ISERROR(B1227),"BLANK",B1227),B1228),B1229)</f>
        <v>LH</v>
      </c>
      <c r="C1230" s="2" t="str">
        <f t="shared" si="2435"/>
        <v>KK</v>
      </c>
      <c r="D1230" s="2" t="str">
        <f t="shared" si="2435"/>
        <v>BC3</v>
      </c>
      <c r="E1230" s="7" t="str">
        <f>IF(ISERROR(VLOOKUP($D1230,SITES!$A:$E,2,FALSE)),"",VLOOKUP($D1230,SITES!$A:$E,2,FALSE))</f>
        <v>Broward County 3</v>
      </c>
      <c r="F1230" s="4">
        <f>IF(ISERROR(VLOOKUP($D1230,SITES!$A:$E,3,FALSE)),"",VLOOKUP($D1230,SITES!$A:$E,3,FALSE))</f>
        <v>26.158633333333334</v>
      </c>
      <c r="G1230" s="31">
        <f>IF(ISERROR(VLOOKUP($D1230,SITES!$A:$E,4,FALSE)),"",VLOOKUP($D1230,SITES!$A:$E,4,FALSE))</f>
        <v>-80.077349999999996</v>
      </c>
      <c r="H1230" s="50">
        <f t="shared" ref="H1230:P1230" si="2436">IF(ISERROR(H1229),IF(ISERROR(H1228),IF(ISERROR(H1227),"BLANK",H1227),H1228),H1229)</f>
        <v>45479</v>
      </c>
      <c r="I1230" s="2">
        <f t="shared" si="2436"/>
        <v>15</v>
      </c>
      <c r="J1230" s="2" t="str">
        <f t="shared" si="2436"/>
        <v>N</v>
      </c>
      <c r="K1230" s="6">
        <f t="shared" si="2436"/>
        <v>0.41666666666666669</v>
      </c>
      <c r="L1230" s="2" t="str">
        <f t="shared" si="2436"/>
        <v>Angela</v>
      </c>
      <c r="M1230" s="2">
        <f t="shared" si="2436"/>
        <v>18.899999999999999</v>
      </c>
      <c r="N1230" s="2">
        <f t="shared" si="2436"/>
        <v>2</v>
      </c>
      <c r="O1230" s="2">
        <f t="shared" si="2436"/>
        <v>2</v>
      </c>
      <c r="P1230" s="2" t="str">
        <f t="shared" si="2436"/>
        <v>dez</v>
      </c>
      <c r="Q1230" s="7" t="str">
        <f>IF($N1230=1,IF(ISERROR(VLOOKUP($P1230,'M1'!$A:$C,Q$2,FALSE)),"NOT PRESENT",VLOOKUP($P1230,'M1'!$A:$C,Q$2,FALSE)),IF($N1230=2,IF(ISERROR(VLOOKUP(DATA!$P1230,'M2'!$A:$C,Q$2,FALSE)),"NOT PRESENT",VLOOKUP(DATA!$P1230,'M2'!$A:$C,Q$2,FALSE)),IF($N1230=0,IF(ISERROR(VLOOKUP($P1230,'M1'!$A:$C,Q$2,FALSE)),IF(ISERROR(VLOOKUP(DATA!$P1230,'M2'!$A:$C,Q$2,FALSE)),"NOT PRESENT",VLOOKUP(DATA!$P1230,'M2'!$A:$C,Q$2,FALSE)),VLOOKUP($P1230,'M1'!$A:$C,Q$2,FALSE)),"SPECIFY METHOD")))</f>
        <v>Debris - Zero</v>
      </c>
      <c r="R1230" s="7" t="str">
        <f>IF($N1230=1,IF(ISERROR(VLOOKUP($P1230,'M1'!$A:$C,R$2,FALSE)),"NOT PRESENT",VLOOKUP($P1230,'M1'!$A:$C,R$2,FALSE)),IF($N1230=2,IF(ISERROR(VLOOKUP(DATA!$P1230,'M2'!$A:$C,R$2,FALSE)),"NOT PRESENT",VLOOKUP(DATA!$P1230,'M2'!$A:$C,R$2,FALSE)),IF($N1230=0,IF(ISERROR(VLOOKUP($P1230,'M1'!$A:$C,R$2,FALSE)),IF(ISERROR(VLOOKUP(DATA!$P1230,'M2'!$A:$C,R$2,FALSE)),"NOT PRESENT",VLOOKUP(DATA!$P1230,'M2'!$A:$C,R$2,FALSE)),VLOOKUP($P1230,'M1'!$A:$C,R$2,FALSE)),"SPECIFY METHOD")))</f>
        <v>No Debris found</v>
      </c>
      <c r="S1230" s="33">
        <f t="shared" si="2318"/>
        <v>0</v>
      </c>
      <c r="T1230" s="2">
        <v>0</v>
      </c>
    </row>
    <row r="1231" spans="2:20">
      <c r="B1231" s="2" t="str">
        <f t="shared" ref="B1231:D1231" si="2437">IF(ISERROR(B1230),IF(ISERROR(B1229),IF(ISERROR(B1228),"BLANK",B1228),B1229),B1230)</f>
        <v>LH</v>
      </c>
      <c r="C1231" s="2" t="str">
        <f t="shared" si="2437"/>
        <v>KK</v>
      </c>
      <c r="D1231" s="2" t="str">
        <f t="shared" si="2437"/>
        <v>BC3</v>
      </c>
      <c r="E1231" s="7" t="str">
        <f>IF(ISERROR(VLOOKUP($D1231,SITES!$A:$E,2,FALSE)),"",VLOOKUP($D1231,SITES!$A:$E,2,FALSE))</f>
        <v>Broward County 3</v>
      </c>
      <c r="F1231" s="4">
        <f>IF(ISERROR(VLOOKUP($D1231,SITES!$A:$E,3,FALSE)),"",VLOOKUP($D1231,SITES!$A:$E,3,FALSE))</f>
        <v>26.158633333333334</v>
      </c>
      <c r="G1231" s="31">
        <f>IF(ISERROR(VLOOKUP($D1231,SITES!$A:$E,4,FALSE)),"",VLOOKUP($D1231,SITES!$A:$E,4,FALSE))</f>
        <v>-80.077349999999996</v>
      </c>
      <c r="H1231" s="50">
        <f t="shared" ref="H1231:P1231" si="2438">IF(ISERROR(H1230),IF(ISERROR(H1229),IF(ISERROR(H1228),"BLANK",H1228),H1229),H1230)</f>
        <v>45479</v>
      </c>
      <c r="I1231" s="2">
        <f t="shared" si="2438"/>
        <v>15</v>
      </c>
      <c r="J1231" s="2" t="str">
        <f t="shared" si="2438"/>
        <v>N</v>
      </c>
      <c r="K1231" s="6">
        <f t="shared" si="2438"/>
        <v>0.41666666666666669</v>
      </c>
      <c r="L1231" s="2" t="str">
        <f t="shared" si="2438"/>
        <v>Angela</v>
      </c>
      <c r="M1231" s="2">
        <f t="shared" si="2438"/>
        <v>18.899999999999999</v>
      </c>
      <c r="N1231" s="2">
        <f t="shared" si="2438"/>
        <v>2</v>
      </c>
      <c r="O1231" s="2">
        <f t="shared" si="2438"/>
        <v>2</v>
      </c>
      <c r="P1231" s="2" t="str">
        <f t="shared" si="2438"/>
        <v>dez</v>
      </c>
      <c r="Q1231" s="7" t="str">
        <f>IF($N1231=1,IF(ISERROR(VLOOKUP($P1231,'M1'!$A:$C,Q$2,FALSE)),"NOT PRESENT",VLOOKUP($P1231,'M1'!$A:$C,Q$2,FALSE)),IF($N1231=2,IF(ISERROR(VLOOKUP(DATA!$P1231,'M2'!$A:$C,Q$2,FALSE)),"NOT PRESENT",VLOOKUP(DATA!$P1231,'M2'!$A:$C,Q$2,FALSE)),IF($N1231=0,IF(ISERROR(VLOOKUP($P1231,'M1'!$A:$C,Q$2,FALSE)),IF(ISERROR(VLOOKUP(DATA!$P1231,'M2'!$A:$C,Q$2,FALSE)),"NOT PRESENT",VLOOKUP(DATA!$P1231,'M2'!$A:$C,Q$2,FALSE)),VLOOKUP($P1231,'M1'!$A:$C,Q$2,FALSE)),"SPECIFY METHOD")))</f>
        <v>Debris - Zero</v>
      </c>
      <c r="R1231" s="7" t="str">
        <f>IF($N1231=1,IF(ISERROR(VLOOKUP($P1231,'M1'!$A:$C,R$2,FALSE)),"NOT PRESENT",VLOOKUP($P1231,'M1'!$A:$C,R$2,FALSE)),IF($N1231=2,IF(ISERROR(VLOOKUP(DATA!$P1231,'M2'!$A:$C,R$2,FALSE)),"NOT PRESENT",VLOOKUP(DATA!$P1231,'M2'!$A:$C,R$2,FALSE)),IF($N1231=0,IF(ISERROR(VLOOKUP($P1231,'M1'!$A:$C,R$2,FALSE)),IF(ISERROR(VLOOKUP(DATA!$P1231,'M2'!$A:$C,R$2,FALSE)),"NOT PRESENT",VLOOKUP(DATA!$P1231,'M2'!$A:$C,R$2,FALSE)),VLOOKUP($P1231,'M1'!$A:$C,R$2,FALSE)),"SPECIFY METHOD")))</f>
        <v>No Debris found</v>
      </c>
      <c r="S1231" s="33">
        <f t="shared" si="2318"/>
        <v>0</v>
      </c>
      <c r="T1231" s="2">
        <v>0</v>
      </c>
    </row>
    <row r="1232" spans="2:20">
      <c r="B1232" s="2" t="str">
        <f t="shared" ref="B1232:D1232" si="2439">IF(ISERROR(B1231),IF(ISERROR(B1230),IF(ISERROR(B1229),"BLANK",B1229),B1230),B1231)</f>
        <v>LH</v>
      </c>
      <c r="C1232" s="2" t="str">
        <f t="shared" si="2439"/>
        <v>KK</v>
      </c>
      <c r="D1232" s="2" t="str">
        <f t="shared" si="2439"/>
        <v>BC3</v>
      </c>
      <c r="E1232" s="7" t="str">
        <f>IF(ISERROR(VLOOKUP($D1232,SITES!$A:$E,2,FALSE)),"",VLOOKUP($D1232,SITES!$A:$E,2,FALSE))</f>
        <v>Broward County 3</v>
      </c>
      <c r="F1232" s="4">
        <f>IF(ISERROR(VLOOKUP($D1232,SITES!$A:$E,3,FALSE)),"",VLOOKUP($D1232,SITES!$A:$E,3,FALSE))</f>
        <v>26.158633333333334</v>
      </c>
      <c r="G1232" s="31">
        <f>IF(ISERROR(VLOOKUP($D1232,SITES!$A:$E,4,FALSE)),"",VLOOKUP($D1232,SITES!$A:$E,4,FALSE))</f>
        <v>-80.077349999999996</v>
      </c>
      <c r="H1232" s="50">
        <f t="shared" ref="H1232:P1232" si="2440">IF(ISERROR(H1231),IF(ISERROR(H1230),IF(ISERROR(H1229),"BLANK",H1229),H1230),H1231)</f>
        <v>45479</v>
      </c>
      <c r="I1232" s="2">
        <f t="shared" si="2440"/>
        <v>15</v>
      </c>
      <c r="J1232" s="2" t="str">
        <f t="shared" si="2440"/>
        <v>N</v>
      </c>
      <c r="K1232" s="6">
        <f t="shared" si="2440"/>
        <v>0.41666666666666669</v>
      </c>
      <c r="L1232" s="2" t="str">
        <f t="shared" si="2440"/>
        <v>Angela</v>
      </c>
      <c r="M1232" s="2">
        <f t="shared" si="2440"/>
        <v>18.899999999999999</v>
      </c>
      <c r="N1232" s="2">
        <f t="shared" si="2440"/>
        <v>2</v>
      </c>
      <c r="O1232" s="2">
        <f t="shared" si="2440"/>
        <v>2</v>
      </c>
      <c r="P1232" s="2" t="str">
        <f t="shared" si="2440"/>
        <v>dez</v>
      </c>
      <c r="Q1232" s="7" t="str">
        <f>IF($N1232=1,IF(ISERROR(VLOOKUP($P1232,'M1'!$A:$C,Q$2,FALSE)),"NOT PRESENT",VLOOKUP($P1232,'M1'!$A:$C,Q$2,FALSE)),IF($N1232=2,IF(ISERROR(VLOOKUP(DATA!$P1232,'M2'!$A:$C,Q$2,FALSE)),"NOT PRESENT",VLOOKUP(DATA!$P1232,'M2'!$A:$C,Q$2,FALSE)),IF($N1232=0,IF(ISERROR(VLOOKUP($P1232,'M1'!$A:$C,Q$2,FALSE)),IF(ISERROR(VLOOKUP(DATA!$P1232,'M2'!$A:$C,Q$2,FALSE)),"NOT PRESENT",VLOOKUP(DATA!$P1232,'M2'!$A:$C,Q$2,FALSE)),VLOOKUP($P1232,'M1'!$A:$C,Q$2,FALSE)),"SPECIFY METHOD")))</f>
        <v>Debris - Zero</v>
      </c>
      <c r="R1232" s="7" t="str">
        <f>IF($N1232=1,IF(ISERROR(VLOOKUP($P1232,'M1'!$A:$C,R$2,FALSE)),"NOT PRESENT",VLOOKUP($P1232,'M1'!$A:$C,R$2,FALSE)),IF($N1232=2,IF(ISERROR(VLOOKUP(DATA!$P1232,'M2'!$A:$C,R$2,FALSE)),"NOT PRESENT",VLOOKUP(DATA!$P1232,'M2'!$A:$C,R$2,FALSE)),IF($N1232=0,IF(ISERROR(VLOOKUP($P1232,'M1'!$A:$C,R$2,FALSE)),IF(ISERROR(VLOOKUP(DATA!$P1232,'M2'!$A:$C,R$2,FALSE)),"NOT PRESENT",VLOOKUP(DATA!$P1232,'M2'!$A:$C,R$2,FALSE)),VLOOKUP($P1232,'M1'!$A:$C,R$2,FALSE)),"SPECIFY METHOD")))</f>
        <v>No Debris found</v>
      </c>
      <c r="S1232" s="33">
        <f t="shared" si="2318"/>
        <v>0</v>
      </c>
      <c r="T1232" s="2">
        <v>0</v>
      </c>
    </row>
    <row r="1233" spans="2:20">
      <c r="B1233" s="2" t="str">
        <f t="shared" ref="B1233:D1233" si="2441">IF(ISERROR(B1232),IF(ISERROR(B1231),IF(ISERROR(B1230),"BLANK",B1230),B1231),B1232)</f>
        <v>LH</v>
      </c>
      <c r="C1233" s="2" t="str">
        <f t="shared" si="2441"/>
        <v>KK</v>
      </c>
      <c r="D1233" s="2" t="str">
        <f t="shared" si="2441"/>
        <v>BC3</v>
      </c>
      <c r="E1233" s="7" t="str">
        <f>IF(ISERROR(VLOOKUP($D1233,SITES!$A:$E,2,FALSE)),"",VLOOKUP($D1233,SITES!$A:$E,2,FALSE))</f>
        <v>Broward County 3</v>
      </c>
      <c r="F1233" s="4">
        <f>IF(ISERROR(VLOOKUP($D1233,SITES!$A:$E,3,FALSE)),"",VLOOKUP($D1233,SITES!$A:$E,3,FALSE))</f>
        <v>26.158633333333334</v>
      </c>
      <c r="G1233" s="31">
        <f>IF(ISERROR(VLOOKUP($D1233,SITES!$A:$E,4,FALSE)),"",VLOOKUP($D1233,SITES!$A:$E,4,FALSE))</f>
        <v>-80.077349999999996</v>
      </c>
      <c r="H1233" s="50">
        <f t="shared" ref="H1233:P1233" si="2442">IF(ISERROR(H1232),IF(ISERROR(H1231),IF(ISERROR(H1230),"BLANK",H1230),H1231),H1232)</f>
        <v>45479</v>
      </c>
      <c r="I1233" s="2">
        <f t="shared" si="2442"/>
        <v>15</v>
      </c>
      <c r="J1233" s="2" t="str">
        <f t="shared" si="2442"/>
        <v>N</v>
      </c>
      <c r="K1233" s="6">
        <f t="shared" si="2442"/>
        <v>0.41666666666666669</v>
      </c>
      <c r="L1233" s="2" t="str">
        <f t="shared" si="2442"/>
        <v>Angela</v>
      </c>
      <c r="M1233" s="2">
        <f t="shared" si="2442"/>
        <v>18.899999999999999</v>
      </c>
      <c r="N1233" s="2">
        <f t="shared" si="2442"/>
        <v>2</v>
      </c>
      <c r="O1233" s="2">
        <f t="shared" si="2442"/>
        <v>2</v>
      </c>
      <c r="P1233" s="2" t="str">
        <f t="shared" si="2442"/>
        <v>dez</v>
      </c>
      <c r="Q1233" s="7" t="str">
        <f>IF($N1233=1,IF(ISERROR(VLOOKUP($P1233,'M1'!$A:$C,Q$2,FALSE)),"NOT PRESENT",VLOOKUP($P1233,'M1'!$A:$C,Q$2,FALSE)),IF($N1233=2,IF(ISERROR(VLOOKUP(DATA!$P1233,'M2'!$A:$C,Q$2,FALSE)),"NOT PRESENT",VLOOKUP(DATA!$P1233,'M2'!$A:$C,Q$2,FALSE)),IF($N1233=0,IF(ISERROR(VLOOKUP($P1233,'M1'!$A:$C,Q$2,FALSE)),IF(ISERROR(VLOOKUP(DATA!$P1233,'M2'!$A:$C,Q$2,FALSE)),"NOT PRESENT",VLOOKUP(DATA!$P1233,'M2'!$A:$C,Q$2,FALSE)),VLOOKUP($P1233,'M1'!$A:$C,Q$2,FALSE)),"SPECIFY METHOD")))</f>
        <v>Debris - Zero</v>
      </c>
      <c r="R1233" s="7" t="str">
        <f>IF($N1233=1,IF(ISERROR(VLOOKUP($P1233,'M1'!$A:$C,R$2,FALSE)),"NOT PRESENT",VLOOKUP($P1233,'M1'!$A:$C,R$2,FALSE)),IF($N1233=2,IF(ISERROR(VLOOKUP(DATA!$P1233,'M2'!$A:$C,R$2,FALSE)),"NOT PRESENT",VLOOKUP(DATA!$P1233,'M2'!$A:$C,R$2,FALSE)),IF($N1233=0,IF(ISERROR(VLOOKUP($P1233,'M1'!$A:$C,R$2,FALSE)),IF(ISERROR(VLOOKUP(DATA!$P1233,'M2'!$A:$C,R$2,FALSE)),"NOT PRESENT",VLOOKUP(DATA!$P1233,'M2'!$A:$C,R$2,FALSE)),VLOOKUP($P1233,'M1'!$A:$C,R$2,FALSE)),"SPECIFY METHOD")))</f>
        <v>No Debris found</v>
      </c>
      <c r="S1233" s="33">
        <f t="shared" si="2318"/>
        <v>0</v>
      </c>
      <c r="T1233" s="2">
        <v>0</v>
      </c>
    </row>
    <row r="1234" spans="2:20">
      <c r="B1234" s="2" t="str">
        <f t="shared" ref="B1234:D1234" si="2443">IF(ISERROR(B1233),IF(ISERROR(B1232),IF(ISERROR(B1231),"BLANK",B1231),B1232),B1233)</f>
        <v>LH</v>
      </c>
      <c r="C1234" s="2" t="str">
        <f t="shared" si="2443"/>
        <v>KK</v>
      </c>
      <c r="D1234" s="2" t="str">
        <f t="shared" si="2443"/>
        <v>BC3</v>
      </c>
      <c r="E1234" s="7" t="str">
        <f>IF(ISERROR(VLOOKUP($D1234,SITES!$A:$E,2,FALSE)),"",VLOOKUP($D1234,SITES!$A:$E,2,FALSE))</f>
        <v>Broward County 3</v>
      </c>
      <c r="F1234" s="4">
        <f>IF(ISERROR(VLOOKUP($D1234,SITES!$A:$E,3,FALSE)),"",VLOOKUP($D1234,SITES!$A:$E,3,FALSE))</f>
        <v>26.158633333333334</v>
      </c>
      <c r="G1234" s="31">
        <f>IF(ISERROR(VLOOKUP($D1234,SITES!$A:$E,4,FALSE)),"",VLOOKUP($D1234,SITES!$A:$E,4,FALSE))</f>
        <v>-80.077349999999996</v>
      </c>
      <c r="H1234" s="50">
        <f t="shared" ref="H1234:P1234" si="2444">IF(ISERROR(H1233),IF(ISERROR(H1232),IF(ISERROR(H1231),"BLANK",H1231),H1232),H1233)</f>
        <v>45479</v>
      </c>
      <c r="I1234" s="2">
        <f t="shared" si="2444"/>
        <v>15</v>
      </c>
      <c r="J1234" s="2" t="str">
        <f t="shared" si="2444"/>
        <v>N</v>
      </c>
      <c r="K1234" s="6">
        <f t="shared" si="2444"/>
        <v>0.41666666666666669</v>
      </c>
      <c r="L1234" s="2" t="str">
        <f t="shared" si="2444"/>
        <v>Angela</v>
      </c>
      <c r="M1234" s="2">
        <f t="shared" si="2444"/>
        <v>18.899999999999999</v>
      </c>
      <c r="N1234" s="2">
        <f t="shared" si="2444"/>
        <v>2</v>
      </c>
      <c r="O1234" s="2">
        <f t="shared" si="2444"/>
        <v>2</v>
      </c>
      <c r="P1234" s="2" t="str">
        <f t="shared" si="2444"/>
        <v>dez</v>
      </c>
      <c r="Q1234" s="7" t="str">
        <f>IF($N1234=1,IF(ISERROR(VLOOKUP($P1234,'M1'!$A:$C,Q$2,FALSE)),"NOT PRESENT",VLOOKUP($P1234,'M1'!$A:$C,Q$2,FALSE)),IF($N1234=2,IF(ISERROR(VLOOKUP(DATA!$P1234,'M2'!$A:$C,Q$2,FALSE)),"NOT PRESENT",VLOOKUP(DATA!$P1234,'M2'!$A:$C,Q$2,FALSE)),IF($N1234=0,IF(ISERROR(VLOOKUP($P1234,'M1'!$A:$C,Q$2,FALSE)),IF(ISERROR(VLOOKUP(DATA!$P1234,'M2'!$A:$C,Q$2,FALSE)),"NOT PRESENT",VLOOKUP(DATA!$P1234,'M2'!$A:$C,Q$2,FALSE)),VLOOKUP($P1234,'M1'!$A:$C,Q$2,FALSE)),"SPECIFY METHOD")))</f>
        <v>Debris - Zero</v>
      </c>
      <c r="R1234" s="7" t="str">
        <f>IF($N1234=1,IF(ISERROR(VLOOKUP($P1234,'M1'!$A:$C,R$2,FALSE)),"NOT PRESENT",VLOOKUP($P1234,'M1'!$A:$C,R$2,FALSE)),IF($N1234=2,IF(ISERROR(VLOOKUP(DATA!$P1234,'M2'!$A:$C,R$2,FALSE)),"NOT PRESENT",VLOOKUP(DATA!$P1234,'M2'!$A:$C,R$2,FALSE)),IF($N1234=0,IF(ISERROR(VLOOKUP($P1234,'M1'!$A:$C,R$2,FALSE)),IF(ISERROR(VLOOKUP(DATA!$P1234,'M2'!$A:$C,R$2,FALSE)),"NOT PRESENT",VLOOKUP(DATA!$P1234,'M2'!$A:$C,R$2,FALSE)),VLOOKUP($P1234,'M1'!$A:$C,R$2,FALSE)),"SPECIFY METHOD")))</f>
        <v>No Debris found</v>
      </c>
      <c r="S1234" s="33">
        <f t="shared" si="2318"/>
        <v>0</v>
      </c>
      <c r="T1234" s="2">
        <v>0</v>
      </c>
    </row>
    <row r="1235" spans="2:20">
      <c r="B1235" s="2" t="str">
        <f t="shared" ref="B1235:D1235" si="2445">IF(ISERROR(B1234),IF(ISERROR(B1233),IF(ISERROR(B1232),"BLANK",B1232),B1233),B1234)</f>
        <v>LH</v>
      </c>
      <c r="C1235" s="2" t="str">
        <f t="shared" si="2445"/>
        <v>KK</v>
      </c>
      <c r="D1235" s="2" t="str">
        <f t="shared" si="2445"/>
        <v>BC3</v>
      </c>
      <c r="E1235" s="7" t="str">
        <f>IF(ISERROR(VLOOKUP($D1235,SITES!$A:$E,2,FALSE)),"",VLOOKUP($D1235,SITES!$A:$E,2,FALSE))</f>
        <v>Broward County 3</v>
      </c>
      <c r="F1235" s="4">
        <f>IF(ISERROR(VLOOKUP($D1235,SITES!$A:$E,3,FALSE)),"",VLOOKUP($D1235,SITES!$A:$E,3,FALSE))</f>
        <v>26.158633333333334</v>
      </c>
      <c r="G1235" s="31">
        <f>IF(ISERROR(VLOOKUP($D1235,SITES!$A:$E,4,FALSE)),"",VLOOKUP($D1235,SITES!$A:$E,4,FALSE))</f>
        <v>-80.077349999999996</v>
      </c>
      <c r="H1235" s="50">
        <f t="shared" ref="H1235:P1235" si="2446">IF(ISERROR(H1234),IF(ISERROR(H1233),IF(ISERROR(H1232),"BLANK",H1232),H1233),H1234)</f>
        <v>45479</v>
      </c>
      <c r="I1235" s="2">
        <f t="shared" si="2446"/>
        <v>15</v>
      </c>
      <c r="J1235" s="2" t="str">
        <f t="shared" si="2446"/>
        <v>N</v>
      </c>
      <c r="K1235" s="6">
        <f t="shared" si="2446"/>
        <v>0.41666666666666669</v>
      </c>
      <c r="L1235" s="2" t="str">
        <f t="shared" si="2446"/>
        <v>Angela</v>
      </c>
      <c r="M1235" s="2">
        <f t="shared" si="2446"/>
        <v>18.899999999999999</v>
      </c>
      <c r="N1235" s="2">
        <f t="shared" si="2446"/>
        <v>2</v>
      </c>
      <c r="O1235" s="2">
        <f t="shared" si="2446"/>
        <v>2</v>
      </c>
      <c r="P1235" s="2" t="str">
        <f t="shared" si="2446"/>
        <v>dez</v>
      </c>
      <c r="Q1235" s="7" t="str">
        <f>IF($N1235=1,IF(ISERROR(VLOOKUP($P1235,'M1'!$A:$C,Q$2,FALSE)),"NOT PRESENT",VLOOKUP($P1235,'M1'!$A:$C,Q$2,FALSE)),IF($N1235=2,IF(ISERROR(VLOOKUP(DATA!$P1235,'M2'!$A:$C,Q$2,FALSE)),"NOT PRESENT",VLOOKUP(DATA!$P1235,'M2'!$A:$C,Q$2,FALSE)),IF($N1235=0,IF(ISERROR(VLOOKUP($P1235,'M1'!$A:$C,Q$2,FALSE)),IF(ISERROR(VLOOKUP(DATA!$P1235,'M2'!$A:$C,Q$2,FALSE)),"NOT PRESENT",VLOOKUP(DATA!$P1235,'M2'!$A:$C,Q$2,FALSE)),VLOOKUP($P1235,'M1'!$A:$C,Q$2,FALSE)),"SPECIFY METHOD")))</f>
        <v>Debris - Zero</v>
      </c>
      <c r="R1235" s="7" t="str">
        <f>IF($N1235=1,IF(ISERROR(VLOOKUP($P1235,'M1'!$A:$C,R$2,FALSE)),"NOT PRESENT",VLOOKUP($P1235,'M1'!$A:$C,R$2,FALSE)),IF($N1235=2,IF(ISERROR(VLOOKUP(DATA!$P1235,'M2'!$A:$C,R$2,FALSE)),"NOT PRESENT",VLOOKUP(DATA!$P1235,'M2'!$A:$C,R$2,FALSE)),IF($N1235=0,IF(ISERROR(VLOOKUP($P1235,'M1'!$A:$C,R$2,FALSE)),IF(ISERROR(VLOOKUP(DATA!$P1235,'M2'!$A:$C,R$2,FALSE)),"NOT PRESENT",VLOOKUP(DATA!$P1235,'M2'!$A:$C,R$2,FALSE)),VLOOKUP($P1235,'M1'!$A:$C,R$2,FALSE)),"SPECIFY METHOD")))</f>
        <v>No Debris found</v>
      </c>
      <c r="S1235" s="33">
        <f t="shared" ref="S1235:S1298" si="2447">SUM(T1235:AV1235)</f>
        <v>0</v>
      </c>
      <c r="T1235" s="2">
        <v>0</v>
      </c>
    </row>
    <row r="1236" spans="2:20">
      <c r="B1236" s="2" t="str">
        <f t="shared" ref="B1236:D1236" si="2448">IF(ISERROR(B1235),IF(ISERROR(B1234),IF(ISERROR(B1233),"BLANK",B1233),B1234),B1235)</f>
        <v>LH</v>
      </c>
      <c r="C1236" s="2" t="str">
        <f t="shared" si="2448"/>
        <v>KK</v>
      </c>
      <c r="D1236" s="2" t="str">
        <f t="shared" si="2448"/>
        <v>BC3</v>
      </c>
      <c r="E1236" s="7" t="str">
        <f>IF(ISERROR(VLOOKUP($D1236,SITES!$A:$E,2,FALSE)),"",VLOOKUP($D1236,SITES!$A:$E,2,FALSE))</f>
        <v>Broward County 3</v>
      </c>
      <c r="F1236" s="4">
        <f>IF(ISERROR(VLOOKUP($D1236,SITES!$A:$E,3,FALSE)),"",VLOOKUP($D1236,SITES!$A:$E,3,FALSE))</f>
        <v>26.158633333333334</v>
      </c>
      <c r="G1236" s="31">
        <f>IF(ISERROR(VLOOKUP($D1236,SITES!$A:$E,4,FALSE)),"",VLOOKUP($D1236,SITES!$A:$E,4,FALSE))</f>
        <v>-80.077349999999996</v>
      </c>
      <c r="H1236" s="50">
        <f t="shared" ref="H1236:P1236" si="2449">IF(ISERROR(H1235),IF(ISERROR(H1234),IF(ISERROR(H1233),"BLANK",H1233),H1234),H1235)</f>
        <v>45479</v>
      </c>
      <c r="I1236" s="2">
        <f t="shared" si="2449"/>
        <v>15</v>
      </c>
      <c r="J1236" s="2" t="str">
        <f t="shared" si="2449"/>
        <v>N</v>
      </c>
      <c r="K1236" s="6">
        <f t="shared" si="2449"/>
        <v>0.41666666666666669</v>
      </c>
      <c r="L1236" s="2" t="str">
        <f t="shared" si="2449"/>
        <v>Angela</v>
      </c>
      <c r="M1236" s="2">
        <f t="shared" si="2449"/>
        <v>18.899999999999999</v>
      </c>
      <c r="N1236" s="2">
        <f t="shared" si="2449"/>
        <v>2</v>
      </c>
      <c r="O1236" s="2">
        <f t="shared" si="2449"/>
        <v>2</v>
      </c>
      <c r="P1236" s="2" t="str">
        <f t="shared" si="2449"/>
        <v>dez</v>
      </c>
      <c r="Q1236" s="7" t="str">
        <f>IF($N1236=1,IF(ISERROR(VLOOKUP($P1236,'M1'!$A:$C,Q$2,FALSE)),"NOT PRESENT",VLOOKUP($P1236,'M1'!$A:$C,Q$2,FALSE)),IF($N1236=2,IF(ISERROR(VLOOKUP(DATA!$P1236,'M2'!$A:$C,Q$2,FALSE)),"NOT PRESENT",VLOOKUP(DATA!$P1236,'M2'!$A:$C,Q$2,FALSE)),IF($N1236=0,IF(ISERROR(VLOOKUP($P1236,'M1'!$A:$C,Q$2,FALSE)),IF(ISERROR(VLOOKUP(DATA!$P1236,'M2'!$A:$C,Q$2,FALSE)),"NOT PRESENT",VLOOKUP(DATA!$P1236,'M2'!$A:$C,Q$2,FALSE)),VLOOKUP($P1236,'M1'!$A:$C,Q$2,FALSE)),"SPECIFY METHOD")))</f>
        <v>Debris - Zero</v>
      </c>
      <c r="R1236" s="7" t="str">
        <f>IF($N1236=1,IF(ISERROR(VLOOKUP($P1236,'M1'!$A:$C,R$2,FALSE)),"NOT PRESENT",VLOOKUP($P1236,'M1'!$A:$C,R$2,FALSE)),IF($N1236=2,IF(ISERROR(VLOOKUP(DATA!$P1236,'M2'!$A:$C,R$2,FALSE)),"NOT PRESENT",VLOOKUP(DATA!$P1236,'M2'!$A:$C,R$2,FALSE)),IF($N1236=0,IF(ISERROR(VLOOKUP($P1236,'M1'!$A:$C,R$2,FALSE)),IF(ISERROR(VLOOKUP(DATA!$P1236,'M2'!$A:$C,R$2,FALSE)),"NOT PRESENT",VLOOKUP(DATA!$P1236,'M2'!$A:$C,R$2,FALSE)),VLOOKUP($P1236,'M1'!$A:$C,R$2,FALSE)),"SPECIFY METHOD")))</f>
        <v>No Debris found</v>
      </c>
      <c r="S1236" s="33">
        <f t="shared" si="2447"/>
        <v>0</v>
      </c>
      <c r="T1236" s="2">
        <v>0</v>
      </c>
    </row>
    <row r="1237" spans="2:20">
      <c r="B1237" s="2" t="str">
        <f t="shared" ref="B1237:D1237" si="2450">IF(ISERROR(B1236),IF(ISERROR(B1235),IF(ISERROR(B1234),"BLANK",B1234),B1235),B1236)</f>
        <v>LH</v>
      </c>
      <c r="C1237" s="2" t="str">
        <f t="shared" si="2450"/>
        <v>KK</v>
      </c>
      <c r="D1237" s="2" t="str">
        <f t="shared" si="2450"/>
        <v>BC3</v>
      </c>
      <c r="E1237" s="7" t="str">
        <f>IF(ISERROR(VLOOKUP($D1237,SITES!$A:$E,2,FALSE)),"",VLOOKUP($D1237,SITES!$A:$E,2,FALSE))</f>
        <v>Broward County 3</v>
      </c>
      <c r="F1237" s="4">
        <f>IF(ISERROR(VLOOKUP($D1237,SITES!$A:$E,3,FALSE)),"",VLOOKUP($D1237,SITES!$A:$E,3,FALSE))</f>
        <v>26.158633333333334</v>
      </c>
      <c r="G1237" s="31">
        <f>IF(ISERROR(VLOOKUP($D1237,SITES!$A:$E,4,FALSE)),"",VLOOKUP($D1237,SITES!$A:$E,4,FALSE))</f>
        <v>-80.077349999999996</v>
      </c>
      <c r="H1237" s="50">
        <f t="shared" ref="H1237:P1237" si="2451">IF(ISERROR(H1236),IF(ISERROR(H1235),IF(ISERROR(H1234),"BLANK",H1234),H1235),H1236)</f>
        <v>45479</v>
      </c>
      <c r="I1237" s="2">
        <f t="shared" si="2451"/>
        <v>15</v>
      </c>
      <c r="J1237" s="2" t="str">
        <f t="shared" si="2451"/>
        <v>N</v>
      </c>
      <c r="K1237" s="6">
        <f t="shared" si="2451"/>
        <v>0.41666666666666669</v>
      </c>
      <c r="L1237" s="2" t="str">
        <f t="shared" si="2451"/>
        <v>Angela</v>
      </c>
      <c r="M1237" s="2">
        <f t="shared" si="2451"/>
        <v>18.899999999999999</v>
      </c>
      <c r="N1237" s="2">
        <f t="shared" si="2451"/>
        <v>2</v>
      </c>
      <c r="O1237" s="2">
        <f t="shared" si="2451"/>
        <v>2</v>
      </c>
      <c r="P1237" s="2" t="str">
        <f t="shared" si="2451"/>
        <v>dez</v>
      </c>
      <c r="Q1237" s="7" t="str">
        <f>IF($N1237=1,IF(ISERROR(VLOOKUP($P1237,'M1'!$A:$C,Q$2,FALSE)),"NOT PRESENT",VLOOKUP($P1237,'M1'!$A:$C,Q$2,FALSE)),IF($N1237=2,IF(ISERROR(VLOOKUP(DATA!$P1237,'M2'!$A:$C,Q$2,FALSE)),"NOT PRESENT",VLOOKUP(DATA!$P1237,'M2'!$A:$C,Q$2,FALSE)),IF($N1237=0,IF(ISERROR(VLOOKUP($P1237,'M1'!$A:$C,Q$2,FALSE)),IF(ISERROR(VLOOKUP(DATA!$P1237,'M2'!$A:$C,Q$2,FALSE)),"NOT PRESENT",VLOOKUP(DATA!$P1237,'M2'!$A:$C,Q$2,FALSE)),VLOOKUP($P1237,'M1'!$A:$C,Q$2,FALSE)),"SPECIFY METHOD")))</f>
        <v>Debris - Zero</v>
      </c>
      <c r="R1237" s="7" t="str">
        <f>IF($N1237=1,IF(ISERROR(VLOOKUP($P1237,'M1'!$A:$C,R$2,FALSE)),"NOT PRESENT",VLOOKUP($P1237,'M1'!$A:$C,R$2,FALSE)),IF($N1237=2,IF(ISERROR(VLOOKUP(DATA!$P1237,'M2'!$A:$C,R$2,FALSE)),"NOT PRESENT",VLOOKUP(DATA!$P1237,'M2'!$A:$C,R$2,FALSE)),IF($N1237=0,IF(ISERROR(VLOOKUP($P1237,'M1'!$A:$C,R$2,FALSE)),IF(ISERROR(VLOOKUP(DATA!$P1237,'M2'!$A:$C,R$2,FALSE)),"NOT PRESENT",VLOOKUP(DATA!$P1237,'M2'!$A:$C,R$2,FALSE)),VLOOKUP($P1237,'M1'!$A:$C,R$2,FALSE)),"SPECIFY METHOD")))</f>
        <v>No Debris found</v>
      </c>
      <c r="S1237" s="33">
        <f t="shared" si="2447"/>
        <v>0</v>
      </c>
      <c r="T1237" s="2">
        <v>0</v>
      </c>
    </row>
    <row r="1238" spans="2:20">
      <c r="B1238" s="2" t="str">
        <f t="shared" ref="B1238:D1238" si="2452">IF(ISERROR(B1237),IF(ISERROR(B1236),IF(ISERROR(B1235),"BLANK",B1235),B1236),B1237)</f>
        <v>LH</v>
      </c>
      <c r="C1238" s="2" t="str">
        <f t="shared" si="2452"/>
        <v>KK</v>
      </c>
      <c r="D1238" s="2" t="str">
        <f t="shared" si="2452"/>
        <v>BC3</v>
      </c>
      <c r="E1238" s="7" t="str">
        <f>IF(ISERROR(VLOOKUP($D1238,SITES!$A:$E,2,FALSE)),"",VLOOKUP($D1238,SITES!$A:$E,2,FALSE))</f>
        <v>Broward County 3</v>
      </c>
      <c r="F1238" s="4">
        <f>IF(ISERROR(VLOOKUP($D1238,SITES!$A:$E,3,FALSE)),"",VLOOKUP($D1238,SITES!$A:$E,3,FALSE))</f>
        <v>26.158633333333334</v>
      </c>
      <c r="G1238" s="31">
        <f>IF(ISERROR(VLOOKUP($D1238,SITES!$A:$E,4,FALSE)),"",VLOOKUP($D1238,SITES!$A:$E,4,FALSE))</f>
        <v>-80.077349999999996</v>
      </c>
      <c r="H1238" s="50">
        <f t="shared" ref="H1238:P1238" si="2453">IF(ISERROR(H1237),IF(ISERROR(H1236),IF(ISERROR(H1235),"BLANK",H1235),H1236),H1237)</f>
        <v>45479</v>
      </c>
      <c r="I1238" s="2">
        <f t="shared" si="2453"/>
        <v>15</v>
      </c>
      <c r="J1238" s="2" t="str">
        <f t="shared" si="2453"/>
        <v>N</v>
      </c>
      <c r="K1238" s="6">
        <f t="shared" si="2453"/>
        <v>0.41666666666666669</v>
      </c>
      <c r="L1238" s="2" t="str">
        <f t="shared" si="2453"/>
        <v>Angela</v>
      </c>
      <c r="M1238" s="2">
        <f t="shared" si="2453"/>
        <v>18.899999999999999</v>
      </c>
      <c r="N1238" s="2">
        <f t="shared" si="2453"/>
        <v>2</v>
      </c>
      <c r="O1238" s="2">
        <f t="shared" si="2453"/>
        <v>2</v>
      </c>
      <c r="P1238" s="2" t="str">
        <f t="shared" si="2453"/>
        <v>dez</v>
      </c>
      <c r="Q1238" s="7" t="str">
        <f>IF($N1238=1,IF(ISERROR(VLOOKUP($P1238,'M1'!$A:$C,Q$2,FALSE)),"NOT PRESENT",VLOOKUP($P1238,'M1'!$A:$C,Q$2,FALSE)),IF($N1238=2,IF(ISERROR(VLOOKUP(DATA!$P1238,'M2'!$A:$C,Q$2,FALSE)),"NOT PRESENT",VLOOKUP(DATA!$P1238,'M2'!$A:$C,Q$2,FALSE)),IF($N1238=0,IF(ISERROR(VLOOKUP($P1238,'M1'!$A:$C,Q$2,FALSE)),IF(ISERROR(VLOOKUP(DATA!$P1238,'M2'!$A:$C,Q$2,FALSE)),"NOT PRESENT",VLOOKUP(DATA!$P1238,'M2'!$A:$C,Q$2,FALSE)),VLOOKUP($P1238,'M1'!$A:$C,Q$2,FALSE)),"SPECIFY METHOD")))</f>
        <v>Debris - Zero</v>
      </c>
      <c r="R1238" s="7" t="str">
        <f>IF($N1238=1,IF(ISERROR(VLOOKUP($P1238,'M1'!$A:$C,R$2,FALSE)),"NOT PRESENT",VLOOKUP($P1238,'M1'!$A:$C,R$2,FALSE)),IF($N1238=2,IF(ISERROR(VLOOKUP(DATA!$P1238,'M2'!$A:$C,R$2,FALSE)),"NOT PRESENT",VLOOKUP(DATA!$P1238,'M2'!$A:$C,R$2,FALSE)),IF($N1238=0,IF(ISERROR(VLOOKUP($P1238,'M1'!$A:$C,R$2,FALSE)),IF(ISERROR(VLOOKUP(DATA!$P1238,'M2'!$A:$C,R$2,FALSE)),"NOT PRESENT",VLOOKUP(DATA!$P1238,'M2'!$A:$C,R$2,FALSE)),VLOOKUP($P1238,'M1'!$A:$C,R$2,FALSE)),"SPECIFY METHOD")))</f>
        <v>No Debris found</v>
      </c>
      <c r="S1238" s="33">
        <f t="shared" si="2447"/>
        <v>0</v>
      </c>
      <c r="T1238" s="2">
        <v>0</v>
      </c>
    </row>
    <row r="1239" spans="2:20">
      <c r="B1239" s="2" t="str">
        <f t="shared" ref="B1239:D1239" si="2454">IF(ISERROR(B1238),IF(ISERROR(B1237),IF(ISERROR(B1236),"BLANK",B1236),B1237),B1238)</f>
        <v>LH</v>
      </c>
      <c r="C1239" s="2" t="str">
        <f t="shared" si="2454"/>
        <v>KK</v>
      </c>
      <c r="D1239" s="2" t="str">
        <f t="shared" si="2454"/>
        <v>BC3</v>
      </c>
      <c r="E1239" s="7" t="str">
        <f>IF(ISERROR(VLOOKUP($D1239,SITES!$A:$E,2,FALSE)),"",VLOOKUP($D1239,SITES!$A:$E,2,FALSE))</f>
        <v>Broward County 3</v>
      </c>
      <c r="F1239" s="4">
        <f>IF(ISERROR(VLOOKUP($D1239,SITES!$A:$E,3,FALSE)),"",VLOOKUP($D1239,SITES!$A:$E,3,FALSE))</f>
        <v>26.158633333333334</v>
      </c>
      <c r="G1239" s="31">
        <f>IF(ISERROR(VLOOKUP($D1239,SITES!$A:$E,4,FALSE)),"",VLOOKUP($D1239,SITES!$A:$E,4,FALSE))</f>
        <v>-80.077349999999996</v>
      </c>
      <c r="H1239" s="50">
        <f t="shared" ref="H1239:P1239" si="2455">IF(ISERROR(H1238),IF(ISERROR(H1237),IF(ISERROR(H1236),"BLANK",H1236),H1237),H1238)</f>
        <v>45479</v>
      </c>
      <c r="I1239" s="2">
        <f t="shared" si="2455"/>
        <v>15</v>
      </c>
      <c r="J1239" s="2" t="str">
        <f t="shared" si="2455"/>
        <v>N</v>
      </c>
      <c r="K1239" s="6">
        <f t="shared" si="2455"/>
        <v>0.41666666666666669</v>
      </c>
      <c r="L1239" s="2" t="str">
        <f t="shared" si="2455"/>
        <v>Angela</v>
      </c>
      <c r="M1239" s="2">
        <f t="shared" si="2455"/>
        <v>18.899999999999999</v>
      </c>
      <c r="N1239" s="2">
        <f t="shared" si="2455"/>
        <v>2</v>
      </c>
      <c r="O1239" s="2">
        <f t="shared" si="2455"/>
        <v>2</v>
      </c>
      <c r="P1239" s="2" t="str">
        <f t="shared" si="2455"/>
        <v>dez</v>
      </c>
      <c r="Q1239" s="7" t="str">
        <f>IF($N1239=1,IF(ISERROR(VLOOKUP($P1239,'M1'!$A:$C,Q$2,FALSE)),"NOT PRESENT",VLOOKUP($P1239,'M1'!$A:$C,Q$2,FALSE)),IF($N1239=2,IF(ISERROR(VLOOKUP(DATA!$P1239,'M2'!$A:$C,Q$2,FALSE)),"NOT PRESENT",VLOOKUP(DATA!$P1239,'M2'!$A:$C,Q$2,FALSE)),IF($N1239=0,IF(ISERROR(VLOOKUP($P1239,'M1'!$A:$C,Q$2,FALSE)),IF(ISERROR(VLOOKUP(DATA!$P1239,'M2'!$A:$C,Q$2,FALSE)),"NOT PRESENT",VLOOKUP(DATA!$P1239,'M2'!$A:$C,Q$2,FALSE)),VLOOKUP($P1239,'M1'!$A:$C,Q$2,FALSE)),"SPECIFY METHOD")))</f>
        <v>Debris - Zero</v>
      </c>
      <c r="R1239" s="7" t="str">
        <f>IF($N1239=1,IF(ISERROR(VLOOKUP($P1239,'M1'!$A:$C,R$2,FALSE)),"NOT PRESENT",VLOOKUP($P1239,'M1'!$A:$C,R$2,FALSE)),IF($N1239=2,IF(ISERROR(VLOOKUP(DATA!$P1239,'M2'!$A:$C,R$2,FALSE)),"NOT PRESENT",VLOOKUP(DATA!$P1239,'M2'!$A:$C,R$2,FALSE)),IF($N1239=0,IF(ISERROR(VLOOKUP($P1239,'M1'!$A:$C,R$2,FALSE)),IF(ISERROR(VLOOKUP(DATA!$P1239,'M2'!$A:$C,R$2,FALSE)),"NOT PRESENT",VLOOKUP(DATA!$P1239,'M2'!$A:$C,R$2,FALSE)),VLOOKUP($P1239,'M1'!$A:$C,R$2,FALSE)),"SPECIFY METHOD")))</f>
        <v>No Debris found</v>
      </c>
      <c r="S1239" s="33">
        <f t="shared" si="2447"/>
        <v>0</v>
      </c>
      <c r="T1239" s="2">
        <v>0</v>
      </c>
    </row>
    <row r="1240" spans="2:20">
      <c r="B1240" s="2" t="str">
        <f t="shared" ref="B1240:D1240" si="2456">IF(ISERROR(B1239),IF(ISERROR(B1238),IF(ISERROR(B1237),"BLANK",B1237),B1238),B1239)</f>
        <v>LH</v>
      </c>
      <c r="C1240" s="2" t="str">
        <f t="shared" si="2456"/>
        <v>KK</v>
      </c>
      <c r="D1240" s="2" t="str">
        <f t="shared" si="2456"/>
        <v>BC3</v>
      </c>
      <c r="E1240" s="7" t="str">
        <f>IF(ISERROR(VLOOKUP($D1240,SITES!$A:$E,2,FALSE)),"",VLOOKUP($D1240,SITES!$A:$E,2,FALSE))</f>
        <v>Broward County 3</v>
      </c>
      <c r="F1240" s="4">
        <f>IF(ISERROR(VLOOKUP($D1240,SITES!$A:$E,3,FALSE)),"",VLOOKUP($D1240,SITES!$A:$E,3,FALSE))</f>
        <v>26.158633333333334</v>
      </c>
      <c r="G1240" s="31">
        <f>IF(ISERROR(VLOOKUP($D1240,SITES!$A:$E,4,FALSE)),"",VLOOKUP($D1240,SITES!$A:$E,4,FALSE))</f>
        <v>-80.077349999999996</v>
      </c>
      <c r="H1240" s="50">
        <f t="shared" ref="H1240:P1240" si="2457">IF(ISERROR(H1239),IF(ISERROR(H1238),IF(ISERROR(H1237),"BLANK",H1237),H1238),H1239)</f>
        <v>45479</v>
      </c>
      <c r="I1240" s="2">
        <f t="shared" si="2457"/>
        <v>15</v>
      </c>
      <c r="J1240" s="2" t="str">
        <f t="shared" si="2457"/>
        <v>N</v>
      </c>
      <c r="K1240" s="6">
        <f t="shared" si="2457"/>
        <v>0.41666666666666669</v>
      </c>
      <c r="L1240" s="2" t="str">
        <f t="shared" si="2457"/>
        <v>Angela</v>
      </c>
      <c r="M1240" s="2">
        <f t="shared" si="2457"/>
        <v>18.899999999999999</v>
      </c>
      <c r="N1240" s="2">
        <f t="shared" si="2457"/>
        <v>2</v>
      </c>
      <c r="O1240" s="2">
        <f t="shared" si="2457"/>
        <v>2</v>
      </c>
      <c r="P1240" s="2" t="str">
        <f t="shared" si="2457"/>
        <v>dez</v>
      </c>
      <c r="Q1240" s="7" t="str">
        <f>IF($N1240=1,IF(ISERROR(VLOOKUP($P1240,'M1'!$A:$C,Q$2,FALSE)),"NOT PRESENT",VLOOKUP($P1240,'M1'!$A:$C,Q$2,FALSE)),IF($N1240=2,IF(ISERROR(VLOOKUP(DATA!$P1240,'M2'!$A:$C,Q$2,FALSE)),"NOT PRESENT",VLOOKUP(DATA!$P1240,'M2'!$A:$C,Q$2,FALSE)),IF($N1240=0,IF(ISERROR(VLOOKUP($P1240,'M1'!$A:$C,Q$2,FALSE)),IF(ISERROR(VLOOKUP(DATA!$P1240,'M2'!$A:$C,Q$2,FALSE)),"NOT PRESENT",VLOOKUP(DATA!$P1240,'M2'!$A:$C,Q$2,FALSE)),VLOOKUP($P1240,'M1'!$A:$C,Q$2,FALSE)),"SPECIFY METHOD")))</f>
        <v>Debris - Zero</v>
      </c>
      <c r="R1240" s="7" t="str">
        <f>IF($N1240=1,IF(ISERROR(VLOOKUP($P1240,'M1'!$A:$C,R$2,FALSE)),"NOT PRESENT",VLOOKUP($P1240,'M1'!$A:$C,R$2,FALSE)),IF($N1240=2,IF(ISERROR(VLOOKUP(DATA!$P1240,'M2'!$A:$C,R$2,FALSE)),"NOT PRESENT",VLOOKUP(DATA!$P1240,'M2'!$A:$C,R$2,FALSE)),IF($N1240=0,IF(ISERROR(VLOOKUP($P1240,'M1'!$A:$C,R$2,FALSE)),IF(ISERROR(VLOOKUP(DATA!$P1240,'M2'!$A:$C,R$2,FALSE)),"NOT PRESENT",VLOOKUP(DATA!$P1240,'M2'!$A:$C,R$2,FALSE)),VLOOKUP($P1240,'M1'!$A:$C,R$2,FALSE)),"SPECIFY METHOD")))</f>
        <v>No Debris found</v>
      </c>
      <c r="S1240" s="33">
        <f t="shared" si="2447"/>
        <v>0</v>
      </c>
      <c r="T1240" s="2">
        <v>0</v>
      </c>
    </row>
    <row r="1241" spans="2:20">
      <c r="B1241" s="2" t="str">
        <f t="shared" ref="B1241:D1241" si="2458">IF(ISERROR(B1240),IF(ISERROR(B1239),IF(ISERROR(B1238),"BLANK",B1238),B1239),B1240)</f>
        <v>LH</v>
      </c>
      <c r="C1241" s="2" t="str">
        <f t="shared" si="2458"/>
        <v>KK</v>
      </c>
      <c r="D1241" s="2" t="str">
        <f t="shared" si="2458"/>
        <v>BC3</v>
      </c>
      <c r="E1241" s="7" t="str">
        <f>IF(ISERROR(VLOOKUP($D1241,SITES!$A:$E,2,FALSE)),"",VLOOKUP($D1241,SITES!$A:$E,2,FALSE))</f>
        <v>Broward County 3</v>
      </c>
      <c r="F1241" s="4">
        <f>IF(ISERROR(VLOOKUP($D1241,SITES!$A:$E,3,FALSE)),"",VLOOKUP($D1241,SITES!$A:$E,3,FALSE))</f>
        <v>26.158633333333334</v>
      </c>
      <c r="G1241" s="31">
        <f>IF(ISERROR(VLOOKUP($D1241,SITES!$A:$E,4,FALSE)),"",VLOOKUP($D1241,SITES!$A:$E,4,FALSE))</f>
        <v>-80.077349999999996</v>
      </c>
      <c r="H1241" s="50">
        <f t="shared" ref="H1241:P1241" si="2459">IF(ISERROR(H1240),IF(ISERROR(H1239),IF(ISERROR(H1238),"BLANK",H1238),H1239),H1240)</f>
        <v>45479</v>
      </c>
      <c r="I1241" s="2">
        <f t="shared" si="2459"/>
        <v>15</v>
      </c>
      <c r="J1241" s="2" t="str">
        <f t="shared" si="2459"/>
        <v>N</v>
      </c>
      <c r="K1241" s="6">
        <f t="shared" si="2459"/>
        <v>0.41666666666666669</v>
      </c>
      <c r="L1241" s="2" t="str">
        <f t="shared" si="2459"/>
        <v>Angela</v>
      </c>
      <c r="M1241" s="2">
        <f t="shared" si="2459"/>
        <v>18.899999999999999</v>
      </c>
      <c r="N1241" s="2">
        <f t="shared" si="2459"/>
        <v>2</v>
      </c>
      <c r="O1241" s="2">
        <f t="shared" si="2459"/>
        <v>2</v>
      </c>
      <c r="P1241" s="2" t="str">
        <f t="shared" si="2459"/>
        <v>dez</v>
      </c>
      <c r="Q1241" s="7" t="str">
        <f>IF($N1241=1,IF(ISERROR(VLOOKUP($P1241,'M1'!$A:$C,Q$2,FALSE)),"NOT PRESENT",VLOOKUP($P1241,'M1'!$A:$C,Q$2,FALSE)),IF($N1241=2,IF(ISERROR(VLOOKUP(DATA!$P1241,'M2'!$A:$C,Q$2,FALSE)),"NOT PRESENT",VLOOKUP(DATA!$P1241,'M2'!$A:$C,Q$2,FALSE)),IF($N1241=0,IF(ISERROR(VLOOKUP($P1241,'M1'!$A:$C,Q$2,FALSE)),IF(ISERROR(VLOOKUP(DATA!$P1241,'M2'!$A:$C,Q$2,FALSE)),"NOT PRESENT",VLOOKUP(DATA!$P1241,'M2'!$A:$C,Q$2,FALSE)),VLOOKUP($P1241,'M1'!$A:$C,Q$2,FALSE)),"SPECIFY METHOD")))</f>
        <v>Debris - Zero</v>
      </c>
      <c r="R1241" s="7" t="str">
        <f>IF($N1241=1,IF(ISERROR(VLOOKUP($P1241,'M1'!$A:$C,R$2,FALSE)),"NOT PRESENT",VLOOKUP($P1241,'M1'!$A:$C,R$2,FALSE)),IF($N1241=2,IF(ISERROR(VLOOKUP(DATA!$P1241,'M2'!$A:$C,R$2,FALSE)),"NOT PRESENT",VLOOKUP(DATA!$P1241,'M2'!$A:$C,R$2,FALSE)),IF($N1241=0,IF(ISERROR(VLOOKUP($P1241,'M1'!$A:$C,R$2,FALSE)),IF(ISERROR(VLOOKUP(DATA!$P1241,'M2'!$A:$C,R$2,FALSE)),"NOT PRESENT",VLOOKUP(DATA!$P1241,'M2'!$A:$C,R$2,FALSE)),VLOOKUP($P1241,'M1'!$A:$C,R$2,FALSE)),"SPECIFY METHOD")))</f>
        <v>No Debris found</v>
      </c>
      <c r="S1241" s="33">
        <f t="shared" si="2447"/>
        <v>0</v>
      </c>
      <c r="T1241" s="2">
        <v>0</v>
      </c>
    </row>
    <row r="1242" spans="2:20">
      <c r="B1242" s="2" t="str">
        <f t="shared" ref="B1242:D1242" si="2460">IF(ISERROR(B1241),IF(ISERROR(B1240),IF(ISERROR(B1239),"BLANK",B1239),B1240),B1241)</f>
        <v>LH</v>
      </c>
      <c r="C1242" s="2" t="str">
        <f t="shared" si="2460"/>
        <v>KK</v>
      </c>
      <c r="D1242" s="2" t="str">
        <f t="shared" si="2460"/>
        <v>BC3</v>
      </c>
      <c r="E1242" s="7" t="str">
        <f>IF(ISERROR(VLOOKUP($D1242,SITES!$A:$E,2,FALSE)),"",VLOOKUP($D1242,SITES!$A:$E,2,FALSE))</f>
        <v>Broward County 3</v>
      </c>
      <c r="F1242" s="4">
        <f>IF(ISERROR(VLOOKUP($D1242,SITES!$A:$E,3,FALSE)),"",VLOOKUP($D1242,SITES!$A:$E,3,FALSE))</f>
        <v>26.158633333333334</v>
      </c>
      <c r="G1242" s="31">
        <f>IF(ISERROR(VLOOKUP($D1242,SITES!$A:$E,4,FALSE)),"",VLOOKUP($D1242,SITES!$A:$E,4,FALSE))</f>
        <v>-80.077349999999996</v>
      </c>
      <c r="H1242" s="50">
        <f t="shared" ref="H1242:P1242" si="2461">IF(ISERROR(H1241),IF(ISERROR(H1240),IF(ISERROR(H1239),"BLANK",H1239),H1240),H1241)</f>
        <v>45479</v>
      </c>
      <c r="I1242" s="2">
        <f t="shared" si="2461"/>
        <v>15</v>
      </c>
      <c r="J1242" s="2" t="str">
        <f t="shared" si="2461"/>
        <v>N</v>
      </c>
      <c r="K1242" s="6">
        <f t="shared" si="2461"/>
        <v>0.41666666666666669</v>
      </c>
      <c r="L1242" s="2" t="str">
        <f t="shared" si="2461"/>
        <v>Angela</v>
      </c>
      <c r="M1242" s="2">
        <f t="shared" si="2461"/>
        <v>18.899999999999999</v>
      </c>
      <c r="N1242" s="2">
        <f t="shared" si="2461"/>
        <v>2</v>
      </c>
      <c r="O1242" s="2">
        <f t="shared" si="2461"/>
        <v>2</v>
      </c>
      <c r="P1242" s="2" t="str">
        <f t="shared" si="2461"/>
        <v>dez</v>
      </c>
      <c r="Q1242" s="7" t="str">
        <f>IF($N1242=1,IF(ISERROR(VLOOKUP($P1242,'M1'!$A:$C,Q$2,FALSE)),"NOT PRESENT",VLOOKUP($P1242,'M1'!$A:$C,Q$2,FALSE)),IF($N1242=2,IF(ISERROR(VLOOKUP(DATA!$P1242,'M2'!$A:$C,Q$2,FALSE)),"NOT PRESENT",VLOOKUP(DATA!$P1242,'M2'!$A:$C,Q$2,FALSE)),IF($N1242=0,IF(ISERROR(VLOOKUP($P1242,'M1'!$A:$C,Q$2,FALSE)),IF(ISERROR(VLOOKUP(DATA!$P1242,'M2'!$A:$C,Q$2,FALSE)),"NOT PRESENT",VLOOKUP(DATA!$P1242,'M2'!$A:$C,Q$2,FALSE)),VLOOKUP($P1242,'M1'!$A:$C,Q$2,FALSE)),"SPECIFY METHOD")))</f>
        <v>Debris - Zero</v>
      </c>
      <c r="R1242" s="7" t="str">
        <f>IF($N1242=1,IF(ISERROR(VLOOKUP($P1242,'M1'!$A:$C,R$2,FALSE)),"NOT PRESENT",VLOOKUP($P1242,'M1'!$A:$C,R$2,FALSE)),IF($N1242=2,IF(ISERROR(VLOOKUP(DATA!$P1242,'M2'!$A:$C,R$2,FALSE)),"NOT PRESENT",VLOOKUP(DATA!$P1242,'M2'!$A:$C,R$2,FALSE)),IF($N1242=0,IF(ISERROR(VLOOKUP($P1242,'M1'!$A:$C,R$2,FALSE)),IF(ISERROR(VLOOKUP(DATA!$P1242,'M2'!$A:$C,R$2,FALSE)),"NOT PRESENT",VLOOKUP(DATA!$P1242,'M2'!$A:$C,R$2,FALSE)),VLOOKUP($P1242,'M1'!$A:$C,R$2,FALSE)),"SPECIFY METHOD")))</f>
        <v>No Debris found</v>
      </c>
      <c r="S1242" s="33">
        <f t="shared" si="2447"/>
        <v>0</v>
      </c>
      <c r="T1242" s="2">
        <v>0</v>
      </c>
    </row>
    <row r="1243" spans="2:20">
      <c r="B1243" s="2" t="str">
        <f t="shared" ref="B1243:D1243" si="2462">IF(ISERROR(B1242),IF(ISERROR(B1241),IF(ISERROR(B1240),"BLANK",B1240),B1241),B1242)</f>
        <v>LH</v>
      </c>
      <c r="C1243" s="2" t="str">
        <f t="shared" si="2462"/>
        <v>KK</v>
      </c>
      <c r="D1243" s="2" t="str">
        <f t="shared" si="2462"/>
        <v>BC3</v>
      </c>
      <c r="E1243" s="7" t="str">
        <f>IF(ISERROR(VLOOKUP($D1243,SITES!$A:$E,2,FALSE)),"",VLOOKUP($D1243,SITES!$A:$E,2,FALSE))</f>
        <v>Broward County 3</v>
      </c>
      <c r="F1243" s="4">
        <f>IF(ISERROR(VLOOKUP($D1243,SITES!$A:$E,3,FALSE)),"",VLOOKUP($D1243,SITES!$A:$E,3,FALSE))</f>
        <v>26.158633333333334</v>
      </c>
      <c r="G1243" s="31">
        <f>IF(ISERROR(VLOOKUP($D1243,SITES!$A:$E,4,FALSE)),"",VLOOKUP($D1243,SITES!$A:$E,4,FALSE))</f>
        <v>-80.077349999999996</v>
      </c>
      <c r="H1243" s="50">
        <f t="shared" ref="H1243:P1243" si="2463">IF(ISERROR(H1242),IF(ISERROR(H1241),IF(ISERROR(H1240),"BLANK",H1240),H1241),H1242)</f>
        <v>45479</v>
      </c>
      <c r="I1243" s="2">
        <f t="shared" si="2463"/>
        <v>15</v>
      </c>
      <c r="J1243" s="2" t="str">
        <f t="shared" si="2463"/>
        <v>N</v>
      </c>
      <c r="K1243" s="6">
        <f t="shared" si="2463"/>
        <v>0.41666666666666669</v>
      </c>
      <c r="L1243" s="2" t="str">
        <f t="shared" si="2463"/>
        <v>Angela</v>
      </c>
      <c r="M1243" s="2">
        <f t="shared" si="2463"/>
        <v>18.899999999999999</v>
      </c>
      <c r="N1243" s="2">
        <f t="shared" si="2463"/>
        <v>2</v>
      </c>
      <c r="O1243" s="2">
        <f t="shared" si="2463"/>
        <v>2</v>
      </c>
      <c r="P1243" s="2" t="str">
        <f t="shared" si="2463"/>
        <v>dez</v>
      </c>
      <c r="Q1243" s="7" t="str">
        <f>IF($N1243=1,IF(ISERROR(VLOOKUP($P1243,'M1'!$A:$C,Q$2,FALSE)),"NOT PRESENT",VLOOKUP($P1243,'M1'!$A:$C,Q$2,FALSE)),IF($N1243=2,IF(ISERROR(VLOOKUP(DATA!$P1243,'M2'!$A:$C,Q$2,FALSE)),"NOT PRESENT",VLOOKUP(DATA!$P1243,'M2'!$A:$C,Q$2,FALSE)),IF($N1243=0,IF(ISERROR(VLOOKUP($P1243,'M1'!$A:$C,Q$2,FALSE)),IF(ISERROR(VLOOKUP(DATA!$P1243,'M2'!$A:$C,Q$2,FALSE)),"NOT PRESENT",VLOOKUP(DATA!$P1243,'M2'!$A:$C,Q$2,FALSE)),VLOOKUP($P1243,'M1'!$A:$C,Q$2,FALSE)),"SPECIFY METHOD")))</f>
        <v>Debris - Zero</v>
      </c>
      <c r="R1243" s="7" t="str">
        <f>IF($N1243=1,IF(ISERROR(VLOOKUP($P1243,'M1'!$A:$C,R$2,FALSE)),"NOT PRESENT",VLOOKUP($P1243,'M1'!$A:$C,R$2,FALSE)),IF($N1243=2,IF(ISERROR(VLOOKUP(DATA!$P1243,'M2'!$A:$C,R$2,FALSE)),"NOT PRESENT",VLOOKUP(DATA!$P1243,'M2'!$A:$C,R$2,FALSE)),IF($N1243=0,IF(ISERROR(VLOOKUP($P1243,'M1'!$A:$C,R$2,FALSE)),IF(ISERROR(VLOOKUP(DATA!$P1243,'M2'!$A:$C,R$2,FALSE)),"NOT PRESENT",VLOOKUP(DATA!$P1243,'M2'!$A:$C,R$2,FALSE)),VLOOKUP($P1243,'M1'!$A:$C,R$2,FALSE)),"SPECIFY METHOD")))</f>
        <v>No Debris found</v>
      </c>
      <c r="S1243" s="33">
        <f t="shared" si="2447"/>
        <v>0</v>
      </c>
      <c r="T1243" s="2">
        <v>0</v>
      </c>
    </row>
    <row r="1244" spans="2:20">
      <c r="B1244" s="2" t="str">
        <f t="shared" ref="B1244:D1244" si="2464">IF(ISERROR(B1243),IF(ISERROR(B1242),IF(ISERROR(B1241),"BLANK",B1241),B1242),B1243)</f>
        <v>LH</v>
      </c>
      <c r="C1244" s="2" t="str">
        <f t="shared" si="2464"/>
        <v>KK</v>
      </c>
      <c r="D1244" s="2" t="str">
        <f t="shared" si="2464"/>
        <v>BC3</v>
      </c>
      <c r="E1244" s="7" t="str">
        <f>IF(ISERROR(VLOOKUP($D1244,SITES!$A:$E,2,FALSE)),"",VLOOKUP($D1244,SITES!$A:$E,2,FALSE))</f>
        <v>Broward County 3</v>
      </c>
      <c r="F1244" s="4">
        <f>IF(ISERROR(VLOOKUP($D1244,SITES!$A:$E,3,FALSE)),"",VLOOKUP($D1244,SITES!$A:$E,3,FALSE))</f>
        <v>26.158633333333334</v>
      </c>
      <c r="G1244" s="31">
        <f>IF(ISERROR(VLOOKUP($D1244,SITES!$A:$E,4,FALSE)),"",VLOOKUP($D1244,SITES!$A:$E,4,FALSE))</f>
        <v>-80.077349999999996</v>
      </c>
      <c r="H1244" s="50">
        <f t="shared" ref="H1244:P1244" si="2465">IF(ISERROR(H1243),IF(ISERROR(H1242),IF(ISERROR(H1241),"BLANK",H1241),H1242),H1243)</f>
        <v>45479</v>
      </c>
      <c r="I1244" s="2">
        <f t="shared" si="2465"/>
        <v>15</v>
      </c>
      <c r="J1244" s="2" t="str">
        <f t="shared" si="2465"/>
        <v>N</v>
      </c>
      <c r="K1244" s="6">
        <f t="shared" si="2465"/>
        <v>0.41666666666666669</v>
      </c>
      <c r="L1244" s="2" t="str">
        <f t="shared" si="2465"/>
        <v>Angela</v>
      </c>
      <c r="M1244" s="2">
        <f t="shared" si="2465"/>
        <v>18.899999999999999</v>
      </c>
      <c r="N1244" s="2">
        <f t="shared" si="2465"/>
        <v>2</v>
      </c>
      <c r="O1244" s="2">
        <f t="shared" si="2465"/>
        <v>2</v>
      </c>
      <c r="P1244" s="2" t="str">
        <f t="shared" si="2465"/>
        <v>dez</v>
      </c>
      <c r="Q1244" s="7" t="str">
        <f>IF($N1244=1,IF(ISERROR(VLOOKUP($P1244,'M1'!$A:$C,Q$2,FALSE)),"NOT PRESENT",VLOOKUP($P1244,'M1'!$A:$C,Q$2,FALSE)),IF($N1244=2,IF(ISERROR(VLOOKUP(DATA!$P1244,'M2'!$A:$C,Q$2,FALSE)),"NOT PRESENT",VLOOKUP(DATA!$P1244,'M2'!$A:$C,Q$2,FALSE)),IF($N1244=0,IF(ISERROR(VLOOKUP($P1244,'M1'!$A:$C,Q$2,FALSE)),IF(ISERROR(VLOOKUP(DATA!$P1244,'M2'!$A:$C,Q$2,FALSE)),"NOT PRESENT",VLOOKUP(DATA!$P1244,'M2'!$A:$C,Q$2,FALSE)),VLOOKUP($P1244,'M1'!$A:$C,Q$2,FALSE)),"SPECIFY METHOD")))</f>
        <v>Debris - Zero</v>
      </c>
      <c r="R1244" s="7" t="str">
        <f>IF($N1244=1,IF(ISERROR(VLOOKUP($P1244,'M1'!$A:$C,R$2,FALSE)),"NOT PRESENT",VLOOKUP($P1244,'M1'!$A:$C,R$2,FALSE)),IF($N1244=2,IF(ISERROR(VLOOKUP(DATA!$P1244,'M2'!$A:$C,R$2,FALSE)),"NOT PRESENT",VLOOKUP(DATA!$P1244,'M2'!$A:$C,R$2,FALSE)),IF($N1244=0,IF(ISERROR(VLOOKUP($P1244,'M1'!$A:$C,R$2,FALSE)),IF(ISERROR(VLOOKUP(DATA!$P1244,'M2'!$A:$C,R$2,FALSE)),"NOT PRESENT",VLOOKUP(DATA!$P1244,'M2'!$A:$C,R$2,FALSE)),VLOOKUP($P1244,'M1'!$A:$C,R$2,FALSE)),"SPECIFY METHOD")))</f>
        <v>No Debris found</v>
      </c>
      <c r="S1244" s="33">
        <f t="shared" si="2447"/>
        <v>0</v>
      </c>
      <c r="T1244" s="2">
        <v>0</v>
      </c>
    </row>
    <row r="1245" spans="2:20">
      <c r="B1245" s="2" t="str">
        <f t="shared" ref="B1245:D1245" si="2466">IF(ISERROR(B1244),IF(ISERROR(B1243),IF(ISERROR(B1242),"BLANK",B1242),B1243),B1244)</f>
        <v>LH</v>
      </c>
      <c r="C1245" s="2" t="str">
        <f t="shared" si="2466"/>
        <v>KK</v>
      </c>
      <c r="D1245" s="2" t="str">
        <f t="shared" si="2466"/>
        <v>BC3</v>
      </c>
      <c r="E1245" s="7" t="str">
        <f>IF(ISERROR(VLOOKUP($D1245,SITES!$A:$E,2,FALSE)),"",VLOOKUP($D1245,SITES!$A:$E,2,FALSE))</f>
        <v>Broward County 3</v>
      </c>
      <c r="F1245" s="4">
        <f>IF(ISERROR(VLOOKUP($D1245,SITES!$A:$E,3,FALSE)),"",VLOOKUP($D1245,SITES!$A:$E,3,FALSE))</f>
        <v>26.158633333333334</v>
      </c>
      <c r="G1245" s="31">
        <f>IF(ISERROR(VLOOKUP($D1245,SITES!$A:$E,4,FALSE)),"",VLOOKUP($D1245,SITES!$A:$E,4,FALSE))</f>
        <v>-80.077349999999996</v>
      </c>
      <c r="H1245" s="50">
        <f t="shared" ref="H1245:P1245" si="2467">IF(ISERROR(H1244),IF(ISERROR(H1243),IF(ISERROR(H1242),"BLANK",H1242),H1243),H1244)</f>
        <v>45479</v>
      </c>
      <c r="I1245" s="2">
        <f t="shared" si="2467"/>
        <v>15</v>
      </c>
      <c r="J1245" s="2" t="str">
        <f t="shared" si="2467"/>
        <v>N</v>
      </c>
      <c r="K1245" s="6">
        <f t="shared" si="2467"/>
        <v>0.41666666666666669</v>
      </c>
      <c r="L1245" s="2" t="str">
        <f t="shared" si="2467"/>
        <v>Angela</v>
      </c>
      <c r="M1245" s="2">
        <f t="shared" si="2467"/>
        <v>18.899999999999999</v>
      </c>
      <c r="N1245" s="2">
        <f t="shared" si="2467"/>
        <v>2</v>
      </c>
      <c r="O1245" s="2">
        <f t="shared" si="2467"/>
        <v>2</v>
      </c>
      <c r="P1245" s="2" t="str">
        <f t="shared" si="2467"/>
        <v>dez</v>
      </c>
      <c r="Q1245" s="7" t="str">
        <f>IF($N1245=1,IF(ISERROR(VLOOKUP($P1245,'M1'!$A:$C,Q$2,FALSE)),"NOT PRESENT",VLOOKUP($P1245,'M1'!$A:$C,Q$2,FALSE)),IF($N1245=2,IF(ISERROR(VLOOKUP(DATA!$P1245,'M2'!$A:$C,Q$2,FALSE)),"NOT PRESENT",VLOOKUP(DATA!$P1245,'M2'!$A:$C,Q$2,FALSE)),IF($N1245=0,IF(ISERROR(VLOOKUP($P1245,'M1'!$A:$C,Q$2,FALSE)),IF(ISERROR(VLOOKUP(DATA!$P1245,'M2'!$A:$C,Q$2,FALSE)),"NOT PRESENT",VLOOKUP(DATA!$P1245,'M2'!$A:$C,Q$2,FALSE)),VLOOKUP($P1245,'M1'!$A:$C,Q$2,FALSE)),"SPECIFY METHOD")))</f>
        <v>Debris - Zero</v>
      </c>
      <c r="R1245" s="7" t="str">
        <f>IF($N1245=1,IF(ISERROR(VLOOKUP($P1245,'M1'!$A:$C,R$2,FALSE)),"NOT PRESENT",VLOOKUP($P1245,'M1'!$A:$C,R$2,FALSE)),IF($N1245=2,IF(ISERROR(VLOOKUP(DATA!$P1245,'M2'!$A:$C,R$2,FALSE)),"NOT PRESENT",VLOOKUP(DATA!$P1245,'M2'!$A:$C,R$2,FALSE)),IF($N1245=0,IF(ISERROR(VLOOKUP($P1245,'M1'!$A:$C,R$2,FALSE)),IF(ISERROR(VLOOKUP(DATA!$P1245,'M2'!$A:$C,R$2,FALSE)),"NOT PRESENT",VLOOKUP(DATA!$P1245,'M2'!$A:$C,R$2,FALSE)),VLOOKUP($P1245,'M1'!$A:$C,R$2,FALSE)),"SPECIFY METHOD")))</f>
        <v>No Debris found</v>
      </c>
      <c r="S1245" s="33">
        <f t="shared" si="2447"/>
        <v>0</v>
      </c>
      <c r="T1245" s="2">
        <v>0</v>
      </c>
    </row>
    <row r="1246" spans="2:20">
      <c r="B1246" s="2" t="str">
        <f t="shared" ref="B1246:D1246" si="2468">IF(ISERROR(B1245),IF(ISERROR(B1244),IF(ISERROR(B1243),"BLANK",B1243),B1244),B1245)</f>
        <v>LH</v>
      </c>
      <c r="C1246" s="2" t="str">
        <f t="shared" si="2468"/>
        <v>KK</v>
      </c>
      <c r="D1246" s="2" t="str">
        <f t="shared" si="2468"/>
        <v>BC3</v>
      </c>
      <c r="E1246" s="7" t="str">
        <f>IF(ISERROR(VLOOKUP($D1246,SITES!$A:$E,2,FALSE)),"",VLOOKUP($D1246,SITES!$A:$E,2,FALSE))</f>
        <v>Broward County 3</v>
      </c>
      <c r="F1246" s="4">
        <f>IF(ISERROR(VLOOKUP($D1246,SITES!$A:$E,3,FALSE)),"",VLOOKUP($D1246,SITES!$A:$E,3,FALSE))</f>
        <v>26.158633333333334</v>
      </c>
      <c r="G1246" s="31">
        <f>IF(ISERROR(VLOOKUP($D1246,SITES!$A:$E,4,FALSE)),"",VLOOKUP($D1246,SITES!$A:$E,4,FALSE))</f>
        <v>-80.077349999999996</v>
      </c>
      <c r="H1246" s="50">
        <f t="shared" ref="H1246:P1246" si="2469">IF(ISERROR(H1245),IF(ISERROR(H1244),IF(ISERROR(H1243),"BLANK",H1243),H1244),H1245)</f>
        <v>45479</v>
      </c>
      <c r="I1246" s="2">
        <f t="shared" si="2469"/>
        <v>15</v>
      </c>
      <c r="J1246" s="2" t="str">
        <f t="shared" si="2469"/>
        <v>N</v>
      </c>
      <c r="K1246" s="6">
        <f t="shared" si="2469"/>
        <v>0.41666666666666669</v>
      </c>
      <c r="L1246" s="2" t="str">
        <f t="shared" si="2469"/>
        <v>Angela</v>
      </c>
      <c r="M1246" s="2">
        <f t="shared" si="2469"/>
        <v>18.899999999999999</v>
      </c>
      <c r="N1246" s="2">
        <f t="shared" si="2469"/>
        <v>2</v>
      </c>
      <c r="O1246" s="2">
        <f t="shared" si="2469"/>
        <v>2</v>
      </c>
      <c r="P1246" s="2" t="str">
        <f t="shared" si="2469"/>
        <v>dez</v>
      </c>
      <c r="Q1246" s="7" t="str">
        <f>IF($N1246=1,IF(ISERROR(VLOOKUP($P1246,'M1'!$A:$C,Q$2,FALSE)),"NOT PRESENT",VLOOKUP($P1246,'M1'!$A:$C,Q$2,FALSE)),IF($N1246=2,IF(ISERROR(VLOOKUP(DATA!$P1246,'M2'!$A:$C,Q$2,FALSE)),"NOT PRESENT",VLOOKUP(DATA!$P1246,'M2'!$A:$C,Q$2,FALSE)),IF($N1246=0,IF(ISERROR(VLOOKUP($P1246,'M1'!$A:$C,Q$2,FALSE)),IF(ISERROR(VLOOKUP(DATA!$P1246,'M2'!$A:$C,Q$2,FALSE)),"NOT PRESENT",VLOOKUP(DATA!$P1246,'M2'!$A:$C,Q$2,FALSE)),VLOOKUP($P1246,'M1'!$A:$C,Q$2,FALSE)),"SPECIFY METHOD")))</f>
        <v>Debris - Zero</v>
      </c>
      <c r="R1246" s="7" t="str">
        <f>IF($N1246=1,IF(ISERROR(VLOOKUP($P1246,'M1'!$A:$C,R$2,FALSE)),"NOT PRESENT",VLOOKUP($P1246,'M1'!$A:$C,R$2,FALSE)),IF($N1246=2,IF(ISERROR(VLOOKUP(DATA!$P1246,'M2'!$A:$C,R$2,FALSE)),"NOT PRESENT",VLOOKUP(DATA!$P1246,'M2'!$A:$C,R$2,FALSE)),IF($N1246=0,IF(ISERROR(VLOOKUP($P1246,'M1'!$A:$C,R$2,FALSE)),IF(ISERROR(VLOOKUP(DATA!$P1246,'M2'!$A:$C,R$2,FALSE)),"NOT PRESENT",VLOOKUP(DATA!$P1246,'M2'!$A:$C,R$2,FALSE)),VLOOKUP($P1246,'M1'!$A:$C,R$2,FALSE)),"SPECIFY METHOD")))</f>
        <v>No Debris found</v>
      </c>
      <c r="S1246" s="33">
        <f t="shared" si="2447"/>
        <v>0</v>
      </c>
      <c r="T1246" s="2">
        <v>0</v>
      </c>
    </row>
    <row r="1247" spans="2:20">
      <c r="B1247" s="2" t="str">
        <f t="shared" ref="B1247:D1247" si="2470">IF(ISERROR(B1246),IF(ISERROR(B1245),IF(ISERROR(B1244),"BLANK",B1244),B1245),B1246)</f>
        <v>LH</v>
      </c>
      <c r="C1247" s="2" t="str">
        <f t="shared" si="2470"/>
        <v>KK</v>
      </c>
      <c r="D1247" s="2" t="str">
        <f t="shared" si="2470"/>
        <v>BC3</v>
      </c>
      <c r="E1247" s="7" t="str">
        <f>IF(ISERROR(VLOOKUP($D1247,SITES!$A:$E,2,FALSE)),"",VLOOKUP($D1247,SITES!$A:$E,2,FALSE))</f>
        <v>Broward County 3</v>
      </c>
      <c r="F1247" s="4">
        <f>IF(ISERROR(VLOOKUP($D1247,SITES!$A:$E,3,FALSE)),"",VLOOKUP($D1247,SITES!$A:$E,3,FALSE))</f>
        <v>26.158633333333334</v>
      </c>
      <c r="G1247" s="31">
        <f>IF(ISERROR(VLOOKUP($D1247,SITES!$A:$E,4,FALSE)),"",VLOOKUP($D1247,SITES!$A:$E,4,FALSE))</f>
        <v>-80.077349999999996</v>
      </c>
      <c r="H1247" s="50">
        <f t="shared" ref="H1247:P1247" si="2471">IF(ISERROR(H1246),IF(ISERROR(H1245),IF(ISERROR(H1244),"BLANK",H1244),H1245),H1246)</f>
        <v>45479</v>
      </c>
      <c r="I1247" s="2">
        <f t="shared" si="2471"/>
        <v>15</v>
      </c>
      <c r="J1247" s="2" t="str">
        <f t="shared" si="2471"/>
        <v>N</v>
      </c>
      <c r="K1247" s="6">
        <f t="shared" si="2471"/>
        <v>0.41666666666666669</v>
      </c>
      <c r="L1247" s="2" t="str">
        <f t="shared" si="2471"/>
        <v>Angela</v>
      </c>
      <c r="M1247" s="2">
        <f t="shared" si="2471"/>
        <v>18.899999999999999</v>
      </c>
      <c r="N1247" s="2">
        <f t="shared" si="2471"/>
        <v>2</v>
      </c>
      <c r="O1247" s="2">
        <f t="shared" si="2471"/>
        <v>2</v>
      </c>
      <c r="P1247" s="2" t="str">
        <f t="shared" si="2471"/>
        <v>dez</v>
      </c>
      <c r="Q1247" s="7" t="str">
        <f>IF($N1247=1,IF(ISERROR(VLOOKUP($P1247,'M1'!$A:$C,Q$2,FALSE)),"NOT PRESENT",VLOOKUP($P1247,'M1'!$A:$C,Q$2,FALSE)),IF($N1247=2,IF(ISERROR(VLOOKUP(DATA!$P1247,'M2'!$A:$C,Q$2,FALSE)),"NOT PRESENT",VLOOKUP(DATA!$P1247,'M2'!$A:$C,Q$2,FALSE)),IF($N1247=0,IF(ISERROR(VLOOKUP($P1247,'M1'!$A:$C,Q$2,FALSE)),IF(ISERROR(VLOOKUP(DATA!$P1247,'M2'!$A:$C,Q$2,FALSE)),"NOT PRESENT",VLOOKUP(DATA!$P1247,'M2'!$A:$C,Q$2,FALSE)),VLOOKUP($P1247,'M1'!$A:$C,Q$2,FALSE)),"SPECIFY METHOD")))</f>
        <v>Debris - Zero</v>
      </c>
      <c r="R1247" s="7" t="str">
        <f>IF($N1247=1,IF(ISERROR(VLOOKUP($P1247,'M1'!$A:$C,R$2,FALSE)),"NOT PRESENT",VLOOKUP($P1247,'M1'!$A:$C,R$2,FALSE)),IF($N1247=2,IF(ISERROR(VLOOKUP(DATA!$P1247,'M2'!$A:$C,R$2,FALSE)),"NOT PRESENT",VLOOKUP(DATA!$P1247,'M2'!$A:$C,R$2,FALSE)),IF($N1247=0,IF(ISERROR(VLOOKUP($P1247,'M1'!$A:$C,R$2,FALSE)),IF(ISERROR(VLOOKUP(DATA!$P1247,'M2'!$A:$C,R$2,FALSE)),"NOT PRESENT",VLOOKUP(DATA!$P1247,'M2'!$A:$C,R$2,FALSE)),VLOOKUP($P1247,'M1'!$A:$C,R$2,FALSE)),"SPECIFY METHOD")))</f>
        <v>No Debris found</v>
      </c>
      <c r="S1247" s="33">
        <f t="shared" si="2447"/>
        <v>0</v>
      </c>
      <c r="T1247" s="2">
        <v>0</v>
      </c>
    </row>
    <row r="1248" spans="2:20">
      <c r="B1248" s="2" t="str">
        <f t="shared" ref="B1248:D1248" si="2472">IF(ISERROR(B1247),IF(ISERROR(B1246),IF(ISERROR(B1245),"BLANK",B1245),B1246),B1247)</f>
        <v>LH</v>
      </c>
      <c r="C1248" s="2" t="str">
        <f t="shared" si="2472"/>
        <v>KK</v>
      </c>
      <c r="D1248" s="2" t="str">
        <f t="shared" si="2472"/>
        <v>BC3</v>
      </c>
      <c r="E1248" s="7" t="str">
        <f>IF(ISERROR(VLOOKUP($D1248,SITES!$A:$E,2,FALSE)),"",VLOOKUP($D1248,SITES!$A:$E,2,FALSE))</f>
        <v>Broward County 3</v>
      </c>
      <c r="F1248" s="4">
        <f>IF(ISERROR(VLOOKUP($D1248,SITES!$A:$E,3,FALSE)),"",VLOOKUP($D1248,SITES!$A:$E,3,FALSE))</f>
        <v>26.158633333333334</v>
      </c>
      <c r="G1248" s="31">
        <f>IF(ISERROR(VLOOKUP($D1248,SITES!$A:$E,4,FALSE)),"",VLOOKUP($D1248,SITES!$A:$E,4,FALSE))</f>
        <v>-80.077349999999996</v>
      </c>
      <c r="H1248" s="50">
        <f t="shared" ref="H1248:P1248" si="2473">IF(ISERROR(H1247),IF(ISERROR(H1246),IF(ISERROR(H1245),"BLANK",H1245),H1246),H1247)</f>
        <v>45479</v>
      </c>
      <c r="I1248" s="2">
        <f t="shared" si="2473"/>
        <v>15</v>
      </c>
      <c r="J1248" s="2" t="str">
        <f t="shared" si="2473"/>
        <v>N</v>
      </c>
      <c r="K1248" s="6">
        <f t="shared" si="2473"/>
        <v>0.41666666666666669</v>
      </c>
      <c r="L1248" s="2" t="str">
        <f t="shared" si="2473"/>
        <v>Angela</v>
      </c>
      <c r="M1248" s="2">
        <f t="shared" si="2473"/>
        <v>18.899999999999999</v>
      </c>
      <c r="N1248" s="2">
        <f t="shared" si="2473"/>
        <v>2</v>
      </c>
      <c r="O1248" s="2">
        <f t="shared" si="2473"/>
        <v>2</v>
      </c>
      <c r="P1248" s="2" t="str">
        <f t="shared" si="2473"/>
        <v>dez</v>
      </c>
      <c r="Q1248" s="7" t="str">
        <f>IF($N1248=1,IF(ISERROR(VLOOKUP($P1248,'M1'!$A:$C,Q$2,FALSE)),"NOT PRESENT",VLOOKUP($P1248,'M1'!$A:$C,Q$2,FALSE)),IF($N1248=2,IF(ISERROR(VLOOKUP(DATA!$P1248,'M2'!$A:$C,Q$2,FALSE)),"NOT PRESENT",VLOOKUP(DATA!$P1248,'M2'!$A:$C,Q$2,FALSE)),IF($N1248=0,IF(ISERROR(VLOOKUP($P1248,'M1'!$A:$C,Q$2,FALSE)),IF(ISERROR(VLOOKUP(DATA!$P1248,'M2'!$A:$C,Q$2,FALSE)),"NOT PRESENT",VLOOKUP(DATA!$P1248,'M2'!$A:$C,Q$2,FALSE)),VLOOKUP($P1248,'M1'!$A:$C,Q$2,FALSE)),"SPECIFY METHOD")))</f>
        <v>Debris - Zero</v>
      </c>
      <c r="R1248" s="7" t="str">
        <f>IF($N1248=1,IF(ISERROR(VLOOKUP($P1248,'M1'!$A:$C,R$2,FALSE)),"NOT PRESENT",VLOOKUP($P1248,'M1'!$A:$C,R$2,FALSE)),IF($N1248=2,IF(ISERROR(VLOOKUP(DATA!$P1248,'M2'!$A:$C,R$2,FALSE)),"NOT PRESENT",VLOOKUP(DATA!$P1248,'M2'!$A:$C,R$2,FALSE)),IF($N1248=0,IF(ISERROR(VLOOKUP($P1248,'M1'!$A:$C,R$2,FALSE)),IF(ISERROR(VLOOKUP(DATA!$P1248,'M2'!$A:$C,R$2,FALSE)),"NOT PRESENT",VLOOKUP(DATA!$P1248,'M2'!$A:$C,R$2,FALSE)),VLOOKUP($P1248,'M1'!$A:$C,R$2,FALSE)),"SPECIFY METHOD")))</f>
        <v>No Debris found</v>
      </c>
      <c r="S1248" s="33">
        <f t="shared" si="2447"/>
        <v>0</v>
      </c>
      <c r="T1248" s="2">
        <v>0</v>
      </c>
    </row>
    <row r="1249" spans="2:20">
      <c r="B1249" s="2" t="str">
        <f t="shared" ref="B1249:D1249" si="2474">IF(ISERROR(B1248),IF(ISERROR(B1247),IF(ISERROR(B1246),"BLANK",B1246),B1247),B1248)</f>
        <v>LH</v>
      </c>
      <c r="C1249" s="2" t="str">
        <f t="shared" si="2474"/>
        <v>KK</v>
      </c>
      <c r="D1249" s="2" t="str">
        <f t="shared" si="2474"/>
        <v>BC3</v>
      </c>
      <c r="E1249" s="7" t="str">
        <f>IF(ISERROR(VLOOKUP($D1249,SITES!$A:$E,2,FALSE)),"",VLOOKUP($D1249,SITES!$A:$E,2,FALSE))</f>
        <v>Broward County 3</v>
      </c>
      <c r="F1249" s="4">
        <f>IF(ISERROR(VLOOKUP($D1249,SITES!$A:$E,3,FALSE)),"",VLOOKUP($D1249,SITES!$A:$E,3,FALSE))</f>
        <v>26.158633333333334</v>
      </c>
      <c r="G1249" s="31">
        <f>IF(ISERROR(VLOOKUP($D1249,SITES!$A:$E,4,FALSE)),"",VLOOKUP($D1249,SITES!$A:$E,4,FALSE))</f>
        <v>-80.077349999999996</v>
      </c>
      <c r="H1249" s="50">
        <f t="shared" ref="H1249:P1249" si="2475">IF(ISERROR(H1248),IF(ISERROR(H1247),IF(ISERROR(H1246),"BLANK",H1246),H1247),H1248)</f>
        <v>45479</v>
      </c>
      <c r="I1249" s="2">
        <f t="shared" si="2475"/>
        <v>15</v>
      </c>
      <c r="J1249" s="2" t="str">
        <f t="shared" si="2475"/>
        <v>N</v>
      </c>
      <c r="K1249" s="6">
        <f t="shared" si="2475"/>
        <v>0.41666666666666669</v>
      </c>
      <c r="L1249" s="2" t="str">
        <f t="shared" si="2475"/>
        <v>Angela</v>
      </c>
      <c r="M1249" s="2">
        <f t="shared" si="2475"/>
        <v>18.899999999999999</v>
      </c>
      <c r="N1249" s="2">
        <f t="shared" si="2475"/>
        <v>2</v>
      </c>
      <c r="O1249" s="2">
        <f t="shared" si="2475"/>
        <v>2</v>
      </c>
      <c r="P1249" s="2" t="str">
        <f t="shared" si="2475"/>
        <v>dez</v>
      </c>
      <c r="Q1249" s="7" t="str">
        <f>IF($N1249=1,IF(ISERROR(VLOOKUP($P1249,'M1'!$A:$C,Q$2,FALSE)),"NOT PRESENT",VLOOKUP($P1249,'M1'!$A:$C,Q$2,FALSE)),IF($N1249=2,IF(ISERROR(VLOOKUP(DATA!$P1249,'M2'!$A:$C,Q$2,FALSE)),"NOT PRESENT",VLOOKUP(DATA!$P1249,'M2'!$A:$C,Q$2,FALSE)),IF($N1249=0,IF(ISERROR(VLOOKUP($P1249,'M1'!$A:$C,Q$2,FALSE)),IF(ISERROR(VLOOKUP(DATA!$P1249,'M2'!$A:$C,Q$2,FALSE)),"NOT PRESENT",VLOOKUP(DATA!$P1249,'M2'!$A:$C,Q$2,FALSE)),VLOOKUP($P1249,'M1'!$A:$C,Q$2,FALSE)),"SPECIFY METHOD")))</f>
        <v>Debris - Zero</v>
      </c>
      <c r="R1249" s="7" t="str">
        <f>IF($N1249=1,IF(ISERROR(VLOOKUP($P1249,'M1'!$A:$C,R$2,FALSE)),"NOT PRESENT",VLOOKUP($P1249,'M1'!$A:$C,R$2,FALSE)),IF($N1249=2,IF(ISERROR(VLOOKUP(DATA!$P1249,'M2'!$A:$C,R$2,FALSE)),"NOT PRESENT",VLOOKUP(DATA!$P1249,'M2'!$A:$C,R$2,FALSE)),IF($N1249=0,IF(ISERROR(VLOOKUP($P1249,'M1'!$A:$C,R$2,FALSE)),IF(ISERROR(VLOOKUP(DATA!$P1249,'M2'!$A:$C,R$2,FALSE)),"NOT PRESENT",VLOOKUP(DATA!$P1249,'M2'!$A:$C,R$2,FALSE)),VLOOKUP($P1249,'M1'!$A:$C,R$2,FALSE)),"SPECIFY METHOD")))</f>
        <v>No Debris found</v>
      </c>
      <c r="S1249" s="33">
        <f t="shared" si="2447"/>
        <v>0</v>
      </c>
      <c r="T1249" s="2">
        <v>0</v>
      </c>
    </row>
    <row r="1250" spans="2:20">
      <c r="B1250" s="2" t="str">
        <f t="shared" ref="B1250:D1250" si="2476">IF(ISERROR(B1249),IF(ISERROR(B1248),IF(ISERROR(B1247),"BLANK",B1247),B1248),B1249)</f>
        <v>LH</v>
      </c>
      <c r="C1250" s="2" t="str">
        <f t="shared" si="2476"/>
        <v>KK</v>
      </c>
      <c r="D1250" s="2" t="str">
        <f t="shared" si="2476"/>
        <v>BC3</v>
      </c>
      <c r="E1250" s="7" t="str">
        <f>IF(ISERROR(VLOOKUP($D1250,SITES!$A:$E,2,FALSE)),"",VLOOKUP($D1250,SITES!$A:$E,2,FALSE))</f>
        <v>Broward County 3</v>
      </c>
      <c r="F1250" s="4">
        <f>IF(ISERROR(VLOOKUP($D1250,SITES!$A:$E,3,FALSE)),"",VLOOKUP($D1250,SITES!$A:$E,3,FALSE))</f>
        <v>26.158633333333334</v>
      </c>
      <c r="G1250" s="31">
        <f>IF(ISERROR(VLOOKUP($D1250,SITES!$A:$E,4,FALSE)),"",VLOOKUP($D1250,SITES!$A:$E,4,FALSE))</f>
        <v>-80.077349999999996</v>
      </c>
      <c r="H1250" s="50">
        <f t="shared" ref="H1250:P1250" si="2477">IF(ISERROR(H1249),IF(ISERROR(H1248),IF(ISERROR(H1247),"BLANK",H1247),H1248),H1249)</f>
        <v>45479</v>
      </c>
      <c r="I1250" s="2">
        <f t="shared" si="2477"/>
        <v>15</v>
      </c>
      <c r="J1250" s="2" t="str">
        <f t="shared" si="2477"/>
        <v>N</v>
      </c>
      <c r="K1250" s="6">
        <f t="shared" si="2477"/>
        <v>0.41666666666666669</v>
      </c>
      <c r="L1250" s="2" t="str">
        <f t="shared" si="2477"/>
        <v>Angela</v>
      </c>
      <c r="M1250" s="2">
        <f t="shared" si="2477"/>
        <v>18.899999999999999</v>
      </c>
      <c r="N1250" s="2">
        <f t="shared" si="2477"/>
        <v>2</v>
      </c>
      <c r="O1250" s="2">
        <f t="shared" si="2477"/>
        <v>2</v>
      </c>
      <c r="P1250" s="2" t="str">
        <f t="shared" si="2477"/>
        <v>dez</v>
      </c>
      <c r="Q1250" s="7" t="str">
        <f>IF($N1250=1,IF(ISERROR(VLOOKUP($P1250,'M1'!$A:$C,Q$2,FALSE)),"NOT PRESENT",VLOOKUP($P1250,'M1'!$A:$C,Q$2,FALSE)),IF($N1250=2,IF(ISERROR(VLOOKUP(DATA!$P1250,'M2'!$A:$C,Q$2,FALSE)),"NOT PRESENT",VLOOKUP(DATA!$P1250,'M2'!$A:$C,Q$2,FALSE)),IF($N1250=0,IF(ISERROR(VLOOKUP($P1250,'M1'!$A:$C,Q$2,FALSE)),IF(ISERROR(VLOOKUP(DATA!$P1250,'M2'!$A:$C,Q$2,FALSE)),"NOT PRESENT",VLOOKUP(DATA!$P1250,'M2'!$A:$C,Q$2,FALSE)),VLOOKUP($P1250,'M1'!$A:$C,Q$2,FALSE)),"SPECIFY METHOD")))</f>
        <v>Debris - Zero</v>
      </c>
      <c r="R1250" s="7" t="str">
        <f>IF($N1250=1,IF(ISERROR(VLOOKUP($P1250,'M1'!$A:$C,R$2,FALSE)),"NOT PRESENT",VLOOKUP($P1250,'M1'!$A:$C,R$2,FALSE)),IF($N1250=2,IF(ISERROR(VLOOKUP(DATA!$P1250,'M2'!$A:$C,R$2,FALSE)),"NOT PRESENT",VLOOKUP(DATA!$P1250,'M2'!$A:$C,R$2,FALSE)),IF($N1250=0,IF(ISERROR(VLOOKUP($P1250,'M1'!$A:$C,R$2,FALSE)),IF(ISERROR(VLOOKUP(DATA!$P1250,'M2'!$A:$C,R$2,FALSE)),"NOT PRESENT",VLOOKUP(DATA!$P1250,'M2'!$A:$C,R$2,FALSE)),VLOOKUP($P1250,'M1'!$A:$C,R$2,FALSE)),"SPECIFY METHOD")))</f>
        <v>No Debris found</v>
      </c>
      <c r="S1250" s="33">
        <f t="shared" si="2447"/>
        <v>0</v>
      </c>
      <c r="T1250" s="2">
        <v>0</v>
      </c>
    </row>
    <row r="1251" spans="2:20">
      <c r="B1251" s="2" t="str">
        <f t="shared" ref="B1251:D1251" si="2478">IF(ISERROR(B1250),IF(ISERROR(B1249),IF(ISERROR(B1248),"BLANK",B1248),B1249),B1250)</f>
        <v>LH</v>
      </c>
      <c r="C1251" s="2" t="str">
        <f t="shared" si="2478"/>
        <v>KK</v>
      </c>
      <c r="D1251" s="2" t="str">
        <f t="shared" si="2478"/>
        <v>BC3</v>
      </c>
      <c r="E1251" s="7" t="str">
        <f>IF(ISERROR(VLOOKUP($D1251,SITES!$A:$E,2,FALSE)),"",VLOOKUP($D1251,SITES!$A:$E,2,FALSE))</f>
        <v>Broward County 3</v>
      </c>
      <c r="F1251" s="4">
        <f>IF(ISERROR(VLOOKUP($D1251,SITES!$A:$E,3,FALSE)),"",VLOOKUP($D1251,SITES!$A:$E,3,FALSE))</f>
        <v>26.158633333333334</v>
      </c>
      <c r="G1251" s="31">
        <f>IF(ISERROR(VLOOKUP($D1251,SITES!$A:$E,4,FALSE)),"",VLOOKUP($D1251,SITES!$A:$E,4,FALSE))</f>
        <v>-80.077349999999996</v>
      </c>
      <c r="H1251" s="50">
        <f t="shared" ref="H1251:P1251" si="2479">IF(ISERROR(H1250),IF(ISERROR(H1249),IF(ISERROR(H1248),"BLANK",H1248),H1249),H1250)</f>
        <v>45479</v>
      </c>
      <c r="I1251" s="2">
        <f t="shared" si="2479"/>
        <v>15</v>
      </c>
      <c r="J1251" s="2" t="str">
        <f t="shared" si="2479"/>
        <v>N</v>
      </c>
      <c r="K1251" s="6">
        <f t="shared" si="2479"/>
        <v>0.41666666666666669</v>
      </c>
      <c r="L1251" s="2" t="str">
        <f t="shared" si="2479"/>
        <v>Angela</v>
      </c>
      <c r="M1251" s="2">
        <f t="shared" si="2479"/>
        <v>18.899999999999999</v>
      </c>
      <c r="N1251" s="2">
        <f t="shared" si="2479"/>
        <v>2</v>
      </c>
      <c r="O1251" s="2">
        <f t="shared" si="2479"/>
        <v>2</v>
      </c>
      <c r="P1251" s="2" t="str">
        <f t="shared" si="2479"/>
        <v>dez</v>
      </c>
      <c r="Q1251" s="7" t="str">
        <f>IF($N1251=1,IF(ISERROR(VLOOKUP($P1251,'M1'!$A:$C,Q$2,FALSE)),"NOT PRESENT",VLOOKUP($P1251,'M1'!$A:$C,Q$2,FALSE)),IF($N1251=2,IF(ISERROR(VLOOKUP(DATA!$P1251,'M2'!$A:$C,Q$2,FALSE)),"NOT PRESENT",VLOOKUP(DATA!$P1251,'M2'!$A:$C,Q$2,FALSE)),IF($N1251=0,IF(ISERROR(VLOOKUP($P1251,'M1'!$A:$C,Q$2,FALSE)),IF(ISERROR(VLOOKUP(DATA!$P1251,'M2'!$A:$C,Q$2,FALSE)),"NOT PRESENT",VLOOKUP(DATA!$P1251,'M2'!$A:$C,Q$2,FALSE)),VLOOKUP($P1251,'M1'!$A:$C,Q$2,FALSE)),"SPECIFY METHOD")))</f>
        <v>Debris - Zero</v>
      </c>
      <c r="R1251" s="7" t="str">
        <f>IF($N1251=1,IF(ISERROR(VLOOKUP($P1251,'M1'!$A:$C,R$2,FALSE)),"NOT PRESENT",VLOOKUP($P1251,'M1'!$A:$C,R$2,FALSE)),IF($N1251=2,IF(ISERROR(VLOOKUP(DATA!$P1251,'M2'!$A:$C,R$2,FALSE)),"NOT PRESENT",VLOOKUP(DATA!$P1251,'M2'!$A:$C,R$2,FALSE)),IF($N1251=0,IF(ISERROR(VLOOKUP($P1251,'M1'!$A:$C,R$2,FALSE)),IF(ISERROR(VLOOKUP(DATA!$P1251,'M2'!$A:$C,R$2,FALSE)),"NOT PRESENT",VLOOKUP(DATA!$P1251,'M2'!$A:$C,R$2,FALSE)),VLOOKUP($P1251,'M1'!$A:$C,R$2,FALSE)),"SPECIFY METHOD")))</f>
        <v>No Debris found</v>
      </c>
      <c r="S1251" s="33">
        <f t="shared" si="2447"/>
        <v>0</v>
      </c>
      <c r="T1251" s="2">
        <v>0</v>
      </c>
    </row>
    <row r="1252" spans="2:20">
      <c r="B1252" s="2" t="str">
        <f t="shared" ref="B1252:D1252" si="2480">IF(ISERROR(B1251),IF(ISERROR(B1250),IF(ISERROR(B1249),"BLANK",B1249),B1250),B1251)</f>
        <v>LH</v>
      </c>
      <c r="C1252" s="2" t="str">
        <f t="shared" si="2480"/>
        <v>KK</v>
      </c>
      <c r="D1252" s="2" t="str">
        <f t="shared" si="2480"/>
        <v>BC3</v>
      </c>
      <c r="E1252" s="7" t="str">
        <f>IF(ISERROR(VLOOKUP($D1252,SITES!$A:$E,2,FALSE)),"",VLOOKUP($D1252,SITES!$A:$E,2,FALSE))</f>
        <v>Broward County 3</v>
      </c>
      <c r="F1252" s="4">
        <f>IF(ISERROR(VLOOKUP($D1252,SITES!$A:$E,3,FALSE)),"",VLOOKUP($D1252,SITES!$A:$E,3,FALSE))</f>
        <v>26.158633333333334</v>
      </c>
      <c r="G1252" s="31">
        <f>IF(ISERROR(VLOOKUP($D1252,SITES!$A:$E,4,FALSE)),"",VLOOKUP($D1252,SITES!$A:$E,4,FALSE))</f>
        <v>-80.077349999999996</v>
      </c>
      <c r="H1252" s="50">
        <f t="shared" ref="H1252:P1252" si="2481">IF(ISERROR(H1251),IF(ISERROR(H1250),IF(ISERROR(H1249),"BLANK",H1249),H1250),H1251)</f>
        <v>45479</v>
      </c>
      <c r="I1252" s="2">
        <f t="shared" si="2481"/>
        <v>15</v>
      </c>
      <c r="J1252" s="2" t="str">
        <f t="shared" si="2481"/>
        <v>N</v>
      </c>
      <c r="K1252" s="6">
        <f t="shared" si="2481"/>
        <v>0.41666666666666669</v>
      </c>
      <c r="L1252" s="2" t="str">
        <f t="shared" si="2481"/>
        <v>Angela</v>
      </c>
      <c r="M1252" s="2">
        <f t="shared" si="2481"/>
        <v>18.899999999999999</v>
      </c>
      <c r="N1252" s="2">
        <f t="shared" si="2481"/>
        <v>2</v>
      </c>
      <c r="O1252" s="2">
        <f t="shared" si="2481"/>
        <v>2</v>
      </c>
      <c r="P1252" s="2" t="str">
        <f t="shared" si="2481"/>
        <v>dez</v>
      </c>
      <c r="Q1252" s="7" t="str">
        <f>IF($N1252=1,IF(ISERROR(VLOOKUP($P1252,'M1'!$A:$C,Q$2,FALSE)),"NOT PRESENT",VLOOKUP($P1252,'M1'!$A:$C,Q$2,FALSE)),IF($N1252=2,IF(ISERROR(VLOOKUP(DATA!$P1252,'M2'!$A:$C,Q$2,FALSE)),"NOT PRESENT",VLOOKUP(DATA!$P1252,'M2'!$A:$C,Q$2,FALSE)),IF($N1252=0,IF(ISERROR(VLOOKUP($P1252,'M1'!$A:$C,Q$2,FALSE)),IF(ISERROR(VLOOKUP(DATA!$P1252,'M2'!$A:$C,Q$2,FALSE)),"NOT PRESENT",VLOOKUP(DATA!$P1252,'M2'!$A:$C,Q$2,FALSE)),VLOOKUP($P1252,'M1'!$A:$C,Q$2,FALSE)),"SPECIFY METHOD")))</f>
        <v>Debris - Zero</v>
      </c>
      <c r="R1252" s="7" t="str">
        <f>IF($N1252=1,IF(ISERROR(VLOOKUP($P1252,'M1'!$A:$C,R$2,FALSE)),"NOT PRESENT",VLOOKUP($P1252,'M1'!$A:$C,R$2,FALSE)),IF($N1252=2,IF(ISERROR(VLOOKUP(DATA!$P1252,'M2'!$A:$C,R$2,FALSE)),"NOT PRESENT",VLOOKUP(DATA!$P1252,'M2'!$A:$C,R$2,FALSE)),IF($N1252=0,IF(ISERROR(VLOOKUP($P1252,'M1'!$A:$C,R$2,FALSE)),IF(ISERROR(VLOOKUP(DATA!$P1252,'M2'!$A:$C,R$2,FALSE)),"NOT PRESENT",VLOOKUP(DATA!$P1252,'M2'!$A:$C,R$2,FALSE)),VLOOKUP($P1252,'M1'!$A:$C,R$2,FALSE)),"SPECIFY METHOD")))</f>
        <v>No Debris found</v>
      </c>
      <c r="S1252" s="33">
        <f t="shared" si="2447"/>
        <v>0</v>
      </c>
      <c r="T1252" s="2">
        <v>0</v>
      </c>
    </row>
    <row r="1253" spans="2:20">
      <c r="B1253" s="2" t="str">
        <f t="shared" ref="B1253:D1253" si="2482">IF(ISERROR(B1252),IF(ISERROR(B1251),IF(ISERROR(B1250),"BLANK",B1250),B1251),B1252)</f>
        <v>LH</v>
      </c>
      <c r="C1253" s="2" t="str">
        <f t="shared" si="2482"/>
        <v>KK</v>
      </c>
      <c r="D1253" s="2" t="str">
        <f t="shared" si="2482"/>
        <v>BC3</v>
      </c>
      <c r="E1253" s="7" t="str">
        <f>IF(ISERROR(VLOOKUP($D1253,SITES!$A:$E,2,FALSE)),"",VLOOKUP($D1253,SITES!$A:$E,2,FALSE))</f>
        <v>Broward County 3</v>
      </c>
      <c r="F1253" s="4">
        <f>IF(ISERROR(VLOOKUP($D1253,SITES!$A:$E,3,FALSE)),"",VLOOKUP($D1253,SITES!$A:$E,3,FALSE))</f>
        <v>26.158633333333334</v>
      </c>
      <c r="G1253" s="31">
        <f>IF(ISERROR(VLOOKUP($D1253,SITES!$A:$E,4,FALSE)),"",VLOOKUP($D1253,SITES!$A:$E,4,FALSE))</f>
        <v>-80.077349999999996</v>
      </c>
      <c r="H1253" s="50">
        <f t="shared" ref="H1253:P1253" si="2483">IF(ISERROR(H1252),IF(ISERROR(H1251),IF(ISERROR(H1250),"BLANK",H1250),H1251),H1252)</f>
        <v>45479</v>
      </c>
      <c r="I1253" s="2">
        <f t="shared" si="2483"/>
        <v>15</v>
      </c>
      <c r="J1253" s="2" t="str">
        <f t="shared" si="2483"/>
        <v>N</v>
      </c>
      <c r="K1253" s="6">
        <f t="shared" si="2483"/>
        <v>0.41666666666666669</v>
      </c>
      <c r="L1253" s="2" t="str">
        <f t="shared" si="2483"/>
        <v>Angela</v>
      </c>
      <c r="M1253" s="2">
        <f t="shared" si="2483"/>
        <v>18.899999999999999</v>
      </c>
      <c r="N1253" s="2">
        <f t="shared" si="2483"/>
        <v>2</v>
      </c>
      <c r="O1253" s="2">
        <f t="shared" si="2483"/>
        <v>2</v>
      </c>
      <c r="P1253" s="2" t="str">
        <f t="shared" si="2483"/>
        <v>dez</v>
      </c>
      <c r="Q1253" s="7" t="str">
        <f>IF($N1253=1,IF(ISERROR(VLOOKUP($P1253,'M1'!$A:$C,Q$2,FALSE)),"NOT PRESENT",VLOOKUP($P1253,'M1'!$A:$C,Q$2,FALSE)),IF($N1253=2,IF(ISERROR(VLOOKUP(DATA!$P1253,'M2'!$A:$C,Q$2,FALSE)),"NOT PRESENT",VLOOKUP(DATA!$P1253,'M2'!$A:$C,Q$2,FALSE)),IF($N1253=0,IF(ISERROR(VLOOKUP($P1253,'M1'!$A:$C,Q$2,FALSE)),IF(ISERROR(VLOOKUP(DATA!$P1253,'M2'!$A:$C,Q$2,FALSE)),"NOT PRESENT",VLOOKUP(DATA!$P1253,'M2'!$A:$C,Q$2,FALSE)),VLOOKUP($P1253,'M1'!$A:$C,Q$2,FALSE)),"SPECIFY METHOD")))</f>
        <v>Debris - Zero</v>
      </c>
      <c r="R1253" s="7" t="str">
        <f>IF($N1253=1,IF(ISERROR(VLOOKUP($P1253,'M1'!$A:$C,R$2,FALSE)),"NOT PRESENT",VLOOKUP($P1253,'M1'!$A:$C,R$2,FALSE)),IF($N1253=2,IF(ISERROR(VLOOKUP(DATA!$P1253,'M2'!$A:$C,R$2,FALSE)),"NOT PRESENT",VLOOKUP(DATA!$P1253,'M2'!$A:$C,R$2,FALSE)),IF($N1253=0,IF(ISERROR(VLOOKUP($P1253,'M1'!$A:$C,R$2,FALSE)),IF(ISERROR(VLOOKUP(DATA!$P1253,'M2'!$A:$C,R$2,FALSE)),"NOT PRESENT",VLOOKUP(DATA!$P1253,'M2'!$A:$C,R$2,FALSE)),VLOOKUP($P1253,'M1'!$A:$C,R$2,FALSE)),"SPECIFY METHOD")))</f>
        <v>No Debris found</v>
      </c>
      <c r="S1253" s="33">
        <f t="shared" si="2447"/>
        <v>0</v>
      </c>
      <c r="T1253" s="2">
        <v>0</v>
      </c>
    </row>
    <row r="1254" spans="2:20">
      <c r="B1254" s="2" t="str">
        <f t="shared" ref="B1254:D1254" si="2484">IF(ISERROR(B1253),IF(ISERROR(B1252),IF(ISERROR(B1251),"BLANK",B1251),B1252),B1253)</f>
        <v>LH</v>
      </c>
      <c r="C1254" s="2" t="str">
        <f t="shared" si="2484"/>
        <v>KK</v>
      </c>
      <c r="D1254" s="2" t="str">
        <f t="shared" si="2484"/>
        <v>BC3</v>
      </c>
      <c r="E1254" s="7" t="str">
        <f>IF(ISERROR(VLOOKUP($D1254,SITES!$A:$E,2,FALSE)),"",VLOOKUP($D1254,SITES!$A:$E,2,FALSE))</f>
        <v>Broward County 3</v>
      </c>
      <c r="F1254" s="4">
        <f>IF(ISERROR(VLOOKUP($D1254,SITES!$A:$E,3,FALSE)),"",VLOOKUP($D1254,SITES!$A:$E,3,FALSE))</f>
        <v>26.158633333333334</v>
      </c>
      <c r="G1254" s="31">
        <f>IF(ISERROR(VLOOKUP($D1254,SITES!$A:$E,4,FALSE)),"",VLOOKUP($D1254,SITES!$A:$E,4,FALSE))</f>
        <v>-80.077349999999996</v>
      </c>
      <c r="H1254" s="50">
        <f t="shared" ref="H1254:P1254" si="2485">IF(ISERROR(H1253),IF(ISERROR(H1252),IF(ISERROR(H1251),"BLANK",H1251),H1252),H1253)</f>
        <v>45479</v>
      </c>
      <c r="I1254" s="2">
        <f t="shared" si="2485"/>
        <v>15</v>
      </c>
      <c r="J1254" s="2" t="str">
        <f t="shared" si="2485"/>
        <v>N</v>
      </c>
      <c r="K1254" s="6">
        <f t="shared" si="2485"/>
        <v>0.41666666666666669</v>
      </c>
      <c r="L1254" s="2" t="str">
        <f t="shared" si="2485"/>
        <v>Angela</v>
      </c>
      <c r="M1254" s="2">
        <f t="shared" si="2485"/>
        <v>18.899999999999999</v>
      </c>
      <c r="N1254" s="2">
        <f t="shared" si="2485"/>
        <v>2</v>
      </c>
      <c r="O1254" s="2">
        <f t="shared" si="2485"/>
        <v>2</v>
      </c>
      <c r="P1254" s="2" t="str">
        <f t="shared" si="2485"/>
        <v>dez</v>
      </c>
      <c r="Q1254" s="7" t="str">
        <f>IF($N1254=1,IF(ISERROR(VLOOKUP($P1254,'M1'!$A:$C,Q$2,FALSE)),"NOT PRESENT",VLOOKUP($P1254,'M1'!$A:$C,Q$2,FALSE)),IF($N1254=2,IF(ISERROR(VLOOKUP(DATA!$P1254,'M2'!$A:$C,Q$2,FALSE)),"NOT PRESENT",VLOOKUP(DATA!$P1254,'M2'!$A:$C,Q$2,FALSE)),IF($N1254=0,IF(ISERROR(VLOOKUP($P1254,'M1'!$A:$C,Q$2,FALSE)),IF(ISERROR(VLOOKUP(DATA!$P1254,'M2'!$A:$C,Q$2,FALSE)),"NOT PRESENT",VLOOKUP(DATA!$P1254,'M2'!$A:$C,Q$2,FALSE)),VLOOKUP($P1254,'M1'!$A:$C,Q$2,FALSE)),"SPECIFY METHOD")))</f>
        <v>Debris - Zero</v>
      </c>
      <c r="R1254" s="7" t="str">
        <f>IF($N1254=1,IF(ISERROR(VLOOKUP($P1254,'M1'!$A:$C,R$2,FALSE)),"NOT PRESENT",VLOOKUP($P1254,'M1'!$A:$C,R$2,FALSE)),IF($N1254=2,IF(ISERROR(VLOOKUP(DATA!$P1254,'M2'!$A:$C,R$2,FALSE)),"NOT PRESENT",VLOOKUP(DATA!$P1254,'M2'!$A:$C,R$2,FALSE)),IF($N1254=0,IF(ISERROR(VLOOKUP($P1254,'M1'!$A:$C,R$2,FALSE)),IF(ISERROR(VLOOKUP(DATA!$P1254,'M2'!$A:$C,R$2,FALSE)),"NOT PRESENT",VLOOKUP(DATA!$P1254,'M2'!$A:$C,R$2,FALSE)),VLOOKUP($P1254,'M1'!$A:$C,R$2,FALSE)),"SPECIFY METHOD")))</f>
        <v>No Debris found</v>
      </c>
      <c r="S1254" s="33">
        <f t="shared" si="2447"/>
        <v>0</v>
      </c>
      <c r="T1254" s="2">
        <v>0</v>
      </c>
    </row>
    <row r="1255" spans="2:20">
      <c r="B1255" s="2" t="str">
        <f t="shared" ref="B1255:D1255" si="2486">IF(ISERROR(B1254),IF(ISERROR(B1253),IF(ISERROR(B1252),"BLANK",B1252),B1253),B1254)</f>
        <v>LH</v>
      </c>
      <c r="C1255" s="2" t="str">
        <f t="shared" si="2486"/>
        <v>KK</v>
      </c>
      <c r="D1255" s="2" t="str">
        <f t="shared" si="2486"/>
        <v>BC3</v>
      </c>
      <c r="E1255" s="7" t="str">
        <f>IF(ISERROR(VLOOKUP($D1255,SITES!$A:$E,2,FALSE)),"",VLOOKUP($D1255,SITES!$A:$E,2,FALSE))</f>
        <v>Broward County 3</v>
      </c>
      <c r="F1255" s="4">
        <f>IF(ISERROR(VLOOKUP($D1255,SITES!$A:$E,3,FALSE)),"",VLOOKUP($D1255,SITES!$A:$E,3,FALSE))</f>
        <v>26.158633333333334</v>
      </c>
      <c r="G1255" s="31">
        <f>IF(ISERROR(VLOOKUP($D1255,SITES!$A:$E,4,FALSE)),"",VLOOKUP($D1255,SITES!$A:$E,4,FALSE))</f>
        <v>-80.077349999999996</v>
      </c>
      <c r="H1255" s="50">
        <f t="shared" ref="H1255:P1255" si="2487">IF(ISERROR(H1254),IF(ISERROR(H1253),IF(ISERROR(H1252),"BLANK",H1252),H1253),H1254)</f>
        <v>45479</v>
      </c>
      <c r="I1255" s="2">
        <f t="shared" si="2487"/>
        <v>15</v>
      </c>
      <c r="J1255" s="2" t="str">
        <f t="shared" si="2487"/>
        <v>N</v>
      </c>
      <c r="K1255" s="6">
        <f t="shared" si="2487"/>
        <v>0.41666666666666669</v>
      </c>
      <c r="L1255" s="2" t="str">
        <f t="shared" si="2487"/>
        <v>Angela</v>
      </c>
      <c r="M1255" s="2">
        <f t="shared" si="2487"/>
        <v>18.899999999999999</v>
      </c>
      <c r="N1255" s="2">
        <f t="shared" si="2487"/>
        <v>2</v>
      </c>
      <c r="O1255" s="2">
        <f t="shared" si="2487"/>
        <v>2</v>
      </c>
      <c r="P1255" s="2" t="str">
        <f t="shared" si="2487"/>
        <v>dez</v>
      </c>
      <c r="Q1255" s="7" t="str">
        <f>IF($N1255=1,IF(ISERROR(VLOOKUP($P1255,'M1'!$A:$C,Q$2,FALSE)),"NOT PRESENT",VLOOKUP($P1255,'M1'!$A:$C,Q$2,FALSE)),IF($N1255=2,IF(ISERROR(VLOOKUP(DATA!$P1255,'M2'!$A:$C,Q$2,FALSE)),"NOT PRESENT",VLOOKUP(DATA!$P1255,'M2'!$A:$C,Q$2,FALSE)),IF($N1255=0,IF(ISERROR(VLOOKUP($P1255,'M1'!$A:$C,Q$2,FALSE)),IF(ISERROR(VLOOKUP(DATA!$P1255,'M2'!$A:$C,Q$2,FALSE)),"NOT PRESENT",VLOOKUP(DATA!$P1255,'M2'!$A:$C,Q$2,FALSE)),VLOOKUP($P1255,'M1'!$A:$C,Q$2,FALSE)),"SPECIFY METHOD")))</f>
        <v>Debris - Zero</v>
      </c>
      <c r="R1255" s="7" t="str">
        <f>IF($N1255=1,IF(ISERROR(VLOOKUP($P1255,'M1'!$A:$C,R$2,FALSE)),"NOT PRESENT",VLOOKUP($P1255,'M1'!$A:$C,R$2,FALSE)),IF($N1255=2,IF(ISERROR(VLOOKUP(DATA!$P1255,'M2'!$A:$C,R$2,FALSE)),"NOT PRESENT",VLOOKUP(DATA!$P1255,'M2'!$A:$C,R$2,FALSE)),IF($N1255=0,IF(ISERROR(VLOOKUP($P1255,'M1'!$A:$C,R$2,FALSE)),IF(ISERROR(VLOOKUP(DATA!$P1255,'M2'!$A:$C,R$2,FALSE)),"NOT PRESENT",VLOOKUP(DATA!$P1255,'M2'!$A:$C,R$2,FALSE)),VLOOKUP($P1255,'M1'!$A:$C,R$2,FALSE)),"SPECIFY METHOD")))</f>
        <v>No Debris found</v>
      </c>
      <c r="S1255" s="33">
        <f t="shared" si="2447"/>
        <v>0</v>
      </c>
      <c r="T1255" s="2">
        <v>0</v>
      </c>
    </row>
    <row r="1256" spans="2:20">
      <c r="B1256" s="2" t="str">
        <f t="shared" ref="B1256:D1256" si="2488">IF(ISERROR(B1255),IF(ISERROR(B1254),IF(ISERROR(B1253),"BLANK",B1253),B1254),B1255)</f>
        <v>LH</v>
      </c>
      <c r="C1256" s="2" t="str">
        <f t="shared" si="2488"/>
        <v>KK</v>
      </c>
      <c r="D1256" s="2" t="str">
        <f t="shared" si="2488"/>
        <v>BC3</v>
      </c>
      <c r="E1256" s="7" t="str">
        <f>IF(ISERROR(VLOOKUP($D1256,SITES!$A:$E,2,FALSE)),"",VLOOKUP($D1256,SITES!$A:$E,2,FALSE))</f>
        <v>Broward County 3</v>
      </c>
      <c r="F1256" s="4">
        <f>IF(ISERROR(VLOOKUP($D1256,SITES!$A:$E,3,FALSE)),"",VLOOKUP($D1256,SITES!$A:$E,3,FALSE))</f>
        <v>26.158633333333334</v>
      </c>
      <c r="G1256" s="31">
        <f>IF(ISERROR(VLOOKUP($D1256,SITES!$A:$E,4,FALSE)),"",VLOOKUP($D1256,SITES!$A:$E,4,FALSE))</f>
        <v>-80.077349999999996</v>
      </c>
      <c r="H1256" s="50">
        <f t="shared" ref="H1256:P1256" si="2489">IF(ISERROR(H1255),IF(ISERROR(H1254),IF(ISERROR(H1253),"BLANK",H1253),H1254),H1255)</f>
        <v>45479</v>
      </c>
      <c r="I1256" s="2">
        <f t="shared" si="2489"/>
        <v>15</v>
      </c>
      <c r="J1256" s="2" t="str">
        <f t="shared" si="2489"/>
        <v>N</v>
      </c>
      <c r="K1256" s="6">
        <f t="shared" si="2489"/>
        <v>0.41666666666666669</v>
      </c>
      <c r="L1256" s="2" t="str">
        <f t="shared" si="2489"/>
        <v>Angela</v>
      </c>
      <c r="M1256" s="2">
        <f t="shared" si="2489"/>
        <v>18.899999999999999</v>
      </c>
      <c r="N1256" s="2">
        <f t="shared" si="2489"/>
        <v>2</v>
      </c>
      <c r="O1256" s="2">
        <f t="shared" si="2489"/>
        <v>2</v>
      </c>
      <c r="P1256" s="2" t="str">
        <f t="shared" si="2489"/>
        <v>dez</v>
      </c>
      <c r="Q1256" s="7" t="str">
        <f>IF($N1256=1,IF(ISERROR(VLOOKUP($P1256,'M1'!$A:$C,Q$2,FALSE)),"NOT PRESENT",VLOOKUP($P1256,'M1'!$A:$C,Q$2,FALSE)),IF($N1256=2,IF(ISERROR(VLOOKUP(DATA!$P1256,'M2'!$A:$C,Q$2,FALSE)),"NOT PRESENT",VLOOKUP(DATA!$P1256,'M2'!$A:$C,Q$2,FALSE)),IF($N1256=0,IF(ISERROR(VLOOKUP($P1256,'M1'!$A:$C,Q$2,FALSE)),IF(ISERROR(VLOOKUP(DATA!$P1256,'M2'!$A:$C,Q$2,FALSE)),"NOT PRESENT",VLOOKUP(DATA!$P1256,'M2'!$A:$C,Q$2,FALSE)),VLOOKUP($P1256,'M1'!$A:$C,Q$2,FALSE)),"SPECIFY METHOD")))</f>
        <v>Debris - Zero</v>
      </c>
      <c r="R1256" s="7" t="str">
        <f>IF($N1256=1,IF(ISERROR(VLOOKUP($P1256,'M1'!$A:$C,R$2,FALSE)),"NOT PRESENT",VLOOKUP($P1256,'M1'!$A:$C,R$2,FALSE)),IF($N1256=2,IF(ISERROR(VLOOKUP(DATA!$P1256,'M2'!$A:$C,R$2,FALSE)),"NOT PRESENT",VLOOKUP(DATA!$P1256,'M2'!$A:$C,R$2,FALSE)),IF($N1256=0,IF(ISERROR(VLOOKUP($P1256,'M1'!$A:$C,R$2,FALSE)),IF(ISERROR(VLOOKUP(DATA!$P1256,'M2'!$A:$C,R$2,FALSE)),"NOT PRESENT",VLOOKUP(DATA!$P1256,'M2'!$A:$C,R$2,FALSE)),VLOOKUP($P1256,'M1'!$A:$C,R$2,FALSE)),"SPECIFY METHOD")))</f>
        <v>No Debris found</v>
      </c>
      <c r="S1256" s="33">
        <f t="shared" si="2447"/>
        <v>0</v>
      </c>
      <c r="T1256" s="2">
        <v>0</v>
      </c>
    </row>
    <row r="1257" spans="2:20">
      <c r="B1257" s="2" t="str">
        <f t="shared" ref="B1257:D1257" si="2490">IF(ISERROR(B1256),IF(ISERROR(B1255),IF(ISERROR(B1254),"BLANK",B1254),B1255),B1256)</f>
        <v>LH</v>
      </c>
      <c r="C1257" s="2" t="str">
        <f t="shared" si="2490"/>
        <v>KK</v>
      </c>
      <c r="D1257" s="2" t="str">
        <f t="shared" si="2490"/>
        <v>BC3</v>
      </c>
      <c r="E1257" s="7" t="str">
        <f>IF(ISERROR(VLOOKUP($D1257,SITES!$A:$E,2,FALSE)),"",VLOOKUP($D1257,SITES!$A:$E,2,FALSE))</f>
        <v>Broward County 3</v>
      </c>
      <c r="F1257" s="4">
        <f>IF(ISERROR(VLOOKUP($D1257,SITES!$A:$E,3,FALSE)),"",VLOOKUP($D1257,SITES!$A:$E,3,FALSE))</f>
        <v>26.158633333333334</v>
      </c>
      <c r="G1257" s="31">
        <f>IF(ISERROR(VLOOKUP($D1257,SITES!$A:$E,4,FALSE)),"",VLOOKUP($D1257,SITES!$A:$E,4,FALSE))</f>
        <v>-80.077349999999996</v>
      </c>
      <c r="H1257" s="50">
        <f t="shared" ref="H1257:P1257" si="2491">IF(ISERROR(H1256),IF(ISERROR(H1255),IF(ISERROR(H1254),"BLANK",H1254),H1255),H1256)</f>
        <v>45479</v>
      </c>
      <c r="I1257" s="2">
        <f t="shared" si="2491"/>
        <v>15</v>
      </c>
      <c r="J1257" s="2" t="str">
        <f t="shared" si="2491"/>
        <v>N</v>
      </c>
      <c r="K1257" s="6">
        <f t="shared" si="2491"/>
        <v>0.41666666666666669</v>
      </c>
      <c r="L1257" s="2" t="str">
        <f t="shared" si="2491"/>
        <v>Angela</v>
      </c>
      <c r="M1257" s="2">
        <f t="shared" si="2491"/>
        <v>18.899999999999999</v>
      </c>
      <c r="N1257" s="2">
        <f t="shared" si="2491"/>
        <v>2</v>
      </c>
      <c r="O1257" s="2">
        <f t="shared" si="2491"/>
        <v>2</v>
      </c>
      <c r="P1257" s="2" t="str">
        <f t="shared" si="2491"/>
        <v>dez</v>
      </c>
      <c r="Q1257" s="7" t="str">
        <f>IF($N1257=1,IF(ISERROR(VLOOKUP($P1257,'M1'!$A:$C,Q$2,FALSE)),"NOT PRESENT",VLOOKUP($P1257,'M1'!$A:$C,Q$2,FALSE)),IF($N1257=2,IF(ISERROR(VLOOKUP(DATA!$P1257,'M2'!$A:$C,Q$2,FALSE)),"NOT PRESENT",VLOOKUP(DATA!$P1257,'M2'!$A:$C,Q$2,FALSE)),IF($N1257=0,IF(ISERROR(VLOOKUP($P1257,'M1'!$A:$C,Q$2,FALSE)),IF(ISERROR(VLOOKUP(DATA!$P1257,'M2'!$A:$C,Q$2,FALSE)),"NOT PRESENT",VLOOKUP(DATA!$P1257,'M2'!$A:$C,Q$2,FALSE)),VLOOKUP($P1257,'M1'!$A:$C,Q$2,FALSE)),"SPECIFY METHOD")))</f>
        <v>Debris - Zero</v>
      </c>
      <c r="R1257" s="7" t="str">
        <f>IF($N1257=1,IF(ISERROR(VLOOKUP($P1257,'M1'!$A:$C,R$2,FALSE)),"NOT PRESENT",VLOOKUP($P1257,'M1'!$A:$C,R$2,FALSE)),IF($N1257=2,IF(ISERROR(VLOOKUP(DATA!$P1257,'M2'!$A:$C,R$2,FALSE)),"NOT PRESENT",VLOOKUP(DATA!$P1257,'M2'!$A:$C,R$2,FALSE)),IF($N1257=0,IF(ISERROR(VLOOKUP($P1257,'M1'!$A:$C,R$2,FALSE)),IF(ISERROR(VLOOKUP(DATA!$P1257,'M2'!$A:$C,R$2,FALSE)),"NOT PRESENT",VLOOKUP(DATA!$P1257,'M2'!$A:$C,R$2,FALSE)),VLOOKUP($P1257,'M1'!$A:$C,R$2,FALSE)),"SPECIFY METHOD")))</f>
        <v>No Debris found</v>
      </c>
      <c r="S1257" s="33">
        <f t="shared" si="2447"/>
        <v>0</v>
      </c>
      <c r="T1257" s="2">
        <v>0</v>
      </c>
    </row>
    <row r="1258" spans="2:20">
      <c r="B1258" s="2" t="str">
        <f t="shared" ref="B1258:D1258" si="2492">IF(ISERROR(B1257),IF(ISERROR(B1256),IF(ISERROR(B1255),"BLANK",B1255),B1256),B1257)</f>
        <v>LH</v>
      </c>
      <c r="C1258" s="2" t="str">
        <f t="shared" si="2492"/>
        <v>KK</v>
      </c>
      <c r="D1258" s="2" t="str">
        <f t="shared" si="2492"/>
        <v>BC3</v>
      </c>
      <c r="E1258" s="7" t="str">
        <f>IF(ISERROR(VLOOKUP($D1258,SITES!$A:$E,2,FALSE)),"",VLOOKUP($D1258,SITES!$A:$E,2,FALSE))</f>
        <v>Broward County 3</v>
      </c>
      <c r="F1258" s="4">
        <f>IF(ISERROR(VLOOKUP($D1258,SITES!$A:$E,3,FALSE)),"",VLOOKUP($D1258,SITES!$A:$E,3,FALSE))</f>
        <v>26.158633333333334</v>
      </c>
      <c r="G1258" s="31">
        <f>IF(ISERROR(VLOOKUP($D1258,SITES!$A:$E,4,FALSE)),"",VLOOKUP($D1258,SITES!$A:$E,4,FALSE))</f>
        <v>-80.077349999999996</v>
      </c>
      <c r="H1258" s="50">
        <f t="shared" ref="H1258:P1258" si="2493">IF(ISERROR(H1257),IF(ISERROR(H1256),IF(ISERROR(H1255),"BLANK",H1255),H1256),H1257)</f>
        <v>45479</v>
      </c>
      <c r="I1258" s="2">
        <f t="shared" si="2493"/>
        <v>15</v>
      </c>
      <c r="J1258" s="2" t="str">
        <f t="shared" si="2493"/>
        <v>N</v>
      </c>
      <c r="K1258" s="6">
        <f t="shared" si="2493"/>
        <v>0.41666666666666669</v>
      </c>
      <c r="L1258" s="2" t="str">
        <f t="shared" si="2493"/>
        <v>Angela</v>
      </c>
      <c r="M1258" s="2">
        <f t="shared" si="2493"/>
        <v>18.899999999999999</v>
      </c>
      <c r="N1258" s="2">
        <f t="shared" si="2493"/>
        <v>2</v>
      </c>
      <c r="O1258" s="2">
        <f t="shared" si="2493"/>
        <v>2</v>
      </c>
      <c r="P1258" s="2" t="str">
        <f t="shared" si="2493"/>
        <v>dez</v>
      </c>
      <c r="Q1258" s="7" t="str">
        <f>IF($N1258=1,IF(ISERROR(VLOOKUP($P1258,'M1'!$A:$C,Q$2,FALSE)),"NOT PRESENT",VLOOKUP($P1258,'M1'!$A:$C,Q$2,FALSE)),IF($N1258=2,IF(ISERROR(VLOOKUP(DATA!$P1258,'M2'!$A:$C,Q$2,FALSE)),"NOT PRESENT",VLOOKUP(DATA!$P1258,'M2'!$A:$C,Q$2,FALSE)),IF($N1258=0,IF(ISERROR(VLOOKUP($P1258,'M1'!$A:$C,Q$2,FALSE)),IF(ISERROR(VLOOKUP(DATA!$P1258,'M2'!$A:$C,Q$2,FALSE)),"NOT PRESENT",VLOOKUP(DATA!$P1258,'M2'!$A:$C,Q$2,FALSE)),VLOOKUP($P1258,'M1'!$A:$C,Q$2,FALSE)),"SPECIFY METHOD")))</f>
        <v>Debris - Zero</v>
      </c>
      <c r="R1258" s="7" t="str">
        <f>IF($N1258=1,IF(ISERROR(VLOOKUP($P1258,'M1'!$A:$C,R$2,FALSE)),"NOT PRESENT",VLOOKUP($P1258,'M1'!$A:$C,R$2,FALSE)),IF($N1258=2,IF(ISERROR(VLOOKUP(DATA!$P1258,'M2'!$A:$C,R$2,FALSE)),"NOT PRESENT",VLOOKUP(DATA!$P1258,'M2'!$A:$C,R$2,FALSE)),IF($N1258=0,IF(ISERROR(VLOOKUP($P1258,'M1'!$A:$C,R$2,FALSE)),IF(ISERROR(VLOOKUP(DATA!$P1258,'M2'!$A:$C,R$2,FALSE)),"NOT PRESENT",VLOOKUP(DATA!$P1258,'M2'!$A:$C,R$2,FALSE)),VLOOKUP($P1258,'M1'!$A:$C,R$2,FALSE)),"SPECIFY METHOD")))</f>
        <v>No Debris found</v>
      </c>
      <c r="S1258" s="33">
        <f t="shared" si="2447"/>
        <v>0</v>
      </c>
      <c r="T1258" s="2">
        <v>0</v>
      </c>
    </row>
    <row r="1259" spans="2:20">
      <c r="B1259" s="2" t="str">
        <f t="shared" ref="B1259:D1259" si="2494">IF(ISERROR(B1258),IF(ISERROR(B1257),IF(ISERROR(B1256),"BLANK",B1256),B1257),B1258)</f>
        <v>LH</v>
      </c>
      <c r="C1259" s="2" t="str">
        <f t="shared" si="2494"/>
        <v>KK</v>
      </c>
      <c r="D1259" s="2" t="str">
        <f t="shared" si="2494"/>
        <v>BC3</v>
      </c>
      <c r="E1259" s="7" t="str">
        <f>IF(ISERROR(VLOOKUP($D1259,SITES!$A:$E,2,FALSE)),"",VLOOKUP($D1259,SITES!$A:$E,2,FALSE))</f>
        <v>Broward County 3</v>
      </c>
      <c r="F1259" s="4">
        <f>IF(ISERROR(VLOOKUP($D1259,SITES!$A:$E,3,FALSE)),"",VLOOKUP($D1259,SITES!$A:$E,3,FALSE))</f>
        <v>26.158633333333334</v>
      </c>
      <c r="G1259" s="31">
        <f>IF(ISERROR(VLOOKUP($D1259,SITES!$A:$E,4,FALSE)),"",VLOOKUP($D1259,SITES!$A:$E,4,FALSE))</f>
        <v>-80.077349999999996</v>
      </c>
      <c r="H1259" s="50">
        <f t="shared" ref="H1259:P1259" si="2495">IF(ISERROR(H1258),IF(ISERROR(H1257),IF(ISERROR(H1256),"BLANK",H1256),H1257),H1258)</f>
        <v>45479</v>
      </c>
      <c r="I1259" s="2">
        <f t="shared" si="2495"/>
        <v>15</v>
      </c>
      <c r="J1259" s="2" t="str">
        <f t="shared" si="2495"/>
        <v>N</v>
      </c>
      <c r="K1259" s="6">
        <f t="shared" si="2495"/>
        <v>0.41666666666666669</v>
      </c>
      <c r="L1259" s="2" t="str">
        <f t="shared" si="2495"/>
        <v>Angela</v>
      </c>
      <c r="M1259" s="2">
        <f t="shared" si="2495"/>
        <v>18.899999999999999</v>
      </c>
      <c r="N1259" s="2">
        <f t="shared" si="2495"/>
        <v>2</v>
      </c>
      <c r="O1259" s="2">
        <f t="shared" si="2495"/>
        <v>2</v>
      </c>
      <c r="P1259" s="2" t="str">
        <f t="shared" si="2495"/>
        <v>dez</v>
      </c>
      <c r="Q1259" s="7" t="str">
        <f>IF($N1259=1,IF(ISERROR(VLOOKUP($P1259,'M1'!$A:$C,Q$2,FALSE)),"NOT PRESENT",VLOOKUP($P1259,'M1'!$A:$C,Q$2,FALSE)),IF($N1259=2,IF(ISERROR(VLOOKUP(DATA!$P1259,'M2'!$A:$C,Q$2,FALSE)),"NOT PRESENT",VLOOKUP(DATA!$P1259,'M2'!$A:$C,Q$2,FALSE)),IF($N1259=0,IF(ISERROR(VLOOKUP($P1259,'M1'!$A:$C,Q$2,FALSE)),IF(ISERROR(VLOOKUP(DATA!$P1259,'M2'!$A:$C,Q$2,FALSE)),"NOT PRESENT",VLOOKUP(DATA!$P1259,'M2'!$A:$C,Q$2,FALSE)),VLOOKUP($P1259,'M1'!$A:$C,Q$2,FALSE)),"SPECIFY METHOD")))</f>
        <v>Debris - Zero</v>
      </c>
      <c r="R1259" s="7" t="str">
        <f>IF($N1259=1,IF(ISERROR(VLOOKUP($P1259,'M1'!$A:$C,R$2,FALSE)),"NOT PRESENT",VLOOKUP($P1259,'M1'!$A:$C,R$2,FALSE)),IF($N1259=2,IF(ISERROR(VLOOKUP(DATA!$P1259,'M2'!$A:$C,R$2,FALSE)),"NOT PRESENT",VLOOKUP(DATA!$P1259,'M2'!$A:$C,R$2,FALSE)),IF($N1259=0,IF(ISERROR(VLOOKUP($P1259,'M1'!$A:$C,R$2,FALSE)),IF(ISERROR(VLOOKUP(DATA!$P1259,'M2'!$A:$C,R$2,FALSE)),"NOT PRESENT",VLOOKUP(DATA!$P1259,'M2'!$A:$C,R$2,FALSE)),VLOOKUP($P1259,'M1'!$A:$C,R$2,FALSE)),"SPECIFY METHOD")))</f>
        <v>No Debris found</v>
      </c>
      <c r="S1259" s="33">
        <f t="shared" si="2447"/>
        <v>0</v>
      </c>
      <c r="T1259" s="2">
        <v>0</v>
      </c>
    </row>
    <row r="1260" spans="2:20">
      <c r="B1260" s="2" t="str">
        <f t="shared" ref="B1260:D1260" si="2496">IF(ISERROR(B1259),IF(ISERROR(B1258),IF(ISERROR(B1257),"BLANK",B1257),B1258),B1259)</f>
        <v>LH</v>
      </c>
      <c r="C1260" s="2" t="str">
        <f t="shared" si="2496"/>
        <v>KK</v>
      </c>
      <c r="D1260" s="2" t="str">
        <f t="shared" si="2496"/>
        <v>BC3</v>
      </c>
      <c r="E1260" s="7" t="str">
        <f>IF(ISERROR(VLOOKUP($D1260,SITES!$A:$E,2,FALSE)),"",VLOOKUP($D1260,SITES!$A:$E,2,FALSE))</f>
        <v>Broward County 3</v>
      </c>
      <c r="F1260" s="4">
        <f>IF(ISERROR(VLOOKUP($D1260,SITES!$A:$E,3,FALSE)),"",VLOOKUP($D1260,SITES!$A:$E,3,FALSE))</f>
        <v>26.158633333333334</v>
      </c>
      <c r="G1260" s="31">
        <f>IF(ISERROR(VLOOKUP($D1260,SITES!$A:$E,4,FALSE)),"",VLOOKUP($D1260,SITES!$A:$E,4,FALSE))</f>
        <v>-80.077349999999996</v>
      </c>
      <c r="H1260" s="50">
        <f t="shared" ref="H1260:P1260" si="2497">IF(ISERROR(H1259),IF(ISERROR(H1258),IF(ISERROR(H1257),"BLANK",H1257),H1258),H1259)</f>
        <v>45479</v>
      </c>
      <c r="I1260" s="2">
        <f t="shared" si="2497"/>
        <v>15</v>
      </c>
      <c r="J1260" s="2" t="str">
        <f t="shared" si="2497"/>
        <v>N</v>
      </c>
      <c r="K1260" s="6">
        <f t="shared" si="2497"/>
        <v>0.41666666666666669</v>
      </c>
      <c r="L1260" s="2" t="str">
        <f t="shared" si="2497"/>
        <v>Angela</v>
      </c>
      <c r="M1260" s="2">
        <f t="shared" si="2497"/>
        <v>18.899999999999999</v>
      </c>
      <c r="N1260" s="2">
        <f t="shared" si="2497"/>
        <v>2</v>
      </c>
      <c r="O1260" s="2">
        <f t="shared" si="2497"/>
        <v>2</v>
      </c>
      <c r="P1260" s="2" t="str">
        <f t="shared" si="2497"/>
        <v>dez</v>
      </c>
      <c r="Q1260" s="7" t="str">
        <f>IF($N1260=1,IF(ISERROR(VLOOKUP($P1260,'M1'!$A:$C,Q$2,FALSE)),"NOT PRESENT",VLOOKUP($P1260,'M1'!$A:$C,Q$2,FALSE)),IF($N1260=2,IF(ISERROR(VLOOKUP(DATA!$P1260,'M2'!$A:$C,Q$2,FALSE)),"NOT PRESENT",VLOOKUP(DATA!$P1260,'M2'!$A:$C,Q$2,FALSE)),IF($N1260=0,IF(ISERROR(VLOOKUP($P1260,'M1'!$A:$C,Q$2,FALSE)),IF(ISERROR(VLOOKUP(DATA!$P1260,'M2'!$A:$C,Q$2,FALSE)),"NOT PRESENT",VLOOKUP(DATA!$P1260,'M2'!$A:$C,Q$2,FALSE)),VLOOKUP($P1260,'M1'!$A:$C,Q$2,FALSE)),"SPECIFY METHOD")))</f>
        <v>Debris - Zero</v>
      </c>
      <c r="R1260" s="7" t="str">
        <f>IF($N1260=1,IF(ISERROR(VLOOKUP($P1260,'M1'!$A:$C,R$2,FALSE)),"NOT PRESENT",VLOOKUP($P1260,'M1'!$A:$C,R$2,FALSE)),IF($N1260=2,IF(ISERROR(VLOOKUP(DATA!$P1260,'M2'!$A:$C,R$2,FALSE)),"NOT PRESENT",VLOOKUP(DATA!$P1260,'M2'!$A:$C,R$2,FALSE)),IF($N1260=0,IF(ISERROR(VLOOKUP($P1260,'M1'!$A:$C,R$2,FALSE)),IF(ISERROR(VLOOKUP(DATA!$P1260,'M2'!$A:$C,R$2,FALSE)),"NOT PRESENT",VLOOKUP(DATA!$P1260,'M2'!$A:$C,R$2,FALSE)),VLOOKUP($P1260,'M1'!$A:$C,R$2,FALSE)),"SPECIFY METHOD")))</f>
        <v>No Debris found</v>
      </c>
      <c r="S1260" s="33">
        <f t="shared" si="2447"/>
        <v>0</v>
      </c>
      <c r="T1260" s="2">
        <v>0</v>
      </c>
    </row>
    <row r="1261" spans="2:20">
      <c r="B1261" s="2" t="str">
        <f t="shared" ref="B1261:D1261" si="2498">IF(ISERROR(B1260),IF(ISERROR(B1259),IF(ISERROR(B1258),"BLANK",B1258),B1259),B1260)</f>
        <v>LH</v>
      </c>
      <c r="C1261" s="2" t="str">
        <f t="shared" si="2498"/>
        <v>KK</v>
      </c>
      <c r="D1261" s="2" t="str">
        <f t="shared" si="2498"/>
        <v>BC3</v>
      </c>
      <c r="E1261" s="7" t="str">
        <f>IF(ISERROR(VLOOKUP($D1261,SITES!$A:$E,2,FALSE)),"",VLOOKUP($D1261,SITES!$A:$E,2,FALSE))</f>
        <v>Broward County 3</v>
      </c>
      <c r="F1261" s="4">
        <f>IF(ISERROR(VLOOKUP($D1261,SITES!$A:$E,3,FALSE)),"",VLOOKUP($D1261,SITES!$A:$E,3,FALSE))</f>
        <v>26.158633333333334</v>
      </c>
      <c r="G1261" s="31">
        <f>IF(ISERROR(VLOOKUP($D1261,SITES!$A:$E,4,FALSE)),"",VLOOKUP($D1261,SITES!$A:$E,4,FALSE))</f>
        <v>-80.077349999999996</v>
      </c>
      <c r="H1261" s="50">
        <f t="shared" ref="H1261:P1261" si="2499">IF(ISERROR(H1260),IF(ISERROR(H1259),IF(ISERROR(H1258),"BLANK",H1258),H1259),H1260)</f>
        <v>45479</v>
      </c>
      <c r="I1261" s="2">
        <f t="shared" si="2499"/>
        <v>15</v>
      </c>
      <c r="J1261" s="2" t="str">
        <f t="shared" si="2499"/>
        <v>N</v>
      </c>
      <c r="K1261" s="6">
        <f t="shared" si="2499"/>
        <v>0.41666666666666669</v>
      </c>
      <c r="L1261" s="2" t="str">
        <f t="shared" si="2499"/>
        <v>Angela</v>
      </c>
      <c r="M1261" s="2">
        <f t="shared" si="2499"/>
        <v>18.899999999999999</v>
      </c>
      <c r="N1261" s="2">
        <f t="shared" si="2499"/>
        <v>2</v>
      </c>
      <c r="O1261" s="2">
        <f t="shared" si="2499"/>
        <v>2</v>
      </c>
      <c r="P1261" s="2" t="str">
        <f t="shared" si="2499"/>
        <v>dez</v>
      </c>
      <c r="Q1261" s="7" t="str">
        <f>IF($N1261=1,IF(ISERROR(VLOOKUP($P1261,'M1'!$A:$C,Q$2,FALSE)),"NOT PRESENT",VLOOKUP($P1261,'M1'!$A:$C,Q$2,FALSE)),IF($N1261=2,IF(ISERROR(VLOOKUP(DATA!$P1261,'M2'!$A:$C,Q$2,FALSE)),"NOT PRESENT",VLOOKUP(DATA!$P1261,'M2'!$A:$C,Q$2,FALSE)),IF($N1261=0,IF(ISERROR(VLOOKUP($P1261,'M1'!$A:$C,Q$2,FALSE)),IF(ISERROR(VLOOKUP(DATA!$P1261,'M2'!$A:$C,Q$2,FALSE)),"NOT PRESENT",VLOOKUP(DATA!$P1261,'M2'!$A:$C,Q$2,FALSE)),VLOOKUP($P1261,'M1'!$A:$C,Q$2,FALSE)),"SPECIFY METHOD")))</f>
        <v>Debris - Zero</v>
      </c>
      <c r="R1261" s="7" t="str">
        <f>IF($N1261=1,IF(ISERROR(VLOOKUP($P1261,'M1'!$A:$C,R$2,FALSE)),"NOT PRESENT",VLOOKUP($P1261,'M1'!$A:$C,R$2,FALSE)),IF($N1261=2,IF(ISERROR(VLOOKUP(DATA!$P1261,'M2'!$A:$C,R$2,FALSE)),"NOT PRESENT",VLOOKUP(DATA!$P1261,'M2'!$A:$C,R$2,FALSE)),IF($N1261=0,IF(ISERROR(VLOOKUP($P1261,'M1'!$A:$C,R$2,FALSE)),IF(ISERROR(VLOOKUP(DATA!$P1261,'M2'!$A:$C,R$2,FALSE)),"NOT PRESENT",VLOOKUP(DATA!$P1261,'M2'!$A:$C,R$2,FALSE)),VLOOKUP($P1261,'M1'!$A:$C,R$2,FALSE)),"SPECIFY METHOD")))</f>
        <v>No Debris found</v>
      </c>
      <c r="S1261" s="33">
        <f t="shared" si="2447"/>
        <v>0</v>
      </c>
      <c r="T1261" s="2">
        <v>0</v>
      </c>
    </row>
    <row r="1262" spans="2:20">
      <c r="B1262" s="2" t="str">
        <f t="shared" ref="B1262:D1262" si="2500">IF(ISERROR(B1261),IF(ISERROR(B1260),IF(ISERROR(B1259),"BLANK",B1259),B1260),B1261)</f>
        <v>LH</v>
      </c>
      <c r="C1262" s="2" t="str">
        <f t="shared" si="2500"/>
        <v>KK</v>
      </c>
      <c r="D1262" s="2" t="str">
        <f t="shared" si="2500"/>
        <v>BC3</v>
      </c>
      <c r="E1262" s="7" t="str">
        <f>IF(ISERROR(VLOOKUP($D1262,SITES!$A:$E,2,FALSE)),"",VLOOKUP($D1262,SITES!$A:$E,2,FALSE))</f>
        <v>Broward County 3</v>
      </c>
      <c r="F1262" s="4">
        <f>IF(ISERROR(VLOOKUP($D1262,SITES!$A:$E,3,FALSE)),"",VLOOKUP($D1262,SITES!$A:$E,3,FALSE))</f>
        <v>26.158633333333334</v>
      </c>
      <c r="G1262" s="31">
        <f>IF(ISERROR(VLOOKUP($D1262,SITES!$A:$E,4,FALSE)),"",VLOOKUP($D1262,SITES!$A:$E,4,FALSE))</f>
        <v>-80.077349999999996</v>
      </c>
      <c r="H1262" s="50">
        <f t="shared" ref="H1262:P1262" si="2501">IF(ISERROR(H1261),IF(ISERROR(H1260),IF(ISERROR(H1259),"BLANK",H1259),H1260),H1261)</f>
        <v>45479</v>
      </c>
      <c r="I1262" s="2">
        <f t="shared" si="2501"/>
        <v>15</v>
      </c>
      <c r="J1262" s="2" t="str">
        <f t="shared" si="2501"/>
        <v>N</v>
      </c>
      <c r="K1262" s="6">
        <f t="shared" si="2501"/>
        <v>0.41666666666666669</v>
      </c>
      <c r="L1262" s="2" t="str">
        <f t="shared" si="2501"/>
        <v>Angela</v>
      </c>
      <c r="M1262" s="2">
        <f t="shared" si="2501"/>
        <v>18.899999999999999</v>
      </c>
      <c r="N1262" s="2">
        <f t="shared" si="2501"/>
        <v>2</v>
      </c>
      <c r="O1262" s="2">
        <f t="shared" si="2501"/>
        <v>2</v>
      </c>
      <c r="P1262" s="2" t="str">
        <f t="shared" si="2501"/>
        <v>dez</v>
      </c>
      <c r="Q1262" s="7" t="str">
        <f>IF($N1262=1,IF(ISERROR(VLOOKUP($P1262,'M1'!$A:$C,Q$2,FALSE)),"NOT PRESENT",VLOOKUP($P1262,'M1'!$A:$C,Q$2,FALSE)),IF($N1262=2,IF(ISERROR(VLOOKUP(DATA!$P1262,'M2'!$A:$C,Q$2,FALSE)),"NOT PRESENT",VLOOKUP(DATA!$P1262,'M2'!$A:$C,Q$2,FALSE)),IF($N1262=0,IF(ISERROR(VLOOKUP($P1262,'M1'!$A:$C,Q$2,FALSE)),IF(ISERROR(VLOOKUP(DATA!$P1262,'M2'!$A:$C,Q$2,FALSE)),"NOT PRESENT",VLOOKUP(DATA!$P1262,'M2'!$A:$C,Q$2,FALSE)),VLOOKUP($P1262,'M1'!$A:$C,Q$2,FALSE)),"SPECIFY METHOD")))</f>
        <v>Debris - Zero</v>
      </c>
      <c r="R1262" s="7" t="str">
        <f>IF($N1262=1,IF(ISERROR(VLOOKUP($P1262,'M1'!$A:$C,R$2,FALSE)),"NOT PRESENT",VLOOKUP($P1262,'M1'!$A:$C,R$2,FALSE)),IF($N1262=2,IF(ISERROR(VLOOKUP(DATA!$P1262,'M2'!$A:$C,R$2,FALSE)),"NOT PRESENT",VLOOKUP(DATA!$P1262,'M2'!$A:$C,R$2,FALSE)),IF($N1262=0,IF(ISERROR(VLOOKUP($P1262,'M1'!$A:$C,R$2,FALSE)),IF(ISERROR(VLOOKUP(DATA!$P1262,'M2'!$A:$C,R$2,FALSE)),"NOT PRESENT",VLOOKUP(DATA!$P1262,'M2'!$A:$C,R$2,FALSE)),VLOOKUP($P1262,'M1'!$A:$C,R$2,FALSE)),"SPECIFY METHOD")))</f>
        <v>No Debris found</v>
      </c>
      <c r="S1262" s="33">
        <f t="shared" si="2447"/>
        <v>0</v>
      </c>
      <c r="T1262" s="2">
        <v>0</v>
      </c>
    </row>
    <row r="1263" spans="2:20">
      <c r="B1263" s="2" t="str">
        <f t="shared" ref="B1263:D1263" si="2502">IF(ISERROR(B1262),IF(ISERROR(B1261),IF(ISERROR(B1260),"BLANK",B1260),B1261),B1262)</f>
        <v>LH</v>
      </c>
      <c r="C1263" s="2" t="str">
        <f t="shared" si="2502"/>
        <v>KK</v>
      </c>
      <c r="D1263" s="2" t="str">
        <f t="shared" si="2502"/>
        <v>BC3</v>
      </c>
      <c r="E1263" s="7" t="str">
        <f>IF(ISERROR(VLOOKUP($D1263,SITES!$A:$E,2,FALSE)),"",VLOOKUP($D1263,SITES!$A:$E,2,FALSE))</f>
        <v>Broward County 3</v>
      </c>
      <c r="F1263" s="4">
        <f>IF(ISERROR(VLOOKUP($D1263,SITES!$A:$E,3,FALSE)),"",VLOOKUP($D1263,SITES!$A:$E,3,FALSE))</f>
        <v>26.158633333333334</v>
      </c>
      <c r="G1263" s="31">
        <f>IF(ISERROR(VLOOKUP($D1263,SITES!$A:$E,4,FALSE)),"",VLOOKUP($D1263,SITES!$A:$E,4,FALSE))</f>
        <v>-80.077349999999996</v>
      </c>
      <c r="H1263" s="50">
        <f t="shared" ref="H1263:P1263" si="2503">IF(ISERROR(H1262),IF(ISERROR(H1261),IF(ISERROR(H1260),"BLANK",H1260),H1261),H1262)</f>
        <v>45479</v>
      </c>
      <c r="I1263" s="2">
        <f t="shared" si="2503"/>
        <v>15</v>
      </c>
      <c r="J1263" s="2" t="str">
        <f t="shared" si="2503"/>
        <v>N</v>
      </c>
      <c r="K1263" s="6">
        <f t="shared" si="2503"/>
        <v>0.41666666666666669</v>
      </c>
      <c r="L1263" s="2" t="str">
        <f t="shared" si="2503"/>
        <v>Angela</v>
      </c>
      <c r="M1263" s="2">
        <f t="shared" si="2503"/>
        <v>18.899999999999999</v>
      </c>
      <c r="N1263" s="2">
        <f t="shared" si="2503"/>
        <v>2</v>
      </c>
      <c r="O1263" s="2">
        <f t="shared" si="2503"/>
        <v>2</v>
      </c>
      <c r="P1263" s="2" t="str">
        <f t="shared" si="2503"/>
        <v>dez</v>
      </c>
      <c r="Q1263" s="7" t="str">
        <f>IF($N1263=1,IF(ISERROR(VLOOKUP($P1263,'M1'!$A:$C,Q$2,FALSE)),"NOT PRESENT",VLOOKUP($P1263,'M1'!$A:$C,Q$2,FALSE)),IF($N1263=2,IF(ISERROR(VLOOKUP(DATA!$P1263,'M2'!$A:$C,Q$2,FALSE)),"NOT PRESENT",VLOOKUP(DATA!$P1263,'M2'!$A:$C,Q$2,FALSE)),IF($N1263=0,IF(ISERROR(VLOOKUP($P1263,'M1'!$A:$C,Q$2,FALSE)),IF(ISERROR(VLOOKUP(DATA!$P1263,'M2'!$A:$C,Q$2,FALSE)),"NOT PRESENT",VLOOKUP(DATA!$P1263,'M2'!$A:$C,Q$2,FALSE)),VLOOKUP($P1263,'M1'!$A:$C,Q$2,FALSE)),"SPECIFY METHOD")))</f>
        <v>Debris - Zero</v>
      </c>
      <c r="R1263" s="7" t="str">
        <f>IF($N1263=1,IF(ISERROR(VLOOKUP($P1263,'M1'!$A:$C,R$2,FALSE)),"NOT PRESENT",VLOOKUP($P1263,'M1'!$A:$C,R$2,FALSE)),IF($N1263=2,IF(ISERROR(VLOOKUP(DATA!$P1263,'M2'!$A:$C,R$2,FALSE)),"NOT PRESENT",VLOOKUP(DATA!$P1263,'M2'!$A:$C,R$2,FALSE)),IF($N1263=0,IF(ISERROR(VLOOKUP($P1263,'M1'!$A:$C,R$2,FALSE)),IF(ISERROR(VLOOKUP(DATA!$P1263,'M2'!$A:$C,R$2,FALSE)),"NOT PRESENT",VLOOKUP(DATA!$P1263,'M2'!$A:$C,R$2,FALSE)),VLOOKUP($P1263,'M1'!$A:$C,R$2,FALSE)),"SPECIFY METHOD")))</f>
        <v>No Debris found</v>
      </c>
      <c r="S1263" s="33">
        <f t="shared" si="2447"/>
        <v>0</v>
      </c>
      <c r="T1263" s="2">
        <v>0</v>
      </c>
    </row>
    <row r="1264" spans="2:20">
      <c r="B1264" s="2" t="str">
        <f t="shared" ref="B1264:D1264" si="2504">IF(ISERROR(B1263),IF(ISERROR(B1262),IF(ISERROR(B1261),"BLANK",B1261),B1262),B1263)</f>
        <v>LH</v>
      </c>
      <c r="C1264" s="2" t="str">
        <f t="shared" si="2504"/>
        <v>KK</v>
      </c>
      <c r="D1264" s="2" t="str">
        <f t="shared" si="2504"/>
        <v>BC3</v>
      </c>
      <c r="E1264" s="7" t="str">
        <f>IF(ISERROR(VLOOKUP($D1264,SITES!$A:$E,2,FALSE)),"",VLOOKUP($D1264,SITES!$A:$E,2,FALSE))</f>
        <v>Broward County 3</v>
      </c>
      <c r="F1264" s="4">
        <f>IF(ISERROR(VLOOKUP($D1264,SITES!$A:$E,3,FALSE)),"",VLOOKUP($D1264,SITES!$A:$E,3,FALSE))</f>
        <v>26.158633333333334</v>
      </c>
      <c r="G1264" s="31">
        <f>IF(ISERROR(VLOOKUP($D1264,SITES!$A:$E,4,FALSE)),"",VLOOKUP($D1264,SITES!$A:$E,4,FALSE))</f>
        <v>-80.077349999999996</v>
      </c>
      <c r="H1264" s="50">
        <f t="shared" ref="H1264:P1264" si="2505">IF(ISERROR(H1263),IF(ISERROR(H1262),IF(ISERROR(H1261),"BLANK",H1261),H1262),H1263)</f>
        <v>45479</v>
      </c>
      <c r="I1264" s="2">
        <f t="shared" si="2505"/>
        <v>15</v>
      </c>
      <c r="J1264" s="2" t="str">
        <f t="shared" si="2505"/>
        <v>N</v>
      </c>
      <c r="K1264" s="6">
        <f t="shared" si="2505"/>
        <v>0.41666666666666669</v>
      </c>
      <c r="L1264" s="2" t="str">
        <f t="shared" si="2505"/>
        <v>Angela</v>
      </c>
      <c r="M1264" s="2">
        <f t="shared" si="2505"/>
        <v>18.899999999999999</v>
      </c>
      <c r="N1264" s="2">
        <f t="shared" si="2505"/>
        <v>2</v>
      </c>
      <c r="O1264" s="2">
        <f t="shared" si="2505"/>
        <v>2</v>
      </c>
      <c r="P1264" s="2" t="str">
        <f t="shared" si="2505"/>
        <v>dez</v>
      </c>
      <c r="Q1264" s="7" t="str">
        <f>IF($N1264=1,IF(ISERROR(VLOOKUP($P1264,'M1'!$A:$C,Q$2,FALSE)),"NOT PRESENT",VLOOKUP($P1264,'M1'!$A:$C,Q$2,FALSE)),IF($N1264=2,IF(ISERROR(VLOOKUP(DATA!$P1264,'M2'!$A:$C,Q$2,FALSE)),"NOT PRESENT",VLOOKUP(DATA!$P1264,'M2'!$A:$C,Q$2,FALSE)),IF($N1264=0,IF(ISERROR(VLOOKUP($P1264,'M1'!$A:$C,Q$2,FALSE)),IF(ISERROR(VLOOKUP(DATA!$P1264,'M2'!$A:$C,Q$2,FALSE)),"NOT PRESENT",VLOOKUP(DATA!$P1264,'M2'!$A:$C,Q$2,FALSE)),VLOOKUP($P1264,'M1'!$A:$C,Q$2,FALSE)),"SPECIFY METHOD")))</f>
        <v>Debris - Zero</v>
      </c>
      <c r="R1264" s="7" t="str">
        <f>IF($N1264=1,IF(ISERROR(VLOOKUP($P1264,'M1'!$A:$C,R$2,FALSE)),"NOT PRESENT",VLOOKUP($P1264,'M1'!$A:$C,R$2,FALSE)),IF($N1264=2,IF(ISERROR(VLOOKUP(DATA!$P1264,'M2'!$A:$C,R$2,FALSE)),"NOT PRESENT",VLOOKUP(DATA!$P1264,'M2'!$A:$C,R$2,FALSE)),IF($N1264=0,IF(ISERROR(VLOOKUP($P1264,'M1'!$A:$C,R$2,FALSE)),IF(ISERROR(VLOOKUP(DATA!$P1264,'M2'!$A:$C,R$2,FALSE)),"NOT PRESENT",VLOOKUP(DATA!$P1264,'M2'!$A:$C,R$2,FALSE)),VLOOKUP($P1264,'M1'!$A:$C,R$2,FALSE)),"SPECIFY METHOD")))</f>
        <v>No Debris found</v>
      </c>
      <c r="S1264" s="33">
        <f t="shared" si="2447"/>
        <v>0</v>
      </c>
      <c r="T1264" s="2">
        <v>0</v>
      </c>
    </row>
    <row r="1265" spans="2:20">
      <c r="B1265" s="2" t="str">
        <f t="shared" ref="B1265:D1265" si="2506">IF(ISERROR(B1264),IF(ISERROR(B1263),IF(ISERROR(B1262),"BLANK",B1262),B1263),B1264)</f>
        <v>LH</v>
      </c>
      <c r="C1265" s="2" t="str">
        <f t="shared" si="2506"/>
        <v>KK</v>
      </c>
      <c r="D1265" s="2" t="str">
        <f t="shared" si="2506"/>
        <v>BC3</v>
      </c>
      <c r="E1265" s="7" t="str">
        <f>IF(ISERROR(VLOOKUP($D1265,SITES!$A:$E,2,FALSE)),"",VLOOKUP($D1265,SITES!$A:$E,2,FALSE))</f>
        <v>Broward County 3</v>
      </c>
      <c r="F1265" s="4">
        <f>IF(ISERROR(VLOOKUP($D1265,SITES!$A:$E,3,FALSE)),"",VLOOKUP($D1265,SITES!$A:$E,3,FALSE))</f>
        <v>26.158633333333334</v>
      </c>
      <c r="G1265" s="31">
        <f>IF(ISERROR(VLOOKUP($D1265,SITES!$A:$E,4,FALSE)),"",VLOOKUP($D1265,SITES!$A:$E,4,FALSE))</f>
        <v>-80.077349999999996</v>
      </c>
      <c r="H1265" s="50">
        <f t="shared" ref="H1265:P1265" si="2507">IF(ISERROR(H1264),IF(ISERROR(H1263),IF(ISERROR(H1262),"BLANK",H1262),H1263),H1264)</f>
        <v>45479</v>
      </c>
      <c r="I1265" s="2">
        <f t="shared" si="2507"/>
        <v>15</v>
      </c>
      <c r="J1265" s="2" t="str">
        <f t="shared" si="2507"/>
        <v>N</v>
      </c>
      <c r="K1265" s="6">
        <f t="shared" si="2507"/>
        <v>0.41666666666666669</v>
      </c>
      <c r="L1265" s="2" t="str">
        <f t="shared" si="2507"/>
        <v>Angela</v>
      </c>
      <c r="M1265" s="2">
        <f t="shared" si="2507"/>
        <v>18.899999999999999</v>
      </c>
      <c r="N1265" s="2">
        <f t="shared" si="2507"/>
        <v>2</v>
      </c>
      <c r="O1265" s="2">
        <f t="shared" si="2507"/>
        <v>2</v>
      </c>
      <c r="P1265" s="2" t="str">
        <f t="shared" si="2507"/>
        <v>dez</v>
      </c>
      <c r="Q1265" s="7" t="str">
        <f>IF($N1265=1,IF(ISERROR(VLOOKUP($P1265,'M1'!$A:$C,Q$2,FALSE)),"NOT PRESENT",VLOOKUP($P1265,'M1'!$A:$C,Q$2,FALSE)),IF($N1265=2,IF(ISERROR(VLOOKUP(DATA!$P1265,'M2'!$A:$C,Q$2,FALSE)),"NOT PRESENT",VLOOKUP(DATA!$P1265,'M2'!$A:$C,Q$2,FALSE)),IF($N1265=0,IF(ISERROR(VLOOKUP($P1265,'M1'!$A:$C,Q$2,FALSE)),IF(ISERROR(VLOOKUP(DATA!$P1265,'M2'!$A:$C,Q$2,FALSE)),"NOT PRESENT",VLOOKUP(DATA!$P1265,'M2'!$A:$C,Q$2,FALSE)),VLOOKUP($P1265,'M1'!$A:$C,Q$2,FALSE)),"SPECIFY METHOD")))</f>
        <v>Debris - Zero</v>
      </c>
      <c r="R1265" s="7" t="str">
        <f>IF($N1265=1,IF(ISERROR(VLOOKUP($P1265,'M1'!$A:$C,R$2,FALSE)),"NOT PRESENT",VLOOKUP($P1265,'M1'!$A:$C,R$2,FALSE)),IF($N1265=2,IF(ISERROR(VLOOKUP(DATA!$P1265,'M2'!$A:$C,R$2,FALSE)),"NOT PRESENT",VLOOKUP(DATA!$P1265,'M2'!$A:$C,R$2,FALSE)),IF($N1265=0,IF(ISERROR(VLOOKUP($P1265,'M1'!$A:$C,R$2,FALSE)),IF(ISERROR(VLOOKUP(DATA!$P1265,'M2'!$A:$C,R$2,FALSE)),"NOT PRESENT",VLOOKUP(DATA!$P1265,'M2'!$A:$C,R$2,FALSE)),VLOOKUP($P1265,'M1'!$A:$C,R$2,FALSE)),"SPECIFY METHOD")))</f>
        <v>No Debris found</v>
      </c>
      <c r="S1265" s="33">
        <f t="shared" si="2447"/>
        <v>0</v>
      </c>
      <c r="T1265" s="2">
        <v>0</v>
      </c>
    </row>
    <row r="1266" spans="2:20">
      <c r="B1266" s="2" t="str">
        <f t="shared" ref="B1266:D1266" si="2508">IF(ISERROR(B1265),IF(ISERROR(B1264),IF(ISERROR(B1263),"BLANK",B1263),B1264),B1265)</f>
        <v>LH</v>
      </c>
      <c r="C1266" s="2" t="str">
        <f t="shared" si="2508"/>
        <v>KK</v>
      </c>
      <c r="D1266" s="2" t="str">
        <f t="shared" si="2508"/>
        <v>BC3</v>
      </c>
      <c r="E1266" s="7" t="str">
        <f>IF(ISERROR(VLOOKUP($D1266,SITES!$A:$E,2,FALSE)),"",VLOOKUP($D1266,SITES!$A:$E,2,FALSE))</f>
        <v>Broward County 3</v>
      </c>
      <c r="F1266" s="4">
        <f>IF(ISERROR(VLOOKUP($D1266,SITES!$A:$E,3,FALSE)),"",VLOOKUP($D1266,SITES!$A:$E,3,FALSE))</f>
        <v>26.158633333333334</v>
      </c>
      <c r="G1266" s="31">
        <f>IF(ISERROR(VLOOKUP($D1266,SITES!$A:$E,4,FALSE)),"",VLOOKUP($D1266,SITES!$A:$E,4,FALSE))</f>
        <v>-80.077349999999996</v>
      </c>
      <c r="H1266" s="50">
        <f t="shared" ref="H1266:P1266" si="2509">IF(ISERROR(H1265),IF(ISERROR(H1264),IF(ISERROR(H1263),"BLANK",H1263),H1264),H1265)</f>
        <v>45479</v>
      </c>
      <c r="I1266" s="2">
        <f t="shared" si="2509"/>
        <v>15</v>
      </c>
      <c r="J1266" s="2" t="str">
        <f t="shared" si="2509"/>
        <v>N</v>
      </c>
      <c r="K1266" s="6">
        <f t="shared" si="2509"/>
        <v>0.41666666666666669</v>
      </c>
      <c r="L1266" s="2" t="str">
        <f t="shared" si="2509"/>
        <v>Angela</v>
      </c>
      <c r="M1266" s="2">
        <f t="shared" si="2509"/>
        <v>18.899999999999999</v>
      </c>
      <c r="N1266" s="2">
        <f t="shared" si="2509"/>
        <v>2</v>
      </c>
      <c r="O1266" s="2">
        <f t="shared" si="2509"/>
        <v>2</v>
      </c>
      <c r="P1266" s="2" t="str">
        <f t="shared" si="2509"/>
        <v>dez</v>
      </c>
      <c r="Q1266" s="7" t="str">
        <f>IF($N1266=1,IF(ISERROR(VLOOKUP($P1266,'M1'!$A:$C,Q$2,FALSE)),"NOT PRESENT",VLOOKUP($P1266,'M1'!$A:$C,Q$2,FALSE)),IF($N1266=2,IF(ISERROR(VLOOKUP(DATA!$P1266,'M2'!$A:$C,Q$2,FALSE)),"NOT PRESENT",VLOOKUP(DATA!$P1266,'M2'!$A:$C,Q$2,FALSE)),IF($N1266=0,IF(ISERROR(VLOOKUP($P1266,'M1'!$A:$C,Q$2,FALSE)),IF(ISERROR(VLOOKUP(DATA!$P1266,'M2'!$A:$C,Q$2,FALSE)),"NOT PRESENT",VLOOKUP(DATA!$P1266,'M2'!$A:$C,Q$2,FALSE)),VLOOKUP($P1266,'M1'!$A:$C,Q$2,FALSE)),"SPECIFY METHOD")))</f>
        <v>Debris - Zero</v>
      </c>
      <c r="R1266" s="7" t="str">
        <f>IF($N1266=1,IF(ISERROR(VLOOKUP($P1266,'M1'!$A:$C,R$2,FALSE)),"NOT PRESENT",VLOOKUP($P1266,'M1'!$A:$C,R$2,FALSE)),IF($N1266=2,IF(ISERROR(VLOOKUP(DATA!$P1266,'M2'!$A:$C,R$2,FALSE)),"NOT PRESENT",VLOOKUP(DATA!$P1266,'M2'!$A:$C,R$2,FALSE)),IF($N1266=0,IF(ISERROR(VLOOKUP($P1266,'M1'!$A:$C,R$2,FALSE)),IF(ISERROR(VLOOKUP(DATA!$P1266,'M2'!$A:$C,R$2,FALSE)),"NOT PRESENT",VLOOKUP(DATA!$P1266,'M2'!$A:$C,R$2,FALSE)),VLOOKUP($P1266,'M1'!$A:$C,R$2,FALSE)),"SPECIFY METHOD")))</f>
        <v>No Debris found</v>
      </c>
      <c r="S1266" s="33">
        <f t="shared" si="2447"/>
        <v>0</v>
      </c>
      <c r="T1266" s="2">
        <v>0</v>
      </c>
    </row>
    <row r="1267" spans="2:20">
      <c r="B1267" s="2" t="str">
        <f t="shared" ref="B1267:D1267" si="2510">IF(ISERROR(B1266),IF(ISERROR(B1265),IF(ISERROR(B1264),"BLANK",B1264),B1265),B1266)</f>
        <v>LH</v>
      </c>
      <c r="C1267" s="2" t="str">
        <f t="shared" si="2510"/>
        <v>KK</v>
      </c>
      <c r="D1267" s="2" t="str">
        <f t="shared" si="2510"/>
        <v>BC3</v>
      </c>
      <c r="E1267" s="7" t="str">
        <f>IF(ISERROR(VLOOKUP($D1267,SITES!$A:$E,2,FALSE)),"",VLOOKUP($D1267,SITES!$A:$E,2,FALSE))</f>
        <v>Broward County 3</v>
      </c>
      <c r="F1267" s="4">
        <f>IF(ISERROR(VLOOKUP($D1267,SITES!$A:$E,3,FALSE)),"",VLOOKUP($D1267,SITES!$A:$E,3,FALSE))</f>
        <v>26.158633333333334</v>
      </c>
      <c r="G1267" s="31">
        <f>IF(ISERROR(VLOOKUP($D1267,SITES!$A:$E,4,FALSE)),"",VLOOKUP($D1267,SITES!$A:$E,4,FALSE))</f>
        <v>-80.077349999999996</v>
      </c>
      <c r="H1267" s="50">
        <f t="shared" ref="H1267:P1267" si="2511">IF(ISERROR(H1266),IF(ISERROR(H1265),IF(ISERROR(H1264),"BLANK",H1264),H1265),H1266)</f>
        <v>45479</v>
      </c>
      <c r="I1267" s="2">
        <f t="shared" si="2511"/>
        <v>15</v>
      </c>
      <c r="J1267" s="2" t="str">
        <f t="shared" si="2511"/>
        <v>N</v>
      </c>
      <c r="K1267" s="6">
        <f t="shared" si="2511"/>
        <v>0.41666666666666669</v>
      </c>
      <c r="L1267" s="2" t="str">
        <f t="shared" si="2511"/>
        <v>Angela</v>
      </c>
      <c r="M1267" s="2">
        <f t="shared" si="2511"/>
        <v>18.899999999999999</v>
      </c>
      <c r="N1267" s="2">
        <f t="shared" si="2511"/>
        <v>2</v>
      </c>
      <c r="O1267" s="2">
        <f t="shared" si="2511"/>
        <v>2</v>
      </c>
      <c r="P1267" s="2" t="str">
        <f t="shared" si="2511"/>
        <v>dez</v>
      </c>
      <c r="Q1267" s="7" t="str">
        <f>IF($N1267=1,IF(ISERROR(VLOOKUP($P1267,'M1'!$A:$C,Q$2,FALSE)),"NOT PRESENT",VLOOKUP($P1267,'M1'!$A:$C,Q$2,FALSE)),IF($N1267=2,IF(ISERROR(VLOOKUP(DATA!$P1267,'M2'!$A:$C,Q$2,FALSE)),"NOT PRESENT",VLOOKUP(DATA!$P1267,'M2'!$A:$C,Q$2,FALSE)),IF($N1267=0,IF(ISERROR(VLOOKUP($P1267,'M1'!$A:$C,Q$2,FALSE)),IF(ISERROR(VLOOKUP(DATA!$P1267,'M2'!$A:$C,Q$2,FALSE)),"NOT PRESENT",VLOOKUP(DATA!$P1267,'M2'!$A:$C,Q$2,FALSE)),VLOOKUP($P1267,'M1'!$A:$C,Q$2,FALSE)),"SPECIFY METHOD")))</f>
        <v>Debris - Zero</v>
      </c>
      <c r="R1267" s="7" t="str">
        <f>IF($N1267=1,IF(ISERROR(VLOOKUP($P1267,'M1'!$A:$C,R$2,FALSE)),"NOT PRESENT",VLOOKUP($P1267,'M1'!$A:$C,R$2,FALSE)),IF($N1267=2,IF(ISERROR(VLOOKUP(DATA!$P1267,'M2'!$A:$C,R$2,FALSE)),"NOT PRESENT",VLOOKUP(DATA!$P1267,'M2'!$A:$C,R$2,FALSE)),IF($N1267=0,IF(ISERROR(VLOOKUP($P1267,'M1'!$A:$C,R$2,FALSE)),IF(ISERROR(VLOOKUP(DATA!$P1267,'M2'!$A:$C,R$2,FALSE)),"NOT PRESENT",VLOOKUP(DATA!$P1267,'M2'!$A:$C,R$2,FALSE)),VLOOKUP($P1267,'M1'!$A:$C,R$2,FALSE)),"SPECIFY METHOD")))</f>
        <v>No Debris found</v>
      </c>
      <c r="S1267" s="33">
        <f t="shared" si="2447"/>
        <v>0</v>
      </c>
      <c r="T1267" s="2">
        <v>0</v>
      </c>
    </row>
    <row r="1268" spans="2:20">
      <c r="B1268" s="2" t="str">
        <f t="shared" ref="B1268:D1268" si="2512">IF(ISERROR(B1267),IF(ISERROR(B1266),IF(ISERROR(B1265),"BLANK",B1265),B1266),B1267)</f>
        <v>LH</v>
      </c>
      <c r="C1268" s="2" t="str">
        <f t="shared" si="2512"/>
        <v>KK</v>
      </c>
      <c r="D1268" s="2" t="str">
        <f t="shared" si="2512"/>
        <v>BC3</v>
      </c>
      <c r="E1268" s="7" t="str">
        <f>IF(ISERROR(VLOOKUP($D1268,SITES!$A:$E,2,FALSE)),"",VLOOKUP($D1268,SITES!$A:$E,2,FALSE))</f>
        <v>Broward County 3</v>
      </c>
      <c r="F1268" s="4">
        <f>IF(ISERROR(VLOOKUP($D1268,SITES!$A:$E,3,FALSE)),"",VLOOKUP($D1268,SITES!$A:$E,3,FALSE))</f>
        <v>26.158633333333334</v>
      </c>
      <c r="G1268" s="31">
        <f>IF(ISERROR(VLOOKUP($D1268,SITES!$A:$E,4,FALSE)),"",VLOOKUP($D1268,SITES!$A:$E,4,FALSE))</f>
        <v>-80.077349999999996</v>
      </c>
      <c r="H1268" s="50">
        <f t="shared" ref="H1268:P1268" si="2513">IF(ISERROR(H1267),IF(ISERROR(H1266),IF(ISERROR(H1265),"BLANK",H1265),H1266),H1267)</f>
        <v>45479</v>
      </c>
      <c r="I1268" s="2">
        <f t="shared" si="2513"/>
        <v>15</v>
      </c>
      <c r="J1268" s="2" t="str">
        <f t="shared" si="2513"/>
        <v>N</v>
      </c>
      <c r="K1268" s="6">
        <f t="shared" si="2513"/>
        <v>0.41666666666666669</v>
      </c>
      <c r="L1268" s="2" t="str">
        <f t="shared" si="2513"/>
        <v>Angela</v>
      </c>
      <c r="M1268" s="2">
        <f t="shared" si="2513"/>
        <v>18.899999999999999</v>
      </c>
      <c r="N1268" s="2">
        <f t="shared" si="2513"/>
        <v>2</v>
      </c>
      <c r="O1268" s="2">
        <f t="shared" si="2513"/>
        <v>2</v>
      </c>
      <c r="P1268" s="2" t="str">
        <f t="shared" si="2513"/>
        <v>dez</v>
      </c>
      <c r="Q1268" s="7" t="str">
        <f>IF($N1268=1,IF(ISERROR(VLOOKUP($P1268,'M1'!$A:$C,Q$2,FALSE)),"NOT PRESENT",VLOOKUP($P1268,'M1'!$A:$C,Q$2,FALSE)),IF($N1268=2,IF(ISERROR(VLOOKUP(DATA!$P1268,'M2'!$A:$C,Q$2,FALSE)),"NOT PRESENT",VLOOKUP(DATA!$P1268,'M2'!$A:$C,Q$2,FALSE)),IF($N1268=0,IF(ISERROR(VLOOKUP($P1268,'M1'!$A:$C,Q$2,FALSE)),IF(ISERROR(VLOOKUP(DATA!$P1268,'M2'!$A:$C,Q$2,FALSE)),"NOT PRESENT",VLOOKUP(DATA!$P1268,'M2'!$A:$C,Q$2,FALSE)),VLOOKUP($P1268,'M1'!$A:$C,Q$2,FALSE)),"SPECIFY METHOD")))</f>
        <v>Debris - Zero</v>
      </c>
      <c r="R1268" s="7" t="str">
        <f>IF($N1268=1,IF(ISERROR(VLOOKUP($P1268,'M1'!$A:$C,R$2,FALSE)),"NOT PRESENT",VLOOKUP($P1268,'M1'!$A:$C,R$2,FALSE)),IF($N1268=2,IF(ISERROR(VLOOKUP(DATA!$P1268,'M2'!$A:$C,R$2,FALSE)),"NOT PRESENT",VLOOKUP(DATA!$P1268,'M2'!$A:$C,R$2,FALSE)),IF($N1268=0,IF(ISERROR(VLOOKUP($P1268,'M1'!$A:$C,R$2,FALSE)),IF(ISERROR(VLOOKUP(DATA!$P1268,'M2'!$A:$C,R$2,FALSE)),"NOT PRESENT",VLOOKUP(DATA!$P1268,'M2'!$A:$C,R$2,FALSE)),VLOOKUP($P1268,'M1'!$A:$C,R$2,FALSE)),"SPECIFY METHOD")))</f>
        <v>No Debris found</v>
      </c>
      <c r="S1268" s="33">
        <f t="shared" si="2447"/>
        <v>0</v>
      </c>
      <c r="T1268" s="2">
        <v>0</v>
      </c>
    </row>
    <row r="1269" spans="2:20">
      <c r="B1269" s="2" t="str">
        <f t="shared" ref="B1269:D1269" si="2514">IF(ISERROR(B1268),IF(ISERROR(B1267),IF(ISERROR(B1266),"BLANK",B1266),B1267),B1268)</f>
        <v>LH</v>
      </c>
      <c r="C1269" s="2" t="str">
        <f t="shared" si="2514"/>
        <v>KK</v>
      </c>
      <c r="D1269" s="2" t="str">
        <f t="shared" si="2514"/>
        <v>BC3</v>
      </c>
      <c r="E1269" s="7" t="str">
        <f>IF(ISERROR(VLOOKUP($D1269,SITES!$A:$E,2,FALSE)),"",VLOOKUP($D1269,SITES!$A:$E,2,FALSE))</f>
        <v>Broward County 3</v>
      </c>
      <c r="F1269" s="4">
        <f>IF(ISERROR(VLOOKUP($D1269,SITES!$A:$E,3,FALSE)),"",VLOOKUP($D1269,SITES!$A:$E,3,FALSE))</f>
        <v>26.158633333333334</v>
      </c>
      <c r="G1269" s="31">
        <f>IF(ISERROR(VLOOKUP($D1269,SITES!$A:$E,4,FALSE)),"",VLOOKUP($D1269,SITES!$A:$E,4,FALSE))</f>
        <v>-80.077349999999996</v>
      </c>
      <c r="H1269" s="50">
        <f t="shared" ref="H1269:P1269" si="2515">IF(ISERROR(H1268),IF(ISERROR(H1267),IF(ISERROR(H1266),"BLANK",H1266),H1267),H1268)</f>
        <v>45479</v>
      </c>
      <c r="I1269" s="2">
        <f t="shared" si="2515"/>
        <v>15</v>
      </c>
      <c r="J1269" s="2" t="str">
        <f t="shared" si="2515"/>
        <v>N</v>
      </c>
      <c r="K1269" s="6">
        <f t="shared" si="2515"/>
        <v>0.41666666666666669</v>
      </c>
      <c r="L1269" s="2" t="str">
        <f t="shared" si="2515"/>
        <v>Angela</v>
      </c>
      <c r="M1269" s="2">
        <f t="shared" si="2515"/>
        <v>18.899999999999999</v>
      </c>
      <c r="N1269" s="2">
        <f t="shared" si="2515"/>
        <v>2</v>
      </c>
      <c r="O1269" s="2">
        <f t="shared" si="2515"/>
        <v>2</v>
      </c>
      <c r="P1269" s="2" t="str">
        <f t="shared" si="2515"/>
        <v>dez</v>
      </c>
      <c r="Q1269" s="7" t="str">
        <f>IF($N1269=1,IF(ISERROR(VLOOKUP($P1269,'M1'!$A:$C,Q$2,FALSE)),"NOT PRESENT",VLOOKUP($P1269,'M1'!$A:$C,Q$2,FALSE)),IF($N1269=2,IF(ISERROR(VLOOKUP(DATA!$P1269,'M2'!$A:$C,Q$2,FALSE)),"NOT PRESENT",VLOOKUP(DATA!$P1269,'M2'!$A:$C,Q$2,FALSE)),IF($N1269=0,IF(ISERROR(VLOOKUP($P1269,'M1'!$A:$C,Q$2,FALSE)),IF(ISERROR(VLOOKUP(DATA!$P1269,'M2'!$A:$C,Q$2,FALSE)),"NOT PRESENT",VLOOKUP(DATA!$P1269,'M2'!$A:$C,Q$2,FALSE)),VLOOKUP($P1269,'M1'!$A:$C,Q$2,FALSE)),"SPECIFY METHOD")))</f>
        <v>Debris - Zero</v>
      </c>
      <c r="R1269" s="7" t="str">
        <f>IF($N1269=1,IF(ISERROR(VLOOKUP($P1269,'M1'!$A:$C,R$2,FALSE)),"NOT PRESENT",VLOOKUP($P1269,'M1'!$A:$C,R$2,FALSE)),IF($N1269=2,IF(ISERROR(VLOOKUP(DATA!$P1269,'M2'!$A:$C,R$2,FALSE)),"NOT PRESENT",VLOOKUP(DATA!$P1269,'M2'!$A:$C,R$2,FALSE)),IF($N1269=0,IF(ISERROR(VLOOKUP($P1269,'M1'!$A:$C,R$2,FALSE)),IF(ISERROR(VLOOKUP(DATA!$P1269,'M2'!$A:$C,R$2,FALSE)),"NOT PRESENT",VLOOKUP(DATA!$P1269,'M2'!$A:$C,R$2,FALSE)),VLOOKUP($P1269,'M1'!$A:$C,R$2,FALSE)),"SPECIFY METHOD")))</f>
        <v>No Debris found</v>
      </c>
      <c r="S1269" s="33">
        <f t="shared" si="2447"/>
        <v>0</v>
      </c>
      <c r="T1269" s="2">
        <v>0</v>
      </c>
    </row>
    <row r="1270" spans="2:20">
      <c r="B1270" s="2" t="str">
        <f t="shared" ref="B1270:D1270" si="2516">IF(ISERROR(B1269),IF(ISERROR(B1268),IF(ISERROR(B1267),"BLANK",B1267),B1268),B1269)</f>
        <v>LH</v>
      </c>
      <c r="C1270" s="2" t="str">
        <f t="shared" si="2516"/>
        <v>KK</v>
      </c>
      <c r="D1270" s="2" t="str">
        <f t="shared" si="2516"/>
        <v>BC3</v>
      </c>
      <c r="E1270" s="7" t="str">
        <f>IF(ISERROR(VLOOKUP($D1270,SITES!$A:$E,2,FALSE)),"",VLOOKUP($D1270,SITES!$A:$E,2,FALSE))</f>
        <v>Broward County 3</v>
      </c>
      <c r="F1270" s="4">
        <f>IF(ISERROR(VLOOKUP($D1270,SITES!$A:$E,3,FALSE)),"",VLOOKUP($D1270,SITES!$A:$E,3,FALSE))</f>
        <v>26.158633333333334</v>
      </c>
      <c r="G1270" s="31">
        <f>IF(ISERROR(VLOOKUP($D1270,SITES!$A:$E,4,FALSE)),"",VLOOKUP($D1270,SITES!$A:$E,4,FALSE))</f>
        <v>-80.077349999999996</v>
      </c>
      <c r="H1270" s="50">
        <f t="shared" ref="H1270:P1270" si="2517">IF(ISERROR(H1269),IF(ISERROR(H1268),IF(ISERROR(H1267),"BLANK",H1267),H1268),H1269)</f>
        <v>45479</v>
      </c>
      <c r="I1270" s="2">
        <f t="shared" si="2517"/>
        <v>15</v>
      </c>
      <c r="J1270" s="2" t="str">
        <f t="shared" si="2517"/>
        <v>N</v>
      </c>
      <c r="K1270" s="6">
        <f t="shared" si="2517"/>
        <v>0.41666666666666669</v>
      </c>
      <c r="L1270" s="2" t="str">
        <f t="shared" si="2517"/>
        <v>Angela</v>
      </c>
      <c r="M1270" s="2">
        <f t="shared" si="2517"/>
        <v>18.899999999999999</v>
      </c>
      <c r="N1270" s="2">
        <f t="shared" si="2517"/>
        <v>2</v>
      </c>
      <c r="O1270" s="2">
        <f t="shared" si="2517"/>
        <v>2</v>
      </c>
      <c r="P1270" s="2" t="str">
        <f t="shared" si="2517"/>
        <v>dez</v>
      </c>
      <c r="Q1270" s="7" t="str">
        <f>IF($N1270=1,IF(ISERROR(VLOOKUP($P1270,'M1'!$A:$C,Q$2,FALSE)),"NOT PRESENT",VLOOKUP($P1270,'M1'!$A:$C,Q$2,FALSE)),IF($N1270=2,IF(ISERROR(VLOOKUP(DATA!$P1270,'M2'!$A:$C,Q$2,FALSE)),"NOT PRESENT",VLOOKUP(DATA!$P1270,'M2'!$A:$C,Q$2,FALSE)),IF($N1270=0,IF(ISERROR(VLOOKUP($P1270,'M1'!$A:$C,Q$2,FALSE)),IF(ISERROR(VLOOKUP(DATA!$P1270,'M2'!$A:$C,Q$2,FALSE)),"NOT PRESENT",VLOOKUP(DATA!$P1270,'M2'!$A:$C,Q$2,FALSE)),VLOOKUP($P1270,'M1'!$A:$C,Q$2,FALSE)),"SPECIFY METHOD")))</f>
        <v>Debris - Zero</v>
      </c>
      <c r="R1270" s="7" t="str">
        <f>IF($N1270=1,IF(ISERROR(VLOOKUP($P1270,'M1'!$A:$C,R$2,FALSE)),"NOT PRESENT",VLOOKUP($P1270,'M1'!$A:$C,R$2,FALSE)),IF($N1270=2,IF(ISERROR(VLOOKUP(DATA!$P1270,'M2'!$A:$C,R$2,FALSE)),"NOT PRESENT",VLOOKUP(DATA!$P1270,'M2'!$A:$C,R$2,FALSE)),IF($N1270=0,IF(ISERROR(VLOOKUP($P1270,'M1'!$A:$C,R$2,FALSE)),IF(ISERROR(VLOOKUP(DATA!$P1270,'M2'!$A:$C,R$2,FALSE)),"NOT PRESENT",VLOOKUP(DATA!$P1270,'M2'!$A:$C,R$2,FALSE)),VLOOKUP($P1270,'M1'!$A:$C,R$2,FALSE)),"SPECIFY METHOD")))</f>
        <v>No Debris found</v>
      </c>
      <c r="S1270" s="33">
        <f t="shared" si="2447"/>
        <v>0</v>
      </c>
      <c r="T1270" s="2">
        <v>0</v>
      </c>
    </row>
    <row r="1271" spans="2:20">
      <c r="B1271" s="2" t="str">
        <f t="shared" ref="B1271:D1271" si="2518">IF(ISERROR(B1270),IF(ISERROR(B1269),IF(ISERROR(B1268),"BLANK",B1268),B1269),B1270)</f>
        <v>LH</v>
      </c>
      <c r="C1271" s="2" t="str">
        <f t="shared" si="2518"/>
        <v>KK</v>
      </c>
      <c r="D1271" s="2" t="str">
        <f t="shared" si="2518"/>
        <v>BC3</v>
      </c>
      <c r="E1271" s="7" t="str">
        <f>IF(ISERROR(VLOOKUP($D1271,SITES!$A:$E,2,FALSE)),"",VLOOKUP($D1271,SITES!$A:$E,2,FALSE))</f>
        <v>Broward County 3</v>
      </c>
      <c r="F1271" s="4">
        <f>IF(ISERROR(VLOOKUP($D1271,SITES!$A:$E,3,FALSE)),"",VLOOKUP($D1271,SITES!$A:$E,3,FALSE))</f>
        <v>26.158633333333334</v>
      </c>
      <c r="G1271" s="31">
        <f>IF(ISERROR(VLOOKUP($D1271,SITES!$A:$E,4,FALSE)),"",VLOOKUP($D1271,SITES!$A:$E,4,FALSE))</f>
        <v>-80.077349999999996</v>
      </c>
      <c r="H1271" s="50">
        <f t="shared" ref="H1271:P1271" si="2519">IF(ISERROR(H1270),IF(ISERROR(H1269),IF(ISERROR(H1268),"BLANK",H1268),H1269),H1270)</f>
        <v>45479</v>
      </c>
      <c r="I1271" s="2">
        <f t="shared" si="2519"/>
        <v>15</v>
      </c>
      <c r="J1271" s="2" t="str">
        <f t="shared" si="2519"/>
        <v>N</v>
      </c>
      <c r="K1271" s="6">
        <f t="shared" si="2519"/>
        <v>0.41666666666666669</v>
      </c>
      <c r="L1271" s="2" t="str">
        <f t="shared" si="2519"/>
        <v>Angela</v>
      </c>
      <c r="M1271" s="2">
        <f t="shared" si="2519"/>
        <v>18.899999999999999</v>
      </c>
      <c r="N1271" s="2">
        <f t="shared" si="2519"/>
        <v>2</v>
      </c>
      <c r="O1271" s="2">
        <f t="shared" si="2519"/>
        <v>2</v>
      </c>
      <c r="P1271" s="2" t="str">
        <f t="shared" si="2519"/>
        <v>dez</v>
      </c>
      <c r="Q1271" s="7" t="str">
        <f>IF($N1271=1,IF(ISERROR(VLOOKUP($P1271,'M1'!$A:$C,Q$2,FALSE)),"NOT PRESENT",VLOOKUP($P1271,'M1'!$A:$C,Q$2,FALSE)),IF($N1271=2,IF(ISERROR(VLOOKUP(DATA!$P1271,'M2'!$A:$C,Q$2,FALSE)),"NOT PRESENT",VLOOKUP(DATA!$P1271,'M2'!$A:$C,Q$2,FALSE)),IF($N1271=0,IF(ISERROR(VLOOKUP($P1271,'M1'!$A:$C,Q$2,FALSE)),IF(ISERROR(VLOOKUP(DATA!$P1271,'M2'!$A:$C,Q$2,FALSE)),"NOT PRESENT",VLOOKUP(DATA!$P1271,'M2'!$A:$C,Q$2,FALSE)),VLOOKUP($P1271,'M1'!$A:$C,Q$2,FALSE)),"SPECIFY METHOD")))</f>
        <v>Debris - Zero</v>
      </c>
      <c r="R1271" s="7" t="str">
        <f>IF($N1271=1,IF(ISERROR(VLOOKUP($P1271,'M1'!$A:$C,R$2,FALSE)),"NOT PRESENT",VLOOKUP($P1271,'M1'!$A:$C,R$2,FALSE)),IF($N1271=2,IF(ISERROR(VLOOKUP(DATA!$P1271,'M2'!$A:$C,R$2,FALSE)),"NOT PRESENT",VLOOKUP(DATA!$P1271,'M2'!$A:$C,R$2,FALSE)),IF($N1271=0,IF(ISERROR(VLOOKUP($P1271,'M1'!$A:$C,R$2,FALSE)),IF(ISERROR(VLOOKUP(DATA!$P1271,'M2'!$A:$C,R$2,FALSE)),"NOT PRESENT",VLOOKUP(DATA!$P1271,'M2'!$A:$C,R$2,FALSE)),VLOOKUP($P1271,'M1'!$A:$C,R$2,FALSE)),"SPECIFY METHOD")))</f>
        <v>No Debris found</v>
      </c>
      <c r="S1271" s="33">
        <f t="shared" si="2447"/>
        <v>0</v>
      </c>
      <c r="T1271" s="2">
        <v>0</v>
      </c>
    </row>
    <row r="1272" spans="2:20">
      <c r="B1272" s="2" t="str">
        <f t="shared" ref="B1272:D1272" si="2520">IF(ISERROR(B1271),IF(ISERROR(B1270),IF(ISERROR(B1269),"BLANK",B1269),B1270),B1271)</f>
        <v>LH</v>
      </c>
      <c r="C1272" s="2" t="str">
        <f t="shared" si="2520"/>
        <v>KK</v>
      </c>
      <c r="D1272" s="2" t="str">
        <f t="shared" si="2520"/>
        <v>BC3</v>
      </c>
      <c r="E1272" s="7" t="str">
        <f>IF(ISERROR(VLOOKUP($D1272,SITES!$A:$E,2,FALSE)),"",VLOOKUP($D1272,SITES!$A:$E,2,FALSE))</f>
        <v>Broward County 3</v>
      </c>
      <c r="F1272" s="4">
        <f>IF(ISERROR(VLOOKUP($D1272,SITES!$A:$E,3,FALSE)),"",VLOOKUP($D1272,SITES!$A:$E,3,FALSE))</f>
        <v>26.158633333333334</v>
      </c>
      <c r="G1272" s="31">
        <f>IF(ISERROR(VLOOKUP($D1272,SITES!$A:$E,4,FALSE)),"",VLOOKUP($D1272,SITES!$A:$E,4,FALSE))</f>
        <v>-80.077349999999996</v>
      </c>
      <c r="H1272" s="50">
        <f t="shared" ref="H1272:P1272" si="2521">IF(ISERROR(H1271),IF(ISERROR(H1270),IF(ISERROR(H1269),"BLANK",H1269),H1270),H1271)</f>
        <v>45479</v>
      </c>
      <c r="I1272" s="2">
        <f t="shared" si="2521"/>
        <v>15</v>
      </c>
      <c r="J1272" s="2" t="str">
        <f t="shared" si="2521"/>
        <v>N</v>
      </c>
      <c r="K1272" s="6">
        <f t="shared" si="2521"/>
        <v>0.41666666666666669</v>
      </c>
      <c r="L1272" s="2" t="str">
        <f t="shared" si="2521"/>
        <v>Angela</v>
      </c>
      <c r="M1272" s="2">
        <f t="shared" si="2521"/>
        <v>18.899999999999999</v>
      </c>
      <c r="N1272" s="2">
        <f t="shared" si="2521"/>
        <v>2</v>
      </c>
      <c r="O1272" s="2">
        <f t="shared" si="2521"/>
        <v>2</v>
      </c>
      <c r="P1272" s="2" t="str">
        <f t="shared" si="2521"/>
        <v>dez</v>
      </c>
      <c r="Q1272" s="7" t="str">
        <f>IF($N1272=1,IF(ISERROR(VLOOKUP($P1272,'M1'!$A:$C,Q$2,FALSE)),"NOT PRESENT",VLOOKUP($P1272,'M1'!$A:$C,Q$2,FALSE)),IF($N1272=2,IF(ISERROR(VLOOKUP(DATA!$P1272,'M2'!$A:$C,Q$2,FALSE)),"NOT PRESENT",VLOOKUP(DATA!$P1272,'M2'!$A:$C,Q$2,FALSE)),IF($N1272=0,IF(ISERROR(VLOOKUP($P1272,'M1'!$A:$C,Q$2,FALSE)),IF(ISERROR(VLOOKUP(DATA!$P1272,'M2'!$A:$C,Q$2,FALSE)),"NOT PRESENT",VLOOKUP(DATA!$P1272,'M2'!$A:$C,Q$2,FALSE)),VLOOKUP($P1272,'M1'!$A:$C,Q$2,FALSE)),"SPECIFY METHOD")))</f>
        <v>Debris - Zero</v>
      </c>
      <c r="R1272" s="7" t="str">
        <f>IF($N1272=1,IF(ISERROR(VLOOKUP($P1272,'M1'!$A:$C,R$2,FALSE)),"NOT PRESENT",VLOOKUP($P1272,'M1'!$A:$C,R$2,FALSE)),IF($N1272=2,IF(ISERROR(VLOOKUP(DATA!$P1272,'M2'!$A:$C,R$2,FALSE)),"NOT PRESENT",VLOOKUP(DATA!$P1272,'M2'!$A:$C,R$2,FALSE)),IF($N1272=0,IF(ISERROR(VLOOKUP($P1272,'M1'!$A:$C,R$2,FALSE)),IF(ISERROR(VLOOKUP(DATA!$P1272,'M2'!$A:$C,R$2,FALSE)),"NOT PRESENT",VLOOKUP(DATA!$P1272,'M2'!$A:$C,R$2,FALSE)),VLOOKUP($P1272,'M1'!$A:$C,R$2,FALSE)),"SPECIFY METHOD")))</f>
        <v>No Debris found</v>
      </c>
      <c r="S1272" s="33">
        <f t="shared" si="2447"/>
        <v>0</v>
      </c>
      <c r="T1272" s="2">
        <v>0</v>
      </c>
    </row>
    <row r="1273" spans="2:20">
      <c r="B1273" s="2" t="str">
        <f t="shared" ref="B1273:D1273" si="2522">IF(ISERROR(B1272),IF(ISERROR(B1271),IF(ISERROR(B1270),"BLANK",B1270),B1271),B1272)</f>
        <v>LH</v>
      </c>
      <c r="C1273" s="2" t="str">
        <f t="shared" si="2522"/>
        <v>KK</v>
      </c>
      <c r="D1273" s="2" t="str">
        <f t="shared" si="2522"/>
        <v>BC3</v>
      </c>
      <c r="E1273" s="7" t="str">
        <f>IF(ISERROR(VLOOKUP($D1273,SITES!$A:$E,2,FALSE)),"",VLOOKUP($D1273,SITES!$A:$E,2,FALSE))</f>
        <v>Broward County 3</v>
      </c>
      <c r="F1273" s="4">
        <f>IF(ISERROR(VLOOKUP($D1273,SITES!$A:$E,3,FALSE)),"",VLOOKUP($D1273,SITES!$A:$E,3,FALSE))</f>
        <v>26.158633333333334</v>
      </c>
      <c r="G1273" s="31">
        <f>IF(ISERROR(VLOOKUP($D1273,SITES!$A:$E,4,FALSE)),"",VLOOKUP($D1273,SITES!$A:$E,4,FALSE))</f>
        <v>-80.077349999999996</v>
      </c>
      <c r="H1273" s="50">
        <f t="shared" ref="H1273:P1273" si="2523">IF(ISERROR(H1272),IF(ISERROR(H1271),IF(ISERROR(H1270),"BLANK",H1270),H1271),H1272)</f>
        <v>45479</v>
      </c>
      <c r="I1273" s="2">
        <f t="shared" si="2523"/>
        <v>15</v>
      </c>
      <c r="J1273" s="2" t="str">
        <f t="shared" si="2523"/>
        <v>N</v>
      </c>
      <c r="K1273" s="6">
        <f t="shared" si="2523"/>
        <v>0.41666666666666669</v>
      </c>
      <c r="L1273" s="2" t="str">
        <f t="shared" si="2523"/>
        <v>Angela</v>
      </c>
      <c r="M1273" s="2">
        <f t="shared" si="2523"/>
        <v>18.899999999999999</v>
      </c>
      <c r="N1273" s="2">
        <f t="shared" si="2523"/>
        <v>2</v>
      </c>
      <c r="O1273" s="2">
        <f t="shared" si="2523"/>
        <v>2</v>
      </c>
      <c r="P1273" s="2" t="str">
        <f t="shared" si="2523"/>
        <v>dez</v>
      </c>
      <c r="Q1273" s="7" t="str">
        <f>IF($N1273=1,IF(ISERROR(VLOOKUP($P1273,'M1'!$A:$C,Q$2,FALSE)),"NOT PRESENT",VLOOKUP($P1273,'M1'!$A:$C,Q$2,FALSE)),IF($N1273=2,IF(ISERROR(VLOOKUP(DATA!$P1273,'M2'!$A:$C,Q$2,FALSE)),"NOT PRESENT",VLOOKUP(DATA!$P1273,'M2'!$A:$C,Q$2,FALSE)),IF($N1273=0,IF(ISERROR(VLOOKUP($P1273,'M1'!$A:$C,Q$2,FALSE)),IF(ISERROR(VLOOKUP(DATA!$P1273,'M2'!$A:$C,Q$2,FALSE)),"NOT PRESENT",VLOOKUP(DATA!$P1273,'M2'!$A:$C,Q$2,FALSE)),VLOOKUP($P1273,'M1'!$A:$C,Q$2,FALSE)),"SPECIFY METHOD")))</f>
        <v>Debris - Zero</v>
      </c>
      <c r="R1273" s="7" t="str">
        <f>IF($N1273=1,IF(ISERROR(VLOOKUP($P1273,'M1'!$A:$C,R$2,FALSE)),"NOT PRESENT",VLOOKUP($P1273,'M1'!$A:$C,R$2,FALSE)),IF($N1273=2,IF(ISERROR(VLOOKUP(DATA!$P1273,'M2'!$A:$C,R$2,FALSE)),"NOT PRESENT",VLOOKUP(DATA!$P1273,'M2'!$A:$C,R$2,FALSE)),IF($N1273=0,IF(ISERROR(VLOOKUP($P1273,'M1'!$A:$C,R$2,FALSE)),IF(ISERROR(VLOOKUP(DATA!$P1273,'M2'!$A:$C,R$2,FALSE)),"NOT PRESENT",VLOOKUP(DATA!$P1273,'M2'!$A:$C,R$2,FALSE)),VLOOKUP($P1273,'M1'!$A:$C,R$2,FALSE)),"SPECIFY METHOD")))</f>
        <v>No Debris found</v>
      </c>
      <c r="S1273" s="33">
        <f t="shared" si="2447"/>
        <v>0</v>
      </c>
      <c r="T1273" s="2">
        <v>0</v>
      </c>
    </row>
    <row r="1274" spans="2:20">
      <c r="B1274" s="2" t="str">
        <f t="shared" ref="B1274:D1274" si="2524">IF(ISERROR(B1273),IF(ISERROR(B1272),IF(ISERROR(B1271),"BLANK",B1271),B1272),B1273)</f>
        <v>LH</v>
      </c>
      <c r="C1274" s="2" t="str">
        <f t="shared" si="2524"/>
        <v>KK</v>
      </c>
      <c r="D1274" s="2" t="str">
        <f t="shared" si="2524"/>
        <v>BC3</v>
      </c>
      <c r="E1274" s="7" t="str">
        <f>IF(ISERROR(VLOOKUP($D1274,SITES!$A:$E,2,FALSE)),"",VLOOKUP($D1274,SITES!$A:$E,2,FALSE))</f>
        <v>Broward County 3</v>
      </c>
      <c r="F1274" s="4">
        <f>IF(ISERROR(VLOOKUP($D1274,SITES!$A:$E,3,FALSE)),"",VLOOKUP($D1274,SITES!$A:$E,3,FALSE))</f>
        <v>26.158633333333334</v>
      </c>
      <c r="G1274" s="31">
        <f>IF(ISERROR(VLOOKUP($D1274,SITES!$A:$E,4,FALSE)),"",VLOOKUP($D1274,SITES!$A:$E,4,FALSE))</f>
        <v>-80.077349999999996</v>
      </c>
      <c r="H1274" s="50">
        <f t="shared" ref="H1274:P1274" si="2525">IF(ISERROR(H1273),IF(ISERROR(H1272),IF(ISERROR(H1271),"BLANK",H1271),H1272),H1273)</f>
        <v>45479</v>
      </c>
      <c r="I1274" s="2">
        <f t="shared" si="2525"/>
        <v>15</v>
      </c>
      <c r="J1274" s="2" t="str">
        <f t="shared" si="2525"/>
        <v>N</v>
      </c>
      <c r="K1274" s="6">
        <f t="shared" si="2525"/>
        <v>0.41666666666666669</v>
      </c>
      <c r="L1274" s="2" t="str">
        <f t="shared" si="2525"/>
        <v>Angela</v>
      </c>
      <c r="M1274" s="2">
        <f t="shared" si="2525"/>
        <v>18.899999999999999</v>
      </c>
      <c r="N1274" s="2">
        <f t="shared" si="2525"/>
        <v>2</v>
      </c>
      <c r="O1274" s="2">
        <f t="shared" si="2525"/>
        <v>2</v>
      </c>
      <c r="P1274" s="2" t="str">
        <f t="shared" si="2525"/>
        <v>dez</v>
      </c>
      <c r="Q1274" s="7" t="str">
        <f>IF($N1274=1,IF(ISERROR(VLOOKUP($P1274,'M1'!$A:$C,Q$2,FALSE)),"NOT PRESENT",VLOOKUP($P1274,'M1'!$A:$C,Q$2,FALSE)),IF($N1274=2,IF(ISERROR(VLOOKUP(DATA!$P1274,'M2'!$A:$C,Q$2,FALSE)),"NOT PRESENT",VLOOKUP(DATA!$P1274,'M2'!$A:$C,Q$2,FALSE)),IF($N1274=0,IF(ISERROR(VLOOKUP($P1274,'M1'!$A:$C,Q$2,FALSE)),IF(ISERROR(VLOOKUP(DATA!$P1274,'M2'!$A:$C,Q$2,FALSE)),"NOT PRESENT",VLOOKUP(DATA!$P1274,'M2'!$A:$C,Q$2,FALSE)),VLOOKUP($P1274,'M1'!$A:$C,Q$2,FALSE)),"SPECIFY METHOD")))</f>
        <v>Debris - Zero</v>
      </c>
      <c r="R1274" s="7" t="str">
        <f>IF($N1274=1,IF(ISERROR(VLOOKUP($P1274,'M1'!$A:$C,R$2,FALSE)),"NOT PRESENT",VLOOKUP($P1274,'M1'!$A:$C,R$2,FALSE)),IF($N1274=2,IF(ISERROR(VLOOKUP(DATA!$P1274,'M2'!$A:$C,R$2,FALSE)),"NOT PRESENT",VLOOKUP(DATA!$P1274,'M2'!$A:$C,R$2,FALSE)),IF($N1274=0,IF(ISERROR(VLOOKUP($P1274,'M1'!$A:$C,R$2,FALSE)),IF(ISERROR(VLOOKUP(DATA!$P1274,'M2'!$A:$C,R$2,FALSE)),"NOT PRESENT",VLOOKUP(DATA!$P1274,'M2'!$A:$C,R$2,FALSE)),VLOOKUP($P1274,'M1'!$A:$C,R$2,FALSE)),"SPECIFY METHOD")))</f>
        <v>No Debris found</v>
      </c>
      <c r="S1274" s="33">
        <f t="shared" si="2447"/>
        <v>0</v>
      </c>
      <c r="T1274" s="2">
        <v>0</v>
      </c>
    </row>
    <row r="1275" spans="2:20">
      <c r="B1275" s="2" t="str">
        <f t="shared" ref="B1275:D1275" si="2526">IF(ISERROR(B1274),IF(ISERROR(B1273),IF(ISERROR(B1272),"BLANK",B1272),B1273),B1274)</f>
        <v>LH</v>
      </c>
      <c r="C1275" s="2" t="str">
        <f t="shared" si="2526"/>
        <v>KK</v>
      </c>
      <c r="D1275" s="2" t="str">
        <f t="shared" si="2526"/>
        <v>BC3</v>
      </c>
      <c r="E1275" s="7" t="str">
        <f>IF(ISERROR(VLOOKUP($D1275,SITES!$A:$E,2,FALSE)),"",VLOOKUP($D1275,SITES!$A:$E,2,FALSE))</f>
        <v>Broward County 3</v>
      </c>
      <c r="F1275" s="4">
        <f>IF(ISERROR(VLOOKUP($D1275,SITES!$A:$E,3,FALSE)),"",VLOOKUP($D1275,SITES!$A:$E,3,FALSE))</f>
        <v>26.158633333333334</v>
      </c>
      <c r="G1275" s="31">
        <f>IF(ISERROR(VLOOKUP($D1275,SITES!$A:$E,4,FALSE)),"",VLOOKUP($D1275,SITES!$A:$E,4,FALSE))</f>
        <v>-80.077349999999996</v>
      </c>
      <c r="H1275" s="50">
        <f t="shared" ref="H1275:P1275" si="2527">IF(ISERROR(H1274),IF(ISERROR(H1273),IF(ISERROR(H1272),"BLANK",H1272),H1273),H1274)</f>
        <v>45479</v>
      </c>
      <c r="I1275" s="2">
        <f t="shared" si="2527"/>
        <v>15</v>
      </c>
      <c r="J1275" s="2" t="str">
        <f t="shared" si="2527"/>
        <v>N</v>
      </c>
      <c r="K1275" s="6">
        <f t="shared" si="2527"/>
        <v>0.41666666666666669</v>
      </c>
      <c r="L1275" s="2" t="str">
        <f t="shared" si="2527"/>
        <v>Angela</v>
      </c>
      <c r="M1275" s="2">
        <f t="shared" si="2527"/>
        <v>18.899999999999999</v>
      </c>
      <c r="N1275" s="2">
        <f t="shared" si="2527"/>
        <v>2</v>
      </c>
      <c r="O1275" s="2">
        <f t="shared" si="2527"/>
        <v>2</v>
      </c>
      <c r="P1275" s="2" t="str">
        <f t="shared" si="2527"/>
        <v>dez</v>
      </c>
      <c r="Q1275" s="7" t="str">
        <f>IF($N1275=1,IF(ISERROR(VLOOKUP($P1275,'M1'!$A:$C,Q$2,FALSE)),"NOT PRESENT",VLOOKUP($P1275,'M1'!$A:$C,Q$2,FALSE)),IF($N1275=2,IF(ISERROR(VLOOKUP(DATA!$P1275,'M2'!$A:$C,Q$2,FALSE)),"NOT PRESENT",VLOOKUP(DATA!$P1275,'M2'!$A:$C,Q$2,FALSE)),IF($N1275=0,IF(ISERROR(VLOOKUP($P1275,'M1'!$A:$C,Q$2,FALSE)),IF(ISERROR(VLOOKUP(DATA!$P1275,'M2'!$A:$C,Q$2,FALSE)),"NOT PRESENT",VLOOKUP(DATA!$P1275,'M2'!$A:$C,Q$2,FALSE)),VLOOKUP($P1275,'M1'!$A:$C,Q$2,FALSE)),"SPECIFY METHOD")))</f>
        <v>Debris - Zero</v>
      </c>
      <c r="R1275" s="7" t="str">
        <f>IF($N1275=1,IF(ISERROR(VLOOKUP($P1275,'M1'!$A:$C,R$2,FALSE)),"NOT PRESENT",VLOOKUP($P1275,'M1'!$A:$C,R$2,FALSE)),IF($N1275=2,IF(ISERROR(VLOOKUP(DATA!$P1275,'M2'!$A:$C,R$2,FALSE)),"NOT PRESENT",VLOOKUP(DATA!$P1275,'M2'!$A:$C,R$2,FALSE)),IF($N1275=0,IF(ISERROR(VLOOKUP($P1275,'M1'!$A:$C,R$2,FALSE)),IF(ISERROR(VLOOKUP(DATA!$P1275,'M2'!$A:$C,R$2,FALSE)),"NOT PRESENT",VLOOKUP(DATA!$P1275,'M2'!$A:$C,R$2,FALSE)),VLOOKUP($P1275,'M1'!$A:$C,R$2,FALSE)),"SPECIFY METHOD")))</f>
        <v>No Debris found</v>
      </c>
      <c r="S1275" s="33">
        <f t="shared" si="2447"/>
        <v>0</v>
      </c>
      <c r="T1275" s="2">
        <v>0</v>
      </c>
    </row>
    <row r="1276" spans="2:20">
      <c r="B1276" s="2" t="str">
        <f t="shared" ref="B1276:D1276" si="2528">IF(ISERROR(B1275),IF(ISERROR(B1274),IF(ISERROR(B1273),"BLANK",B1273),B1274),B1275)</f>
        <v>LH</v>
      </c>
      <c r="C1276" s="2" t="str">
        <f t="shared" si="2528"/>
        <v>KK</v>
      </c>
      <c r="D1276" s="2" t="str">
        <f t="shared" si="2528"/>
        <v>BC3</v>
      </c>
      <c r="E1276" s="7" t="str">
        <f>IF(ISERROR(VLOOKUP($D1276,SITES!$A:$E,2,FALSE)),"",VLOOKUP($D1276,SITES!$A:$E,2,FALSE))</f>
        <v>Broward County 3</v>
      </c>
      <c r="F1276" s="4">
        <f>IF(ISERROR(VLOOKUP($D1276,SITES!$A:$E,3,FALSE)),"",VLOOKUP($D1276,SITES!$A:$E,3,FALSE))</f>
        <v>26.158633333333334</v>
      </c>
      <c r="G1276" s="31">
        <f>IF(ISERROR(VLOOKUP($D1276,SITES!$A:$E,4,FALSE)),"",VLOOKUP($D1276,SITES!$A:$E,4,FALSE))</f>
        <v>-80.077349999999996</v>
      </c>
      <c r="H1276" s="50">
        <f t="shared" ref="H1276:P1276" si="2529">IF(ISERROR(H1275),IF(ISERROR(H1274),IF(ISERROR(H1273),"BLANK",H1273),H1274),H1275)</f>
        <v>45479</v>
      </c>
      <c r="I1276" s="2">
        <f t="shared" si="2529"/>
        <v>15</v>
      </c>
      <c r="J1276" s="2" t="str">
        <f t="shared" si="2529"/>
        <v>N</v>
      </c>
      <c r="K1276" s="6">
        <f t="shared" si="2529"/>
        <v>0.41666666666666669</v>
      </c>
      <c r="L1276" s="2" t="str">
        <f t="shared" si="2529"/>
        <v>Angela</v>
      </c>
      <c r="M1276" s="2">
        <f t="shared" si="2529"/>
        <v>18.899999999999999</v>
      </c>
      <c r="N1276" s="2">
        <f t="shared" si="2529"/>
        <v>2</v>
      </c>
      <c r="O1276" s="2">
        <f t="shared" si="2529"/>
        <v>2</v>
      </c>
      <c r="P1276" s="2" t="str">
        <f t="shared" si="2529"/>
        <v>dez</v>
      </c>
      <c r="Q1276" s="7" t="str">
        <f>IF($N1276=1,IF(ISERROR(VLOOKUP($P1276,'M1'!$A:$C,Q$2,FALSE)),"NOT PRESENT",VLOOKUP($P1276,'M1'!$A:$C,Q$2,FALSE)),IF($N1276=2,IF(ISERROR(VLOOKUP(DATA!$P1276,'M2'!$A:$C,Q$2,FALSE)),"NOT PRESENT",VLOOKUP(DATA!$P1276,'M2'!$A:$C,Q$2,FALSE)),IF($N1276=0,IF(ISERROR(VLOOKUP($P1276,'M1'!$A:$C,Q$2,FALSE)),IF(ISERROR(VLOOKUP(DATA!$P1276,'M2'!$A:$C,Q$2,FALSE)),"NOT PRESENT",VLOOKUP(DATA!$P1276,'M2'!$A:$C,Q$2,FALSE)),VLOOKUP($P1276,'M1'!$A:$C,Q$2,FALSE)),"SPECIFY METHOD")))</f>
        <v>Debris - Zero</v>
      </c>
      <c r="R1276" s="7" t="str">
        <f>IF($N1276=1,IF(ISERROR(VLOOKUP($P1276,'M1'!$A:$C,R$2,FALSE)),"NOT PRESENT",VLOOKUP($P1276,'M1'!$A:$C,R$2,FALSE)),IF($N1276=2,IF(ISERROR(VLOOKUP(DATA!$P1276,'M2'!$A:$C,R$2,FALSE)),"NOT PRESENT",VLOOKUP(DATA!$P1276,'M2'!$A:$C,R$2,FALSE)),IF($N1276=0,IF(ISERROR(VLOOKUP($P1276,'M1'!$A:$C,R$2,FALSE)),IF(ISERROR(VLOOKUP(DATA!$P1276,'M2'!$A:$C,R$2,FALSE)),"NOT PRESENT",VLOOKUP(DATA!$P1276,'M2'!$A:$C,R$2,FALSE)),VLOOKUP($P1276,'M1'!$A:$C,R$2,FALSE)),"SPECIFY METHOD")))</f>
        <v>No Debris found</v>
      </c>
      <c r="S1276" s="33">
        <f t="shared" si="2447"/>
        <v>0</v>
      </c>
      <c r="T1276" s="2">
        <v>0</v>
      </c>
    </row>
    <row r="1277" spans="2:20">
      <c r="B1277" s="2" t="str">
        <f t="shared" ref="B1277:D1277" si="2530">IF(ISERROR(B1276),IF(ISERROR(B1275),IF(ISERROR(B1274),"BLANK",B1274),B1275),B1276)</f>
        <v>LH</v>
      </c>
      <c r="C1277" s="2" t="str">
        <f t="shared" si="2530"/>
        <v>KK</v>
      </c>
      <c r="D1277" s="2" t="str">
        <f t="shared" si="2530"/>
        <v>BC3</v>
      </c>
      <c r="E1277" s="7" t="str">
        <f>IF(ISERROR(VLOOKUP($D1277,SITES!$A:$E,2,FALSE)),"",VLOOKUP($D1277,SITES!$A:$E,2,FALSE))</f>
        <v>Broward County 3</v>
      </c>
      <c r="F1277" s="4">
        <f>IF(ISERROR(VLOOKUP($D1277,SITES!$A:$E,3,FALSE)),"",VLOOKUP($D1277,SITES!$A:$E,3,FALSE))</f>
        <v>26.158633333333334</v>
      </c>
      <c r="G1277" s="31">
        <f>IF(ISERROR(VLOOKUP($D1277,SITES!$A:$E,4,FALSE)),"",VLOOKUP($D1277,SITES!$A:$E,4,FALSE))</f>
        <v>-80.077349999999996</v>
      </c>
      <c r="H1277" s="50">
        <f t="shared" ref="H1277:P1277" si="2531">IF(ISERROR(H1276),IF(ISERROR(H1275),IF(ISERROR(H1274),"BLANK",H1274),H1275),H1276)</f>
        <v>45479</v>
      </c>
      <c r="I1277" s="2">
        <f t="shared" si="2531"/>
        <v>15</v>
      </c>
      <c r="J1277" s="2" t="str">
        <f t="shared" si="2531"/>
        <v>N</v>
      </c>
      <c r="K1277" s="6">
        <f t="shared" si="2531"/>
        <v>0.41666666666666669</v>
      </c>
      <c r="L1277" s="2" t="str">
        <f t="shared" si="2531"/>
        <v>Angela</v>
      </c>
      <c r="M1277" s="2">
        <f t="shared" si="2531"/>
        <v>18.899999999999999</v>
      </c>
      <c r="N1277" s="2">
        <f t="shared" si="2531"/>
        <v>2</v>
      </c>
      <c r="O1277" s="2">
        <f t="shared" si="2531"/>
        <v>2</v>
      </c>
      <c r="P1277" s="2" t="str">
        <f t="shared" si="2531"/>
        <v>dez</v>
      </c>
      <c r="Q1277" s="7" t="str">
        <f>IF($N1277=1,IF(ISERROR(VLOOKUP($P1277,'M1'!$A:$C,Q$2,FALSE)),"NOT PRESENT",VLOOKUP($P1277,'M1'!$A:$C,Q$2,FALSE)),IF($N1277=2,IF(ISERROR(VLOOKUP(DATA!$P1277,'M2'!$A:$C,Q$2,FALSE)),"NOT PRESENT",VLOOKUP(DATA!$P1277,'M2'!$A:$C,Q$2,FALSE)),IF($N1277=0,IF(ISERROR(VLOOKUP($P1277,'M1'!$A:$C,Q$2,FALSE)),IF(ISERROR(VLOOKUP(DATA!$P1277,'M2'!$A:$C,Q$2,FALSE)),"NOT PRESENT",VLOOKUP(DATA!$P1277,'M2'!$A:$C,Q$2,FALSE)),VLOOKUP($P1277,'M1'!$A:$C,Q$2,FALSE)),"SPECIFY METHOD")))</f>
        <v>Debris - Zero</v>
      </c>
      <c r="R1277" s="7" t="str">
        <f>IF($N1277=1,IF(ISERROR(VLOOKUP($P1277,'M1'!$A:$C,R$2,FALSE)),"NOT PRESENT",VLOOKUP($P1277,'M1'!$A:$C,R$2,FALSE)),IF($N1277=2,IF(ISERROR(VLOOKUP(DATA!$P1277,'M2'!$A:$C,R$2,FALSE)),"NOT PRESENT",VLOOKUP(DATA!$P1277,'M2'!$A:$C,R$2,FALSE)),IF($N1277=0,IF(ISERROR(VLOOKUP($P1277,'M1'!$A:$C,R$2,FALSE)),IF(ISERROR(VLOOKUP(DATA!$P1277,'M2'!$A:$C,R$2,FALSE)),"NOT PRESENT",VLOOKUP(DATA!$P1277,'M2'!$A:$C,R$2,FALSE)),VLOOKUP($P1277,'M1'!$A:$C,R$2,FALSE)),"SPECIFY METHOD")))</f>
        <v>No Debris found</v>
      </c>
      <c r="S1277" s="33">
        <f t="shared" si="2447"/>
        <v>0</v>
      </c>
      <c r="T1277" s="2">
        <v>0</v>
      </c>
    </row>
    <row r="1278" spans="2:20">
      <c r="B1278" s="2" t="str">
        <f t="shared" ref="B1278:D1278" si="2532">IF(ISERROR(B1277),IF(ISERROR(B1276),IF(ISERROR(B1275),"BLANK",B1275),B1276),B1277)</f>
        <v>LH</v>
      </c>
      <c r="C1278" s="2" t="str">
        <f t="shared" si="2532"/>
        <v>KK</v>
      </c>
      <c r="D1278" s="2" t="str">
        <f t="shared" si="2532"/>
        <v>BC3</v>
      </c>
      <c r="E1278" s="7" t="str">
        <f>IF(ISERROR(VLOOKUP($D1278,SITES!$A:$E,2,FALSE)),"",VLOOKUP($D1278,SITES!$A:$E,2,FALSE))</f>
        <v>Broward County 3</v>
      </c>
      <c r="F1278" s="4">
        <f>IF(ISERROR(VLOOKUP($D1278,SITES!$A:$E,3,FALSE)),"",VLOOKUP($D1278,SITES!$A:$E,3,FALSE))</f>
        <v>26.158633333333334</v>
      </c>
      <c r="G1278" s="31">
        <f>IF(ISERROR(VLOOKUP($D1278,SITES!$A:$E,4,FALSE)),"",VLOOKUP($D1278,SITES!$A:$E,4,FALSE))</f>
        <v>-80.077349999999996</v>
      </c>
      <c r="H1278" s="50">
        <f t="shared" ref="H1278:P1278" si="2533">IF(ISERROR(H1277),IF(ISERROR(H1276),IF(ISERROR(H1275),"BLANK",H1275),H1276),H1277)</f>
        <v>45479</v>
      </c>
      <c r="I1278" s="2">
        <f t="shared" si="2533"/>
        <v>15</v>
      </c>
      <c r="J1278" s="2" t="str">
        <f t="shared" si="2533"/>
        <v>N</v>
      </c>
      <c r="K1278" s="6">
        <f t="shared" si="2533"/>
        <v>0.41666666666666669</v>
      </c>
      <c r="L1278" s="2" t="str">
        <f t="shared" si="2533"/>
        <v>Angela</v>
      </c>
      <c r="M1278" s="2">
        <f t="shared" si="2533"/>
        <v>18.899999999999999</v>
      </c>
      <c r="N1278" s="2">
        <f t="shared" si="2533"/>
        <v>2</v>
      </c>
      <c r="O1278" s="2">
        <f t="shared" si="2533"/>
        <v>2</v>
      </c>
      <c r="P1278" s="2" t="str">
        <f t="shared" si="2533"/>
        <v>dez</v>
      </c>
      <c r="Q1278" s="7" t="str">
        <f>IF($N1278=1,IF(ISERROR(VLOOKUP($P1278,'M1'!$A:$C,Q$2,FALSE)),"NOT PRESENT",VLOOKUP($P1278,'M1'!$A:$C,Q$2,FALSE)),IF($N1278=2,IF(ISERROR(VLOOKUP(DATA!$P1278,'M2'!$A:$C,Q$2,FALSE)),"NOT PRESENT",VLOOKUP(DATA!$P1278,'M2'!$A:$C,Q$2,FALSE)),IF($N1278=0,IF(ISERROR(VLOOKUP($P1278,'M1'!$A:$C,Q$2,FALSE)),IF(ISERROR(VLOOKUP(DATA!$P1278,'M2'!$A:$C,Q$2,FALSE)),"NOT PRESENT",VLOOKUP(DATA!$P1278,'M2'!$A:$C,Q$2,FALSE)),VLOOKUP($P1278,'M1'!$A:$C,Q$2,FALSE)),"SPECIFY METHOD")))</f>
        <v>Debris - Zero</v>
      </c>
      <c r="R1278" s="7" t="str">
        <f>IF($N1278=1,IF(ISERROR(VLOOKUP($P1278,'M1'!$A:$C,R$2,FALSE)),"NOT PRESENT",VLOOKUP($P1278,'M1'!$A:$C,R$2,FALSE)),IF($N1278=2,IF(ISERROR(VLOOKUP(DATA!$P1278,'M2'!$A:$C,R$2,FALSE)),"NOT PRESENT",VLOOKUP(DATA!$P1278,'M2'!$A:$C,R$2,FALSE)),IF($N1278=0,IF(ISERROR(VLOOKUP($P1278,'M1'!$A:$C,R$2,FALSE)),IF(ISERROR(VLOOKUP(DATA!$P1278,'M2'!$A:$C,R$2,FALSE)),"NOT PRESENT",VLOOKUP(DATA!$P1278,'M2'!$A:$C,R$2,FALSE)),VLOOKUP($P1278,'M1'!$A:$C,R$2,FALSE)),"SPECIFY METHOD")))</f>
        <v>No Debris found</v>
      </c>
      <c r="S1278" s="33">
        <f t="shared" si="2447"/>
        <v>0</v>
      </c>
      <c r="T1278" s="2">
        <v>0</v>
      </c>
    </row>
    <row r="1279" spans="2:20">
      <c r="B1279" s="2" t="str">
        <f t="shared" ref="B1279:D1279" si="2534">IF(ISERROR(B1278),IF(ISERROR(B1277),IF(ISERROR(B1276),"BLANK",B1276),B1277),B1278)</f>
        <v>LH</v>
      </c>
      <c r="C1279" s="2" t="str">
        <f t="shared" si="2534"/>
        <v>KK</v>
      </c>
      <c r="D1279" s="2" t="str">
        <f t="shared" si="2534"/>
        <v>BC3</v>
      </c>
      <c r="E1279" s="7" t="str">
        <f>IF(ISERROR(VLOOKUP($D1279,SITES!$A:$E,2,FALSE)),"",VLOOKUP($D1279,SITES!$A:$E,2,FALSE))</f>
        <v>Broward County 3</v>
      </c>
      <c r="F1279" s="4">
        <f>IF(ISERROR(VLOOKUP($D1279,SITES!$A:$E,3,FALSE)),"",VLOOKUP($D1279,SITES!$A:$E,3,FALSE))</f>
        <v>26.158633333333334</v>
      </c>
      <c r="G1279" s="31">
        <f>IF(ISERROR(VLOOKUP($D1279,SITES!$A:$E,4,FALSE)),"",VLOOKUP($D1279,SITES!$A:$E,4,FALSE))</f>
        <v>-80.077349999999996</v>
      </c>
      <c r="H1279" s="50">
        <f t="shared" ref="H1279:P1279" si="2535">IF(ISERROR(H1278),IF(ISERROR(H1277),IF(ISERROR(H1276),"BLANK",H1276),H1277),H1278)</f>
        <v>45479</v>
      </c>
      <c r="I1279" s="2">
        <f t="shared" si="2535"/>
        <v>15</v>
      </c>
      <c r="J1279" s="2" t="str">
        <f t="shared" si="2535"/>
        <v>N</v>
      </c>
      <c r="K1279" s="6">
        <f t="shared" si="2535"/>
        <v>0.41666666666666669</v>
      </c>
      <c r="L1279" s="2" t="str">
        <f t="shared" si="2535"/>
        <v>Angela</v>
      </c>
      <c r="M1279" s="2">
        <f t="shared" si="2535"/>
        <v>18.899999999999999</v>
      </c>
      <c r="N1279" s="2">
        <f t="shared" si="2535"/>
        <v>2</v>
      </c>
      <c r="O1279" s="2">
        <f t="shared" si="2535"/>
        <v>2</v>
      </c>
      <c r="P1279" s="2" t="str">
        <f t="shared" si="2535"/>
        <v>dez</v>
      </c>
      <c r="Q1279" s="7" t="str">
        <f>IF($N1279=1,IF(ISERROR(VLOOKUP($P1279,'M1'!$A:$C,Q$2,FALSE)),"NOT PRESENT",VLOOKUP($P1279,'M1'!$A:$C,Q$2,FALSE)),IF($N1279=2,IF(ISERROR(VLOOKUP(DATA!$P1279,'M2'!$A:$C,Q$2,FALSE)),"NOT PRESENT",VLOOKUP(DATA!$P1279,'M2'!$A:$C,Q$2,FALSE)),IF($N1279=0,IF(ISERROR(VLOOKUP($P1279,'M1'!$A:$C,Q$2,FALSE)),IF(ISERROR(VLOOKUP(DATA!$P1279,'M2'!$A:$C,Q$2,FALSE)),"NOT PRESENT",VLOOKUP(DATA!$P1279,'M2'!$A:$C,Q$2,FALSE)),VLOOKUP($P1279,'M1'!$A:$C,Q$2,FALSE)),"SPECIFY METHOD")))</f>
        <v>Debris - Zero</v>
      </c>
      <c r="R1279" s="7" t="str">
        <f>IF($N1279=1,IF(ISERROR(VLOOKUP($P1279,'M1'!$A:$C,R$2,FALSE)),"NOT PRESENT",VLOOKUP($P1279,'M1'!$A:$C,R$2,FALSE)),IF($N1279=2,IF(ISERROR(VLOOKUP(DATA!$P1279,'M2'!$A:$C,R$2,FALSE)),"NOT PRESENT",VLOOKUP(DATA!$P1279,'M2'!$A:$C,R$2,FALSE)),IF($N1279=0,IF(ISERROR(VLOOKUP($P1279,'M1'!$A:$C,R$2,FALSE)),IF(ISERROR(VLOOKUP(DATA!$P1279,'M2'!$A:$C,R$2,FALSE)),"NOT PRESENT",VLOOKUP(DATA!$P1279,'M2'!$A:$C,R$2,FALSE)),VLOOKUP($P1279,'M1'!$A:$C,R$2,FALSE)),"SPECIFY METHOD")))</f>
        <v>No Debris found</v>
      </c>
      <c r="S1279" s="33">
        <f t="shared" si="2447"/>
        <v>0</v>
      </c>
      <c r="T1279" s="2">
        <v>0</v>
      </c>
    </row>
    <row r="1280" spans="2:20">
      <c r="B1280" s="2" t="str">
        <f t="shared" ref="B1280:D1280" si="2536">IF(ISERROR(B1279),IF(ISERROR(B1278),IF(ISERROR(B1277),"BLANK",B1277),B1278),B1279)</f>
        <v>LH</v>
      </c>
      <c r="C1280" s="2" t="str">
        <f t="shared" si="2536"/>
        <v>KK</v>
      </c>
      <c r="D1280" s="2" t="str">
        <f t="shared" si="2536"/>
        <v>BC3</v>
      </c>
      <c r="E1280" s="7" t="str">
        <f>IF(ISERROR(VLOOKUP($D1280,SITES!$A:$E,2,FALSE)),"",VLOOKUP($D1280,SITES!$A:$E,2,FALSE))</f>
        <v>Broward County 3</v>
      </c>
      <c r="F1280" s="4">
        <f>IF(ISERROR(VLOOKUP($D1280,SITES!$A:$E,3,FALSE)),"",VLOOKUP($D1280,SITES!$A:$E,3,FALSE))</f>
        <v>26.158633333333334</v>
      </c>
      <c r="G1280" s="31">
        <f>IF(ISERROR(VLOOKUP($D1280,SITES!$A:$E,4,FALSE)),"",VLOOKUP($D1280,SITES!$A:$E,4,FALSE))</f>
        <v>-80.077349999999996</v>
      </c>
      <c r="H1280" s="50">
        <f t="shared" ref="H1280:P1280" si="2537">IF(ISERROR(H1279),IF(ISERROR(H1278),IF(ISERROR(H1277),"BLANK",H1277),H1278),H1279)</f>
        <v>45479</v>
      </c>
      <c r="I1280" s="2">
        <f t="shared" si="2537"/>
        <v>15</v>
      </c>
      <c r="J1280" s="2" t="str">
        <f t="shared" si="2537"/>
        <v>N</v>
      </c>
      <c r="K1280" s="6">
        <f t="shared" si="2537"/>
        <v>0.41666666666666669</v>
      </c>
      <c r="L1280" s="2" t="str">
        <f t="shared" si="2537"/>
        <v>Angela</v>
      </c>
      <c r="M1280" s="2">
        <f t="shared" si="2537"/>
        <v>18.899999999999999</v>
      </c>
      <c r="N1280" s="2">
        <f t="shared" si="2537"/>
        <v>2</v>
      </c>
      <c r="O1280" s="2">
        <f t="shared" si="2537"/>
        <v>2</v>
      </c>
      <c r="P1280" s="2" t="str">
        <f t="shared" si="2537"/>
        <v>dez</v>
      </c>
      <c r="Q1280" s="7" t="str">
        <f>IF($N1280=1,IF(ISERROR(VLOOKUP($P1280,'M1'!$A:$C,Q$2,FALSE)),"NOT PRESENT",VLOOKUP($P1280,'M1'!$A:$C,Q$2,FALSE)),IF($N1280=2,IF(ISERROR(VLOOKUP(DATA!$P1280,'M2'!$A:$C,Q$2,FALSE)),"NOT PRESENT",VLOOKUP(DATA!$P1280,'M2'!$A:$C,Q$2,FALSE)),IF($N1280=0,IF(ISERROR(VLOOKUP($P1280,'M1'!$A:$C,Q$2,FALSE)),IF(ISERROR(VLOOKUP(DATA!$P1280,'M2'!$A:$C,Q$2,FALSE)),"NOT PRESENT",VLOOKUP(DATA!$P1280,'M2'!$A:$C,Q$2,FALSE)),VLOOKUP($P1280,'M1'!$A:$C,Q$2,FALSE)),"SPECIFY METHOD")))</f>
        <v>Debris - Zero</v>
      </c>
      <c r="R1280" s="7" t="str">
        <f>IF($N1280=1,IF(ISERROR(VLOOKUP($P1280,'M1'!$A:$C,R$2,FALSE)),"NOT PRESENT",VLOOKUP($P1280,'M1'!$A:$C,R$2,FALSE)),IF($N1280=2,IF(ISERROR(VLOOKUP(DATA!$P1280,'M2'!$A:$C,R$2,FALSE)),"NOT PRESENT",VLOOKUP(DATA!$P1280,'M2'!$A:$C,R$2,FALSE)),IF($N1280=0,IF(ISERROR(VLOOKUP($P1280,'M1'!$A:$C,R$2,FALSE)),IF(ISERROR(VLOOKUP(DATA!$P1280,'M2'!$A:$C,R$2,FALSE)),"NOT PRESENT",VLOOKUP(DATA!$P1280,'M2'!$A:$C,R$2,FALSE)),VLOOKUP($P1280,'M1'!$A:$C,R$2,FALSE)),"SPECIFY METHOD")))</f>
        <v>No Debris found</v>
      </c>
      <c r="S1280" s="33">
        <f t="shared" si="2447"/>
        <v>0</v>
      </c>
      <c r="T1280" s="2">
        <v>0</v>
      </c>
    </row>
    <row r="1281" spans="2:20">
      <c r="B1281" s="2" t="str">
        <f t="shared" ref="B1281:D1281" si="2538">IF(ISERROR(B1280),IF(ISERROR(B1279),IF(ISERROR(B1278),"BLANK",B1278),B1279),B1280)</f>
        <v>LH</v>
      </c>
      <c r="C1281" s="2" t="str">
        <f t="shared" si="2538"/>
        <v>KK</v>
      </c>
      <c r="D1281" s="2" t="str">
        <f t="shared" si="2538"/>
        <v>BC3</v>
      </c>
      <c r="E1281" s="7" t="str">
        <f>IF(ISERROR(VLOOKUP($D1281,SITES!$A:$E,2,FALSE)),"",VLOOKUP($D1281,SITES!$A:$E,2,FALSE))</f>
        <v>Broward County 3</v>
      </c>
      <c r="F1281" s="4">
        <f>IF(ISERROR(VLOOKUP($D1281,SITES!$A:$E,3,FALSE)),"",VLOOKUP($D1281,SITES!$A:$E,3,FALSE))</f>
        <v>26.158633333333334</v>
      </c>
      <c r="G1281" s="31">
        <f>IF(ISERROR(VLOOKUP($D1281,SITES!$A:$E,4,FALSE)),"",VLOOKUP($D1281,SITES!$A:$E,4,FALSE))</f>
        <v>-80.077349999999996</v>
      </c>
      <c r="H1281" s="50">
        <f t="shared" ref="H1281:P1281" si="2539">IF(ISERROR(H1280),IF(ISERROR(H1279),IF(ISERROR(H1278),"BLANK",H1278),H1279),H1280)</f>
        <v>45479</v>
      </c>
      <c r="I1281" s="2">
        <f t="shared" si="2539"/>
        <v>15</v>
      </c>
      <c r="J1281" s="2" t="str">
        <f t="shared" si="2539"/>
        <v>N</v>
      </c>
      <c r="K1281" s="6">
        <f t="shared" si="2539"/>
        <v>0.41666666666666669</v>
      </c>
      <c r="L1281" s="2" t="str">
        <f t="shared" si="2539"/>
        <v>Angela</v>
      </c>
      <c r="M1281" s="2">
        <f t="shared" si="2539"/>
        <v>18.899999999999999</v>
      </c>
      <c r="N1281" s="2">
        <f t="shared" si="2539"/>
        <v>2</v>
      </c>
      <c r="O1281" s="2">
        <f t="shared" si="2539"/>
        <v>2</v>
      </c>
      <c r="P1281" s="2" t="str">
        <f t="shared" si="2539"/>
        <v>dez</v>
      </c>
      <c r="Q1281" s="7" t="str">
        <f>IF($N1281=1,IF(ISERROR(VLOOKUP($P1281,'M1'!$A:$C,Q$2,FALSE)),"NOT PRESENT",VLOOKUP($P1281,'M1'!$A:$C,Q$2,FALSE)),IF($N1281=2,IF(ISERROR(VLOOKUP(DATA!$P1281,'M2'!$A:$C,Q$2,FALSE)),"NOT PRESENT",VLOOKUP(DATA!$P1281,'M2'!$A:$C,Q$2,FALSE)),IF($N1281=0,IF(ISERROR(VLOOKUP($P1281,'M1'!$A:$C,Q$2,FALSE)),IF(ISERROR(VLOOKUP(DATA!$P1281,'M2'!$A:$C,Q$2,FALSE)),"NOT PRESENT",VLOOKUP(DATA!$P1281,'M2'!$A:$C,Q$2,FALSE)),VLOOKUP($P1281,'M1'!$A:$C,Q$2,FALSE)),"SPECIFY METHOD")))</f>
        <v>Debris - Zero</v>
      </c>
      <c r="R1281" s="7" t="str">
        <f>IF($N1281=1,IF(ISERROR(VLOOKUP($P1281,'M1'!$A:$C,R$2,FALSE)),"NOT PRESENT",VLOOKUP($P1281,'M1'!$A:$C,R$2,FALSE)),IF($N1281=2,IF(ISERROR(VLOOKUP(DATA!$P1281,'M2'!$A:$C,R$2,FALSE)),"NOT PRESENT",VLOOKUP(DATA!$P1281,'M2'!$A:$C,R$2,FALSE)),IF($N1281=0,IF(ISERROR(VLOOKUP($P1281,'M1'!$A:$C,R$2,FALSE)),IF(ISERROR(VLOOKUP(DATA!$P1281,'M2'!$A:$C,R$2,FALSE)),"NOT PRESENT",VLOOKUP(DATA!$P1281,'M2'!$A:$C,R$2,FALSE)),VLOOKUP($P1281,'M1'!$A:$C,R$2,FALSE)),"SPECIFY METHOD")))</f>
        <v>No Debris found</v>
      </c>
      <c r="S1281" s="33">
        <f t="shared" si="2447"/>
        <v>0</v>
      </c>
      <c r="T1281" s="2">
        <v>0</v>
      </c>
    </row>
    <row r="1282" spans="2:20">
      <c r="B1282" s="2" t="str">
        <f t="shared" ref="B1282:D1282" si="2540">IF(ISERROR(B1281),IF(ISERROR(B1280),IF(ISERROR(B1279),"BLANK",B1279),B1280),B1281)</f>
        <v>LH</v>
      </c>
      <c r="C1282" s="2" t="str">
        <f t="shared" si="2540"/>
        <v>KK</v>
      </c>
      <c r="D1282" s="2" t="str">
        <f t="shared" si="2540"/>
        <v>BC3</v>
      </c>
      <c r="E1282" s="7" t="str">
        <f>IF(ISERROR(VLOOKUP($D1282,SITES!$A:$E,2,FALSE)),"",VLOOKUP($D1282,SITES!$A:$E,2,FALSE))</f>
        <v>Broward County 3</v>
      </c>
      <c r="F1282" s="4">
        <f>IF(ISERROR(VLOOKUP($D1282,SITES!$A:$E,3,FALSE)),"",VLOOKUP($D1282,SITES!$A:$E,3,FALSE))</f>
        <v>26.158633333333334</v>
      </c>
      <c r="G1282" s="31">
        <f>IF(ISERROR(VLOOKUP($D1282,SITES!$A:$E,4,FALSE)),"",VLOOKUP($D1282,SITES!$A:$E,4,FALSE))</f>
        <v>-80.077349999999996</v>
      </c>
      <c r="H1282" s="50">
        <f t="shared" ref="H1282:P1282" si="2541">IF(ISERROR(H1281),IF(ISERROR(H1280),IF(ISERROR(H1279),"BLANK",H1279),H1280),H1281)</f>
        <v>45479</v>
      </c>
      <c r="I1282" s="2">
        <f t="shared" si="2541"/>
        <v>15</v>
      </c>
      <c r="J1282" s="2" t="str">
        <f t="shared" si="2541"/>
        <v>N</v>
      </c>
      <c r="K1282" s="6">
        <f t="shared" si="2541"/>
        <v>0.41666666666666669</v>
      </c>
      <c r="L1282" s="2" t="str">
        <f t="shared" si="2541"/>
        <v>Angela</v>
      </c>
      <c r="M1282" s="2">
        <f t="shared" si="2541"/>
        <v>18.899999999999999</v>
      </c>
      <c r="N1282" s="2">
        <f t="shared" si="2541"/>
        <v>2</v>
      </c>
      <c r="O1282" s="2">
        <f t="shared" si="2541"/>
        <v>2</v>
      </c>
      <c r="P1282" s="2" t="str">
        <f t="shared" si="2541"/>
        <v>dez</v>
      </c>
      <c r="Q1282" s="7" t="str">
        <f>IF($N1282=1,IF(ISERROR(VLOOKUP($P1282,'M1'!$A:$C,Q$2,FALSE)),"NOT PRESENT",VLOOKUP($P1282,'M1'!$A:$C,Q$2,FALSE)),IF($N1282=2,IF(ISERROR(VLOOKUP(DATA!$P1282,'M2'!$A:$C,Q$2,FALSE)),"NOT PRESENT",VLOOKUP(DATA!$P1282,'M2'!$A:$C,Q$2,FALSE)),IF($N1282=0,IF(ISERROR(VLOOKUP($P1282,'M1'!$A:$C,Q$2,FALSE)),IF(ISERROR(VLOOKUP(DATA!$P1282,'M2'!$A:$C,Q$2,FALSE)),"NOT PRESENT",VLOOKUP(DATA!$P1282,'M2'!$A:$C,Q$2,FALSE)),VLOOKUP($P1282,'M1'!$A:$C,Q$2,FALSE)),"SPECIFY METHOD")))</f>
        <v>Debris - Zero</v>
      </c>
      <c r="R1282" s="7" t="str">
        <f>IF($N1282=1,IF(ISERROR(VLOOKUP($P1282,'M1'!$A:$C,R$2,FALSE)),"NOT PRESENT",VLOOKUP($P1282,'M1'!$A:$C,R$2,FALSE)),IF($N1282=2,IF(ISERROR(VLOOKUP(DATA!$P1282,'M2'!$A:$C,R$2,FALSE)),"NOT PRESENT",VLOOKUP(DATA!$P1282,'M2'!$A:$C,R$2,FALSE)),IF($N1282=0,IF(ISERROR(VLOOKUP($P1282,'M1'!$A:$C,R$2,FALSE)),IF(ISERROR(VLOOKUP(DATA!$P1282,'M2'!$A:$C,R$2,FALSE)),"NOT PRESENT",VLOOKUP(DATA!$P1282,'M2'!$A:$C,R$2,FALSE)),VLOOKUP($P1282,'M1'!$A:$C,R$2,FALSE)),"SPECIFY METHOD")))</f>
        <v>No Debris found</v>
      </c>
      <c r="S1282" s="33">
        <f t="shared" si="2447"/>
        <v>0</v>
      </c>
      <c r="T1282" s="2">
        <v>0</v>
      </c>
    </row>
    <row r="1283" spans="2:20">
      <c r="B1283" s="2" t="str">
        <f t="shared" ref="B1283:D1283" si="2542">IF(ISERROR(B1282),IF(ISERROR(B1281),IF(ISERROR(B1280),"BLANK",B1280),B1281),B1282)</f>
        <v>LH</v>
      </c>
      <c r="C1283" s="2" t="str">
        <f t="shared" si="2542"/>
        <v>KK</v>
      </c>
      <c r="D1283" s="2" t="str">
        <f t="shared" si="2542"/>
        <v>BC3</v>
      </c>
      <c r="E1283" s="7" t="str">
        <f>IF(ISERROR(VLOOKUP($D1283,SITES!$A:$E,2,FALSE)),"",VLOOKUP($D1283,SITES!$A:$E,2,FALSE))</f>
        <v>Broward County 3</v>
      </c>
      <c r="F1283" s="4">
        <f>IF(ISERROR(VLOOKUP($D1283,SITES!$A:$E,3,FALSE)),"",VLOOKUP($D1283,SITES!$A:$E,3,FALSE))</f>
        <v>26.158633333333334</v>
      </c>
      <c r="G1283" s="31">
        <f>IF(ISERROR(VLOOKUP($D1283,SITES!$A:$E,4,FALSE)),"",VLOOKUP($D1283,SITES!$A:$E,4,FALSE))</f>
        <v>-80.077349999999996</v>
      </c>
      <c r="H1283" s="50">
        <f t="shared" ref="H1283:P1283" si="2543">IF(ISERROR(H1282),IF(ISERROR(H1281),IF(ISERROR(H1280),"BLANK",H1280),H1281),H1282)</f>
        <v>45479</v>
      </c>
      <c r="I1283" s="2">
        <f t="shared" si="2543"/>
        <v>15</v>
      </c>
      <c r="J1283" s="2" t="str">
        <f t="shared" si="2543"/>
        <v>N</v>
      </c>
      <c r="K1283" s="6">
        <f t="shared" si="2543"/>
        <v>0.41666666666666669</v>
      </c>
      <c r="L1283" s="2" t="str">
        <f t="shared" si="2543"/>
        <v>Angela</v>
      </c>
      <c r="M1283" s="2">
        <f t="shared" si="2543"/>
        <v>18.899999999999999</v>
      </c>
      <c r="N1283" s="2">
        <f t="shared" si="2543"/>
        <v>2</v>
      </c>
      <c r="O1283" s="2">
        <f t="shared" si="2543"/>
        <v>2</v>
      </c>
      <c r="P1283" s="2" t="str">
        <f t="shared" si="2543"/>
        <v>dez</v>
      </c>
      <c r="Q1283" s="7" t="str">
        <f>IF($N1283=1,IF(ISERROR(VLOOKUP($P1283,'M1'!$A:$C,Q$2,FALSE)),"NOT PRESENT",VLOOKUP($P1283,'M1'!$A:$C,Q$2,FALSE)),IF($N1283=2,IF(ISERROR(VLOOKUP(DATA!$P1283,'M2'!$A:$C,Q$2,FALSE)),"NOT PRESENT",VLOOKUP(DATA!$P1283,'M2'!$A:$C,Q$2,FALSE)),IF($N1283=0,IF(ISERROR(VLOOKUP($P1283,'M1'!$A:$C,Q$2,FALSE)),IF(ISERROR(VLOOKUP(DATA!$P1283,'M2'!$A:$C,Q$2,FALSE)),"NOT PRESENT",VLOOKUP(DATA!$P1283,'M2'!$A:$C,Q$2,FALSE)),VLOOKUP($P1283,'M1'!$A:$C,Q$2,FALSE)),"SPECIFY METHOD")))</f>
        <v>Debris - Zero</v>
      </c>
      <c r="R1283" s="7" t="str">
        <f>IF($N1283=1,IF(ISERROR(VLOOKUP($P1283,'M1'!$A:$C,R$2,FALSE)),"NOT PRESENT",VLOOKUP($P1283,'M1'!$A:$C,R$2,FALSE)),IF($N1283=2,IF(ISERROR(VLOOKUP(DATA!$P1283,'M2'!$A:$C,R$2,FALSE)),"NOT PRESENT",VLOOKUP(DATA!$P1283,'M2'!$A:$C,R$2,FALSE)),IF($N1283=0,IF(ISERROR(VLOOKUP($P1283,'M1'!$A:$C,R$2,FALSE)),IF(ISERROR(VLOOKUP(DATA!$P1283,'M2'!$A:$C,R$2,FALSE)),"NOT PRESENT",VLOOKUP(DATA!$P1283,'M2'!$A:$C,R$2,FALSE)),VLOOKUP($P1283,'M1'!$A:$C,R$2,FALSE)),"SPECIFY METHOD")))</f>
        <v>No Debris found</v>
      </c>
      <c r="S1283" s="33">
        <f t="shared" si="2447"/>
        <v>0</v>
      </c>
      <c r="T1283" s="2">
        <v>0</v>
      </c>
    </row>
    <row r="1284" spans="2:20">
      <c r="B1284" s="2" t="str">
        <f t="shared" ref="B1284:D1284" si="2544">IF(ISERROR(B1283),IF(ISERROR(B1282),IF(ISERROR(B1281),"BLANK",B1281),B1282),B1283)</f>
        <v>LH</v>
      </c>
      <c r="C1284" s="2" t="str">
        <f t="shared" si="2544"/>
        <v>KK</v>
      </c>
      <c r="D1284" s="2" t="str">
        <f t="shared" si="2544"/>
        <v>BC3</v>
      </c>
      <c r="E1284" s="7" t="str">
        <f>IF(ISERROR(VLOOKUP($D1284,SITES!$A:$E,2,FALSE)),"",VLOOKUP($D1284,SITES!$A:$E,2,FALSE))</f>
        <v>Broward County 3</v>
      </c>
      <c r="F1284" s="4">
        <f>IF(ISERROR(VLOOKUP($D1284,SITES!$A:$E,3,FALSE)),"",VLOOKUP($D1284,SITES!$A:$E,3,FALSE))</f>
        <v>26.158633333333334</v>
      </c>
      <c r="G1284" s="31">
        <f>IF(ISERROR(VLOOKUP($D1284,SITES!$A:$E,4,FALSE)),"",VLOOKUP($D1284,SITES!$A:$E,4,FALSE))</f>
        <v>-80.077349999999996</v>
      </c>
      <c r="H1284" s="50">
        <f t="shared" ref="H1284:P1284" si="2545">IF(ISERROR(H1283),IF(ISERROR(H1282),IF(ISERROR(H1281),"BLANK",H1281),H1282),H1283)</f>
        <v>45479</v>
      </c>
      <c r="I1284" s="2">
        <f t="shared" si="2545"/>
        <v>15</v>
      </c>
      <c r="J1284" s="2" t="str">
        <f t="shared" si="2545"/>
        <v>N</v>
      </c>
      <c r="K1284" s="6">
        <f t="shared" si="2545"/>
        <v>0.41666666666666669</v>
      </c>
      <c r="L1284" s="2" t="str">
        <f t="shared" si="2545"/>
        <v>Angela</v>
      </c>
      <c r="M1284" s="2">
        <f t="shared" si="2545"/>
        <v>18.899999999999999</v>
      </c>
      <c r="N1284" s="2">
        <f t="shared" si="2545"/>
        <v>2</v>
      </c>
      <c r="O1284" s="2">
        <f t="shared" si="2545"/>
        <v>2</v>
      </c>
      <c r="P1284" s="2" t="str">
        <f t="shared" si="2545"/>
        <v>dez</v>
      </c>
      <c r="Q1284" s="7" t="str">
        <f>IF($N1284=1,IF(ISERROR(VLOOKUP($P1284,'M1'!$A:$C,Q$2,FALSE)),"NOT PRESENT",VLOOKUP($P1284,'M1'!$A:$C,Q$2,FALSE)),IF($N1284=2,IF(ISERROR(VLOOKUP(DATA!$P1284,'M2'!$A:$C,Q$2,FALSE)),"NOT PRESENT",VLOOKUP(DATA!$P1284,'M2'!$A:$C,Q$2,FALSE)),IF($N1284=0,IF(ISERROR(VLOOKUP($P1284,'M1'!$A:$C,Q$2,FALSE)),IF(ISERROR(VLOOKUP(DATA!$P1284,'M2'!$A:$C,Q$2,FALSE)),"NOT PRESENT",VLOOKUP(DATA!$P1284,'M2'!$A:$C,Q$2,FALSE)),VLOOKUP($P1284,'M1'!$A:$C,Q$2,FALSE)),"SPECIFY METHOD")))</f>
        <v>Debris - Zero</v>
      </c>
      <c r="R1284" s="7" t="str">
        <f>IF($N1284=1,IF(ISERROR(VLOOKUP($P1284,'M1'!$A:$C,R$2,FALSE)),"NOT PRESENT",VLOOKUP($P1284,'M1'!$A:$C,R$2,FALSE)),IF($N1284=2,IF(ISERROR(VLOOKUP(DATA!$P1284,'M2'!$A:$C,R$2,FALSE)),"NOT PRESENT",VLOOKUP(DATA!$P1284,'M2'!$A:$C,R$2,FALSE)),IF($N1284=0,IF(ISERROR(VLOOKUP($P1284,'M1'!$A:$C,R$2,FALSE)),IF(ISERROR(VLOOKUP(DATA!$P1284,'M2'!$A:$C,R$2,FALSE)),"NOT PRESENT",VLOOKUP(DATA!$P1284,'M2'!$A:$C,R$2,FALSE)),VLOOKUP($P1284,'M1'!$A:$C,R$2,FALSE)),"SPECIFY METHOD")))</f>
        <v>No Debris found</v>
      </c>
      <c r="S1284" s="33">
        <f t="shared" si="2447"/>
        <v>0</v>
      </c>
      <c r="T1284" s="2">
        <v>0</v>
      </c>
    </row>
    <row r="1285" spans="2:20">
      <c r="B1285" s="2" t="str">
        <f t="shared" ref="B1285:D1285" si="2546">IF(ISERROR(B1284),IF(ISERROR(B1283),IF(ISERROR(B1282),"BLANK",B1282),B1283),B1284)</f>
        <v>LH</v>
      </c>
      <c r="C1285" s="2" t="str">
        <f t="shared" si="2546"/>
        <v>KK</v>
      </c>
      <c r="D1285" s="2" t="str">
        <f t="shared" si="2546"/>
        <v>BC3</v>
      </c>
      <c r="E1285" s="7" t="str">
        <f>IF(ISERROR(VLOOKUP($D1285,SITES!$A:$E,2,FALSE)),"",VLOOKUP($D1285,SITES!$A:$E,2,FALSE))</f>
        <v>Broward County 3</v>
      </c>
      <c r="F1285" s="4">
        <f>IF(ISERROR(VLOOKUP($D1285,SITES!$A:$E,3,FALSE)),"",VLOOKUP($D1285,SITES!$A:$E,3,FALSE))</f>
        <v>26.158633333333334</v>
      </c>
      <c r="G1285" s="31">
        <f>IF(ISERROR(VLOOKUP($D1285,SITES!$A:$E,4,FALSE)),"",VLOOKUP($D1285,SITES!$A:$E,4,FALSE))</f>
        <v>-80.077349999999996</v>
      </c>
      <c r="H1285" s="50">
        <f t="shared" ref="H1285:P1285" si="2547">IF(ISERROR(H1284),IF(ISERROR(H1283),IF(ISERROR(H1282),"BLANK",H1282),H1283),H1284)</f>
        <v>45479</v>
      </c>
      <c r="I1285" s="2">
        <f t="shared" si="2547"/>
        <v>15</v>
      </c>
      <c r="J1285" s="2" t="str">
        <f t="shared" si="2547"/>
        <v>N</v>
      </c>
      <c r="K1285" s="6">
        <f t="shared" si="2547"/>
        <v>0.41666666666666669</v>
      </c>
      <c r="L1285" s="2" t="str">
        <f t="shared" si="2547"/>
        <v>Angela</v>
      </c>
      <c r="M1285" s="2">
        <f t="shared" si="2547"/>
        <v>18.899999999999999</v>
      </c>
      <c r="N1285" s="2">
        <f t="shared" si="2547"/>
        <v>2</v>
      </c>
      <c r="O1285" s="2">
        <f t="shared" si="2547"/>
        <v>2</v>
      </c>
      <c r="P1285" s="2" t="str">
        <f t="shared" si="2547"/>
        <v>dez</v>
      </c>
      <c r="Q1285" s="7" t="str">
        <f>IF($N1285=1,IF(ISERROR(VLOOKUP($P1285,'M1'!$A:$C,Q$2,FALSE)),"NOT PRESENT",VLOOKUP($P1285,'M1'!$A:$C,Q$2,FALSE)),IF($N1285=2,IF(ISERROR(VLOOKUP(DATA!$P1285,'M2'!$A:$C,Q$2,FALSE)),"NOT PRESENT",VLOOKUP(DATA!$P1285,'M2'!$A:$C,Q$2,FALSE)),IF($N1285=0,IF(ISERROR(VLOOKUP($P1285,'M1'!$A:$C,Q$2,FALSE)),IF(ISERROR(VLOOKUP(DATA!$P1285,'M2'!$A:$C,Q$2,FALSE)),"NOT PRESENT",VLOOKUP(DATA!$P1285,'M2'!$A:$C,Q$2,FALSE)),VLOOKUP($P1285,'M1'!$A:$C,Q$2,FALSE)),"SPECIFY METHOD")))</f>
        <v>Debris - Zero</v>
      </c>
      <c r="R1285" s="7" t="str">
        <f>IF($N1285=1,IF(ISERROR(VLOOKUP($P1285,'M1'!$A:$C,R$2,FALSE)),"NOT PRESENT",VLOOKUP($P1285,'M1'!$A:$C,R$2,FALSE)),IF($N1285=2,IF(ISERROR(VLOOKUP(DATA!$P1285,'M2'!$A:$C,R$2,FALSE)),"NOT PRESENT",VLOOKUP(DATA!$P1285,'M2'!$A:$C,R$2,FALSE)),IF($N1285=0,IF(ISERROR(VLOOKUP($P1285,'M1'!$A:$C,R$2,FALSE)),IF(ISERROR(VLOOKUP(DATA!$P1285,'M2'!$A:$C,R$2,FALSE)),"NOT PRESENT",VLOOKUP(DATA!$P1285,'M2'!$A:$C,R$2,FALSE)),VLOOKUP($P1285,'M1'!$A:$C,R$2,FALSE)),"SPECIFY METHOD")))</f>
        <v>No Debris found</v>
      </c>
      <c r="S1285" s="33">
        <f t="shared" si="2447"/>
        <v>0</v>
      </c>
      <c r="T1285" s="2">
        <v>0</v>
      </c>
    </row>
    <row r="1286" spans="2:20">
      <c r="B1286" s="2" t="str">
        <f t="shared" ref="B1286:D1286" si="2548">IF(ISERROR(B1285),IF(ISERROR(B1284),IF(ISERROR(B1283),"BLANK",B1283),B1284),B1285)</f>
        <v>LH</v>
      </c>
      <c r="C1286" s="2" t="str">
        <f t="shared" si="2548"/>
        <v>KK</v>
      </c>
      <c r="D1286" s="2" t="str">
        <f t="shared" si="2548"/>
        <v>BC3</v>
      </c>
      <c r="E1286" s="7" t="str">
        <f>IF(ISERROR(VLOOKUP($D1286,SITES!$A:$E,2,FALSE)),"",VLOOKUP($D1286,SITES!$A:$E,2,FALSE))</f>
        <v>Broward County 3</v>
      </c>
      <c r="F1286" s="4">
        <f>IF(ISERROR(VLOOKUP($D1286,SITES!$A:$E,3,FALSE)),"",VLOOKUP($D1286,SITES!$A:$E,3,FALSE))</f>
        <v>26.158633333333334</v>
      </c>
      <c r="G1286" s="31">
        <f>IF(ISERROR(VLOOKUP($D1286,SITES!$A:$E,4,FALSE)),"",VLOOKUP($D1286,SITES!$A:$E,4,FALSE))</f>
        <v>-80.077349999999996</v>
      </c>
      <c r="H1286" s="50">
        <f t="shared" ref="H1286:P1286" si="2549">IF(ISERROR(H1285),IF(ISERROR(H1284),IF(ISERROR(H1283),"BLANK",H1283),H1284),H1285)</f>
        <v>45479</v>
      </c>
      <c r="I1286" s="2">
        <f t="shared" si="2549"/>
        <v>15</v>
      </c>
      <c r="J1286" s="2" t="str">
        <f t="shared" si="2549"/>
        <v>N</v>
      </c>
      <c r="K1286" s="6">
        <f t="shared" si="2549"/>
        <v>0.41666666666666669</v>
      </c>
      <c r="L1286" s="2" t="str">
        <f t="shared" si="2549"/>
        <v>Angela</v>
      </c>
      <c r="M1286" s="2">
        <f t="shared" si="2549"/>
        <v>18.899999999999999</v>
      </c>
      <c r="N1286" s="2">
        <f t="shared" si="2549"/>
        <v>2</v>
      </c>
      <c r="O1286" s="2">
        <f t="shared" si="2549"/>
        <v>2</v>
      </c>
      <c r="P1286" s="2" t="str">
        <f t="shared" si="2549"/>
        <v>dez</v>
      </c>
      <c r="Q1286" s="7" t="str">
        <f>IF($N1286=1,IF(ISERROR(VLOOKUP($P1286,'M1'!$A:$C,Q$2,FALSE)),"NOT PRESENT",VLOOKUP($P1286,'M1'!$A:$C,Q$2,FALSE)),IF($N1286=2,IF(ISERROR(VLOOKUP(DATA!$P1286,'M2'!$A:$C,Q$2,FALSE)),"NOT PRESENT",VLOOKUP(DATA!$P1286,'M2'!$A:$C,Q$2,FALSE)),IF($N1286=0,IF(ISERROR(VLOOKUP($P1286,'M1'!$A:$C,Q$2,FALSE)),IF(ISERROR(VLOOKUP(DATA!$P1286,'M2'!$A:$C,Q$2,FALSE)),"NOT PRESENT",VLOOKUP(DATA!$P1286,'M2'!$A:$C,Q$2,FALSE)),VLOOKUP($P1286,'M1'!$A:$C,Q$2,FALSE)),"SPECIFY METHOD")))</f>
        <v>Debris - Zero</v>
      </c>
      <c r="R1286" s="7" t="str">
        <f>IF($N1286=1,IF(ISERROR(VLOOKUP($P1286,'M1'!$A:$C,R$2,FALSE)),"NOT PRESENT",VLOOKUP($P1286,'M1'!$A:$C,R$2,FALSE)),IF($N1286=2,IF(ISERROR(VLOOKUP(DATA!$P1286,'M2'!$A:$C,R$2,FALSE)),"NOT PRESENT",VLOOKUP(DATA!$P1286,'M2'!$A:$C,R$2,FALSE)),IF($N1286=0,IF(ISERROR(VLOOKUP($P1286,'M1'!$A:$C,R$2,FALSE)),IF(ISERROR(VLOOKUP(DATA!$P1286,'M2'!$A:$C,R$2,FALSE)),"NOT PRESENT",VLOOKUP(DATA!$P1286,'M2'!$A:$C,R$2,FALSE)),VLOOKUP($P1286,'M1'!$A:$C,R$2,FALSE)),"SPECIFY METHOD")))</f>
        <v>No Debris found</v>
      </c>
      <c r="S1286" s="33">
        <f t="shared" si="2447"/>
        <v>0</v>
      </c>
      <c r="T1286" s="2">
        <v>0</v>
      </c>
    </row>
    <row r="1287" spans="2:20">
      <c r="B1287" s="2" t="str">
        <f t="shared" ref="B1287:D1287" si="2550">IF(ISERROR(B1286),IF(ISERROR(B1285),IF(ISERROR(B1284),"BLANK",B1284),B1285),B1286)</f>
        <v>LH</v>
      </c>
      <c r="C1287" s="2" t="str">
        <f t="shared" si="2550"/>
        <v>KK</v>
      </c>
      <c r="D1287" s="2" t="str">
        <f t="shared" si="2550"/>
        <v>BC3</v>
      </c>
      <c r="E1287" s="7" t="str">
        <f>IF(ISERROR(VLOOKUP($D1287,SITES!$A:$E,2,FALSE)),"",VLOOKUP($D1287,SITES!$A:$E,2,FALSE))</f>
        <v>Broward County 3</v>
      </c>
      <c r="F1287" s="4">
        <f>IF(ISERROR(VLOOKUP($D1287,SITES!$A:$E,3,FALSE)),"",VLOOKUP($D1287,SITES!$A:$E,3,FALSE))</f>
        <v>26.158633333333334</v>
      </c>
      <c r="G1287" s="31">
        <f>IF(ISERROR(VLOOKUP($D1287,SITES!$A:$E,4,FALSE)),"",VLOOKUP($D1287,SITES!$A:$E,4,FALSE))</f>
        <v>-80.077349999999996</v>
      </c>
      <c r="H1287" s="50">
        <f t="shared" ref="H1287:P1287" si="2551">IF(ISERROR(H1286),IF(ISERROR(H1285),IF(ISERROR(H1284),"BLANK",H1284),H1285),H1286)</f>
        <v>45479</v>
      </c>
      <c r="I1287" s="2">
        <f t="shared" si="2551"/>
        <v>15</v>
      </c>
      <c r="J1287" s="2" t="str">
        <f t="shared" si="2551"/>
        <v>N</v>
      </c>
      <c r="K1287" s="6">
        <f t="shared" si="2551"/>
        <v>0.41666666666666669</v>
      </c>
      <c r="L1287" s="2" t="str">
        <f t="shared" si="2551"/>
        <v>Angela</v>
      </c>
      <c r="M1287" s="2">
        <f t="shared" si="2551"/>
        <v>18.899999999999999</v>
      </c>
      <c r="N1287" s="2">
        <f t="shared" si="2551"/>
        <v>2</v>
      </c>
      <c r="O1287" s="2">
        <f t="shared" si="2551"/>
        <v>2</v>
      </c>
      <c r="P1287" s="2" t="str">
        <f t="shared" si="2551"/>
        <v>dez</v>
      </c>
      <c r="Q1287" s="7" t="str">
        <f>IF($N1287=1,IF(ISERROR(VLOOKUP($P1287,'M1'!$A:$C,Q$2,FALSE)),"NOT PRESENT",VLOOKUP($P1287,'M1'!$A:$C,Q$2,FALSE)),IF($N1287=2,IF(ISERROR(VLOOKUP(DATA!$P1287,'M2'!$A:$C,Q$2,FALSE)),"NOT PRESENT",VLOOKUP(DATA!$P1287,'M2'!$A:$C,Q$2,FALSE)),IF($N1287=0,IF(ISERROR(VLOOKUP($P1287,'M1'!$A:$C,Q$2,FALSE)),IF(ISERROR(VLOOKUP(DATA!$P1287,'M2'!$A:$C,Q$2,FALSE)),"NOT PRESENT",VLOOKUP(DATA!$P1287,'M2'!$A:$C,Q$2,FALSE)),VLOOKUP($P1287,'M1'!$A:$C,Q$2,FALSE)),"SPECIFY METHOD")))</f>
        <v>Debris - Zero</v>
      </c>
      <c r="R1287" s="7" t="str">
        <f>IF($N1287=1,IF(ISERROR(VLOOKUP($P1287,'M1'!$A:$C,R$2,FALSE)),"NOT PRESENT",VLOOKUP($P1287,'M1'!$A:$C,R$2,FALSE)),IF($N1287=2,IF(ISERROR(VLOOKUP(DATA!$P1287,'M2'!$A:$C,R$2,FALSE)),"NOT PRESENT",VLOOKUP(DATA!$P1287,'M2'!$A:$C,R$2,FALSE)),IF($N1287=0,IF(ISERROR(VLOOKUP($P1287,'M1'!$A:$C,R$2,FALSE)),IF(ISERROR(VLOOKUP(DATA!$P1287,'M2'!$A:$C,R$2,FALSE)),"NOT PRESENT",VLOOKUP(DATA!$P1287,'M2'!$A:$C,R$2,FALSE)),VLOOKUP($P1287,'M1'!$A:$C,R$2,FALSE)),"SPECIFY METHOD")))</f>
        <v>No Debris found</v>
      </c>
      <c r="S1287" s="33">
        <f t="shared" si="2447"/>
        <v>0</v>
      </c>
      <c r="T1287" s="2">
        <v>0</v>
      </c>
    </row>
    <row r="1288" spans="2:20">
      <c r="B1288" s="2" t="str">
        <f t="shared" ref="B1288:D1288" si="2552">IF(ISERROR(B1287),IF(ISERROR(B1286),IF(ISERROR(B1285),"BLANK",B1285),B1286),B1287)</f>
        <v>LH</v>
      </c>
      <c r="C1288" s="2" t="str">
        <f t="shared" si="2552"/>
        <v>KK</v>
      </c>
      <c r="D1288" s="2" t="str">
        <f t="shared" si="2552"/>
        <v>BC3</v>
      </c>
      <c r="E1288" s="7" t="str">
        <f>IF(ISERROR(VLOOKUP($D1288,SITES!$A:$E,2,FALSE)),"",VLOOKUP($D1288,SITES!$A:$E,2,FALSE))</f>
        <v>Broward County 3</v>
      </c>
      <c r="F1288" s="4">
        <f>IF(ISERROR(VLOOKUP($D1288,SITES!$A:$E,3,FALSE)),"",VLOOKUP($D1288,SITES!$A:$E,3,FALSE))</f>
        <v>26.158633333333334</v>
      </c>
      <c r="G1288" s="31">
        <f>IF(ISERROR(VLOOKUP($D1288,SITES!$A:$E,4,FALSE)),"",VLOOKUP($D1288,SITES!$A:$E,4,FALSE))</f>
        <v>-80.077349999999996</v>
      </c>
      <c r="H1288" s="50">
        <f t="shared" ref="H1288:P1288" si="2553">IF(ISERROR(H1287),IF(ISERROR(H1286),IF(ISERROR(H1285),"BLANK",H1285),H1286),H1287)</f>
        <v>45479</v>
      </c>
      <c r="I1288" s="2">
        <f t="shared" si="2553"/>
        <v>15</v>
      </c>
      <c r="J1288" s="2" t="str">
        <f t="shared" si="2553"/>
        <v>N</v>
      </c>
      <c r="K1288" s="6">
        <f t="shared" si="2553"/>
        <v>0.41666666666666669</v>
      </c>
      <c r="L1288" s="2" t="str">
        <f t="shared" si="2553"/>
        <v>Angela</v>
      </c>
      <c r="M1288" s="2">
        <f t="shared" si="2553"/>
        <v>18.899999999999999</v>
      </c>
      <c r="N1288" s="2">
        <f t="shared" si="2553"/>
        <v>2</v>
      </c>
      <c r="O1288" s="2">
        <f t="shared" si="2553"/>
        <v>2</v>
      </c>
      <c r="P1288" s="2" t="str">
        <f t="shared" si="2553"/>
        <v>dez</v>
      </c>
      <c r="Q1288" s="7" t="str">
        <f>IF($N1288=1,IF(ISERROR(VLOOKUP($P1288,'M1'!$A:$C,Q$2,FALSE)),"NOT PRESENT",VLOOKUP($P1288,'M1'!$A:$C,Q$2,FALSE)),IF($N1288=2,IF(ISERROR(VLOOKUP(DATA!$P1288,'M2'!$A:$C,Q$2,FALSE)),"NOT PRESENT",VLOOKUP(DATA!$P1288,'M2'!$A:$C,Q$2,FALSE)),IF($N1288=0,IF(ISERROR(VLOOKUP($P1288,'M1'!$A:$C,Q$2,FALSE)),IF(ISERROR(VLOOKUP(DATA!$P1288,'M2'!$A:$C,Q$2,FALSE)),"NOT PRESENT",VLOOKUP(DATA!$P1288,'M2'!$A:$C,Q$2,FALSE)),VLOOKUP($P1288,'M1'!$A:$C,Q$2,FALSE)),"SPECIFY METHOD")))</f>
        <v>Debris - Zero</v>
      </c>
      <c r="R1288" s="7" t="str">
        <f>IF($N1288=1,IF(ISERROR(VLOOKUP($P1288,'M1'!$A:$C,R$2,FALSE)),"NOT PRESENT",VLOOKUP($P1288,'M1'!$A:$C,R$2,FALSE)),IF($N1288=2,IF(ISERROR(VLOOKUP(DATA!$P1288,'M2'!$A:$C,R$2,FALSE)),"NOT PRESENT",VLOOKUP(DATA!$P1288,'M2'!$A:$C,R$2,FALSE)),IF($N1288=0,IF(ISERROR(VLOOKUP($P1288,'M1'!$A:$C,R$2,FALSE)),IF(ISERROR(VLOOKUP(DATA!$P1288,'M2'!$A:$C,R$2,FALSE)),"NOT PRESENT",VLOOKUP(DATA!$P1288,'M2'!$A:$C,R$2,FALSE)),VLOOKUP($P1288,'M1'!$A:$C,R$2,FALSE)),"SPECIFY METHOD")))</f>
        <v>No Debris found</v>
      </c>
      <c r="S1288" s="33">
        <f t="shared" si="2447"/>
        <v>0</v>
      </c>
      <c r="T1288" s="2">
        <v>0</v>
      </c>
    </row>
    <row r="1289" spans="2:20">
      <c r="B1289" s="2" t="str">
        <f t="shared" ref="B1289:D1289" si="2554">IF(ISERROR(B1288),IF(ISERROR(B1287),IF(ISERROR(B1286),"BLANK",B1286),B1287),B1288)</f>
        <v>LH</v>
      </c>
      <c r="C1289" s="2" t="str">
        <f t="shared" si="2554"/>
        <v>KK</v>
      </c>
      <c r="D1289" s="2" t="str">
        <f t="shared" si="2554"/>
        <v>BC3</v>
      </c>
      <c r="E1289" s="7" t="str">
        <f>IF(ISERROR(VLOOKUP($D1289,SITES!$A:$E,2,FALSE)),"",VLOOKUP($D1289,SITES!$A:$E,2,FALSE))</f>
        <v>Broward County 3</v>
      </c>
      <c r="F1289" s="4">
        <f>IF(ISERROR(VLOOKUP($D1289,SITES!$A:$E,3,FALSE)),"",VLOOKUP($D1289,SITES!$A:$E,3,FALSE))</f>
        <v>26.158633333333334</v>
      </c>
      <c r="G1289" s="31">
        <f>IF(ISERROR(VLOOKUP($D1289,SITES!$A:$E,4,FALSE)),"",VLOOKUP($D1289,SITES!$A:$E,4,FALSE))</f>
        <v>-80.077349999999996</v>
      </c>
      <c r="H1289" s="50">
        <f t="shared" ref="H1289:P1289" si="2555">IF(ISERROR(H1288),IF(ISERROR(H1287),IF(ISERROR(H1286),"BLANK",H1286),H1287),H1288)</f>
        <v>45479</v>
      </c>
      <c r="I1289" s="2">
        <f t="shared" si="2555"/>
        <v>15</v>
      </c>
      <c r="J1289" s="2" t="str">
        <f t="shared" si="2555"/>
        <v>N</v>
      </c>
      <c r="K1289" s="6">
        <f t="shared" si="2555"/>
        <v>0.41666666666666669</v>
      </c>
      <c r="L1289" s="2" t="str">
        <f t="shared" si="2555"/>
        <v>Angela</v>
      </c>
      <c r="M1289" s="2">
        <f t="shared" si="2555"/>
        <v>18.899999999999999</v>
      </c>
      <c r="N1289" s="2">
        <f t="shared" si="2555"/>
        <v>2</v>
      </c>
      <c r="O1289" s="2">
        <f t="shared" si="2555"/>
        <v>2</v>
      </c>
      <c r="P1289" s="2" t="str">
        <f t="shared" si="2555"/>
        <v>dez</v>
      </c>
      <c r="Q1289" s="7" t="str">
        <f>IF($N1289=1,IF(ISERROR(VLOOKUP($P1289,'M1'!$A:$C,Q$2,FALSE)),"NOT PRESENT",VLOOKUP($P1289,'M1'!$A:$C,Q$2,FALSE)),IF($N1289=2,IF(ISERROR(VLOOKUP(DATA!$P1289,'M2'!$A:$C,Q$2,FALSE)),"NOT PRESENT",VLOOKUP(DATA!$P1289,'M2'!$A:$C,Q$2,FALSE)),IF($N1289=0,IF(ISERROR(VLOOKUP($P1289,'M1'!$A:$C,Q$2,FALSE)),IF(ISERROR(VLOOKUP(DATA!$P1289,'M2'!$A:$C,Q$2,FALSE)),"NOT PRESENT",VLOOKUP(DATA!$P1289,'M2'!$A:$C,Q$2,FALSE)),VLOOKUP($P1289,'M1'!$A:$C,Q$2,FALSE)),"SPECIFY METHOD")))</f>
        <v>Debris - Zero</v>
      </c>
      <c r="R1289" s="7" t="str">
        <f>IF($N1289=1,IF(ISERROR(VLOOKUP($P1289,'M1'!$A:$C,R$2,FALSE)),"NOT PRESENT",VLOOKUP($P1289,'M1'!$A:$C,R$2,FALSE)),IF($N1289=2,IF(ISERROR(VLOOKUP(DATA!$P1289,'M2'!$A:$C,R$2,FALSE)),"NOT PRESENT",VLOOKUP(DATA!$P1289,'M2'!$A:$C,R$2,FALSE)),IF($N1289=0,IF(ISERROR(VLOOKUP($P1289,'M1'!$A:$C,R$2,FALSE)),IF(ISERROR(VLOOKUP(DATA!$P1289,'M2'!$A:$C,R$2,FALSE)),"NOT PRESENT",VLOOKUP(DATA!$P1289,'M2'!$A:$C,R$2,FALSE)),VLOOKUP($P1289,'M1'!$A:$C,R$2,FALSE)),"SPECIFY METHOD")))</f>
        <v>No Debris found</v>
      </c>
      <c r="S1289" s="33">
        <f t="shared" si="2447"/>
        <v>0</v>
      </c>
      <c r="T1289" s="2">
        <v>0</v>
      </c>
    </row>
    <row r="1290" spans="2:20">
      <c r="B1290" s="2" t="str">
        <f t="shared" ref="B1290:D1290" si="2556">IF(ISERROR(B1289),IF(ISERROR(B1288),IF(ISERROR(B1287),"BLANK",B1287),B1288),B1289)</f>
        <v>LH</v>
      </c>
      <c r="C1290" s="2" t="str">
        <f t="shared" si="2556"/>
        <v>KK</v>
      </c>
      <c r="D1290" s="2" t="str">
        <f t="shared" si="2556"/>
        <v>BC3</v>
      </c>
      <c r="E1290" s="7" t="str">
        <f>IF(ISERROR(VLOOKUP($D1290,SITES!$A:$E,2,FALSE)),"",VLOOKUP($D1290,SITES!$A:$E,2,FALSE))</f>
        <v>Broward County 3</v>
      </c>
      <c r="F1290" s="4">
        <f>IF(ISERROR(VLOOKUP($D1290,SITES!$A:$E,3,FALSE)),"",VLOOKUP($D1290,SITES!$A:$E,3,FALSE))</f>
        <v>26.158633333333334</v>
      </c>
      <c r="G1290" s="31">
        <f>IF(ISERROR(VLOOKUP($D1290,SITES!$A:$E,4,FALSE)),"",VLOOKUP($D1290,SITES!$A:$E,4,FALSE))</f>
        <v>-80.077349999999996</v>
      </c>
      <c r="H1290" s="50">
        <f t="shared" ref="H1290:P1290" si="2557">IF(ISERROR(H1289),IF(ISERROR(H1288),IF(ISERROR(H1287),"BLANK",H1287),H1288),H1289)</f>
        <v>45479</v>
      </c>
      <c r="I1290" s="2">
        <f t="shared" si="2557"/>
        <v>15</v>
      </c>
      <c r="J1290" s="2" t="str">
        <f t="shared" si="2557"/>
        <v>N</v>
      </c>
      <c r="K1290" s="6">
        <f t="shared" si="2557"/>
        <v>0.41666666666666669</v>
      </c>
      <c r="L1290" s="2" t="str">
        <f t="shared" si="2557"/>
        <v>Angela</v>
      </c>
      <c r="M1290" s="2">
        <f t="shared" si="2557"/>
        <v>18.899999999999999</v>
      </c>
      <c r="N1290" s="2">
        <f t="shared" si="2557"/>
        <v>2</v>
      </c>
      <c r="O1290" s="2">
        <f t="shared" si="2557"/>
        <v>2</v>
      </c>
      <c r="P1290" s="2" t="str">
        <f t="shared" si="2557"/>
        <v>dez</v>
      </c>
      <c r="Q1290" s="7" t="str">
        <f>IF($N1290=1,IF(ISERROR(VLOOKUP($P1290,'M1'!$A:$C,Q$2,FALSE)),"NOT PRESENT",VLOOKUP($P1290,'M1'!$A:$C,Q$2,FALSE)),IF($N1290=2,IF(ISERROR(VLOOKUP(DATA!$P1290,'M2'!$A:$C,Q$2,FALSE)),"NOT PRESENT",VLOOKUP(DATA!$P1290,'M2'!$A:$C,Q$2,FALSE)),IF($N1290=0,IF(ISERROR(VLOOKUP($P1290,'M1'!$A:$C,Q$2,FALSE)),IF(ISERROR(VLOOKUP(DATA!$P1290,'M2'!$A:$C,Q$2,FALSE)),"NOT PRESENT",VLOOKUP(DATA!$P1290,'M2'!$A:$C,Q$2,FALSE)),VLOOKUP($P1290,'M1'!$A:$C,Q$2,FALSE)),"SPECIFY METHOD")))</f>
        <v>Debris - Zero</v>
      </c>
      <c r="R1290" s="7" t="str">
        <f>IF($N1290=1,IF(ISERROR(VLOOKUP($P1290,'M1'!$A:$C,R$2,FALSE)),"NOT PRESENT",VLOOKUP($P1290,'M1'!$A:$C,R$2,FALSE)),IF($N1290=2,IF(ISERROR(VLOOKUP(DATA!$P1290,'M2'!$A:$C,R$2,FALSE)),"NOT PRESENT",VLOOKUP(DATA!$P1290,'M2'!$A:$C,R$2,FALSE)),IF($N1290=0,IF(ISERROR(VLOOKUP($P1290,'M1'!$A:$C,R$2,FALSE)),IF(ISERROR(VLOOKUP(DATA!$P1290,'M2'!$A:$C,R$2,FALSE)),"NOT PRESENT",VLOOKUP(DATA!$P1290,'M2'!$A:$C,R$2,FALSE)),VLOOKUP($P1290,'M1'!$A:$C,R$2,FALSE)),"SPECIFY METHOD")))</f>
        <v>No Debris found</v>
      </c>
      <c r="S1290" s="33">
        <f t="shared" si="2447"/>
        <v>0</v>
      </c>
      <c r="T1290" s="2">
        <v>0</v>
      </c>
    </row>
    <row r="1291" spans="2:20">
      <c r="B1291" s="2" t="str">
        <f t="shared" ref="B1291:D1291" si="2558">IF(ISERROR(B1290),IF(ISERROR(B1289),IF(ISERROR(B1288),"BLANK",B1288),B1289),B1290)</f>
        <v>LH</v>
      </c>
      <c r="C1291" s="2" t="str">
        <f t="shared" si="2558"/>
        <v>KK</v>
      </c>
      <c r="D1291" s="2" t="str">
        <f t="shared" si="2558"/>
        <v>BC3</v>
      </c>
      <c r="E1291" s="7" t="str">
        <f>IF(ISERROR(VLOOKUP($D1291,SITES!$A:$E,2,FALSE)),"",VLOOKUP($D1291,SITES!$A:$E,2,FALSE))</f>
        <v>Broward County 3</v>
      </c>
      <c r="F1291" s="4">
        <f>IF(ISERROR(VLOOKUP($D1291,SITES!$A:$E,3,FALSE)),"",VLOOKUP($D1291,SITES!$A:$E,3,FALSE))</f>
        <v>26.158633333333334</v>
      </c>
      <c r="G1291" s="31">
        <f>IF(ISERROR(VLOOKUP($D1291,SITES!$A:$E,4,FALSE)),"",VLOOKUP($D1291,SITES!$A:$E,4,FALSE))</f>
        <v>-80.077349999999996</v>
      </c>
      <c r="H1291" s="50">
        <f t="shared" ref="H1291:P1291" si="2559">IF(ISERROR(H1290),IF(ISERROR(H1289),IF(ISERROR(H1288),"BLANK",H1288),H1289),H1290)</f>
        <v>45479</v>
      </c>
      <c r="I1291" s="2">
        <f t="shared" si="2559"/>
        <v>15</v>
      </c>
      <c r="J1291" s="2" t="str">
        <f t="shared" si="2559"/>
        <v>N</v>
      </c>
      <c r="K1291" s="6">
        <f t="shared" si="2559"/>
        <v>0.41666666666666669</v>
      </c>
      <c r="L1291" s="2" t="str">
        <f t="shared" si="2559"/>
        <v>Angela</v>
      </c>
      <c r="M1291" s="2">
        <f t="shared" si="2559"/>
        <v>18.899999999999999</v>
      </c>
      <c r="N1291" s="2">
        <f t="shared" si="2559"/>
        <v>2</v>
      </c>
      <c r="O1291" s="2">
        <f t="shared" si="2559"/>
        <v>2</v>
      </c>
      <c r="P1291" s="2" t="str">
        <f t="shared" si="2559"/>
        <v>dez</v>
      </c>
      <c r="Q1291" s="7" t="str">
        <f>IF($N1291=1,IF(ISERROR(VLOOKUP($P1291,'M1'!$A:$C,Q$2,FALSE)),"NOT PRESENT",VLOOKUP($P1291,'M1'!$A:$C,Q$2,FALSE)),IF($N1291=2,IF(ISERROR(VLOOKUP(DATA!$P1291,'M2'!$A:$C,Q$2,FALSE)),"NOT PRESENT",VLOOKUP(DATA!$P1291,'M2'!$A:$C,Q$2,FALSE)),IF($N1291=0,IF(ISERROR(VLOOKUP($P1291,'M1'!$A:$C,Q$2,FALSE)),IF(ISERROR(VLOOKUP(DATA!$P1291,'M2'!$A:$C,Q$2,FALSE)),"NOT PRESENT",VLOOKUP(DATA!$P1291,'M2'!$A:$C,Q$2,FALSE)),VLOOKUP($P1291,'M1'!$A:$C,Q$2,FALSE)),"SPECIFY METHOD")))</f>
        <v>Debris - Zero</v>
      </c>
      <c r="R1291" s="7" t="str">
        <f>IF($N1291=1,IF(ISERROR(VLOOKUP($P1291,'M1'!$A:$C,R$2,FALSE)),"NOT PRESENT",VLOOKUP($P1291,'M1'!$A:$C,R$2,FALSE)),IF($N1291=2,IF(ISERROR(VLOOKUP(DATA!$P1291,'M2'!$A:$C,R$2,FALSE)),"NOT PRESENT",VLOOKUP(DATA!$P1291,'M2'!$A:$C,R$2,FALSE)),IF($N1291=0,IF(ISERROR(VLOOKUP($P1291,'M1'!$A:$C,R$2,FALSE)),IF(ISERROR(VLOOKUP(DATA!$P1291,'M2'!$A:$C,R$2,FALSE)),"NOT PRESENT",VLOOKUP(DATA!$P1291,'M2'!$A:$C,R$2,FALSE)),VLOOKUP($P1291,'M1'!$A:$C,R$2,FALSE)),"SPECIFY METHOD")))</f>
        <v>No Debris found</v>
      </c>
      <c r="S1291" s="33">
        <f t="shared" si="2447"/>
        <v>0</v>
      </c>
      <c r="T1291" s="2">
        <v>0</v>
      </c>
    </row>
    <row r="1292" spans="2:20">
      <c r="B1292" s="2" t="str">
        <f t="shared" ref="B1292:D1292" si="2560">IF(ISERROR(B1291),IF(ISERROR(B1290),IF(ISERROR(B1289),"BLANK",B1289),B1290),B1291)</f>
        <v>LH</v>
      </c>
      <c r="C1292" s="2" t="str">
        <f t="shared" si="2560"/>
        <v>KK</v>
      </c>
      <c r="D1292" s="2" t="str">
        <f t="shared" si="2560"/>
        <v>BC3</v>
      </c>
      <c r="E1292" s="7" t="str">
        <f>IF(ISERROR(VLOOKUP($D1292,SITES!$A:$E,2,FALSE)),"",VLOOKUP($D1292,SITES!$A:$E,2,FALSE))</f>
        <v>Broward County 3</v>
      </c>
      <c r="F1292" s="4">
        <f>IF(ISERROR(VLOOKUP($D1292,SITES!$A:$E,3,FALSE)),"",VLOOKUP($D1292,SITES!$A:$E,3,FALSE))</f>
        <v>26.158633333333334</v>
      </c>
      <c r="G1292" s="31">
        <f>IF(ISERROR(VLOOKUP($D1292,SITES!$A:$E,4,FALSE)),"",VLOOKUP($D1292,SITES!$A:$E,4,FALSE))</f>
        <v>-80.077349999999996</v>
      </c>
      <c r="H1292" s="50">
        <f t="shared" ref="H1292:P1292" si="2561">IF(ISERROR(H1291),IF(ISERROR(H1290),IF(ISERROR(H1289),"BLANK",H1289),H1290),H1291)</f>
        <v>45479</v>
      </c>
      <c r="I1292" s="2">
        <f t="shared" si="2561"/>
        <v>15</v>
      </c>
      <c r="J1292" s="2" t="str">
        <f t="shared" si="2561"/>
        <v>N</v>
      </c>
      <c r="K1292" s="6">
        <f t="shared" si="2561"/>
        <v>0.41666666666666669</v>
      </c>
      <c r="L1292" s="2" t="str">
        <f t="shared" si="2561"/>
        <v>Angela</v>
      </c>
      <c r="M1292" s="2">
        <f t="shared" si="2561"/>
        <v>18.899999999999999</v>
      </c>
      <c r="N1292" s="2">
        <f t="shared" si="2561"/>
        <v>2</v>
      </c>
      <c r="O1292" s="2">
        <f t="shared" si="2561"/>
        <v>2</v>
      </c>
      <c r="P1292" s="2" t="str">
        <f t="shared" si="2561"/>
        <v>dez</v>
      </c>
      <c r="Q1292" s="7" t="str">
        <f>IF($N1292=1,IF(ISERROR(VLOOKUP($P1292,'M1'!$A:$C,Q$2,FALSE)),"NOT PRESENT",VLOOKUP($P1292,'M1'!$A:$C,Q$2,FALSE)),IF($N1292=2,IF(ISERROR(VLOOKUP(DATA!$P1292,'M2'!$A:$C,Q$2,FALSE)),"NOT PRESENT",VLOOKUP(DATA!$P1292,'M2'!$A:$C,Q$2,FALSE)),IF($N1292=0,IF(ISERROR(VLOOKUP($P1292,'M1'!$A:$C,Q$2,FALSE)),IF(ISERROR(VLOOKUP(DATA!$P1292,'M2'!$A:$C,Q$2,FALSE)),"NOT PRESENT",VLOOKUP(DATA!$P1292,'M2'!$A:$C,Q$2,FALSE)),VLOOKUP($P1292,'M1'!$A:$C,Q$2,FALSE)),"SPECIFY METHOD")))</f>
        <v>Debris - Zero</v>
      </c>
      <c r="R1292" s="7" t="str">
        <f>IF($N1292=1,IF(ISERROR(VLOOKUP($P1292,'M1'!$A:$C,R$2,FALSE)),"NOT PRESENT",VLOOKUP($P1292,'M1'!$A:$C,R$2,FALSE)),IF($N1292=2,IF(ISERROR(VLOOKUP(DATA!$P1292,'M2'!$A:$C,R$2,FALSE)),"NOT PRESENT",VLOOKUP(DATA!$P1292,'M2'!$A:$C,R$2,FALSE)),IF($N1292=0,IF(ISERROR(VLOOKUP($P1292,'M1'!$A:$C,R$2,FALSE)),IF(ISERROR(VLOOKUP(DATA!$P1292,'M2'!$A:$C,R$2,FALSE)),"NOT PRESENT",VLOOKUP(DATA!$P1292,'M2'!$A:$C,R$2,FALSE)),VLOOKUP($P1292,'M1'!$A:$C,R$2,FALSE)),"SPECIFY METHOD")))</f>
        <v>No Debris found</v>
      </c>
      <c r="S1292" s="33">
        <f t="shared" si="2447"/>
        <v>0</v>
      </c>
      <c r="T1292" s="2">
        <v>0</v>
      </c>
    </row>
    <row r="1293" spans="2:20">
      <c r="B1293" s="2" t="str">
        <f t="shared" ref="B1293:D1293" si="2562">IF(ISERROR(B1292),IF(ISERROR(B1291),IF(ISERROR(B1290),"BLANK",B1290),B1291),B1292)</f>
        <v>LH</v>
      </c>
      <c r="C1293" s="2" t="str">
        <f t="shared" si="2562"/>
        <v>KK</v>
      </c>
      <c r="D1293" s="2" t="str">
        <f t="shared" si="2562"/>
        <v>BC3</v>
      </c>
      <c r="E1293" s="7" t="str">
        <f>IF(ISERROR(VLOOKUP($D1293,SITES!$A:$E,2,FALSE)),"",VLOOKUP($D1293,SITES!$A:$E,2,FALSE))</f>
        <v>Broward County 3</v>
      </c>
      <c r="F1293" s="4">
        <f>IF(ISERROR(VLOOKUP($D1293,SITES!$A:$E,3,FALSE)),"",VLOOKUP($D1293,SITES!$A:$E,3,FALSE))</f>
        <v>26.158633333333334</v>
      </c>
      <c r="G1293" s="31">
        <f>IF(ISERROR(VLOOKUP($D1293,SITES!$A:$E,4,FALSE)),"",VLOOKUP($D1293,SITES!$A:$E,4,FALSE))</f>
        <v>-80.077349999999996</v>
      </c>
      <c r="H1293" s="50">
        <f t="shared" ref="H1293:P1293" si="2563">IF(ISERROR(H1292),IF(ISERROR(H1291),IF(ISERROR(H1290),"BLANK",H1290),H1291),H1292)</f>
        <v>45479</v>
      </c>
      <c r="I1293" s="2">
        <f t="shared" si="2563"/>
        <v>15</v>
      </c>
      <c r="J1293" s="2" t="str">
        <f t="shared" si="2563"/>
        <v>N</v>
      </c>
      <c r="K1293" s="6">
        <f t="shared" si="2563"/>
        <v>0.41666666666666669</v>
      </c>
      <c r="L1293" s="2" t="str">
        <f t="shared" si="2563"/>
        <v>Angela</v>
      </c>
      <c r="M1293" s="2">
        <f t="shared" si="2563"/>
        <v>18.899999999999999</v>
      </c>
      <c r="N1293" s="2">
        <f t="shared" si="2563"/>
        <v>2</v>
      </c>
      <c r="O1293" s="2">
        <f t="shared" si="2563"/>
        <v>2</v>
      </c>
      <c r="P1293" s="2" t="str">
        <f t="shared" si="2563"/>
        <v>dez</v>
      </c>
      <c r="Q1293" s="7" t="str">
        <f>IF($N1293=1,IF(ISERROR(VLOOKUP($P1293,'M1'!$A:$C,Q$2,FALSE)),"NOT PRESENT",VLOOKUP($P1293,'M1'!$A:$C,Q$2,FALSE)),IF($N1293=2,IF(ISERROR(VLOOKUP(DATA!$P1293,'M2'!$A:$C,Q$2,FALSE)),"NOT PRESENT",VLOOKUP(DATA!$P1293,'M2'!$A:$C,Q$2,FALSE)),IF($N1293=0,IF(ISERROR(VLOOKUP($P1293,'M1'!$A:$C,Q$2,FALSE)),IF(ISERROR(VLOOKUP(DATA!$P1293,'M2'!$A:$C,Q$2,FALSE)),"NOT PRESENT",VLOOKUP(DATA!$P1293,'M2'!$A:$C,Q$2,FALSE)),VLOOKUP($P1293,'M1'!$A:$C,Q$2,FALSE)),"SPECIFY METHOD")))</f>
        <v>Debris - Zero</v>
      </c>
      <c r="R1293" s="7" t="str">
        <f>IF($N1293=1,IF(ISERROR(VLOOKUP($P1293,'M1'!$A:$C,R$2,FALSE)),"NOT PRESENT",VLOOKUP($P1293,'M1'!$A:$C,R$2,FALSE)),IF($N1293=2,IF(ISERROR(VLOOKUP(DATA!$P1293,'M2'!$A:$C,R$2,FALSE)),"NOT PRESENT",VLOOKUP(DATA!$P1293,'M2'!$A:$C,R$2,FALSE)),IF($N1293=0,IF(ISERROR(VLOOKUP($P1293,'M1'!$A:$C,R$2,FALSE)),IF(ISERROR(VLOOKUP(DATA!$P1293,'M2'!$A:$C,R$2,FALSE)),"NOT PRESENT",VLOOKUP(DATA!$P1293,'M2'!$A:$C,R$2,FALSE)),VLOOKUP($P1293,'M1'!$A:$C,R$2,FALSE)),"SPECIFY METHOD")))</f>
        <v>No Debris found</v>
      </c>
      <c r="S1293" s="33">
        <f t="shared" si="2447"/>
        <v>0</v>
      </c>
      <c r="T1293" s="2">
        <v>0</v>
      </c>
    </row>
    <row r="1294" spans="2:20">
      <c r="B1294" s="2" t="str">
        <f t="shared" ref="B1294:D1294" si="2564">IF(ISERROR(B1293),IF(ISERROR(B1292),IF(ISERROR(B1291),"BLANK",B1291),B1292),B1293)</f>
        <v>LH</v>
      </c>
      <c r="C1294" s="2" t="str">
        <f t="shared" si="2564"/>
        <v>KK</v>
      </c>
      <c r="D1294" s="2" t="str">
        <f t="shared" si="2564"/>
        <v>BC3</v>
      </c>
      <c r="E1294" s="7" t="str">
        <f>IF(ISERROR(VLOOKUP($D1294,SITES!$A:$E,2,FALSE)),"",VLOOKUP($D1294,SITES!$A:$E,2,FALSE))</f>
        <v>Broward County 3</v>
      </c>
      <c r="F1294" s="4">
        <f>IF(ISERROR(VLOOKUP($D1294,SITES!$A:$E,3,FALSE)),"",VLOOKUP($D1294,SITES!$A:$E,3,FALSE))</f>
        <v>26.158633333333334</v>
      </c>
      <c r="G1294" s="31">
        <f>IF(ISERROR(VLOOKUP($D1294,SITES!$A:$E,4,FALSE)),"",VLOOKUP($D1294,SITES!$A:$E,4,FALSE))</f>
        <v>-80.077349999999996</v>
      </c>
      <c r="H1294" s="50">
        <f t="shared" ref="H1294:P1294" si="2565">IF(ISERROR(H1293),IF(ISERROR(H1292),IF(ISERROR(H1291),"BLANK",H1291),H1292),H1293)</f>
        <v>45479</v>
      </c>
      <c r="I1294" s="2">
        <f t="shared" si="2565"/>
        <v>15</v>
      </c>
      <c r="J1294" s="2" t="str">
        <f t="shared" si="2565"/>
        <v>N</v>
      </c>
      <c r="K1294" s="6">
        <f t="shared" si="2565"/>
        <v>0.41666666666666669</v>
      </c>
      <c r="L1294" s="2" t="str">
        <f t="shared" si="2565"/>
        <v>Angela</v>
      </c>
      <c r="M1294" s="2">
        <f t="shared" si="2565"/>
        <v>18.899999999999999</v>
      </c>
      <c r="N1294" s="2">
        <f t="shared" si="2565"/>
        <v>2</v>
      </c>
      <c r="O1294" s="2">
        <f t="shared" si="2565"/>
        <v>2</v>
      </c>
      <c r="P1294" s="2" t="str">
        <f t="shared" si="2565"/>
        <v>dez</v>
      </c>
      <c r="Q1294" s="7" t="str">
        <f>IF($N1294=1,IF(ISERROR(VLOOKUP($P1294,'M1'!$A:$C,Q$2,FALSE)),"NOT PRESENT",VLOOKUP($P1294,'M1'!$A:$C,Q$2,FALSE)),IF($N1294=2,IF(ISERROR(VLOOKUP(DATA!$P1294,'M2'!$A:$C,Q$2,FALSE)),"NOT PRESENT",VLOOKUP(DATA!$P1294,'M2'!$A:$C,Q$2,FALSE)),IF($N1294=0,IF(ISERROR(VLOOKUP($P1294,'M1'!$A:$C,Q$2,FALSE)),IF(ISERROR(VLOOKUP(DATA!$P1294,'M2'!$A:$C,Q$2,FALSE)),"NOT PRESENT",VLOOKUP(DATA!$P1294,'M2'!$A:$C,Q$2,FALSE)),VLOOKUP($P1294,'M1'!$A:$C,Q$2,FALSE)),"SPECIFY METHOD")))</f>
        <v>Debris - Zero</v>
      </c>
      <c r="R1294" s="7" t="str">
        <f>IF($N1294=1,IF(ISERROR(VLOOKUP($P1294,'M1'!$A:$C,R$2,FALSE)),"NOT PRESENT",VLOOKUP($P1294,'M1'!$A:$C,R$2,FALSE)),IF($N1294=2,IF(ISERROR(VLOOKUP(DATA!$P1294,'M2'!$A:$C,R$2,FALSE)),"NOT PRESENT",VLOOKUP(DATA!$P1294,'M2'!$A:$C,R$2,FALSE)),IF($N1294=0,IF(ISERROR(VLOOKUP($P1294,'M1'!$A:$C,R$2,FALSE)),IF(ISERROR(VLOOKUP(DATA!$P1294,'M2'!$A:$C,R$2,FALSE)),"NOT PRESENT",VLOOKUP(DATA!$P1294,'M2'!$A:$C,R$2,FALSE)),VLOOKUP($P1294,'M1'!$A:$C,R$2,FALSE)),"SPECIFY METHOD")))</f>
        <v>No Debris found</v>
      </c>
      <c r="S1294" s="33">
        <f t="shared" si="2447"/>
        <v>0</v>
      </c>
      <c r="T1294" s="2">
        <v>0</v>
      </c>
    </row>
    <row r="1295" spans="2:20">
      <c r="B1295" s="2" t="str">
        <f t="shared" ref="B1295:D1295" si="2566">IF(ISERROR(B1294),IF(ISERROR(B1293),IF(ISERROR(B1292),"BLANK",B1292),B1293),B1294)</f>
        <v>LH</v>
      </c>
      <c r="C1295" s="2" t="str">
        <f t="shared" si="2566"/>
        <v>KK</v>
      </c>
      <c r="D1295" s="2" t="str">
        <f t="shared" si="2566"/>
        <v>BC3</v>
      </c>
      <c r="E1295" s="7" t="str">
        <f>IF(ISERROR(VLOOKUP($D1295,SITES!$A:$E,2,FALSE)),"",VLOOKUP($D1295,SITES!$A:$E,2,FALSE))</f>
        <v>Broward County 3</v>
      </c>
      <c r="F1295" s="4">
        <f>IF(ISERROR(VLOOKUP($D1295,SITES!$A:$E,3,FALSE)),"",VLOOKUP($D1295,SITES!$A:$E,3,FALSE))</f>
        <v>26.158633333333334</v>
      </c>
      <c r="G1295" s="31">
        <f>IF(ISERROR(VLOOKUP($D1295,SITES!$A:$E,4,FALSE)),"",VLOOKUP($D1295,SITES!$A:$E,4,FALSE))</f>
        <v>-80.077349999999996</v>
      </c>
      <c r="H1295" s="50">
        <f t="shared" ref="H1295:P1295" si="2567">IF(ISERROR(H1294),IF(ISERROR(H1293),IF(ISERROR(H1292),"BLANK",H1292),H1293),H1294)</f>
        <v>45479</v>
      </c>
      <c r="I1295" s="2">
        <f t="shared" si="2567"/>
        <v>15</v>
      </c>
      <c r="J1295" s="2" t="str">
        <f t="shared" si="2567"/>
        <v>N</v>
      </c>
      <c r="K1295" s="6">
        <f t="shared" si="2567"/>
        <v>0.41666666666666669</v>
      </c>
      <c r="L1295" s="2" t="str">
        <f t="shared" si="2567"/>
        <v>Angela</v>
      </c>
      <c r="M1295" s="2">
        <f t="shared" si="2567"/>
        <v>18.899999999999999</v>
      </c>
      <c r="N1295" s="2">
        <f t="shared" si="2567"/>
        <v>2</v>
      </c>
      <c r="O1295" s="2">
        <f t="shared" si="2567"/>
        <v>2</v>
      </c>
      <c r="P1295" s="2" t="str">
        <f t="shared" si="2567"/>
        <v>dez</v>
      </c>
      <c r="Q1295" s="7" t="str">
        <f>IF($N1295=1,IF(ISERROR(VLOOKUP($P1295,'M1'!$A:$C,Q$2,FALSE)),"NOT PRESENT",VLOOKUP($P1295,'M1'!$A:$C,Q$2,FALSE)),IF($N1295=2,IF(ISERROR(VLOOKUP(DATA!$P1295,'M2'!$A:$C,Q$2,FALSE)),"NOT PRESENT",VLOOKUP(DATA!$P1295,'M2'!$A:$C,Q$2,FALSE)),IF($N1295=0,IF(ISERROR(VLOOKUP($P1295,'M1'!$A:$C,Q$2,FALSE)),IF(ISERROR(VLOOKUP(DATA!$P1295,'M2'!$A:$C,Q$2,FALSE)),"NOT PRESENT",VLOOKUP(DATA!$P1295,'M2'!$A:$C,Q$2,FALSE)),VLOOKUP($P1295,'M1'!$A:$C,Q$2,FALSE)),"SPECIFY METHOD")))</f>
        <v>Debris - Zero</v>
      </c>
      <c r="R1295" s="7" t="str">
        <f>IF($N1295=1,IF(ISERROR(VLOOKUP($P1295,'M1'!$A:$C,R$2,FALSE)),"NOT PRESENT",VLOOKUP($P1295,'M1'!$A:$C,R$2,FALSE)),IF($N1295=2,IF(ISERROR(VLOOKUP(DATA!$P1295,'M2'!$A:$C,R$2,FALSE)),"NOT PRESENT",VLOOKUP(DATA!$P1295,'M2'!$A:$C,R$2,FALSE)),IF($N1295=0,IF(ISERROR(VLOOKUP($P1295,'M1'!$A:$C,R$2,FALSE)),IF(ISERROR(VLOOKUP(DATA!$P1295,'M2'!$A:$C,R$2,FALSE)),"NOT PRESENT",VLOOKUP(DATA!$P1295,'M2'!$A:$C,R$2,FALSE)),VLOOKUP($P1295,'M1'!$A:$C,R$2,FALSE)),"SPECIFY METHOD")))</f>
        <v>No Debris found</v>
      </c>
      <c r="S1295" s="33">
        <f t="shared" si="2447"/>
        <v>0</v>
      </c>
      <c r="T1295" s="2">
        <v>0</v>
      </c>
    </row>
    <row r="1296" spans="2:20">
      <c r="B1296" s="2" t="str">
        <f t="shared" ref="B1296:D1296" si="2568">IF(ISERROR(B1295),IF(ISERROR(B1294),IF(ISERROR(B1293),"BLANK",B1293),B1294),B1295)</f>
        <v>LH</v>
      </c>
      <c r="C1296" s="2" t="str">
        <f t="shared" si="2568"/>
        <v>KK</v>
      </c>
      <c r="D1296" s="2" t="str">
        <f t="shared" si="2568"/>
        <v>BC3</v>
      </c>
      <c r="E1296" s="7" t="str">
        <f>IF(ISERROR(VLOOKUP($D1296,SITES!$A:$E,2,FALSE)),"",VLOOKUP($D1296,SITES!$A:$E,2,FALSE))</f>
        <v>Broward County 3</v>
      </c>
      <c r="F1296" s="4">
        <f>IF(ISERROR(VLOOKUP($D1296,SITES!$A:$E,3,FALSE)),"",VLOOKUP($D1296,SITES!$A:$E,3,FALSE))</f>
        <v>26.158633333333334</v>
      </c>
      <c r="G1296" s="31">
        <f>IF(ISERROR(VLOOKUP($D1296,SITES!$A:$E,4,FALSE)),"",VLOOKUP($D1296,SITES!$A:$E,4,FALSE))</f>
        <v>-80.077349999999996</v>
      </c>
      <c r="H1296" s="50">
        <f t="shared" ref="H1296:P1296" si="2569">IF(ISERROR(H1295),IF(ISERROR(H1294),IF(ISERROR(H1293),"BLANK",H1293),H1294),H1295)</f>
        <v>45479</v>
      </c>
      <c r="I1296" s="2">
        <f t="shared" si="2569"/>
        <v>15</v>
      </c>
      <c r="J1296" s="2" t="str">
        <f t="shared" si="2569"/>
        <v>N</v>
      </c>
      <c r="K1296" s="6">
        <f t="shared" si="2569"/>
        <v>0.41666666666666669</v>
      </c>
      <c r="L1296" s="2" t="str">
        <f t="shared" si="2569"/>
        <v>Angela</v>
      </c>
      <c r="M1296" s="2">
        <f t="shared" si="2569"/>
        <v>18.899999999999999</v>
      </c>
      <c r="N1296" s="2">
        <f t="shared" si="2569"/>
        <v>2</v>
      </c>
      <c r="O1296" s="2">
        <f t="shared" si="2569"/>
        <v>2</v>
      </c>
      <c r="P1296" s="2" t="str">
        <f t="shared" si="2569"/>
        <v>dez</v>
      </c>
      <c r="Q1296" s="7" t="str">
        <f>IF($N1296=1,IF(ISERROR(VLOOKUP($P1296,'M1'!$A:$C,Q$2,FALSE)),"NOT PRESENT",VLOOKUP($P1296,'M1'!$A:$C,Q$2,FALSE)),IF($N1296=2,IF(ISERROR(VLOOKUP(DATA!$P1296,'M2'!$A:$C,Q$2,FALSE)),"NOT PRESENT",VLOOKUP(DATA!$P1296,'M2'!$A:$C,Q$2,FALSE)),IF($N1296=0,IF(ISERROR(VLOOKUP($P1296,'M1'!$A:$C,Q$2,FALSE)),IF(ISERROR(VLOOKUP(DATA!$P1296,'M2'!$A:$C,Q$2,FALSE)),"NOT PRESENT",VLOOKUP(DATA!$P1296,'M2'!$A:$C,Q$2,FALSE)),VLOOKUP($P1296,'M1'!$A:$C,Q$2,FALSE)),"SPECIFY METHOD")))</f>
        <v>Debris - Zero</v>
      </c>
      <c r="R1296" s="7" t="str">
        <f>IF($N1296=1,IF(ISERROR(VLOOKUP($P1296,'M1'!$A:$C,R$2,FALSE)),"NOT PRESENT",VLOOKUP($P1296,'M1'!$A:$C,R$2,FALSE)),IF($N1296=2,IF(ISERROR(VLOOKUP(DATA!$P1296,'M2'!$A:$C,R$2,FALSE)),"NOT PRESENT",VLOOKUP(DATA!$P1296,'M2'!$A:$C,R$2,FALSE)),IF($N1296=0,IF(ISERROR(VLOOKUP($P1296,'M1'!$A:$C,R$2,FALSE)),IF(ISERROR(VLOOKUP(DATA!$P1296,'M2'!$A:$C,R$2,FALSE)),"NOT PRESENT",VLOOKUP(DATA!$P1296,'M2'!$A:$C,R$2,FALSE)),VLOOKUP($P1296,'M1'!$A:$C,R$2,FALSE)),"SPECIFY METHOD")))</f>
        <v>No Debris found</v>
      </c>
      <c r="S1296" s="33">
        <f t="shared" si="2447"/>
        <v>0</v>
      </c>
      <c r="T1296" s="2">
        <v>0</v>
      </c>
    </row>
    <row r="1297" spans="2:20">
      <c r="B1297" s="2" t="str">
        <f t="shared" ref="B1297:D1297" si="2570">IF(ISERROR(B1296),IF(ISERROR(B1295),IF(ISERROR(B1294),"BLANK",B1294),B1295),B1296)</f>
        <v>LH</v>
      </c>
      <c r="C1297" s="2" t="str">
        <f t="shared" si="2570"/>
        <v>KK</v>
      </c>
      <c r="D1297" s="2" t="str">
        <f t="shared" si="2570"/>
        <v>BC3</v>
      </c>
      <c r="E1297" s="7" t="str">
        <f>IF(ISERROR(VLOOKUP($D1297,SITES!$A:$E,2,FALSE)),"",VLOOKUP($D1297,SITES!$A:$E,2,FALSE))</f>
        <v>Broward County 3</v>
      </c>
      <c r="F1297" s="4">
        <f>IF(ISERROR(VLOOKUP($D1297,SITES!$A:$E,3,FALSE)),"",VLOOKUP($D1297,SITES!$A:$E,3,FALSE))</f>
        <v>26.158633333333334</v>
      </c>
      <c r="G1297" s="31">
        <f>IF(ISERROR(VLOOKUP($D1297,SITES!$A:$E,4,FALSE)),"",VLOOKUP($D1297,SITES!$A:$E,4,FALSE))</f>
        <v>-80.077349999999996</v>
      </c>
      <c r="H1297" s="50">
        <f t="shared" ref="H1297:P1297" si="2571">IF(ISERROR(H1296),IF(ISERROR(H1295),IF(ISERROR(H1294),"BLANK",H1294),H1295),H1296)</f>
        <v>45479</v>
      </c>
      <c r="I1297" s="2">
        <f t="shared" si="2571"/>
        <v>15</v>
      </c>
      <c r="J1297" s="2" t="str">
        <f t="shared" si="2571"/>
        <v>N</v>
      </c>
      <c r="K1297" s="6">
        <f t="shared" si="2571"/>
        <v>0.41666666666666669</v>
      </c>
      <c r="L1297" s="2" t="str">
        <f t="shared" si="2571"/>
        <v>Angela</v>
      </c>
      <c r="M1297" s="2">
        <f t="shared" si="2571"/>
        <v>18.899999999999999</v>
      </c>
      <c r="N1297" s="2">
        <f t="shared" si="2571"/>
        <v>2</v>
      </c>
      <c r="O1297" s="2">
        <f t="shared" si="2571"/>
        <v>2</v>
      </c>
      <c r="P1297" s="2" t="str">
        <f t="shared" si="2571"/>
        <v>dez</v>
      </c>
      <c r="Q1297" s="7" t="str">
        <f>IF($N1297=1,IF(ISERROR(VLOOKUP($P1297,'M1'!$A:$C,Q$2,FALSE)),"NOT PRESENT",VLOOKUP($P1297,'M1'!$A:$C,Q$2,FALSE)),IF($N1297=2,IF(ISERROR(VLOOKUP(DATA!$P1297,'M2'!$A:$C,Q$2,FALSE)),"NOT PRESENT",VLOOKUP(DATA!$P1297,'M2'!$A:$C,Q$2,FALSE)),IF($N1297=0,IF(ISERROR(VLOOKUP($P1297,'M1'!$A:$C,Q$2,FALSE)),IF(ISERROR(VLOOKUP(DATA!$P1297,'M2'!$A:$C,Q$2,FALSE)),"NOT PRESENT",VLOOKUP(DATA!$P1297,'M2'!$A:$C,Q$2,FALSE)),VLOOKUP($P1297,'M1'!$A:$C,Q$2,FALSE)),"SPECIFY METHOD")))</f>
        <v>Debris - Zero</v>
      </c>
      <c r="R1297" s="7" t="str">
        <f>IF($N1297=1,IF(ISERROR(VLOOKUP($P1297,'M1'!$A:$C,R$2,FALSE)),"NOT PRESENT",VLOOKUP($P1297,'M1'!$A:$C,R$2,FALSE)),IF($N1297=2,IF(ISERROR(VLOOKUP(DATA!$P1297,'M2'!$A:$C,R$2,FALSE)),"NOT PRESENT",VLOOKUP(DATA!$P1297,'M2'!$A:$C,R$2,FALSE)),IF($N1297=0,IF(ISERROR(VLOOKUP($P1297,'M1'!$A:$C,R$2,FALSE)),IF(ISERROR(VLOOKUP(DATA!$P1297,'M2'!$A:$C,R$2,FALSE)),"NOT PRESENT",VLOOKUP(DATA!$P1297,'M2'!$A:$C,R$2,FALSE)),VLOOKUP($P1297,'M1'!$A:$C,R$2,FALSE)),"SPECIFY METHOD")))</f>
        <v>No Debris found</v>
      </c>
      <c r="S1297" s="33">
        <f t="shared" si="2447"/>
        <v>0</v>
      </c>
      <c r="T1297" s="2">
        <v>0</v>
      </c>
    </row>
    <row r="1298" spans="2:20">
      <c r="B1298" s="2" t="str">
        <f t="shared" ref="B1298:D1298" si="2572">IF(ISERROR(B1297),IF(ISERROR(B1296),IF(ISERROR(B1295),"BLANK",B1295),B1296),B1297)</f>
        <v>LH</v>
      </c>
      <c r="C1298" s="2" t="str">
        <f t="shared" si="2572"/>
        <v>KK</v>
      </c>
      <c r="D1298" s="2" t="str">
        <f t="shared" si="2572"/>
        <v>BC3</v>
      </c>
      <c r="E1298" s="7" t="str">
        <f>IF(ISERROR(VLOOKUP($D1298,SITES!$A:$E,2,FALSE)),"",VLOOKUP($D1298,SITES!$A:$E,2,FALSE))</f>
        <v>Broward County 3</v>
      </c>
      <c r="F1298" s="4">
        <f>IF(ISERROR(VLOOKUP($D1298,SITES!$A:$E,3,FALSE)),"",VLOOKUP($D1298,SITES!$A:$E,3,FALSE))</f>
        <v>26.158633333333334</v>
      </c>
      <c r="G1298" s="31">
        <f>IF(ISERROR(VLOOKUP($D1298,SITES!$A:$E,4,FALSE)),"",VLOOKUP($D1298,SITES!$A:$E,4,FALSE))</f>
        <v>-80.077349999999996</v>
      </c>
      <c r="H1298" s="50">
        <f t="shared" ref="H1298:P1298" si="2573">IF(ISERROR(H1297),IF(ISERROR(H1296),IF(ISERROR(H1295),"BLANK",H1295),H1296),H1297)</f>
        <v>45479</v>
      </c>
      <c r="I1298" s="2">
        <f t="shared" si="2573"/>
        <v>15</v>
      </c>
      <c r="J1298" s="2" t="str">
        <f t="shared" si="2573"/>
        <v>N</v>
      </c>
      <c r="K1298" s="6">
        <f t="shared" si="2573"/>
        <v>0.41666666666666669</v>
      </c>
      <c r="L1298" s="2" t="str">
        <f t="shared" si="2573"/>
        <v>Angela</v>
      </c>
      <c r="M1298" s="2">
        <f t="shared" si="2573"/>
        <v>18.899999999999999</v>
      </c>
      <c r="N1298" s="2">
        <f t="shared" si="2573"/>
        <v>2</v>
      </c>
      <c r="O1298" s="2">
        <f t="shared" si="2573"/>
        <v>2</v>
      </c>
      <c r="P1298" s="2" t="str">
        <f t="shared" si="2573"/>
        <v>dez</v>
      </c>
      <c r="Q1298" s="7" t="str">
        <f>IF($N1298=1,IF(ISERROR(VLOOKUP($P1298,'M1'!$A:$C,Q$2,FALSE)),"NOT PRESENT",VLOOKUP($P1298,'M1'!$A:$C,Q$2,FALSE)),IF($N1298=2,IF(ISERROR(VLOOKUP(DATA!$P1298,'M2'!$A:$C,Q$2,FALSE)),"NOT PRESENT",VLOOKUP(DATA!$P1298,'M2'!$A:$C,Q$2,FALSE)),IF($N1298=0,IF(ISERROR(VLOOKUP($P1298,'M1'!$A:$C,Q$2,FALSE)),IF(ISERROR(VLOOKUP(DATA!$P1298,'M2'!$A:$C,Q$2,FALSE)),"NOT PRESENT",VLOOKUP(DATA!$P1298,'M2'!$A:$C,Q$2,FALSE)),VLOOKUP($P1298,'M1'!$A:$C,Q$2,FALSE)),"SPECIFY METHOD")))</f>
        <v>Debris - Zero</v>
      </c>
      <c r="R1298" s="7" t="str">
        <f>IF($N1298=1,IF(ISERROR(VLOOKUP($P1298,'M1'!$A:$C,R$2,FALSE)),"NOT PRESENT",VLOOKUP($P1298,'M1'!$A:$C,R$2,FALSE)),IF($N1298=2,IF(ISERROR(VLOOKUP(DATA!$P1298,'M2'!$A:$C,R$2,FALSE)),"NOT PRESENT",VLOOKUP(DATA!$P1298,'M2'!$A:$C,R$2,FALSE)),IF($N1298=0,IF(ISERROR(VLOOKUP($P1298,'M1'!$A:$C,R$2,FALSE)),IF(ISERROR(VLOOKUP(DATA!$P1298,'M2'!$A:$C,R$2,FALSE)),"NOT PRESENT",VLOOKUP(DATA!$P1298,'M2'!$A:$C,R$2,FALSE)),VLOOKUP($P1298,'M1'!$A:$C,R$2,FALSE)),"SPECIFY METHOD")))</f>
        <v>No Debris found</v>
      </c>
      <c r="S1298" s="33">
        <f t="shared" si="2447"/>
        <v>0</v>
      </c>
      <c r="T1298" s="2">
        <v>0</v>
      </c>
    </row>
    <row r="1299" spans="2:20">
      <c r="B1299" s="2" t="str">
        <f t="shared" ref="B1299:D1299" si="2574">IF(ISERROR(B1298),IF(ISERROR(B1297),IF(ISERROR(B1296),"BLANK",B1296),B1297),B1298)</f>
        <v>LH</v>
      </c>
      <c r="C1299" s="2" t="str">
        <f t="shared" si="2574"/>
        <v>KK</v>
      </c>
      <c r="D1299" s="2" t="str">
        <f t="shared" si="2574"/>
        <v>BC3</v>
      </c>
      <c r="E1299" s="7" t="str">
        <f>IF(ISERROR(VLOOKUP($D1299,SITES!$A:$E,2,FALSE)),"",VLOOKUP($D1299,SITES!$A:$E,2,FALSE))</f>
        <v>Broward County 3</v>
      </c>
      <c r="F1299" s="4">
        <f>IF(ISERROR(VLOOKUP($D1299,SITES!$A:$E,3,FALSE)),"",VLOOKUP($D1299,SITES!$A:$E,3,FALSE))</f>
        <v>26.158633333333334</v>
      </c>
      <c r="G1299" s="31">
        <f>IF(ISERROR(VLOOKUP($D1299,SITES!$A:$E,4,FALSE)),"",VLOOKUP($D1299,SITES!$A:$E,4,FALSE))</f>
        <v>-80.077349999999996</v>
      </c>
      <c r="H1299" s="50">
        <f t="shared" ref="H1299:P1299" si="2575">IF(ISERROR(H1298),IF(ISERROR(H1297),IF(ISERROR(H1296),"BLANK",H1296),H1297),H1298)</f>
        <v>45479</v>
      </c>
      <c r="I1299" s="2">
        <f t="shared" si="2575"/>
        <v>15</v>
      </c>
      <c r="J1299" s="2" t="str">
        <f t="shared" si="2575"/>
        <v>N</v>
      </c>
      <c r="K1299" s="6">
        <f t="shared" si="2575"/>
        <v>0.41666666666666669</v>
      </c>
      <c r="L1299" s="2" t="str">
        <f t="shared" si="2575"/>
        <v>Angela</v>
      </c>
      <c r="M1299" s="2">
        <f t="shared" si="2575"/>
        <v>18.899999999999999</v>
      </c>
      <c r="N1299" s="2">
        <f t="shared" si="2575"/>
        <v>2</v>
      </c>
      <c r="O1299" s="2">
        <f t="shared" si="2575"/>
        <v>2</v>
      </c>
      <c r="P1299" s="2" t="str">
        <f t="shared" si="2575"/>
        <v>dez</v>
      </c>
      <c r="Q1299" s="7" t="str">
        <f>IF($N1299=1,IF(ISERROR(VLOOKUP($P1299,'M1'!$A:$C,Q$2,FALSE)),"NOT PRESENT",VLOOKUP($P1299,'M1'!$A:$C,Q$2,FALSE)),IF($N1299=2,IF(ISERROR(VLOOKUP(DATA!$P1299,'M2'!$A:$C,Q$2,FALSE)),"NOT PRESENT",VLOOKUP(DATA!$P1299,'M2'!$A:$C,Q$2,FALSE)),IF($N1299=0,IF(ISERROR(VLOOKUP($P1299,'M1'!$A:$C,Q$2,FALSE)),IF(ISERROR(VLOOKUP(DATA!$P1299,'M2'!$A:$C,Q$2,FALSE)),"NOT PRESENT",VLOOKUP(DATA!$P1299,'M2'!$A:$C,Q$2,FALSE)),VLOOKUP($P1299,'M1'!$A:$C,Q$2,FALSE)),"SPECIFY METHOD")))</f>
        <v>Debris - Zero</v>
      </c>
      <c r="R1299" s="7" t="str">
        <f>IF($N1299=1,IF(ISERROR(VLOOKUP($P1299,'M1'!$A:$C,R$2,FALSE)),"NOT PRESENT",VLOOKUP($P1299,'M1'!$A:$C,R$2,FALSE)),IF($N1299=2,IF(ISERROR(VLOOKUP(DATA!$P1299,'M2'!$A:$C,R$2,FALSE)),"NOT PRESENT",VLOOKUP(DATA!$P1299,'M2'!$A:$C,R$2,FALSE)),IF($N1299=0,IF(ISERROR(VLOOKUP($P1299,'M1'!$A:$C,R$2,FALSE)),IF(ISERROR(VLOOKUP(DATA!$P1299,'M2'!$A:$C,R$2,FALSE)),"NOT PRESENT",VLOOKUP(DATA!$P1299,'M2'!$A:$C,R$2,FALSE)),VLOOKUP($P1299,'M1'!$A:$C,R$2,FALSE)),"SPECIFY METHOD")))</f>
        <v>No Debris found</v>
      </c>
      <c r="S1299" s="33">
        <f t="shared" ref="S1299:S1362" si="2576">SUM(T1299:AV1299)</f>
        <v>0</v>
      </c>
      <c r="T1299" s="2">
        <v>0</v>
      </c>
    </row>
    <row r="1300" spans="2:20">
      <c r="B1300" s="2" t="str">
        <f t="shared" ref="B1300:D1300" si="2577">IF(ISERROR(B1299),IF(ISERROR(B1298),IF(ISERROR(B1297),"BLANK",B1297),B1298),B1299)</f>
        <v>LH</v>
      </c>
      <c r="C1300" s="2" t="str">
        <f t="shared" si="2577"/>
        <v>KK</v>
      </c>
      <c r="D1300" s="2" t="str">
        <f t="shared" si="2577"/>
        <v>BC3</v>
      </c>
      <c r="E1300" s="7" t="str">
        <f>IF(ISERROR(VLOOKUP($D1300,SITES!$A:$E,2,FALSE)),"",VLOOKUP($D1300,SITES!$A:$E,2,FALSE))</f>
        <v>Broward County 3</v>
      </c>
      <c r="F1300" s="4">
        <f>IF(ISERROR(VLOOKUP($D1300,SITES!$A:$E,3,FALSE)),"",VLOOKUP($D1300,SITES!$A:$E,3,FALSE))</f>
        <v>26.158633333333334</v>
      </c>
      <c r="G1300" s="31">
        <f>IF(ISERROR(VLOOKUP($D1300,SITES!$A:$E,4,FALSE)),"",VLOOKUP($D1300,SITES!$A:$E,4,FALSE))</f>
        <v>-80.077349999999996</v>
      </c>
      <c r="H1300" s="50">
        <f t="shared" ref="H1300:P1300" si="2578">IF(ISERROR(H1299),IF(ISERROR(H1298),IF(ISERROR(H1297),"BLANK",H1297),H1298),H1299)</f>
        <v>45479</v>
      </c>
      <c r="I1300" s="2">
        <f t="shared" si="2578"/>
        <v>15</v>
      </c>
      <c r="J1300" s="2" t="str">
        <f t="shared" si="2578"/>
        <v>N</v>
      </c>
      <c r="K1300" s="6">
        <f t="shared" si="2578"/>
        <v>0.41666666666666669</v>
      </c>
      <c r="L1300" s="2" t="str">
        <f t="shared" si="2578"/>
        <v>Angela</v>
      </c>
      <c r="M1300" s="2">
        <f t="shared" si="2578"/>
        <v>18.899999999999999</v>
      </c>
      <c r="N1300" s="2">
        <f t="shared" si="2578"/>
        <v>2</v>
      </c>
      <c r="O1300" s="2">
        <f t="shared" si="2578"/>
        <v>2</v>
      </c>
      <c r="P1300" s="2" t="str">
        <f t="shared" si="2578"/>
        <v>dez</v>
      </c>
      <c r="Q1300" s="7" t="str">
        <f>IF($N1300=1,IF(ISERROR(VLOOKUP($P1300,'M1'!$A:$C,Q$2,FALSE)),"NOT PRESENT",VLOOKUP($P1300,'M1'!$A:$C,Q$2,FALSE)),IF($N1300=2,IF(ISERROR(VLOOKUP(DATA!$P1300,'M2'!$A:$C,Q$2,FALSE)),"NOT PRESENT",VLOOKUP(DATA!$P1300,'M2'!$A:$C,Q$2,FALSE)),IF($N1300=0,IF(ISERROR(VLOOKUP($P1300,'M1'!$A:$C,Q$2,FALSE)),IF(ISERROR(VLOOKUP(DATA!$P1300,'M2'!$A:$C,Q$2,FALSE)),"NOT PRESENT",VLOOKUP(DATA!$P1300,'M2'!$A:$C,Q$2,FALSE)),VLOOKUP($P1300,'M1'!$A:$C,Q$2,FALSE)),"SPECIFY METHOD")))</f>
        <v>Debris - Zero</v>
      </c>
      <c r="R1300" s="7" t="str">
        <f>IF($N1300=1,IF(ISERROR(VLOOKUP($P1300,'M1'!$A:$C,R$2,FALSE)),"NOT PRESENT",VLOOKUP($P1300,'M1'!$A:$C,R$2,FALSE)),IF($N1300=2,IF(ISERROR(VLOOKUP(DATA!$P1300,'M2'!$A:$C,R$2,FALSE)),"NOT PRESENT",VLOOKUP(DATA!$P1300,'M2'!$A:$C,R$2,FALSE)),IF($N1300=0,IF(ISERROR(VLOOKUP($P1300,'M1'!$A:$C,R$2,FALSE)),IF(ISERROR(VLOOKUP(DATA!$P1300,'M2'!$A:$C,R$2,FALSE)),"NOT PRESENT",VLOOKUP(DATA!$P1300,'M2'!$A:$C,R$2,FALSE)),VLOOKUP($P1300,'M1'!$A:$C,R$2,FALSE)),"SPECIFY METHOD")))</f>
        <v>No Debris found</v>
      </c>
      <c r="S1300" s="33">
        <f t="shared" si="2576"/>
        <v>0</v>
      </c>
      <c r="T1300" s="2">
        <v>0</v>
      </c>
    </row>
    <row r="1301" spans="2:20">
      <c r="B1301" s="2" t="str">
        <f t="shared" ref="B1301:D1301" si="2579">IF(ISERROR(B1300),IF(ISERROR(B1299),IF(ISERROR(B1298),"BLANK",B1298),B1299),B1300)</f>
        <v>LH</v>
      </c>
      <c r="C1301" s="2" t="str">
        <f t="shared" si="2579"/>
        <v>KK</v>
      </c>
      <c r="D1301" s="2" t="str">
        <f t="shared" si="2579"/>
        <v>BC3</v>
      </c>
      <c r="E1301" s="7" t="str">
        <f>IF(ISERROR(VLOOKUP($D1301,SITES!$A:$E,2,FALSE)),"",VLOOKUP($D1301,SITES!$A:$E,2,FALSE))</f>
        <v>Broward County 3</v>
      </c>
      <c r="F1301" s="4">
        <f>IF(ISERROR(VLOOKUP($D1301,SITES!$A:$E,3,FALSE)),"",VLOOKUP($D1301,SITES!$A:$E,3,FALSE))</f>
        <v>26.158633333333334</v>
      </c>
      <c r="G1301" s="31">
        <f>IF(ISERROR(VLOOKUP($D1301,SITES!$A:$E,4,FALSE)),"",VLOOKUP($D1301,SITES!$A:$E,4,FALSE))</f>
        <v>-80.077349999999996</v>
      </c>
      <c r="H1301" s="50">
        <f t="shared" ref="H1301:P1301" si="2580">IF(ISERROR(H1300),IF(ISERROR(H1299),IF(ISERROR(H1298),"BLANK",H1298),H1299),H1300)</f>
        <v>45479</v>
      </c>
      <c r="I1301" s="2">
        <f t="shared" si="2580"/>
        <v>15</v>
      </c>
      <c r="J1301" s="2" t="str">
        <f t="shared" si="2580"/>
        <v>N</v>
      </c>
      <c r="K1301" s="6">
        <f t="shared" si="2580"/>
        <v>0.41666666666666669</v>
      </c>
      <c r="L1301" s="2" t="str">
        <f t="shared" si="2580"/>
        <v>Angela</v>
      </c>
      <c r="M1301" s="2">
        <f t="shared" si="2580"/>
        <v>18.899999999999999</v>
      </c>
      <c r="N1301" s="2">
        <f t="shared" si="2580"/>
        <v>2</v>
      </c>
      <c r="O1301" s="2">
        <f t="shared" si="2580"/>
        <v>2</v>
      </c>
      <c r="P1301" s="2" t="str">
        <f t="shared" si="2580"/>
        <v>dez</v>
      </c>
      <c r="Q1301" s="7" t="str">
        <f>IF($N1301=1,IF(ISERROR(VLOOKUP($P1301,'M1'!$A:$C,Q$2,FALSE)),"NOT PRESENT",VLOOKUP($P1301,'M1'!$A:$C,Q$2,FALSE)),IF($N1301=2,IF(ISERROR(VLOOKUP(DATA!$P1301,'M2'!$A:$C,Q$2,FALSE)),"NOT PRESENT",VLOOKUP(DATA!$P1301,'M2'!$A:$C,Q$2,FALSE)),IF($N1301=0,IF(ISERROR(VLOOKUP($P1301,'M1'!$A:$C,Q$2,FALSE)),IF(ISERROR(VLOOKUP(DATA!$P1301,'M2'!$A:$C,Q$2,FALSE)),"NOT PRESENT",VLOOKUP(DATA!$P1301,'M2'!$A:$C,Q$2,FALSE)),VLOOKUP($P1301,'M1'!$A:$C,Q$2,FALSE)),"SPECIFY METHOD")))</f>
        <v>Debris - Zero</v>
      </c>
      <c r="R1301" s="7" t="str">
        <f>IF($N1301=1,IF(ISERROR(VLOOKUP($P1301,'M1'!$A:$C,R$2,FALSE)),"NOT PRESENT",VLOOKUP($P1301,'M1'!$A:$C,R$2,FALSE)),IF($N1301=2,IF(ISERROR(VLOOKUP(DATA!$P1301,'M2'!$A:$C,R$2,FALSE)),"NOT PRESENT",VLOOKUP(DATA!$P1301,'M2'!$A:$C,R$2,FALSE)),IF($N1301=0,IF(ISERROR(VLOOKUP($P1301,'M1'!$A:$C,R$2,FALSE)),IF(ISERROR(VLOOKUP(DATA!$P1301,'M2'!$A:$C,R$2,FALSE)),"NOT PRESENT",VLOOKUP(DATA!$P1301,'M2'!$A:$C,R$2,FALSE)),VLOOKUP($P1301,'M1'!$A:$C,R$2,FALSE)),"SPECIFY METHOD")))</f>
        <v>No Debris found</v>
      </c>
      <c r="S1301" s="33">
        <f t="shared" si="2576"/>
        <v>0</v>
      </c>
      <c r="T1301" s="2">
        <v>0</v>
      </c>
    </row>
    <row r="1302" spans="2:20">
      <c r="B1302" s="2" t="str">
        <f t="shared" ref="B1302:D1302" si="2581">IF(ISERROR(B1301),IF(ISERROR(B1300),IF(ISERROR(B1299),"BLANK",B1299),B1300),B1301)</f>
        <v>LH</v>
      </c>
      <c r="C1302" s="2" t="str">
        <f t="shared" si="2581"/>
        <v>KK</v>
      </c>
      <c r="D1302" s="2" t="str">
        <f t="shared" si="2581"/>
        <v>BC3</v>
      </c>
      <c r="E1302" s="7" t="str">
        <f>IF(ISERROR(VLOOKUP($D1302,SITES!$A:$E,2,FALSE)),"",VLOOKUP($D1302,SITES!$A:$E,2,FALSE))</f>
        <v>Broward County 3</v>
      </c>
      <c r="F1302" s="4">
        <f>IF(ISERROR(VLOOKUP($D1302,SITES!$A:$E,3,FALSE)),"",VLOOKUP($D1302,SITES!$A:$E,3,FALSE))</f>
        <v>26.158633333333334</v>
      </c>
      <c r="G1302" s="31">
        <f>IF(ISERROR(VLOOKUP($D1302,SITES!$A:$E,4,FALSE)),"",VLOOKUP($D1302,SITES!$A:$E,4,FALSE))</f>
        <v>-80.077349999999996</v>
      </c>
      <c r="H1302" s="50">
        <f t="shared" ref="H1302:P1302" si="2582">IF(ISERROR(H1301),IF(ISERROR(H1300),IF(ISERROR(H1299),"BLANK",H1299),H1300),H1301)</f>
        <v>45479</v>
      </c>
      <c r="I1302" s="2">
        <f t="shared" si="2582"/>
        <v>15</v>
      </c>
      <c r="J1302" s="2" t="str">
        <f t="shared" si="2582"/>
        <v>N</v>
      </c>
      <c r="K1302" s="6">
        <f t="shared" si="2582"/>
        <v>0.41666666666666669</v>
      </c>
      <c r="L1302" s="2" t="str">
        <f t="shared" si="2582"/>
        <v>Angela</v>
      </c>
      <c r="M1302" s="2">
        <f t="shared" si="2582"/>
        <v>18.899999999999999</v>
      </c>
      <c r="N1302" s="2">
        <f t="shared" si="2582"/>
        <v>2</v>
      </c>
      <c r="O1302" s="2">
        <f t="shared" si="2582"/>
        <v>2</v>
      </c>
      <c r="P1302" s="2" t="str">
        <f t="shared" si="2582"/>
        <v>dez</v>
      </c>
      <c r="Q1302" s="7" t="str">
        <f>IF($N1302=1,IF(ISERROR(VLOOKUP($P1302,'M1'!$A:$C,Q$2,FALSE)),"NOT PRESENT",VLOOKUP($P1302,'M1'!$A:$C,Q$2,FALSE)),IF($N1302=2,IF(ISERROR(VLOOKUP(DATA!$P1302,'M2'!$A:$C,Q$2,FALSE)),"NOT PRESENT",VLOOKUP(DATA!$P1302,'M2'!$A:$C,Q$2,FALSE)),IF($N1302=0,IF(ISERROR(VLOOKUP($P1302,'M1'!$A:$C,Q$2,FALSE)),IF(ISERROR(VLOOKUP(DATA!$P1302,'M2'!$A:$C,Q$2,FALSE)),"NOT PRESENT",VLOOKUP(DATA!$P1302,'M2'!$A:$C,Q$2,FALSE)),VLOOKUP($P1302,'M1'!$A:$C,Q$2,FALSE)),"SPECIFY METHOD")))</f>
        <v>Debris - Zero</v>
      </c>
      <c r="R1302" s="7" t="str">
        <f>IF($N1302=1,IF(ISERROR(VLOOKUP($P1302,'M1'!$A:$C,R$2,FALSE)),"NOT PRESENT",VLOOKUP($P1302,'M1'!$A:$C,R$2,FALSE)),IF($N1302=2,IF(ISERROR(VLOOKUP(DATA!$P1302,'M2'!$A:$C,R$2,FALSE)),"NOT PRESENT",VLOOKUP(DATA!$P1302,'M2'!$A:$C,R$2,FALSE)),IF($N1302=0,IF(ISERROR(VLOOKUP($P1302,'M1'!$A:$C,R$2,FALSE)),IF(ISERROR(VLOOKUP(DATA!$P1302,'M2'!$A:$C,R$2,FALSE)),"NOT PRESENT",VLOOKUP(DATA!$P1302,'M2'!$A:$C,R$2,FALSE)),VLOOKUP($P1302,'M1'!$A:$C,R$2,FALSE)),"SPECIFY METHOD")))</f>
        <v>No Debris found</v>
      </c>
      <c r="S1302" s="33">
        <f t="shared" si="2576"/>
        <v>0</v>
      </c>
      <c r="T1302" s="2">
        <v>0</v>
      </c>
    </row>
    <row r="1303" spans="2:20">
      <c r="B1303" s="2" t="str">
        <f t="shared" ref="B1303:D1303" si="2583">IF(ISERROR(B1302),IF(ISERROR(B1301),IF(ISERROR(B1300),"BLANK",B1300),B1301),B1302)</f>
        <v>LH</v>
      </c>
      <c r="C1303" s="2" t="str">
        <f t="shared" si="2583"/>
        <v>KK</v>
      </c>
      <c r="D1303" s="2" t="str">
        <f t="shared" si="2583"/>
        <v>BC3</v>
      </c>
      <c r="E1303" s="7" t="str">
        <f>IF(ISERROR(VLOOKUP($D1303,SITES!$A:$E,2,FALSE)),"",VLOOKUP($D1303,SITES!$A:$E,2,FALSE))</f>
        <v>Broward County 3</v>
      </c>
      <c r="F1303" s="4">
        <f>IF(ISERROR(VLOOKUP($D1303,SITES!$A:$E,3,FALSE)),"",VLOOKUP($D1303,SITES!$A:$E,3,FALSE))</f>
        <v>26.158633333333334</v>
      </c>
      <c r="G1303" s="31">
        <f>IF(ISERROR(VLOOKUP($D1303,SITES!$A:$E,4,FALSE)),"",VLOOKUP($D1303,SITES!$A:$E,4,FALSE))</f>
        <v>-80.077349999999996</v>
      </c>
      <c r="H1303" s="50">
        <f t="shared" ref="H1303:P1303" si="2584">IF(ISERROR(H1302),IF(ISERROR(H1301),IF(ISERROR(H1300),"BLANK",H1300),H1301),H1302)</f>
        <v>45479</v>
      </c>
      <c r="I1303" s="2">
        <f t="shared" si="2584"/>
        <v>15</v>
      </c>
      <c r="J1303" s="2" t="str">
        <f t="shared" si="2584"/>
        <v>N</v>
      </c>
      <c r="K1303" s="6">
        <f t="shared" si="2584"/>
        <v>0.41666666666666669</v>
      </c>
      <c r="L1303" s="2" t="str">
        <f t="shared" si="2584"/>
        <v>Angela</v>
      </c>
      <c r="M1303" s="2">
        <f t="shared" si="2584"/>
        <v>18.899999999999999</v>
      </c>
      <c r="N1303" s="2">
        <f t="shared" si="2584"/>
        <v>2</v>
      </c>
      <c r="O1303" s="2">
        <f t="shared" si="2584"/>
        <v>2</v>
      </c>
      <c r="P1303" s="2" t="str">
        <f t="shared" si="2584"/>
        <v>dez</v>
      </c>
      <c r="Q1303" s="7" t="str">
        <f>IF($N1303=1,IF(ISERROR(VLOOKUP($P1303,'M1'!$A:$C,Q$2,FALSE)),"NOT PRESENT",VLOOKUP($P1303,'M1'!$A:$C,Q$2,FALSE)),IF($N1303=2,IF(ISERROR(VLOOKUP(DATA!$P1303,'M2'!$A:$C,Q$2,FALSE)),"NOT PRESENT",VLOOKUP(DATA!$P1303,'M2'!$A:$C,Q$2,FALSE)),IF($N1303=0,IF(ISERROR(VLOOKUP($P1303,'M1'!$A:$C,Q$2,FALSE)),IF(ISERROR(VLOOKUP(DATA!$P1303,'M2'!$A:$C,Q$2,FALSE)),"NOT PRESENT",VLOOKUP(DATA!$P1303,'M2'!$A:$C,Q$2,FALSE)),VLOOKUP($P1303,'M1'!$A:$C,Q$2,FALSE)),"SPECIFY METHOD")))</f>
        <v>Debris - Zero</v>
      </c>
      <c r="R1303" s="7" t="str">
        <f>IF($N1303=1,IF(ISERROR(VLOOKUP($P1303,'M1'!$A:$C,R$2,FALSE)),"NOT PRESENT",VLOOKUP($P1303,'M1'!$A:$C,R$2,FALSE)),IF($N1303=2,IF(ISERROR(VLOOKUP(DATA!$P1303,'M2'!$A:$C,R$2,FALSE)),"NOT PRESENT",VLOOKUP(DATA!$P1303,'M2'!$A:$C,R$2,FALSE)),IF($N1303=0,IF(ISERROR(VLOOKUP($P1303,'M1'!$A:$C,R$2,FALSE)),IF(ISERROR(VLOOKUP(DATA!$P1303,'M2'!$A:$C,R$2,FALSE)),"NOT PRESENT",VLOOKUP(DATA!$P1303,'M2'!$A:$C,R$2,FALSE)),VLOOKUP($P1303,'M1'!$A:$C,R$2,FALSE)),"SPECIFY METHOD")))</f>
        <v>No Debris found</v>
      </c>
      <c r="S1303" s="33">
        <f t="shared" si="2576"/>
        <v>0</v>
      </c>
      <c r="T1303" s="2">
        <v>0</v>
      </c>
    </row>
    <row r="1304" spans="2:20">
      <c r="B1304" s="2" t="str">
        <f t="shared" ref="B1304:D1304" si="2585">IF(ISERROR(B1303),IF(ISERROR(B1302),IF(ISERROR(B1301),"BLANK",B1301),B1302),B1303)</f>
        <v>LH</v>
      </c>
      <c r="C1304" s="2" t="str">
        <f t="shared" si="2585"/>
        <v>KK</v>
      </c>
      <c r="D1304" s="2" t="str">
        <f t="shared" si="2585"/>
        <v>BC3</v>
      </c>
      <c r="E1304" s="7" t="str">
        <f>IF(ISERROR(VLOOKUP($D1304,SITES!$A:$E,2,FALSE)),"",VLOOKUP($D1304,SITES!$A:$E,2,FALSE))</f>
        <v>Broward County 3</v>
      </c>
      <c r="F1304" s="4">
        <f>IF(ISERROR(VLOOKUP($D1304,SITES!$A:$E,3,FALSE)),"",VLOOKUP($D1304,SITES!$A:$E,3,FALSE))</f>
        <v>26.158633333333334</v>
      </c>
      <c r="G1304" s="31">
        <f>IF(ISERROR(VLOOKUP($D1304,SITES!$A:$E,4,FALSE)),"",VLOOKUP($D1304,SITES!$A:$E,4,FALSE))</f>
        <v>-80.077349999999996</v>
      </c>
      <c r="H1304" s="50">
        <f t="shared" ref="H1304:P1304" si="2586">IF(ISERROR(H1303),IF(ISERROR(H1302),IF(ISERROR(H1301),"BLANK",H1301),H1302),H1303)</f>
        <v>45479</v>
      </c>
      <c r="I1304" s="2">
        <f t="shared" si="2586"/>
        <v>15</v>
      </c>
      <c r="J1304" s="2" t="str">
        <f t="shared" si="2586"/>
        <v>N</v>
      </c>
      <c r="K1304" s="6">
        <f t="shared" si="2586"/>
        <v>0.41666666666666669</v>
      </c>
      <c r="L1304" s="2" t="str">
        <f t="shared" si="2586"/>
        <v>Angela</v>
      </c>
      <c r="M1304" s="2">
        <f t="shared" si="2586"/>
        <v>18.899999999999999</v>
      </c>
      <c r="N1304" s="2">
        <f t="shared" si="2586"/>
        <v>2</v>
      </c>
      <c r="O1304" s="2">
        <f t="shared" si="2586"/>
        <v>2</v>
      </c>
      <c r="P1304" s="2" t="str">
        <f t="shared" si="2586"/>
        <v>dez</v>
      </c>
      <c r="Q1304" s="7" t="str">
        <f>IF($N1304=1,IF(ISERROR(VLOOKUP($P1304,'M1'!$A:$C,Q$2,FALSE)),"NOT PRESENT",VLOOKUP($P1304,'M1'!$A:$C,Q$2,FALSE)),IF($N1304=2,IF(ISERROR(VLOOKUP(DATA!$P1304,'M2'!$A:$C,Q$2,FALSE)),"NOT PRESENT",VLOOKUP(DATA!$P1304,'M2'!$A:$C,Q$2,FALSE)),IF($N1304=0,IF(ISERROR(VLOOKUP($P1304,'M1'!$A:$C,Q$2,FALSE)),IF(ISERROR(VLOOKUP(DATA!$P1304,'M2'!$A:$C,Q$2,FALSE)),"NOT PRESENT",VLOOKUP(DATA!$P1304,'M2'!$A:$C,Q$2,FALSE)),VLOOKUP($P1304,'M1'!$A:$C,Q$2,FALSE)),"SPECIFY METHOD")))</f>
        <v>Debris - Zero</v>
      </c>
      <c r="R1304" s="7" t="str">
        <f>IF($N1304=1,IF(ISERROR(VLOOKUP($P1304,'M1'!$A:$C,R$2,FALSE)),"NOT PRESENT",VLOOKUP($P1304,'M1'!$A:$C,R$2,FALSE)),IF($N1304=2,IF(ISERROR(VLOOKUP(DATA!$P1304,'M2'!$A:$C,R$2,FALSE)),"NOT PRESENT",VLOOKUP(DATA!$P1304,'M2'!$A:$C,R$2,FALSE)),IF($N1304=0,IF(ISERROR(VLOOKUP($P1304,'M1'!$A:$C,R$2,FALSE)),IF(ISERROR(VLOOKUP(DATA!$P1304,'M2'!$A:$C,R$2,FALSE)),"NOT PRESENT",VLOOKUP(DATA!$P1304,'M2'!$A:$C,R$2,FALSE)),VLOOKUP($P1304,'M1'!$A:$C,R$2,FALSE)),"SPECIFY METHOD")))</f>
        <v>No Debris found</v>
      </c>
      <c r="S1304" s="33">
        <f t="shared" si="2576"/>
        <v>0</v>
      </c>
      <c r="T1304" s="2">
        <v>0</v>
      </c>
    </row>
    <row r="1305" spans="2:20">
      <c r="B1305" s="2" t="str">
        <f t="shared" ref="B1305:D1305" si="2587">IF(ISERROR(B1304),IF(ISERROR(B1303),IF(ISERROR(B1302),"BLANK",B1302),B1303),B1304)</f>
        <v>LH</v>
      </c>
      <c r="C1305" s="2" t="str">
        <f t="shared" si="2587"/>
        <v>KK</v>
      </c>
      <c r="D1305" s="2" t="str">
        <f t="shared" si="2587"/>
        <v>BC3</v>
      </c>
      <c r="E1305" s="7" t="str">
        <f>IF(ISERROR(VLOOKUP($D1305,SITES!$A:$E,2,FALSE)),"",VLOOKUP($D1305,SITES!$A:$E,2,FALSE))</f>
        <v>Broward County 3</v>
      </c>
      <c r="F1305" s="4">
        <f>IF(ISERROR(VLOOKUP($D1305,SITES!$A:$E,3,FALSE)),"",VLOOKUP($D1305,SITES!$A:$E,3,FALSE))</f>
        <v>26.158633333333334</v>
      </c>
      <c r="G1305" s="31">
        <f>IF(ISERROR(VLOOKUP($D1305,SITES!$A:$E,4,FALSE)),"",VLOOKUP($D1305,SITES!$A:$E,4,FALSE))</f>
        <v>-80.077349999999996</v>
      </c>
      <c r="H1305" s="50">
        <f t="shared" ref="H1305:P1305" si="2588">IF(ISERROR(H1304),IF(ISERROR(H1303),IF(ISERROR(H1302),"BLANK",H1302),H1303),H1304)</f>
        <v>45479</v>
      </c>
      <c r="I1305" s="2">
        <f t="shared" si="2588"/>
        <v>15</v>
      </c>
      <c r="J1305" s="2" t="str">
        <f t="shared" si="2588"/>
        <v>N</v>
      </c>
      <c r="K1305" s="6">
        <f t="shared" si="2588"/>
        <v>0.41666666666666669</v>
      </c>
      <c r="L1305" s="2" t="str">
        <f t="shared" si="2588"/>
        <v>Angela</v>
      </c>
      <c r="M1305" s="2">
        <f t="shared" si="2588"/>
        <v>18.899999999999999</v>
      </c>
      <c r="N1305" s="2">
        <f t="shared" si="2588"/>
        <v>2</v>
      </c>
      <c r="O1305" s="2">
        <f t="shared" si="2588"/>
        <v>2</v>
      </c>
      <c r="P1305" s="2" t="str">
        <f t="shared" si="2588"/>
        <v>dez</v>
      </c>
      <c r="Q1305" s="7" t="str">
        <f>IF($N1305=1,IF(ISERROR(VLOOKUP($P1305,'M1'!$A:$C,Q$2,FALSE)),"NOT PRESENT",VLOOKUP($P1305,'M1'!$A:$C,Q$2,FALSE)),IF($N1305=2,IF(ISERROR(VLOOKUP(DATA!$P1305,'M2'!$A:$C,Q$2,FALSE)),"NOT PRESENT",VLOOKUP(DATA!$P1305,'M2'!$A:$C,Q$2,FALSE)),IF($N1305=0,IF(ISERROR(VLOOKUP($P1305,'M1'!$A:$C,Q$2,FALSE)),IF(ISERROR(VLOOKUP(DATA!$P1305,'M2'!$A:$C,Q$2,FALSE)),"NOT PRESENT",VLOOKUP(DATA!$P1305,'M2'!$A:$C,Q$2,FALSE)),VLOOKUP($P1305,'M1'!$A:$C,Q$2,FALSE)),"SPECIFY METHOD")))</f>
        <v>Debris - Zero</v>
      </c>
      <c r="R1305" s="7" t="str">
        <f>IF($N1305=1,IF(ISERROR(VLOOKUP($P1305,'M1'!$A:$C,R$2,FALSE)),"NOT PRESENT",VLOOKUP($P1305,'M1'!$A:$C,R$2,FALSE)),IF($N1305=2,IF(ISERROR(VLOOKUP(DATA!$P1305,'M2'!$A:$C,R$2,FALSE)),"NOT PRESENT",VLOOKUP(DATA!$P1305,'M2'!$A:$C,R$2,FALSE)),IF($N1305=0,IF(ISERROR(VLOOKUP($P1305,'M1'!$A:$C,R$2,FALSE)),IF(ISERROR(VLOOKUP(DATA!$P1305,'M2'!$A:$C,R$2,FALSE)),"NOT PRESENT",VLOOKUP(DATA!$P1305,'M2'!$A:$C,R$2,FALSE)),VLOOKUP($P1305,'M1'!$A:$C,R$2,FALSE)),"SPECIFY METHOD")))</f>
        <v>No Debris found</v>
      </c>
      <c r="S1305" s="33">
        <f t="shared" si="2576"/>
        <v>0</v>
      </c>
      <c r="T1305" s="2">
        <v>0</v>
      </c>
    </row>
    <row r="1306" spans="2:20">
      <c r="B1306" s="2" t="str">
        <f t="shared" ref="B1306:D1306" si="2589">IF(ISERROR(B1305),IF(ISERROR(B1304),IF(ISERROR(B1303),"BLANK",B1303),B1304),B1305)</f>
        <v>LH</v>
      </c>
      <c r="C1306" s="2" t="str">
        <f t="shared" si="2589"/>
        <v>KK</v>
      </c>
      <c r="D1306" s="2" t="str">
        <f t="shared" si="2589"/>
        <v>BC3</v>
      </c>
      <c r="E1306" s="7" t="str">
        <f>IF(ISERROR(VLOOKUP($D1306,SITES!$A:$E,2,FALSE)),"",VLOOKUP($D1306,SITES!$A:$E,2,FALSE))</f>
        <v>Broward County 3</v>
      </c>
      <c r="F1306" s="4">
        <f>IF(ISERROR(VLOOKUP($D1306,SITES!$A:$E,3,FALSE)),"",VLOOKUP($D1306,SITES!$A:$E,3,FALSE))</f>
        <v>26.158633333333334</v>
      </c>
      <c r="G1306" s="31">
        <f>IF(ISERROR(VLOOKUP($D1306,SITES!$A:$E,4,FALSE)),"",VLOOKUP($D1306,SITES!$A:$E,4,FALSE))</f>
        <v>-80.077349999999996</v>
      </c>
      <c r="H1306" s="50">
        <f t="shared" ref="H1306:P1306" si="2590">IF(ISERROR(H1305),IF(ISERROR(H1304),IF(ISERROR(H1303),"BLANK",H1303),H1304),H1305)</f>
        <v>45479</v>
      </c>
      <c r="I1306" s="2">
        <f t="shared" si="2590"/>
        <v>15</v>
      </c>
      <c r="J1306" s="2" t="str">
        <f t="shared" si="2590"/>
        <v>N</v>
      </c>
      <c r="K1306" s="6">
        <f t="shared" si="2590"/>
        <v>0.41666666666666669</v>
      </c>
      <c r="L1306" s="2" t="str">
        <f t="shared" si="2590"/>
        <v>Angela</v>
      </c>
      <c r="M1306" s="2">
        <f t="shared" si="2590"/>
        <v>18.899999999999999</v>
      </c>
      <c r="N1306" s="2">
        <f t="shared" si="2590"/>
        <v>2</v>
      </c>
      <c r="O1306" s="2">
        <f t="shared" si="2590"/>
        <v>2</v>
      </c>
      <c r="P1306" s="2" t="str">
        <f t="shared" si="2590"/>
        <v>dez</v>
      </c>
      <c r="Q1306" s="7" t="str">
        <f>IF($N1306=1,IF(ISERROR(VLOOKUP($P1306,'M1'!$A:$C,Q$2,FALSE)),"NOT PRESENT",VLOOKUP($P1306,'M1'!$A:$C,Q$2,FALSE)),IF($N1306=2,IF(ISERROR(VLOOKUP(DATA!$P1306,'M2'!$A:$C,Q$2,FALSE)),"NOT PRESENT",VLOOKUP(DATA!$P1306,'M2'!$A:$C,Q$2,FALSE)),IF($N1306=0,IF(ISERROR(VLOOKUP($P1306,'M1'!$A:$C,Q$2,FALSE)),IF(ISERROR(VLOOKUP(DATA!$P1306,'M2'!$A:$C,Q$2,FALSE)),"NOT PRESENT",VLOOKUP(DATA!$P1306,'M2'!$A:$C,Q$2,FALSE)),VLOOKUP($P1306,'M1'!$A:$C,Q$2,FALSE)),"SPECIFY METHOD")))</f>
        <v>Debris - Zero</v>
      </c>
      <c r="R1306" s="7" t="str">
        <f>IF($N1306=1,IF(ISERROR(VLOOKUP($P1306,'M1'!$A:$C,R$2,FALSE)),"NOT PRESENT",VLOOKUP($P1306,'M1'!$A:$C,R$2,FALSE)),IF($N1306=2,IF(ISERROR(VLOOKUP(DATA!$P1306,'M2'!$A:$C,R$2,FALSE)),"NOT PRESENT",VLOOKUP(DATA!$P1306,'M2'!$A:$C,R$2,FALSE)),IF($N1306=0,IF(ISERROR(VLOOKUP($P1306,'M1'!$A:$C,R$2,FALSE)),IF(ISERROR(VLOOKUP(DATA!$P1306,'M2'!$A:$C,R$2,FALSE)),"NOT PRESENT",VLOOKUP(DATA!$P1306,'M2'!$A:$C,R$2,FALSE)),VLOOKUP($P1306,'M1'!$A:$C,R$2,FALSE)),"SPECIFY METHOD")))</f>
        <v>No Debris found</v>
      </c>
      <c r="S1306" s="33">
        <f t="shared" si="2576"/>
        <v>0</v>
      </c>
      <c r="T1306" s="2">
        <v>0</v>
      </c>
    </row>
    <row r="1307" spans="2:20">
      <c r="B1307" s="2" t="str">
        <f t="shared" ref="B1307:D1307" si="2591">IF(ISERROR(B1306),IF(ISERROR(B1305),IF(ISERROR(B1304),"BLANK",B1304),B1305),B1306)</f>
        <v>LH</v>
      </c>
      <c r="C1307" s="2" t="str">
        <f t="shared" si="2591"/>
        <v>KK</v>
      </c>
      <c r="D1307" s="2" t="str">
        <f t="shared" si="2591"/>
        <v>BC3</v>
      </c>
      <c r="E1307" s="7" t="str">
        <f>IF(ISERROR(VLOOKUP($D1307,SITES!$A:$E,2,FALSE)),"",VLOOKUP($D1307,SITES!$A:$E,2,FALSE))</f>
        <v>Broward County 3</v>
      </c>
      <c r="F1307" s="4">
        <f>IF(ISERROR(VLOOKUP($D1307,SITES!$A:$E,3,FALSE)),"",VLOOKUP($D1307,SITES!$A:$E,3,FALSE))</f>
        <v>26.158633333333334</v>
      </c>
      <c r="G1307" s="31">
        <f>IF(ISERROR(VLOOKUP($D1307,SITES!$A:$E,4,FALSE)),"",VLOOKUP($D1307,SITES!$A:$E,4,FALSE))</f>
        <v>-80.077349999999996</v>
      </c>
      <c r="H1307" s="50">
        <f t="shared" ref="H1307:P1307" si="2592">IF(ISERROR(H1306),IF(ISERROR(H1305),IF(ISERROR(H1304),"BLANK",H1304),H1305),H1306)</f>
        <v>45479</v>
      </c>
      <c r="I1307" s="2">
        <f t="shared" si="2592"/>
        <v>15</v>
      </c>
      <c r="J1307" s="2" t="str">
        <f t="shared" si="2592"/>
        <v>N</v>
      </c>
      <c r="K1307" s="6">
        <f t="shared" si="2592"/>
        <v>0.41666666666666669</v>
      </c>
      <c r="L1307" s="2" t="str">
        <f t="shared" si="2592"/>
        <v>Angela</v>
      </c>
      <c r="M1307" s="2">
        <f t="shared" si="2592"/>
        <v>18.899999999999999</v>
      </c>
      <c r="N1307" s="2">
        <f t="shared" si="2592"/>
        <v>2</v>
      </c>
      <c r="O1307" s="2">
        <f t="shared" si="2592"/>
        <v>2</v>
      </c>
      <c r="P1307" s="2" t="str">
        <f t="shared" si="2592"/>
        <v>dez</v>
      </c>
      <c r="Q1307" s="7" t="str">
        <f>IF($N1307=1,IF(ISERROR(VLOOKUP($P1307,'M1'!$A:$C,Q$2,FALSE)),"NOT PRESENT",VLOOKUP($P1307,'M1'!$A:$C,Q$2,FALSE)),IF($N1307=2,IF(ISERROR(VLOOKUP(DATA!$P1307,'M2'!$A:$C,Q$2,FALSE)),"NOT PRESENT",VLOOKUP(DATA!$P1307,'M2'!$A:$C,Q$2,FALSE)),IF($N1307=0,IF(ISERROR(VLOOKUP($P1307,'M1'!$A:$C,Q$2,FALSE)),IF(ISERROR(VLOOKUP(DATA!$P1307,'M2'!$A:$C,Q$2,FALSE)),"NOT PRESENT",VLOOKUP(DATA!$P1307,'M2'!$A:$C,Q$2,FALSE)),VLOOKUP($P1307,'M1'!$A:$C,Q$2,FALSE)),"SPECIFY METHOD")))</f>
        <v>Debris - Zero</v>
      </c>
      <c r="R1307" s="7" t="str">
        <f>IF($N1307=1,IF(ISERROR(VLOOKUP($P1307,'M1'!$A:$C,R$2,FALSE)),"NOT PRESENT",VLOOKUP($P1307,'M1'!$A:$C,R$2,FALSE)),IF($N1307=2,IF(ISERROR(VLOOKUP(DATA!$P1307,'M2'!$A:$C,R$2,FALSE)),"NOT PRESENT",VLOOKUP(DATA!$P1307,'M2'!$A:$C,R$2,FALSE)),IF($N1307=0,IF(ISERROR(VLOOKUP($P1307,'M1'!$A:$C,R$2,FALSE)),IF(ISERROR(VLOOKUP(DATA!$P1307,'M2'!$A:$C,R$2,FALSE)),"NOT PRESENT",VLOOKUP(DATA!$P1307,'M2'!$A:$C,R$2,FALSE)),VLOOKUP($P1307,'M1'!$A:$C,R$2,FALSE)),"SPECIFY METHOD")))</f>
        <v>No Debris found</v>
      </c>
      <c r="S1307" s="33">
        <f t="shared" si="2576"/>
        <v>0</v>
      </c>
      <c r="T1307" s="2">
        <v>0</v>
      </c>
    </row>
    <row r="1308" spans="2:20">
      <c r="B1308" s="2" t="str">
        <f t="shared" ref="B1308:D1308" si="2593">IF(ISERROR(B1307),IF(ISERROR(B1306),IF(ISERROR(B1305),"BLANK",B1305),B1306),B1307)</f>
        <v>LH</v>
      </c>
      <c r="C1308" s="2" t="str">
        <f t="shared" si="2593"/>
        <v>KK</v>
      </c>
      <c r="D1308" s="2" t="str">
        <f t="shared" si="2593"/>
        <v>BC3</v>
      </c>
      <c r="E1308" s="7" t="str">
        <f>IF(ISERROR(VLOOKUP($D1308,SITES!$A:$E,2,FALSE)),"",VLOOKUP($D1308,SITES!$A:$E,2,FALSE))</f>
        <v>Broward County 3</v>
      </c>
      <c r="F1308" s="4">
        <f>IF(ISERROR(VLOOKUP($D1308,SITES!$A:$E,3,FALSE)),"",VLOOKUP($D1308,SITES!$A:$E,3,FALSE))</f>
        <v>26.158633333333334</v>
      </c>
      <c r="G1308" s="31">
        <f>IF(ISERROR(VLOOKUP($D1308,SITES!$A:$E,4,FALSE)),"",VLOOKUP($D1308,SITES!$A:$E,4,FALSE))</f>
        <v>-80.077349999999996</v>
      </c>
      <c r="H1308" s="50">
        <f t="shared" ref="H1308:P1308" si="2594">IF(ISERROR(H1307),IF(ISERROR(H1306),IF(ISERROR(H1305),"BLANK",H1305),H1306),H1307)</f>
        <v>45479</v>
      </c>
      <c r="I1308" s="2">
        <f t="shared" si="2594"/>
        <v>15</v>
      </c>
      <c r="J1308" s="2" t="str">
        <f t="shared" si="2594"/>
        <v>N</v>
      </c>
      <c r="K1308" s="6">
        <f t="shared" si="2594"/>
        <v>0.41666666666666669</v>
      </c>
      <c r="L1308" s="2" t="str">
        <f t="shared" si="2594"/>
        <v>Angela</v>
      </c>
      <c r="M1308" s="2">
        <f t="shared" si="2594"/>
        <v>18.899999999999999</v>
      </c>
      <c r="N1308" s="2">
        <f t="shared" si="2594"/>
        <v>2</v>
      </c>
      <c r="O1308" s="2">
        <f t="shared" si="2594"/>
        <v>2</v>
      </c>
      <c r="P1308" s="2" t="str">
        <f t="shared" si="2594"/>
        <v>dez</v>
      </c>
      <c r="Q1308" s="7" t="str">
        <f>IF($N1308=1,IF(ISERROR(VLOOKUP($P1308,'M1'!$A:$C,Q$2,FALSE)),"NOT PRESENT",VLOOKUP($P1308,'M1'!$A:$C,Q$2,FALSE)),IF($N1308=2,IF(ISERROR(VLOOKUP(DATA!$P1308,'M2'!$A:$C,Q$2,FALSE)),"NOT PRESENT",VLOOKUP(DATA!$P1308,'M2'!$A:$C,Q$2,FALSE)),IF($N1308=0,IF(ISERROR(VLOOKUP($P1308,'M1'!$A:$C,Q$2,FALSE)),IF(ISERROR(VLOOKUP(DATA!$P1308,'M2'!$A:$C,Q$2,FALSE)),"NOT PRESENT",VLOOKUP(DATA!$P1308,'M2'!$A:$C,Q$2,FALSE)),VLOOKUP($P1308,'M1'!$A:$C,Q$2,FALSE)),"SPECIFY METHOD")))</f>
        <v>Debris - Zero</v>
      </c>
      <c r="R1308" s="7" t="str">
        <f>IF($N1308=1,IF(ISERROR(VLOOKUP($P1308,'M1'!$A:$C,R$2,FALSE)),"NOT PRESENT",VLOOKUP($P1308,'M1'!$A:$C,R$2,FALSE)),IF($N1308=2,IF(ISERROR(VLOOKUP(DATA!$P1308,'M2'!$A:$C,R$2,FALSE)),"NOT PRESENT",VLOOKUP(DATA!$P1308,'M2'!$A:$C,R$2,FALSE)),IF($N1308=0,IF(ISERROR(VLOOKUP($P1308,'M1'!$A:$C,R$2,FALSE)),IF(ISERROR(VLOOKUP(DATA!$P1308,'M2'!$A:$C,R$2,FALSE)),"NOT PRESENT",VLOOKUP(DATA!$P1308,'M2'!$A:$C,R$2,FALSE)),VLOOKUP($P1308,'M1'!$A:$C,R$2,FALSE)),"SPECIFY METHOD")))</f>
        <v>No Debris found</v>
      </c>
      <c r="S1308" s="33">
        <f t="shared" si="2576"/>
        <v>0</v>
      </c>
      <c r="T1308" s="2">
        <v>0</v>
      </c>
    </row>
    <row r="1309" spans="2:20">
      <c r="B1309" s="2" t="str">
        <f t="shared" ref="B1309:D1309" si="2595">IF(ISERROR(B1308),IF(ISERROR(B1307),IF(ISERROR(B1306),"BLANK",B1306),B1307),B1308)</f>
        <v>LH</v>
      </c>
      <c r="C1309" s="2" t="str">
        <f t="shared" si="2595"/>
        <v>KK</v>
      </c>
      <c r="D1309" s="2" t="str">
        <f t="shared" si="2595"/>
        <v>BC3</v>
      </c>
      <c r="E1309" s="7" t="str">
        <f>IF(ISERROR(VLOOKUP($D1309,SITES!$A:$E,2,FALSE)),"",VLOOKUP($D1309,SITES!$A:$E,2,FALSE))</f>
        <v>Broward County 3</v>
      </c>
      <c r="F1309" s="4">
        <f>IF(ISERROR(VLOOKUP($D1309,SITES!$A:$E,3,FALSE)),"",VLOOKUP($D1309,SITES!$A:$E,3,FALSE))</f>
        <v>26.158633333333334</v>
      </c>
      <c r="G1309" s="31">
        <f>IF(ISERROR(VLOOKUP($D1309,SITES!$A:$E,4,FALSE)),"",VLOOKUP($D1309,SITES!$A:$E,4,FALSE))</f>
        <v>-80.077349999999996</v>
      </c>
      <c r="H1309" s="50">
        <f t="shared" ref="H1309:P1309" si="2596">IF(ISERROR(H1308),IF(ISERROR(H1307),IF(ISERROR(H1306),"BLANK",H1306),H1307),H1308)</f>
        <v>45479</v>
      </c>
      <c r="I1309" s="2">
        <f t="shared" si="2596"/>
        <v>15</v>
      </c>
      <c r="J1309" s="2" t="str">
        <f t="shared" si="2596"/>
        <v>N</v>
      </c>
      <c r="K1309" s="6">
        <f t="shared" si="2596"/>
        <v>0.41666666666666669</v>
      </c>
      <c r="L1309" s="2" t="str">
        <f t="shared" si="2596"/>
        <v>Angela</v>
      </c>
      <c r="M1309" s="2">
        <f t="shared" si="2596"/>
        <v>18.899999999999999</v>
      </c>
      <c r="N1309" s="2">
        <f t="shared" si="2596"/>
        <v>2</v>
      </c>
      <c r="O1309" s="2">
        <f t="shared" si="2596"/>
        <v>2</v>
      </c>
      <c r="P1309" s="2" t="str">
        <f t="shared" si="2596"/>
        <v>dez</v>
      </c>
      <c r="Q1309" s="7" t="str">
        <f>IF($N1309=1,IF(ISERROR(VLOOKUP($P1309,'M1'!$A:$C,Q$2,FALSE)),"NOT PRESENT",VLOOKUP($P1309,'M1'!$A:$C,Q$2,FALSE)),IF($N1309=2,IF(ISERROR(VLOOKUP(DATA!$P1309,'M2'!$A:$C,Q$2,FALSE)),"NOT PRESENT",VLOOKUP(DATA!$P1309,'M2'!$A:$C,Q$2,FALSE)),IF($N1309=0,IF(ISERROR(VLOOKUP($P1309,'M1'!$A:$C,Q$2,FALSE)),IF(ISERROR(VLOOKUP(DATA!$P1309,'M2'!$A:$C,Q$2,FALSE)),"NOT PRESENT",VLOOKUP(DATA!$P1309,'M2'!$A:$C,Q$2,FALSE)),VLOOKUP($P1309,'M1'!$A:$C,Q$2,FALSE)),"SPECIFY METHOD")))</f>
        <v>Debris - Zero</v>
      </c>
      <c r="R1309" s="7" t="str">
        <f>IF($N1309=1,IF(ISERROR(VLOOKUP($P1309,'M1'!$A:$C,R$2,FALSE)),"NOT PRESENT",VLOOKUP($P1309,'M1'!$A:$C,R$2,FALSE)),IF($N1309=2,IF(ISERROR(VLOOKUP(DATA!$P1309,'M2'!$A:$C,R$2,FALSE)),"NOT PRESENT",VLOOKUP(DATA!$P1309,'M2'!$A:$C,R$2,FALSE)),IF($N1309=0,IF(ISERROR(VLOOKUP($P1309,'M1'!$A:$C,R$2,FALSE)),IF(ISERROR(VLOOKUP(DATA!$P1309,'M2'!$A:$C,R$2,FALSE)),"NOT PRESENT",VLOOKUP(DATA!$P1309,'M2'!$A:$C,R$2,FALSE)),VLOOKUP($P1309,'M1'!$A:$C,R$2,FALSE)),"SPECIFY METHOD")))</f>
        <v>No Debris found</v>
      </c>
      <c r="S1309" s="33">
        <f t="shared" si="2576"/>
        <v>0</v>
      </c>
      <c r="T1309" s="2">
        <v>0</v>
      </c>
    </row>
    <row r="1310" spans="2:20">
      <c r="B1310" s="2" t="str">
        <f t="shared" ref="B1310:D1310" si="2597">IF(ISERROR(B1309),IF(ISERROR(B1308),IF(ISERROR(B1307),"BLANK",B1307),B1308),B1309)</f>
        <v>LH</v>
      </c>
      <c r="C1310" s="2" t="str">
        <f t="shared" si="2597"/>
        <v>KK</v>
      </c>
      <c r="D1310" s="2" t="str">
        <f t="shared" si="2597"/>
        <v>BC3</v>
      </c>
      <c r="E1310" s="7" t="str">
        <f>IF(ISERROR(VLOOKUP($D1310,SITES!$A:$E,2,FALSE)),"",VLOOKUP($D1310,SITES!$A:$E,2,FALSE))</f>
        <v>Broward County 3</v>
      </c>
      <c r="F1310" s="4">
        <f>IF(ISERROR(VLOOKUP($D1310,SITES!$A:$E,3,FALSE)),"",VLOOKUP($D1310,SITES!$A:$E,3,FALSE))</f>
        <v>26.158633333333334</v>
      </c>
      <c r="G1310" s="31">
        <f>IF(ISERROR(VLOOKUP($D1310,SITES!$A:$E,4,FALSE)),"",VLOOKUP($D1310,SITES!$A:$E,4,FALSE))</f>
        <v>-80.077349999999996</v>
      </c>
      <c r="H1310" s="50">
        <f t="shared" ref="H1310:P1310" si="2598">IF(ISERROR(H1309),IF(ISERROR(H1308),IF(ISERROR(H1307),"BLANK",H1307),H1308),H1309)</f>
        <v>45479</v>
      </c>
      <c r="I1310" s="2">
        <f t="shared" si="2598"/>
        <v>15</v>
      </c>
      <c r="J1310" s="2" t="str">
        <f t="shared" si="2598"/>
        <v>N</v>
      </c>
      <c r="K1310" s="6">
        <f t="shared" si="2598"/>
        <v>0.41666666666666669</v>
      </c>
      <c r="L1310" s="2" t="str">
        <f t="shared" si="2598"/>
        <v>Angela</v>
      </c>
      <c r="M1310" s="2">
        <f t="shared" si="2598"/>
        <v>18.899999999999999</v>
      </c>
      <c r="N1310" s="2">
        <f t="shared" si="2598"/>
        <v>2</v>
      </c>
      <c r="O1310" s="2">
        <f t="shared" si="2598"/>
        <v>2</v>
      </c>
      <c r="P1310" s="2" t="str">
        <f t="shared" si="2598"/>
        <v>dez</v>
      </c>
      <c r="Q1310" s="7" t="str">
        <f>IF($N1310=1,IF(ISERROR(VLOOKUP($P1310,'M1'!$A:$C,Q$2,FALSE)),"NOT PRESENT",VLOOKUP($P1310,'M1'!$A:$C,Q$2,FALSE)),IF($N1310=2,IF(ISERROR(VLOOKUP(DATA!$P1310,'M2'!$A:$C,Q$2,FALSE)),"NOT PRESENT",VLOOKUP(DATA!$P1310,'M2'!$A:$C,Q$2,FALSE)),IF($N1310=0,IF(ISERROR(VLOOKUP($P1310,'M1'!$A:$C,Q$2,FALSE)),IF(ISERROR(VLOOKUP(DATA!$P1310,'M2'!$A:$C,Q$2,FALSE)),"NOT PRESENT",VLOOKUP(DATA!$P1310,'M2'!$A:$C,Q$2,FALSE)),VLOOKUP($P1310,'M1'!$A:$C,Q$2,FALSE)),"SPECIFY METHOD")))</f>
        <v>Debris - Zero</v>
      </c>
      <c r="R1310" s="7" t="str">
        <f>IF($N1310=1,IF(ISERROR(VLOOKUP($P1310,'M1'!$A:$C,R$2,FALSE)),"NOT PRESENT",VLOOKUP($P1310,'M1'!$A:$C,R$2,FALSE)),IF($N1310=2,IF(ISERROR(VLOOKUP(DATA!$P1310,'M2'!$A:$C,R$2,FALSE)),"NOT PRESENT",VLOOKUP(DATA!$P1310,'M2'!$A:$C,R$2,FALSE)),IF($N1310=0,IF(ISERROR(VLOOKUP($P1310,'M1'!$A:$C,R$2,FALSE)),IF(ISERROR(VLOOKUP(DATA!$P1310,'M2'!$A:$C,R$2,FALSE)),"NOT PRESENT",VLOOKUP(DATA!$P1310,'M2'!$A:$C,R$2,FALSE)),VLOOKUP($P1310,'M1'!$A:$C,R$2,FALSE)),"SPECIFY METHOD")))</f>
        <v>No Debris found</v>
      </c>
      <c r="S1310" s="33">
        <f t="shared" si="2576"/>
        <v>0</v>
      </c>
      <c r="T1310" s="2">
        <v>0</v>
      </c>
    </row>
    <row r="1311" spans="2:20">
      <c r="B1311" s="2" t="str">
        <f t="shared" ref="B1311:D1311" si="2599">IF(ISERROR(B1310),IF(ISERROR(B1309),IF(ISERROR(B1308),"BLANK",B1308),B1309),B1310)</f>
        <v>LH</v>
      </c>
      <c r="C1311" s="2" t="str">
        <f t="shared" si="2599"/>
        <v>KK</v>
      </c>
      <c r="D1311" s="2" t="str">
        <f t="shared" si="2599"/>
        <v>BC3</v>
      </c>
      <c r="E1311" s="7" t="str">
        <f>IF(ISERROR(VLOOKUP($D1311,SITES!$A:$E,2,FALSE)),"",VLOOKUP($D1311,SITES!$A:$E,2,FALSE))</f>
        <v>Broward County 3</v>
      </c>
      <c r="F1311" s="4">
        <f>IF(ISERROR(VLOOKUP($D1311,SITES!$A:$E,3,FALSE)),"",VLOOKUP($D1311,SITES!$A:$E,3,FALSE))</f>
        <v>26.158633333333334</v>
      </c>
      <c r="G1311" s="31">
        <f>IF(ISERROR(VLOOKUP($D1311,SITES!$A:$E,4,FALSE)),"",VLOOKUP($D1311,SITES!$A:$E,4,FALSE))</f>
        <v>-80.077349999999996</v>
      </c>
      <c r="H1311" s="50">
        <f t="shared" ref="H1311:P1311" si="2600">IF(ISERROR(H1310),IF(ISERROR(H1309),IF(ISERROR(H1308),"BLANK",H1308),H1309),H1310)</f>
        <v>45479</v>
      </c>
      <c r="I1311" s="2">
        <f t="shared" si="2600"/>
        <v>15</v>
      </c>
      <c r="J1311" s="2" t="str">
        <f t="shared" si="2600"/>
        <v>N</v>
      </c>
      <c r="K1311" s="6">
        <f t="shared" si="2600"/>
        <v>0.41666666666666669</v>
      </c>
      <c r="L1311" s="2" t="str">
        <f t="shared" si="2600"/>
        <v>Angela</v>
      </c>
      <c r="M1311" s="2">
        <f t="shared" si="2600"/>
        <v>18.899999999999999</v>
      </c>
      <c r="N1311" s="2">
        <f t="shared" si="2600"/>
        <v>2</v>
      </c>
      <c r="O1311" s="2">
        <f t="shared" si="2600"/>
        <v>2</v>
      </c>
      <c r="P1311" s="2" t="str">
        <f t="shared" si="2600"/>
        <v>dez</v>
      </c>
      <c r="Q1311" s="7" t="str">
        <f>IF($N1311=1,IF(ISERROR(VLOOKUP($P1311,'M1'!$A:$C,Q$2,FALSE)),"NOT PRESENT",VLOOKUP($P1311,'M1'!$A:$C,Q$2,FALSE)),IF($N1311=2,IF(ISERROR(VLOOKUP(DATA!$P1311,'M2'!$A:$C,Q$2,FALSE)),"NOT PRESENT",VLOOKUP(DATA!$P1311,'M2'!$A:$C,Q$2,FALSE)),IF($N1311=0,IF(ISERROR(VLOOKUP($P1311,'M1'!$A:$C,Q$2,FALSE)),IF(ISERROR(VLOOKUP(DATA!$P1311,'M2'!$A:$C,Q$2,FALSE)),"NOT PRESENT",VLOOKUP(DATA!$P1311,'M2'!$A:$C,Q$2,FALSE)),VLOOKUP($P1311,'M1'!$A:$C,Q$2,FALSE)),"SPECIFY METHOD")))</f>
        <v>Debris - Zero</v>
      </c>
      <c r="R1311" s="7" t="str">
        <f>IF($N1311=1,IF(ISERROR(VLOOKUP($P1311,'M1'!$A:$C,R$2,FALSE)),"NOT PRESENT",VLOOKUP($P1311,'M1'!$A:$C,R$2,FALSE)),IF($N1311=2,IF(ISERROR(VLOOKUP(DATA!$P1311,'M2'!$A:$C,R$2,FALSE)),"NOT PRESENT",VLOOKUP(DATA!$P1311,'M2'!$A:$C,R$2,FALSE)),IF($N1311=0,IF(ISERROR(VLOOKUP($P1311,'M1'!$A:$C,R$2,FALSE)),IF(ISERROR(VLOOKUP(DATA!$P1311,'M2'!$A:$C,R$2,FALSE)),"NOT PRESENT",VLOOKUP(DATA!$P1311,'M2'!$A:$C,R$2,FALSE)),VLOOKUP($P1311,'M1'!$A:$C,R$2,FALSE)),"SPECIFY METHOD")))</f>
        <v>No Debris found</v>
      </c>
      <c r="S1311" s="33">
        <f t="shared" si="2576"/>
        <v>0</v>
      </c>
      <c r="T1311" s="2">
        <v>0</v>
      </c>
    </row>
    <row r="1312" spans="2:20">
      <c r="B1312" s="2" t="str">
        <f t="shared" ref="B1312:D1312" si="2601">IF(ISERROR(B1311),IF(ISERROR(B1310),IF(ISERROR(B1309),"BLANK",B1309),B1310),B1311)</f>
        <v>LH</v>
      </c>
      <c r="C1312" s="2" t="str">
        <f t="shared" si="2601"/>
        <v>KK</v>
      </c>
      <c r="D1312" s="2" t="str">
        <f t="shared" si="2601"/>
        <v>BC3</v>
      </c>
      <c r="E1312" s="7" t="str">
        <f>IF(ISERROR(VLOOKUP($D1312,SITES!$A:$E,2,FALSE)),"",VLOOKUP($D1312,SITES!$A:$E,2,FALSE))</f>
        <v>Broward County 3</v>
      </c>
      <c r="F1312" s="4">
        <f>IF(ISERROR(VLOOKUP($D1312,SITES!$A:$E,3,FALSE)),"",VLOOKUP($D1312,SITES!$A:$E,3,FALSE))</f>
        <v>26.158633333333334</v>
      </c>
      <c r="G1312" s="31">
        <f>IF(ISERROR(VLOOKUP($D1312,SITES!$A:$E,4,FALSE)),"",VLOOKUP($D1312,SITES!$A:$E,4,FALSE))</f>
        <v>-80.077349999999996</v>
      </c>
      <c r="H1312" s="50">
        <f t="shared" ref="H1312:P1312" si="2602">IF(ISERROR(H1311),IF(ISERROR(H1310),IF(ISERROR(H1309),"BLANK",H1309),H1310),H1311)</f>
        <v>45479</v>
      </c>
      <c r="I1312" s="2">
        <f t="shared" si="2602"/>
        <v>15</v>
      </c>
      <c r="J1312" s="2" t="str">
        <f t="shared" si="2602"/>
        <v>N</v>
      </c>
      <c r="K1312" s="6">
        <f t="shared" si="2602"/>
        <v>0.41666666666666669</v>
      </c>
      <c r="L1312" s="2" t="str">
        <f t="shared" si="2602"/>
        <v>Angela</v>
      </c>
      <c r="M1312" s="2">
        <f t="shared" si="2602"/>
        <v>18.899999999999999</v>
      </c>
      <c r="N1312" s="2">
        <f t="shared" si="2602"/>
        <v>2</v>
      </c>
      <c r="O1312" s="2">
        <f t="shared" si="2602"/>
        <v>2</v>
      </c>
      <c r="P1312" s="2" t="str">
        <f t="shared" si="2602"/>
        <v>dez</v>
      </c>
      <c r="Q1312" s="7" t="str">
        <f>IF($N1312=1,IF(ISERROR(VLOOKUP($P1312,'M1'!$A:$C,Q$2,FALSE)),"NOT PRESENT",VLOOKUP($P1312,'M1'!$A:$C,Q$2,FALSE)),IF($N1312=2,IF(ISERROR(VLOOKUP(DATA!$P1312,'M2'!$A:$C,Q$2,FALSE)),"NOT PRESENT",VLOOKUP(DATA!$P1312,'M2'!$A:$C,Q$2,FALSE)),IF($N1312=0,IF(ISERROR(VLOOKUP($P1312,'M1'!$A:$C,Q$2,FALSE)),IF(ISERROR(VLOOKUP(DATA!$P1312,'M2'!$A:$C,Q$2,FALSE)),"NOT PRESENT",VLOOKUP(DATA!$P1312,'M2'!$A:$C,Q$2,FALSE)),VLOOKUP($P1312,'M1'!$A:$C,Q$2,FALSE)),"SPECIFY METHOD")))</f>
        <v>Debris - Zero</v>
      </c>
      <c r="R1312" s="7" t="str">
        <f>IF($N1312=1,IF(ISERROR(VLOOKUP($P1312,'M1'!$A:$C,R$2,FALSE)),"NOT PRESENT",VLOOKUP($P1312,'M1'!$A:$C,R$2,FALSE)),IF($N1312=2,IF(ISERROR(VLOOKUP(DATA!$P1312,'M2'!$A:$C,R$2,FALSE)),"NOT PRESENT",VLOOKUP(DATA!$P1312,'M2'!$A:$C,R$2,FALSE)),IF($N1312=0,IF(ISERROR(VLOOKUP($P1312,'M1'!$A:$C,R$2,FALSE)),IF(ISERROR(VLOOKUP(DATA!$P1312,'M2'!$A:$C,R$2,FALSE)),"NOT PRESENT",VLOOKUP(DATA!$P1312,'M2'!$A:$C,R$2,FALSE)),VLOOKUP($P1312,'M1'!$A:$C,R$2,FALSE)),"SPECIFY METHOD")))</f>
        <v>No Debris found</v>
      </c>
      <c r="S1312" s="33">
        <f t="shared" si="2576"/>
        <v>0</v>
      </c>
      <c r="T1312" s="2">
        <v>0</v>
      </c>
    </row>
    <row r="1313" spans="2:20">
      <c r="B1313" s="2" t="str">
        <f t="shared" ref="B1313:D1313" si="2603">IF(ISERROR(B1312),IF(ISERROR(B1311),IF(ISERROR(B1310),"BLANK",B1310),B1311),B1312)</f>
        <v>LH</v>
      </c>
      <c r="C1313" s="2" t="str">
        <f t="shared" si="2603"/>
        <v>KK</v>
      </c>
      <c r="D1313" s="2" t="str">
        <f t="shared" si="2603"/>
        <v>BC3</v>
      </c>
      <c r="E1313" s="7" t="str">
        <f>IF(ISERROR(VLOOKUP($D1313,SITES!$A:$E,2,FALSE)),"",VLOOKUP($D1313,SITES!$A:$E,2,FALSE))</f>
        <v>Broward County 3</v>
      </c>
      <c r="F1313" s="4">
        <f>IF(ISERROR(VLOOKUP($D1313,SITES!$A:$E,3,FALSE)),"",VLOOKUP($D1313,SITES!$A:$E,3,FALSE))</f>
        <v>26.158633333333334</v>
      </c>
      <c r="G1313" s="31">
        <f>IF(ISERROR(VLOOKUP($D1313,SITES!$A:$E,4,FALSE)),"",VLOOKUP($D1313,SITES!$A:$E,4,FALSE))</f>
        <v>-80.077349999999996</v>
      </c>
      <c r="H1313" s="50">
        <f t="shared" ref="H1313:P1313" si="2604">IF(ISERROR(H1312),IF(ISERROR(H1311),IF(ISERROR(H1310),"BLANK",H1310),H1311),H1312)</f>
        <v>45479</v>
      </c>
      <c r="I1313" s="2">
        <f t="shared" si="2604"/>
        <v>15</v>
      </c>
      <c r="J1313" s="2" t="str">
        <f t="shared" si="2604"/>
        <v>N</v>
      </c>
      <c r="K1313" s="6">
        <f t="shared" si="2604"/>
        <v>0.41666666666666669</v>
      </c>
      <c r="L1313" s="2" t="str">
        <f t="shared" si="2604"/>
        <v>Angela</v>
      </c>
      <c r="M1313" s="2">
        <f t="shared" si="2604"/>
        <v>18.899999999999999</v>
      </c>
      <c r="N1313" s="2">
        <f t="shared" si="2604"/>
        <v>2</v>
      </c>
      <c r="O1313" s="2">
        <f t="shared" si="2604"/>
        <v>2</v>
      </c>
      <c r="P1313" s="2" t="str">
        <f t="shared" si="2604"/>
        <v>dez</v>
      </c>
      <c r="Q1313" s="7" t="str">
        <f>IF($N1313=1,IF(ISERROR(VLOOKUP($P1313,'M1'!$A:$C,Q$2,FALSE)),"NOT PRESENT",VLOOKUP($P1313,'M1'!$A:$C,Q$2,FALSE)),IF($N1313=2,IF(ISERROR(VLOOKUP(DATA!$P1313,'M2'!$A:$C,Q$2,FALSE)),"NOT PRESENT",VLOOKUP(DATA!$P1313,'M2'!$A:$C,Q$2,FALSE)),IF($N1313=0,IF(ISERROR(VLOOKUP($P1313,'M1'!$A:$C,Q$2,FALSE)),IF(ISERROR(VLOOKUP(DATA!$P1313,'M2'!$A:$C,Q$2,FALSE)),"NOT PRESENT",VLOOKUP(DATA!$P1313,'M2'!$A:$C,Q$2,FALSE)),VLOOKUP($P1313,'M1'!$A:$C,Q$2,FALSE)),"SPECIFY METHOD")))</f>
        <v>Debris - Zero</v>
      </c>
      <c r="R1313" s="7" t="str">
        <f>IF($N1313=1,IF(ISERROR(VLOOKUP($P1313,'M1'!$A:$C,R$2,FALSE)),"NOT PRESENT",VLOOKUP($P1313,'M1'!$A:$C,R$2,FALSE)),IF($N1313=2,IF(ISERROR(VLOOKUP(DATA!$P1313,'M2'!$A:$C,R$2,FALSE)),"NOT PRESENT",VLOOKUP(DATA!$P1313,'M2'!$A:$C,R$2,FALSE)),IF($N1313=0,IF(ISERROR(VLOOKUP($P1313,'M1'!$A:$C,R$2,FALSE)),IF(ISERROR(VLOOKUP(DATA!$P1313,'M2'!$A:$C,R$2,FALSE)),"NOT PRESENT",VLOOKUP(DATA!$P1313,'M2'!$A:$C,R$2,FALSE)),VLOOKUP($P1313,'M1'!$A:$C,R$2,FALSE)),"SPECIFY METHOD")))</f>
        <v>No Debris found</v>
      </c>
      <c r="S1313" s="33">
        <f t="shared" si="2576"/>
        <v>0</v>
      </c>
      <c r="T1313" s="2">
        <v>0</v>
      </c>
    </row>
    <row r="1314" spans="2:20">
      <c r="B1314" s="2" t="str">
        <f t="shared" ref="B1314:D1314" si="2605">IF(ISERROR(B1313),IF(ISERROR(B1312),IF(ISERROR(B1311),"BLANK",B1311),B1312),B1313)</f>
        <v>LH</v>
      </c>
      <c r="C1314" s="2" t="str">
        <f t="shared" si="2605"/>
        <v>KK</v>
      </c>
      <c r="D1314" s="2" t="str">
        <f t="shared" si="2605"/>
        <v>BC3</v>
      </c>
      <c r="E1314" s="7" t="str">
        <f>IF(ISERROR(VLOOKUP($D1314,SITES!$A:$E,2,FALSE)),"",VLOOKUP($D1314,SITES!$A:$E,2,FALSE))</f>
        <v>Broward County 3</v>
      </c>
      <c r="F1314" s="4">
        <f>IF(ISERROR(VLOOKUP($D1314,SITES!$A:$E,3,FALSE)),"",VLOOKUP($D1314,SITES!$A:$E,3,FALSE))</f>
        <v>26.158633333333334</v>
      </c>
      <c r="G1314" s="31">
        <f>IF(ISERROR(VLOOKUP($D1314,SITES!$A:$E,4,FALSE)),"",VLOOKUP($D1314,SITES!$A:$E,4,FALSE))</f>
        <v>-80.077349999999996</v>
      </c>
      <c r="H1314" s="50">
        <f t="shared" ref="H1314:P1314" si="2606">IF(ISERROR(H1313),IF(ISERROR(H1312),IF(ISERROR(H1311),"BLANK",H1311),H1312),H1313)</f>
        <v>45479</v>
      </c>
      <c r="I1314" s="2">
        <f t="shared" si="2606"/>
        <v>15</v>
      </c>
      <c r="J1314" s="2" t="str">
        <f t="shared" si="2606"/>
        <v>N</v>
      </c>
      <c r="K1314" s="6">
        <f t="shared" si="2606"/>
        <v>0.41666666666666669</v>
      </c>
      <c r="L1314" s="2" t="str">
        <f t="shared" si="2606"/>
        <v>Angela</v>
      </c>
      <c r="M1314" s="2">
        <f t="shared" si="2606"/>
        <v>18.899999999999999</v>
      </c>
      <c r="N1314" s="2">
        <f t="shared" si="2606"/>
        <v>2</v>
      </c>
      <c r="O1314" s="2">
        <f t="shared" si="2606"/>
        <v>2</v>
      </c>
      <c r="P1314" s="2" t="str">
        <f t="shared" si="2606"/>
        <v>dez</v>
      </c>
      <c r="Q1314" s="7" t="str">
        <f>IF($N1314=1,IF(ISERROR(VLOOKUP($P1314,'M1'!$A:$C,Q$2,FALSE)),"NOT PRESENT",VLOOKUP($P1314,'M1'!$A:$C,Q$2,FALSE)),IF($N1314=2,IF(ISERROR(VLOOKUP(DATA!$P1314,'M2'!$A:$C,Q$2,FALSE)),"NOT PRESENT",VLOOKUP(DATA!$P1314,'M2'!$A:$C,Q$2,FALSE)),IF($N1314=0,IF(ISERROR(VLOOKUP($P1314,'M1'!$A:$C,Q$2,FALSE)),IF(ISERROR(VLOOKUP(DATA!$P1314,'M2'!$A:$C,Q$2,FALSE)),"NOT PRESENT",VLOOKUP(DATA!$P1314,'M2'!$A:$C,Q$2,FALSE)),VLOOKUP($P1314,'M1'!$A:$C,Q$2,FALSE)),"SPECIFY METHOD")))</f>
        <v>Debris - Zero</v>
      </c>
      <c r="R1314" s="7" t="str">
        <f>IF($N1314=1,IF(ISERROR(VLOOKUP($P1314,'M1'!$A:$C,R$2,FALSE)),"NOT PRESENT",VLOOKUP($P1314,'M1'!$A:$C,R$2,FALSE)),IF($N1314=2,IF(ISERROR(VLOOKUP(DATA!$P1314,'M2'!$A:$C,R$2,FALSE)),"NOT PRESENT",VLOOKUP(DATA!$P1314,'M2'!$A:$C,R$2,FALSE)),IF($N1314=0,IF(ISERROR(VLOOKUP($P1314,'M1'!$A:$C,R$2,FALSE)),IF(ISERROR(VLOOKUP(DATA!$P1314,'M2'!$A:$C,R$2,FALSE)),"NOT PRESENT",VLOOKUP(DATA!$P1314,'M2'!$A:$C,R$2,FALSE)),VLOOKUP($P1314,'M1'!$A:$C,R$2,FALSE)),"SPECIFY METHOD")))</f>
        <v>No Debris found</v>
      </c>
      <c r="S1314" s="33">
        <f t="shared" si="2576"/>
        <v>0</v>
      </c>
      <c r="T1314" s="2">
        <v>0</v>
      </c>
    </row>
    <row r="1315" spans="2:20">
      <c r="B1315" s="2" t="str">
        <f t="shared" ref="B1315:D1315" si="2607">IF(ISERROR(B1314),IF(ISERROR(B1313),IF(ISERROR(B1312),"BLANK",B1312),B1313),B1314)</f>
        <v>LH</v>
      </c>
      <c r="C1315" s="2" t="str">
        <f t="shared" si="2607"/>
        <v>KK</v>
      </c>
      <c r="D1315" s="2" t="str">
        <f t="shared" si="2607"/>
        <v>BC3</v>
      </c>
      <c r="E1315" s="7" t="str">
        <f>IF(ISERROR(VLOOKUP($D1315,SITES!$A:$E,2,FALSE)),"",VLOOKUP($D1315,SITES!$A:$E,2,FALSE))</f>
        <v>Broward County 3</v>
      </c>
      <c r="F1315" s="4">
        <f>IF(ISERROR(VLOOKUP($D1315,SITES!$A:$E,3,FALSE)),"",VLOOKUP($D1315,SITES!$A:$E,3,FALSE))</f>
        <v>26.158633333333334</v>
      </c>
      <c r="G1315" s="31">
        <f>IF(ISERROR(VLOOKUP($D1315,SITES!$A:$E,4,FALSE)),"",VLOOKUP($D1315,SITES!$A:$E,4,FALSE))</f>
        <v>-80.077349999999996</v>
      </c>
      <c r="H1315" s="50">
        <f t="shared" ref="H1315:P1315" si="2608">IF(ISERROR(H1314),IF(ISERROR(H1313),IF(ISERROR(H1312),"BLANK",H1312),H1313),H1314)</f>
        <v>45479</v>
      </c>
      <c r="I1315" s="2">
        <f t="shared" si="2608"/>
        <v>15</v>
      </c>
      <c r="J1315" s="2" t="str">
        <f t="shared" si="2608"/>
        <v>N</v>
      </c>
      <c r="K1315" s="6">
        <f t="shared" si="2608"/>
        <v>0.41666666666666669</v>
      </c>
      <c r="L1315" s="2" t="str">
        <f t="shared" si="2608"/>
        <v>Angela</v>
      </c>
      <c r="M1315" s="2">
        <f t="shared" si="2608"/>
        <v>18.899999999999999</v>
      </c>
      <c r="N1315" s="2">
        <f t="shared" si="2608"/>
        <v>2</v>
      </c>
      <c r="O1315" s="2">
        <f t="shared" si="2608"/>
        <v>2</v>
      </c>
      <c r="P1315" s="2" t="str">
        <f t="shared" si="2608"/>
        <v>dez</v>
      </c>
      <c r="Q1315" s="7" t="str">
        <f>IF($N1315=1,IF(ISERROR(VLOOKUP($P1315,'M1'!$A:$C,Q$2,FALSE)),"NOT PRESENT",VLOOKUP($P1315,'M1'!$A:$C,Q$2,FALSE)),IF($N1315=2,IF(ISERROR(VLOOKUP(DATA!$P1315,'M2'!$A:$C,Q$2,FALSE)),"NOT PRESENT",VLOOKUP(DATA!$P1315,'M2'!$A:$C,Q$2,FALSE)),IF($N1315=0,IF(ISERROR(VLOOKUP($P1315,'M1'!$A:$C,Q$2,FALSE)),IF(ISERROR(VLOOKUP(DATA!$P1315,'M2'!$A:$C,Q$2,FALSE)),"NOT PRESENT",VLOOKUP(DATA!$P1315,'M2'!$A:$C,Q$2,FALSE)),VLOOKUP($P1315,'M1'!$A:$C,Q$2,FALSE)),"SPECIFY METHOD")))</f>
        <v>Debris - Zero</v>
      </c>
      <c r="R1315" s="7" t="str">
        <f>IF($N1315=1,IF(ISERROR(VLOOKUP($P1315,'M1'!$A:$C,R$2,FALSE)),"NOT PRESENT",VLOOKUP($P1315,'M1'!$A:$C,R$2,FALSE)),IF($N1315=2,IF(ISERROR(VLOOKUP(DATA!$P1315,'M2'!$A:$C,R$2,FALSE)),"NOT PRESENT",VLOOKUP(DATA!$P1315,'M2'!$A:$C,R$2,FALSE)),IF($N1315=0,IF(ISERROR(VLOOKUP($P1315,'M1'!$A:$C,R$2,FALSE)),IF(ISERROR(VLOOKUP(DATA!$P1315,'M2'!$A:$C,R$2,FALSE)),"NOT PRESENT",VLOOKUP(DATA!$P1315,'M2'!$A:$C,R$2,FALSE)),VLOOKUP($P1315,'M1'!$A:$C,R$2,FALSE)),"SPECIFY METHOD")))</f>
        <v>No Debris found</v>
      </c>
      <c r="S1315" s="33">
        <f t="shared" si="2576"/>
        <v>0</v>
      </c>
      <c r="T1315" s="2">
        <v>0</v>
      </c>
    </row>
    <row r="1316" spans="2:20">
      <c r="B1316" s="2" t="str">
        <f t="shared" ref="B1316:D1316" si="2609">IF(ISERROR(B1315),IF(ISERROR(B1314),IF(ISERROR(B1313),"BLANK",B1313),B1314),B1315)</f>
        <v>LH</v>
      </c>
      <c r="C1316" s="2" t="str">
        <f t="shared" si="2609"/>
        <v>KK</v>
      </c>
      <c r="D1316" s="2" t="str">
        <f t="shared" si="2609"/>
        <v>BC3</v>
      </c>
      <c r="E1316" s="7" t="str">
        <f>IF(ISERROR(VLOOKUP($D1316,SITES!$A:$E,2,FALSE)),"",VLOOKUP($D1316,SITES!$A:$E,2,FALSE))</f>
        <v>Broward County 3</v>
      </c>
      <c r="F1316" s="4">
        <f>IF(ISERROR(VLOOKUP($D1316,SITES!$A:$E,3,FALSE)),"",VLOOKUP($D1316,SITES!$A:$E,3,FALSE))</f>
        <v>26.158633333333334</v>
      </c>
      <c r="G1316" s="31">
        <f>IF(ISERROR(VLOOKUP($D1316,SITES!$A:$E,4,FALSE)),"",VLOOKUP($D1316,SITES!$A:$E,4,FALSE))</f>
        <v>-80.077349999999996</v>
      </c>
      <c r="H1316" s="50">
        <f t="shared" ref="H1316:P1316" si="2610">IF(ISERROR(H1315),IF(ISERROR(H1314),IF(ISERROR(H1313),"BLANK",H1313),H1314),H1315)</f>
        <v>45479</v>
      </c>
      <c r="I1316" s="2">
        <f t="shared" si="2610"/>
        <v>15</v>
      </c>
      <c r="J1316" s="2" t="str">
        <f t="shared" si="2610"/>
        <v>N</v>
      </c>
      <c r="K1316" s="6">
        <f t="shared" si="2610"/>
        <v>0.41666666666666669</v>
      </c>
      <c r="L1316" s="2" t="str">
        <f t="shared" si="2610"/>
        <v>Angela</v>
      </c>
      <c r="M1316" s="2">
        <f t="shared" si="2610"/>
        <v>18.899999999999999</v>
      </c>
      <c r="N1316" s="2">
        <f t="shared" si="2610"/>
        <v>2</v>
      </c>
      <c r="O1316" s="2">
        <f t="shared" si="2610"/>
        <v>2</v>
      </c>
      <c r="P1316" s="2" t="str">
        <f t="shared" si="2610"/>
        <v>dez</v>
      </c>
      <c r="Q1316" s="7" t="str">
        <f>IF($N1316=1,IF(ISERROR(VLOOKUP($P1316,'M1'!$A:$C,Q$2,FALSE)),"NOT PRESENT",VLOOKUP($P1316,'M1'!$A:$C,Q$2,FALSE)),IF($N1316=2,IF(ISERROR(VLOOKUP(DATA!$P1316,'M2'!$A:$C,Q$2,FALSE)),"NOT PRESENT",VLOOKUP(DATA!$P1316,'M2'!$A:$C,Q$2,FALSE)),IF($N1316=0,IF(ISERROR(VLOOKUP($P1316,'M1'!$A:$C,Q$2,FALSE)),IF(ISERROR(VLOOKUP(DATA!$P1316,'M2'!$A:$C,Q$2,FALSE)),"NOT PRESENT",VLOOKUP(DATA!$P1316,'M2'!$A:$C,Q$2,FALSE)),VLOOKUP($P1316,'M1'!$A:$C,Q$2,FALSE)),"SPECIFY METHOD")))</f>
        <v>Debris - Zero</v>
      </c>
      <c r="R1316" s="7" t="str">
        <f>IF($N1316=1,IF(ISERROR(VLOOKUP($P1316,'M1'!$A:$C,R$2,FALSE)),"NOT PRESENT",VLOOKUP($P1316,'M1'!$A:$C,R$2,FALSE)),IF($N1316=2,IF(ISERROR(VLOOKUP(DATA!$P1316,'M2'!$A:$C,R$2,FALSE)),"NOT PRESENT",VLOOKUP(DATA!$P1316,'M2'!$A:$C,R$2,FALSE)),IF($N1316=0,IF(ISERROR(VLOOKUP($P1316,'M1'!$A:$C,R$2,FALSE)),IF(ISERROR(VLOOKUP(DATA!$P1316,'M2'!$A:$C,R$2,FALSE)),"NOT PRESENT",VLOOKUP(DATA!$P1316,'M2'!$A:$C,R$2,FALSE)),VLOOKUP($P1316,'M1'!$A:$C,R$2,FALSE)),"SPECIFY METHOD")))</f>
        <v>No Debris found</v>
      </c>
      <c r="S1316" s="33">
        <f t="shared" si="2576"/>
        <v>0</v>
      </c>
      <c r="T1316" s="2">
        <v>0</v>
      </c>
    </row>
    <row r="1317" spans="2:20">
      <c r="B1317" s="2" t="str">
        <f t="shared" ref="B1317:D1317" si="2611">IF(ISERROR(B1316),IF(ISERROR(B1315),IF(ISERROR(B1314),"BLANK",B1314),B1315),B1316)</f>
        <v>LH</v>
      </c>
      <c r="C1317" s="2" t="str">
        <f t="shared" si="2611"/>
        <v>KK</v>
      </c>
      <c r="D1317" s="2" t="str">
        <f t="shared" si="2611"/>
        <v>BC3</v>
      </c>
      <c r="E1317" s="7" t="str">
        <f>IF(ISERROR(VLOOKUP($D1317,SITES!$A:$E,2,FALSE)),"",VLOOKUP($D1317,SITES!$A:$E,2,FALSE))</f>
        <v>Broward County 3</v>
      </c>
      <c r="F1317" s="4">
        <f>IF(ISERROR(VLOOKUP($D1317,SITES!$A:$E,3,FALSE)),"",VLOOKUP($D1317,SITES!$A:$E,3,FALSE))</f>
        <v>26.158633333333334</v>
      </c>
      <c r="G1317" s="31">
        <f>IF(ISERROR(VLOOKUP($D1317,SITES!$A:$E,4,FALSE)),"",VLOOKUP($D1317,SITES!$A:$E,4,FALSE))</f>
        <v>-80.077349999999996</v>
      </c>
      <c r="H1317" s="50">
        <f t="shared" ref="H1317:P1317" si="2612">IF(ISERROR(H1316),IF(ISERROR(H1315),IF(ISERROR(H1314),"BLANK",H1314),H1315),H1316)</f>
        <v>45479</v>
      </c>
      <c r="I1317" s="2">
        <f t="shared" si="2612"/>
        <v>15</v>
      </c>
      <c r="J1317" s="2" t="str">
        <f t="shared" si="2612"/>
        <v>N</v>
      </c>
      <c r="K1317" s="6">
        <f t="shared" si="2612"/>
        <v>0.41666666666666669</v>
      </c>
      <c r="L1317" s="2" t="str">
        <f t="shared" si="2612"/>
        <v>Angela</v>
      </c>
      <c r="M1317" s="2">
        <f t="shared" si="2612"/>
        <v>18.899999999999999</v>
      </c>
      <c r="N1317" s="2">
        <f t="shared" si="2612"/>
        <v>2</v>
      </c>
      <c r="O1317" s="2">
        <f t="shared" si="2612"/>
        <v>2</v>
      </c>
      <c r="P1317" s="2" t="str">
        <f t="shared" si="2612"/>
        <v>dez</v>
      </c>
      <c r="Q1317" s="7" t="str">
        <f>IF($N1317=1,IF(ISERROR(VLOOKUP($P1317,'M1'!$A:$C,Q$2,FALSE)),"NOT PRESENT",VLOOKUP($P1317,'M1'!$A:$C,Q$2,FALSE)),IF($N1317=2,IF(ISERROR(VLOOKUP(DATA!$P1317,'M2'!$A:$C,Q$2,FALSE)),"NOT PRESENT",VLOOKUP(DATA!$P1317,'M2'!$A:$C,Q$2,FALSE)),IF($N1317=0,IF(ISERROR(VLOOKUP($P1317,'M1'!$A:$C,Q$2,FALSE)),IF(ISERROR(VLOOKUP(DATA!$P1317,'M2'!$A:$C,Q$2,FALSE)),"NOT PRESENT",VLOOKUP(DATA!$P1317,'M2'!$A:$C,Q$2,FALSE)),VLOOKUP($P1317,'M1'!$A:$C,Q$2,FALSE)),"SPECIFY METHOD")))</f>
        <v>Debris - Zero</v>
      </c>
      <c r="R1317" s="7" t="str">
        <f>IF($N1317=1,IF(ISERROR(VLOOKUP($P1317,'M1'!$A:$C,R$2,FALSE)),"NOT PRESENT",VLOOKUP($P1317,'M1'!$A:$C,R$2,FALSE)),IF($N1317=2,IF(ISERROR(VLOOKUP(DATA!$P1317,'M2'!$A:$C,R$2,FALSE)),"NOT PRESENT",VLOOKUP(DATA!$P1317,'M2'!$A:$C,R$2,FALSE)),IF($N1317=0,IF(ISERROR(VLOOKUP($P1317,'M1'!$A:$C,R$2,FALSE)),IF(ISERROR(VLOOKUP(DATA!$P1317,'M2'!$A:$C,R$2,FALSE)),"NOT PRESENT",VLOOKUP(DATA!$P1317,'M2'!$A:$C,R$2,FALSE)),VLOOKUP($P1317,'M1'!$A:$C,R$2,FALSE)),"SPECIFY METHOD")))</f>
        <v>No Debris found</v>
      </c>
      <c r="S1317" s="33">
        <f t="shared" si="2576"/>
        <v>0</v>
      </c>
      <c r="T1317" s="2">
        <v>0</v>
      </c>
    </row>
    <row r="1318" spans="2:20">
      <c r="B1318" s="2" t="str">
        <f t="shared" ref="B1318:D1318" si="2613">IF(ISERROR(B1317),IF(ISERROR(B1316),IF(ISERROR(B1315),"BLANK",B1315),B1316),B1317)</f>
        <v>LH</v>
      </c>
      <c r="C1318" s="2" t="str">
        <f t="shared" si="2613"/>
        <v>KK</v>
      </c>
      <c r="D1318" s="2" t="str">
        <f t="shared" si="2613"/>
        <v>BC3</v>
      </c>
      <c r="E1318" s="7" t="str">
        <f>IF(ISERROR(VLOOKUP($D1318,SITES!$A:$E,2,FALSE)),"",VLOOKUP($D1318,SITES!$A:$E,2,FALSE))</f>
        <v>Broward County 3</v>
      </c>
      <c r="F1318" s="4">
        <f>IF(ISERROR(VLOOKUP($D1318,SITES!$A:$E,3,FALSE)),"",VLOOKUP($D1318,SITES!$A:$E,3,FALSE))</f>
        <v>26.158633333333334</v>
      </c>
      <c r="G1318" s="31">
        <f>IF(ISERROR(VLOOKUP($D1318,SITES!$A:$E,4,FALSE)),"",VLOOKUP($D1318,SITES!$A:$E,4,FALSE))</f>
        <v>-80.077349999999996</v>
      </c>
      <c r="H1318" s="50">
        <f t="shared" ref="H1318:P1318" si="2614">IF(ISERROR(H1317),IF(ISERROR(H1316),IF(ISERROR(H1315),"BLANK",H1315),H1316),H1317)</f>
        <v>45479</v>
      </c>
      <c r="I1318" s="2">
        <f t="shared" si="2614"/>
        <v>15</v>
      </c>
      <c r="J1318" s="2" t="str">
        <f t="shared" si="2614"/>
        <v>N</v>
      </c>
      <c r="K1318" s="6">
        <f t="shared" si="2614"/>
        <v>0.41666666666666669</v>
      </c>
      <c r="L1318" s="2" t="str">
        <f t="shared" si="2614"/>
        <v>Angela</v>
      </c>
      <c r="M1318" s="2">
        <f t="shared" si="2614"/>
        <v>18.899999999999999</v>
      </c>
      <c r="N1318" s="2">
        <f t="shared" si="2614"/>
        <v>2</v>
      </c>
      <c r="O1318" s="2">
        <f t="shared" si="2614"/>
        <v>2</v>
      </c>
      <c r="P1318" s="2" t="str">
        <f t="shared" si="2614"/>
        <v>dez</v>
      </c>
      <c r="Q1318" s="7" t="str">
        <f>IF($N1318=1,IF(ISERROR(VLOOKUP($P1318,'M1'!$A:$C,Q$2,FALSE)),"NOT PRESENT",VLOOKUP($P1318,'M1'!$A:$C,Q$2,FALSE)),IF($N1318=2,IF(ISERROR(VLOOKUP(DATA!$P1318,'M2'!$A:$C,Q$2,FALSE)),"NOT PRESENT",VLOOKUP(DATA!$P1318,'M2'!$A:$C,Q$2,FALSE)),IF($N1318=0,IF(ISERROR(VLOOKUP($P1318,'M1'!$A:$C,Q$2,FALSE)),IF(ISERROR(VLOOKUP(DATA!$P1318,'M2'!$A:$C,Q$2,FALSE)),"NOT PRESENT",VLOOKUP(DATA!$P1318,'M2'!$A:$C,Q$2,FALSE)),VLOOKUP($P1318,'M1'!$A:$C,Q$2,FALSE)),"SPECIFY METHOD")))</f>
        <v>Debris - Zero</v>
      </c>
      <c r="R1318" s="7" t="str">
        <f>IF($N1318=1,IF(ISERROR(VLOOKUP($P1318,'M1'!$A:$C,R$2,FALSE)),"NOT PRESENT",VLOOKUP($P1318,'M1'!$A:$C,R$2,FALSE)),IF($N1318=2,IF(ISERROR(VLOOKUP(DATA!$P1318,'M2'!$A:$C,R$2,FALSE)),"NOT PRESENT",VLOOKUP(DATA!$P1318,'M2'!$A:$C,R$2,FALSE)),IF($N1318=0,IF(ISERROR(VLOOKUP($P1318,'M1'!$A:$C,R$2,FALSE)),IF(ISERROR(VLOOKUP(DATA!$P1318,'M2'!$A:$C,R$2,FALSE)),"NOT PRESENT",VLOOKUP(DATA!$P1318,'M2'!$A:$C,R$2,FALSE)),VLOOKUP($P1318,'M1'!$A:$C,R$2,FALSE)),"SPECIFY METHOD")))</f>
        <v>No Debris found</v>
      </c>
      <c r="S1318" s="33">
        <f t="shared" si="2576"/>
        <v>0</v>
      </c>
      <c r="T1318" s="2">
        <v>0</v>
      </c>
    </row>
    <row r="1319" spans="2:20">
      <c r="B1319" s="2" t="str">
        <f t="shared" ref="B1319:D1319" si="2615">IF(ISERROR(B1318),IF(ISERROR(B1317),IF(ISERROR(B1316),"BLANK",B1316),B1317),B1318)</f>
        <v>LH</v>
      </c>
      <c r="C1319" s="2" t="str">
        <f t="shared" si="2615"/>
        <v>KK</v>
      </c>
      <c r="D1319" s="2" t="str">
        <f t="shared" si="2615"/>
        <v>BC3</v>
      </c>
      <c r="E1319" s="7" t="str">
        <f>IF(ISERROR(VLOOKUP($D1319,SITES!$A:$E,2,FALSE)),"",VLOOKUP($D1319,SITES!$A:$E,2,FALSE))</f>
        <v>Broward County 3</v>
      </c>
      <c r="F1319" s="4">
        <f>IF(ISERROR(VLOOKUP($D1319,SITES!$A:$E,3,FALSE)),"",VLOOKUP($D1319,SITES!$A:$E,3,FALSE))</f>
        <v>26.158633333333334</v>
      </c>
      <c r="G1319" s="31">
        <f>IF(ISERROR(VLOOKUP($D1319,SITES!$A:$E,4,FALSE)),"",VLOOKUP($D1319,SITES!$A:$E,4,FALSE))</f>
        <v>-80.077349999999996</v>
      </c>
      <c r="H1319" s="50">
        <f t="shared" ref="H1319:P1319" si="2616">IF(ISERROR(H1318),IF(ISERROR(H1317),IF(ISERROR(H1316),"BLANK",H1316),H1317),H1318)</f>
        <v>45479</v>
      </c>
      <c r="I1319" s="2">
        <f t="shared" si="2616"/>
        <v>15</v>
      </c>
      <c r="J1319" s="2" t="str">
        <f t="shared" si="2616"/>
        <v>N</v>
      </c>
      <c r="K1319" s="6">
        <f t="shared" si="2616"/>
        <v>0.41666666666666669</v>
      </c>
      <c r="L1319" s="2" t="str">
        <f t="shared" si="2616"/>
        <v>Angela</v>
      </c>
      <c r="M1319" s="2">
        <f t="shared" si="2616"/>
        <v>18.899999999999999</v>
      </c>
      <c r="N1319" s="2">
        <f t="shared" si="2616"/>
        <v>2</v>
      </c>
      <c r="O1319" s="2">
        <f t="shared" si="2616"/>
        <v>2</v>
      </c>
      <c r="P1319" s="2" t="str">
        <f t="shared" si="2616"/>
        <v>dez</v>
      </c>
      <c r="Q1319" s="7" t="str">
        <f>IF($N1319=1,IF(ISERROR(VLOOKUP($P1319,'M1'!$A:$C,Q$2,FALSE)),"NOT PRESENT",VLOOKUP($P1319,'M1'!$A:$C,Q$2,FALSE)),IF($N1319=2,IF(ISERROR(VLOOKUP(DATA!$P1319,'M2'!$A:$C,Q$2,FALSE)),"NOT PRESENT",VLOOKUP(DATA!$P1319,'M2'!$A:$C,Q$2,FALSE)),IF($N1319=0,IF(ISERROR(VLOOKUP($P1319,'M1'!$A:$C,Q$2,FALSE)),IF(ISERROR(VLOOKUP(DATA!$P1319,'M2'!$A:$C,Q$2,FALSE)),"NOT PRESENT",VLOOKUP(DATA!$P1319,'M2'!$A:$C,Q$2,FALSE)),VLOOKUP($P1319,'M1'!$A:$C,Q$2,FALSE)),"SPECIFY METHOD")))</f>
        <v>Debris - Zero</v>
      </c>
      <c r="R1319" s="7" t="str">
        <f>IF($N1319=1,IF(ISERROR(VLOOKUP($P1319,'M1'!$A:$C,R$2,FALSE)),"NOT PRESENT",VLOOKUP($P1319,'M1'!$A:$C,R$2,FALSE)),IF($N1319=2,IF(ISERROR(VLOOKUP(DATA!$P1319,'M2'!$A:$C,R$2,FALSE)),"NOT PRESENT",VLOOKUP(DATA!$P1319,'M2'!$A:$C,R$2,FALSE)),IF($N1319=0,IF(ISERROR(VLOOKUP($P1319,'M1'!$A:$C,R$2,FALSE)),IF(ISERROR(VLOOKUP(DATA!$P1319,'M2'!$A:$C,R$2,FALSE)),"NOT PRESENT",VLOOKUP(DATA!$P1319,'M2'!$A:$C,R$2,FALSE)),VLOOKUP($P1319,'M1'!$A:$C,R$2,FALSE)),"SPECIFY METHOD")))</f>
        <v>No Debris found</v>
      </c>
      <c r="S1319" s="33">
        <f t="shared" si="2576"/>
        <v>0</v>
      </c>
      <c r="T1319" s="2">
        <v>0</v>
      </c>
    </row>
    <row r="1320" spans="2:20">
      <c r="B1320" s="2" t="str">
        <f t="shared" ref="B1320:D1320" si="2617">IF(ISERROR(B1319),IF(ISERROR(B1318),IF(ISERROR(B1317),"BLANK",B1317),B1318),B1319)</f>
        <v>LH</v>
      </c>
      <c r="C1320" s="2" t="str">
        <f t="shared" si="2617"/>
        <v>KK</v>
      </c>
      <c r="D1320" s="2" t="str">
        <f t="shared" si="2617"/>
        <v>BC3</v>
      </c>
      <c r="E1320" s="7" t="str">
        <f>IF(ISERROR(VLOOKUP($D1320,SITES!$A:$E,2,FALSE)),"",VLOOKUP($D1320,SITES!$A:$E,2,FALSE))</f>
        <v>Broward County 3</v>
      </c>
      <c r="F1320" s="4">
        <f>IF(ISERROR(VLOOKUP($D1320,SITES!$A:$E,3,FALSE)),"",VLOOKUP($D1320,SITES!$A:$E,3,FALSE))</f>
        <v>26.158633333333334</v>
      </c>
      <c r="G1320" s="31">
        <f>IF(ISERROR(VLOOKUP($D1320,SITES!$A:$E,4,FALSE)),"",VLOOKUP($D1320,SITES!$A:$E,4,FALSE))</f>
        <v>-80.077349999999996</v>
      </c>
      <c r="H1320" s="50">
        <f t="shared" ref="H1320:P1320" si="2618">IF(ISERROR(H1319),IF(ISERROR(H1318),IF(ISERROR(H1317),"BLANK",H1317),H1318),H1319)</f>
        <v>45479</v>
      </c>
      <c r="I1320" s="2">
        <f t="shared" si="2618"/>
        <v>15</v>
      </c>
      <c r="J1320" s="2" t="str">
        <f t="shared" si="2618"/>
        <v>N</v>
      </c>
      <c r="K1320" s="6">
        <f t="shared" si="2618"/>
        <v>0.41666666666666669</v>
      </c>
      <c r="L1320" s="2" t="str">
        <f t="shared" si="2618"/>
        <v>Angela</v>
      </c>
      <c r="M1320" s="2">
        <f t="shared" si="2618"/>
        <v>18.899999999999999</v>
      </c>
      <c r="N1320" s="2">
        <f t="shared" si="2618"/>
        <v>2</v>
      </c>
      <c r="O1320" s="2">
        <f t="shared" si="2618"/>
        <v>2</v>
      </c>
      <c r="P1320" s="2" t="str">
        <f t="shared" si="2618"/>
        <v>dez</v>
      </c>
      <c r="Q1320" s="7" t="str">
        <f>IF($N1320=1,IF(ISERROR(VLOOKUP($P1320,'M1'!$A:$C,Q$2,FALSE)),"NOT PRESENT",VLOOKUP($P1320,'M1'!$A:$C,Q$2,FALSE)),IF($N1320=2,IF(ISERROR(VLOOKUP(DATA!$P1320,'M2'!$A:$C,Q$2,FALSE)),"NOT PRESENT",VLOOKUP(DATA!$P1320,'M2'!$A:$C,Q$2,FALSE)),IF($N1320=0,IF(ISERROR(VLOOKUP($P1320,'M1'!$A:$C,Q$2,FALSE)),IF(ISERROR(VLOOKUP(DATA!$P1320,'M2'!$A:$C,Q$2,FALSE)),"NOT PRESENT",VLOOKUP(DATA!$P1320,'M2'!$A:$C,Q$2,FALSE)),VLOOKUP($P1320,'M1'!$A:$C,Q$2,FALSE)),"SPECIFY METHOD")))</f>
        <v>Debris - Zero</v>
      </c>
      <c r="R1320" s="7" t="str">
        <f>IF($N1320=1,IF(ISERROR(VLOOKUP($P1320,'M1'!$A:$C,R$2,FALSE)),"NOT PRESENT",VLOOKUP($P1320,'M1'!$A:$C,R$2,FALSE)),IF($N1320=2,IF(ISERROR(VLOOKUP(DATA!$P1320,'M2'!$A:$C,R$2,FALSE)),"NOT PRESENT",VLOOKUP(DATA!$P1320,'M2'!$A:$C,R$2,FALSE)),IF($N1320=0,IF(ISERROR(VLOOKUP($P1320,'M1'!$A:$C,R$2,FALSE)),IF(ISERROR(VLOOKUP(DATA!$P1320,'M2'!$A:$C,R$2,FALSE)),"NOT PRESENT",VLOOKUP(DATA!$P1320,'M2'!$A:$C,R$2,FALSE)),VLOOKUP($P1320,'M1'!$A:$C,R$2,FALSE)),"SPECIFY METHOD")))</f>
        <v>No Debris found</v>
      </c>
      <c r="S1320" s="33">
        <f t="shared" si="2576"/>
        <v>0</v>
      </c>
      <c r="T1320" s="2">
        <v>0</v>
      </c>
    </row>
    <row r="1321" spans="2:20">
      <c r="B1321" s="2" t="str">
        <f t="shared" ref="B1321:D1321" si="2619">IF(ISERROR(B1320),IF(ISERROR(B1319),IF(ISERROR(B1318),"BLANK",B1318),B1319),B1320)</f>
        <v>LH</v>
      </c>
      <c r="C1321" s="2" t="str">
        <f t="shared" si="2619"/>
        <v>KK</v>
      </c>
      <c r="D1321" s="2" t="str">
        <f t="shared" si="2619"/>
        <v>BC3</v>
      </c>
      <c r="E1321" s="7" t="str">
        <f>IF(ISERROR(VLOOKUP($D1321,SITES!$A:$E,2,FALSE)),"",VLOOKUP($D1321,SITES!$A:$E,2,FALSE))</f>
        <v>Broward County 3</v>
      </c>
      <c r="F1321" s="4">
        <f>IF(ISERROR(VLOOKUP($D1321,SITES!$A:$E,3,FALSE)),"",VLOOKUP($D1321,SITES!$A:$E,3,FALSE))</f>
        <v>26.158633333333334</v>
      </c>
      <c r="G1321" s="31">
        <f>IF(ISERROR(VLOOKUP($D1321,SITES!$A:$E,4,FALSE)),"",VLOOKUP($D1321,SITES!$A:$E,4,FALSE))</f>
        <v>-80.077349999999996</v>
      </c>
      <c r="H1321" s="50">
        <f t="shared" ref="H1321:P1321" si="2620">IF(ISERROR(H1320),IF(ISERROR(H1319),IF(ISERROR(H1318),"BLANK",H1318),H1319),H1320)</f>
        <v>45479</v>
      </c>
      <c r="I1321" s="2">
        <f t="shared" si="2620"/>
        <v>15</v>
      </c>
      <c r="J1321" s="2" t="str">
        <f t="shared" si="2620"/>
        <v>N</v>
      </c>
      <c r="K1321" s="6">
        <f t="shared" si="2620"/>
        <v>0.41666666666666669</v>
      </c>
      <c r="L1321" s="2" t="str">
        <f t="shared" si="2620"/>
        <v>Angela</v>
      </c>
      <c r="M1321" s="2">
        <f t="shared" si="2620"/>
        <v>18.899999999999999</v>
      </c>
      <c r="N1321" s="2">
        <f t="shared" si="2620"/>
        <v>2</v>
      </c>
      <c r="O1321" s="2">
        <f t="shared" si="2620"/>
        <v>2</v>
      </c>
      <c r="P1321" s="2" t="str">
        <f t="shared" si="2620"/>
        <v>dez</v>
      </c>
      <c r="Q1321" s="7" t="str">
        <f>IF($N1321=1,IF(ISERROR(VLOOKUP($P1321,'M1'!$A:$C,Q$2,FALSE)),"NOT PRESENT",VLOOKUP($P1321,'M1'!$A:$C,Q$2,FALSE)),IF($N1321=2,IF(ISERROR(VLOOKUP(DATA!$P1321,'M2'!$A:$C,Q$2,FALSE)),"NOT PRESENT",VLOOKUP(DATA!$P1321,'M2'!$A:$C,Q$2,FALSE)),IF($N1321=0,IF(ISERROR(VLOOKUP($P1321,'M1'!$A:$C,Q$2,FALSE)),IF(ISERROR(VLOOKUP(DATA!$P1321,'M2'!$A:$C,Q$2,FALSE)),"NOT PRESENT",VLOOKUP(DATA!$P1321,'M2'!$A:$C,Q$2,FALSE)),VLOOKUP($P1321,'M1'!$A:$C,Q$2,FALSE)),"SPECIFY METHOD")))</f>
        <v>Debris - Zero</v>
      </c>
      <c r="R1321" s="7" t="str">
        <f>IF($N1321=1,IF(ISERROR(VLOOKUP($P1321,'M1'!$A:$C,R$2,FALSE)),"NOT PRESENT",VLOOKUP($P1321,'M1'!$A:$C,R$2,FALSE)),IF($N1321=2,IF(ISERROR(VLOOKUP(DATA!$P1321,'M2'!$A:$C,R$2,FALSE)),"NOT PRESENT",VLOOKUP(DATA!$P1321,'M2'!$A:$C,R$2,FALSE)),IF($N1321=0,IF(ISERROR(VLOOKUP($P1321,'M1'!$A:$C,R$2,FALSE)),IF(ISERROR(VLOOKUP(DATA!$P1321,'M2'!$A:$C,R$2,FALSE)),"NOT PRESENT",VLOOKUP(DATA!$P1321,'M2'!$A:$C,R$2,FALSE)),VLOOKUP($P1321,'M1'!$A:$C,R$2,FALSE)),"SPECIFY METHOD")))</f>
        <v>No Debris found</v>
      </c>
      <c r="S1321" s="33">
        <f t="shared" si="2576"/>
        <v>0</v>
      </c>
      <c r="T1321" s="2">
        <v>0</v>
      </c>
    </row>
    <row r="1322" spans="2:20">
      <c r="B1322" s="2" t="str">
        <f t="shared" ref="B1322:D1322" si="2621">IF(ISERROR(B1321),IF(ISERROR(B1320),IF(ISERROR(B1319),"BLANK",B1319),B1320),B1321)</f>
        <v>LH</v>
      </c>
      <c r="C1322" s="2" t="str">
        <f t="shared" si="2621"/>
        <v>KK</v>
      </c>
      <c r="D1322" s="2" t="str">
        <f t="shared" si="2621"/>
        <v>BC3</v>
      </c>
      <c r="E1322" s="7" t="str">
        <f>IF(ISERROR(VLOOKUP($D1322,SITES!$A:$E,2,FALSE)),"",VLOOKUP($D1322,SITES!$A:$E,2,FALSE))</f>
        <v>Broward County 3</v>
      </c>
      <c r="F1322" s="4">
        <f>IF(ISERROR(VLOOKUP($D1322,SITES!$A:$E,3,FALSE)),"",VLOOKUP($D1322,SITES!$A:$E,3,FALSE))</f>
        <v>26.158633333333334</v>
      </c>
      <c r="G1322" s="31">
        <f>IF(ISERROR(VLOOKUP($D1322,SITES!$A:$E,4,FALSE)),"",VLOOKUP($D1322,SITES!$A:$E,4,FALSE))</f>
        <v>-80.077349999999996</v>
      </c>
      <c r="H1322" s="50">
        <f t="shared" ref="H1322:P1322" si="2622">IF(ISERROR(H1321),IF(ISERROR(H1320),IF(ISERROR(H1319),"BLANK",H1319),H1320),H1321)</f>
        <v>45479</v>
      </c>
      <c r="I1322" s="2">
        <f t="shared" si="2622"/>
        <v>15</v>
      </c>
      <c r="J1322" s="2" t="str">
        <f t="shared" si="2622"/>
        <v>N</v>
      </c>
      <c r="K1322" s="6">
        <f t="shared" si="2622"/>
        <v>0.41666666666666669</v>
      </c>
      <c r="L1322" s="2" t="str">
        <f t="shared" si="2622"/>
        <v>Angela</v>
      </c>
      <c r="M1322" s="2">
        <f t="shared" si="2622"/>
        <v>18.899999999999999</v>
      </c>
      <c r="N1322" s="2">
        <f t="shared" si="2622"/>
        <v>2</v>
      </c>
      <c r="O1322" s="2">
        <f t="shared" si="2622"/>
        <v>2</v>
      </c>
      <c r="P1322" s="2" t="str">
        <f t="shared" si="2622"/>
        <v>dez</v>
      </c>
      <c r="Q1322" s="7" t="str">
        <f>IF($N1322=1,IF(ISERROR(VLOOKUP($P1322,'M1'!$A:$C,Q$2,FALSE)),"NOT PRESENT",VLOOKUP($P1322,'M1'!$A:$C,Q$2,FALSE)),IF($N1322=2,IF(ISERROR(VLOOKUP(DATA!$P1322,'M2'!$A:$C,Q$2,FALSE)),"NOT PRESENT",VLOOKUP(DATA!$P1322,'M2'!$A:$C,Q$2,FALSE)),IF($N1322=0,IF(ISERROR(VLOOKUP($P1322,'M1'!$A:$C,Q$2,FALSE)),IF(ISERROR(VLOOKUP(DATA!$P1322,'M2'!$A:$C,Q$2,FALSE)),"NOT PRESENT",VLOOKUP(DATA!$P1322,'M2'!$A:$C,Q$2,FALSE)),VLOOKUP($P1322,'M1'!$A:$C,Q$2,FALSE)),"SPECIFY METHOD")))</f>
        <v>Debris - Zero</v>
      </c>
      <c r="R1322" s="7" t="str">
        <f>IF($N1322=1,IF(ISERROR(VLOOKUP($P1322,'M1'!$A:$C,R$2,FALSE)),"NOT PRESENT",VLOOKUP($P1322,'M1'!$A:$C,R$2,FALSE)),IF($N1322=2,IF(ISERROR(VLOOKUP(DATA!$P1322,'M2'!$A:$C,R$2,FALSE)),"NOT PRESENT",VLOOKUP(DATA!$P1322,'M2'!$A:$C,R$2,FALSE)),IF($N1322=0,IF(ISERROR(VLOOKUP($P1322,'M1'!$A:$C,R$2,FALSE)),IF(ISERROR(VLOOKUP(DATA!$P1322,'M2'!$A:$C,R$2,FALSE)),"NOT PRESENT",VLOOKUP(DATA!$P1322,'M2'!$A:$C,R$2,FALSE)),VLOOKUP($P1322,'M1'!$A:$C,R$2,FALSE)),"SPECIFY METHOD")))</f>
        <v>No Debris found</v>
      </c>
      <c r="S1322" s="33">
        <f t="shared" si="2576"/>
        <v>0</v>
      </c>
      <c r="T1322" s="2">
        <v>0</v>
      </c>
    </row>
    <row r="1323" spans="2:20">
      <c r="B1323" s="2" t="str">
        <f t="shared" ref="B1323:D1323" si="2623">IF(ISERROR(B1322),IF(ISERROR(B1321),IF(ISERROR(B1320),"BLANK",B1320),B1321),B1322)</f>
        <v>LH</v>
      </c>
      <c r="C1323" s="2" t="str">
        <f t="shared" si="2623"/>
        <v>KK</v>
      </c>
      <c r="D1323" s="2" t="str">
        <f t="shared" si="2623"/>
        <v>BC3</v>
      </c>
      <c r="E1323" s="7" t="str">
        <f>IF(ISERROR(VLOOKUP($D1323,SITES!$A:$E,2,FALSE)),"",VLOOKUP($D1323,SITES!$A:$E,2,FALSE))</f>
        <v>Broward County 3</v>
      </c>
      <c r="F1323" s="4">
        <f>IF(ISERROR(VLOOKUP($D1323,SITES!$A:$E,3,FALSE)),"",VLOOKUP($D1323,SITES!$A:$E,3,FALSE))</f>
        <v>26.158633333333334</v>
      </c>
      <c r="G1323" s="31">
        <f>IF(ISERROR(VLOOKUP($D1323,SITES!$A:$E,4,FALSE)),"",VLOOKUP($D1323,SITES!$A:$E,4,FALSE))</f>
        <v>-80.077349999999996</v>
      </c>
      <c r="H1323" s="50">
        <f t="shared" ref="H1323:P1323" si="2624">IF(ISERROR(H1322),IF(ISERROR(H1321),IF(ISERROR(H1320),"BLANK",H1320),H1321),H1322)</f>
        <v>45479</v>
      </c>
      <c r="I1323" s="2">
        <f t="shared" si="2624"/>
        <v>15</v>
      </c>
      <c r="J1323" s="2" t="str">
        <f t="shared" si="2624"/>
        <v>N</v>
      </c>
      <c r="K1323" s="6">
        <f t="shared" si="2624"/>
        <v>0.41666666666666669</v>
      </c>
      <c r="L1323" s="2" t="str">
        <f t="shared" si="2624"/>
        <v>Angela</v>
      </c>
      <c r="M1323" s="2">
        <f t="shared" si="2624"/>
        <v>18.899999999999999</v>
      </c>
      <c r="N1323" s="2">
        <f t="shared" si="2624"/>
        <v>2</v>
      </c>
      <c r="O1323" s="2">
        <f t="shared" si="2624"/>
        <v>2</v>
      </c>
      <c r="P1323" s="2" t="str">
        <f t="shared" si="2624"/>
        <v>dez</v>
      </c>
      <c r="Q1323" s="7" t="str">
        <f>IF($N1323=1,IF(ISERROR(VLOOKUP($P1323,'M1'!$A:$C,Q$2,FALSE)),"NOT PRESENT",VLOOKUP($P1323,'M1'!$A:$C,Q$2,FALSE)),IF($N1323=2,IF(ISERROR(VLOOKUP(DATA!$P1323,'M2'!$A:$C,Q$2,FALSE)),"NOT PRESENT",VLOOKUP(DATA!$P1323,'M2'!$A:$C,Q$2,FALSE)),IF($N1323=0,IF(ISERROR(VLOOKUP($P1323,'M1'!$A:$C,Q$2,FALSE)),IF(ISERROR(VLOOKUP(DATA!$P1323,'M2'!$A:$C,Q$2,FALSE)),"NOT PRESENT",VLOOKUP(DATA!$P1323,'M2'!$A:$C,Q$2,FALSE)),VLOOKUP($P1323,'M1'!$A:$C,Q$2,FALSE)),"SPECIFY METHOD")))</f>
        <v>Debris - Zero</v>
      </c>
      <c r="R1323" s="7" t="str">
        <f>IF($N1323=1,IF(ISERROR(VLOOKUP($P1323,'M1'!$A:$C,R$2,FALSE)),"NOT PRESENT",VLOOKUP($P1323,'M1'!$A:$C,R$2,FALSE)),IF($N1323=2,IF(ISERROR(VLOOKUP(DATA!$P1323,'M2'!$A:$C,R$2,FALSE)),"NOT PRESENT",VLOOKUP(DATA!$P1323,'M2'!$A:$C,R$2,FALSE)),IF($N1323=0,IF(ISERROR(VLOOKUP($P1323,'M1'!$A:$C,R$2,FALSE)),IF(ISERROR(VLOOKUP(DATA!$P1323,'M2'!$A:$C,R$2,FALSE)),"NOT PRESENT",VLOOKUP(DATA!$P1323,'M2'!$A:$C,R$2,FALSE)),VLOOKUP($P1323,'M1'!$A:$C,R$2,FALSE)),"SPECIFY METHOD")))</f>
        <v>No Debris found</v>
      </c>
      <c r="S1323" s="33">
        <f t="shared" si="2576"/>
        <v>0</v>
      </c>
      <c r="T1323" s="2">
        <v>0</v>
      </c>
    </row>
    <row r="1324" spans="2:20">
      <c r="B1324" s="2" t="str">
        <f t="shared" ref="B1324:D1324" si="2625">IF(ISERROR(B1323),IF(ISERROR(B1322),IF(ISERROR(B1321),"BLANK",B1321),B1322),B1323)</f>
        <v>LH</v>
      </c>
      <c r="C1324" s="2" t="str">
        <f t="shared" si="2625"/>
        <v>KK</v>
      </c>
      <c r="D1324" s="2" t="str">
        <f t="shared" si="2625"/>
        <v>BC3</v>
      </c>
      <c r="E1324" s="7" t="str">
        <f>IF(ISERROR(VLOOKUP($D1324,SITES!$A:$E,2,FALSE)),"",VLOOKUP($D1324,SITES!$A:$E,2,FALSE))</f>
        <v>Broward County 3</v>
      </c>
      <c r="F1324" s="4">
        <f>IF(ISERROR(VLOOKUP($D1324,SITES!$A:$E,3,FALSE)),"",VLOOKUP($D1324,SITES!$A:$E,3,FALSE))</f>
        <v>26.158633333333334</v>
      </c>
      <c r="G1324" s="31">
        <f>IF(ISERROR(VLOOKUP($D1324,SITES!$A:$E,4,FALSE)),"",VLOOKUP($D1324,SITES!$A:$E,4,FALSE))</f>
        <v>-80.077349999999996</v>
      </c>
      <c r="H1324" s="50">
        <f t="shared" ref="H1324:P1324" si="2626">IF(ISERROR(H1323),IF(ISERROR(H1322),IF(ISERROR(H1321),"BLANK",H1321),H1322),H1323)</f>
        <v>45479</v>
      </c>
      <c r="I1324" s="2">
        <f t="shared" si="2626"/>
        <v>15</v>
      </c>
      <c r="J1324" s="2" t="str">
        <f t="shared" si="2626"/>
        <v>N</v>
      </c>
      <c r="K1324" s="6">
        <f t="shared" si="2626"/>
        <v>0.41666666666666669</v>
      </c>
      <c r="L1324" s="2" t="str">
        <f t="shared" si="2626"/>
        <v>Angela</v>
      </c>
      <c r="M1324" s="2">
        <f t="shared" si="2626"/>
        <v>18.899999999999999</v>
      </c>
      <c r="N1324" s="2">
        <f t="shared" si="2626"/>
        <v>2</v>
      </c>
      <c r="O1324" s="2">
        <f t="shared" si="2626"/>
        <v>2</v>
      </c>
      <c r="P1324" s="2" t="str">
        <f t="shared" si="2626"/>
        <v>dez</v>
      </c>
      <c r="Q1324" s="7" t="str">
        <f>IF($N1324=1,IF(ISERROR(VLOOKUP($P1324,'M1'!$A:$C,Q$2,FALSE)),"NOT PRESENT",VLOOKUP($P1324,'M1'!$A:$C,Q$2,FALSE)),IF($N1324=2,IF(ISERROR(VLOOKUP(DATA!$P1324,'M2'!$A:$C,Q$2,FALSE)),"NOT PRESENT",VLOOKUP(DATA!$P1324,'M2'!$A:$C,Q$2,FALSE)),IF($N1324=0,IF(ISERROR(VLOOKUP($P1324,'M1'!$A:$C,Q$2,FALSE)),IF(ISERROR(VLOOKUP(DATA!$P1324,'M2'!$A:$C,Q$2,FALSE)),"NOT PRESENT",VLOOKUP(DATA!$P1324,'M2'!$A:$C,Q$2,FALSE)),VLOOKUP($P1324,'M1'!$A:$C,Q$2,FALSE)),"SPECIFY METHOD")))</f>
        <v>Debris - Zero</v>
      </c>
      <c r="R1324" s="7" t="str">
        <f>IF($N1324=1,IF(ISERROR(VLOOKUP($P1324,'M1'!$A:$C,R$2,FALSE)),"NOT PRESENT",VLOOKUP($P1324,'M1'!$A:$C,R$2,FALSE)),IF($N1324=2,IF(ISERROR(VLOOKUP(DATA!$P1324,'M2'!$A:$C,R$2,FALSE)),"NOT PRESENT",VLOOKUP(DATA!$P1324,'M2'!$A:$C,R$2,FALSE)),IF($N1324=0,IF(ISERROR(VLOOKUP($P1324,'M1'!$A:$C,R$2,FALSE)),IF(ISERROR(VLOOKUP(DATA!$P1324,'M2'!$A:$C,R$2,FALSE)),"NOT PRESENT",VLOOKUP(DATA!$P1324,'M2'!$A:$C,R$2,FALSE)),VLOOKUP($P1324,'M1'!$A:$C,R$2,FALSE)),"SPECIFY METHOD")))</f>
        <v>No Debris found</v>
      </c>
      <c r="S1324" s="33">
        <f t="shared" si="2576"/>
        <v>0</v>
      </c>
      <c r="T1324" s="2">
        <v>0</v>
      </c>
    </row>
    <row r="1325" spans="2:20">
      <c r="B1325" s="2" t="str">
        <f t="shared" ref="B1325:D1325" si="2627">IF(ISERROR(B1324),IF(ISERROR(B1323),IF(ISERROR(B1322),"BLANK",B1322),B1323),B1324)</f>
        <v>LH</v>
      </c>
      <c r="C1325" s="2" t="str">
        <f t="shared" si="2627"/>
        <v>KK</v>
      </c>
      <c r="D1325" s="2" t="str">
        <f t="shared" si="2627"/>
        <v>BC3</v>
      </c>
      <c r="E1325" s="7" t="str">
        <f>IF(ISERROR(VLOOKUP($D1325,SITES!$A:$E,2,FALSE)),"",VLOOKUP($D1325,SITES!$A:$E,2,FALSE))</f>
        <v>Broward County 3</v>
      </c>
      <c r="F1325" s="4">
        <f>IF(ISERROR(VLOOKUP($D1325,SITES!$A:$E,3,FALSE)),"",VLOOKUP($D1325,SITES!$A:$E,3,FALSE))</f>
        <v>26.158633333333334</v>
      </c>
      <c r="G1325" s="31">
        <f>IF(ISERROR(VLOOKUP($D1325,SITES!$A:$E,4,FALSE)),"",VLOOKUP($D1325,SITES!$A:$E,4,FALSE))</f>
        <v>-80.077349999999996</v>
      </c>
      <c r="H1325" s="50">
        <f t="shared" ref="H1325:P1325" si="2628">IF(ISERROR(H1324),IF(ISERROR(H1323),IF(ISERROR(H1322),"BLANK",H1322),H1323),H1324)</f>
        <v>45479</v>
      </c>
      <c r="I1325" s="2">
        <f t="shared" si="2628"/>
        <v>15</v>
      </c>
      <c r="J1325" s="2" t="str">
        <f t="shared" si="2628"/>
        <v>N</v>
      </c>
      <c r="K1325" s="6">
        <f t="shared" si="2628"/>
        <v>0.41666666666666669</v>
      </c>
      <c r="L1325" s="2" t="str">
        <f t="shared" si="2628"/>
        <v>Angela</v>
      </c>
      <c r="M1325" s="2">
        <f t="shared" si="2628"/>
        <v>18.899999999999999</v>
      </c>
      <c r="N1325" s="2">
        <f t="shared" si="2628"/>
        <v>2</v>
      </c>
      <c r="O1325" s="2">
        <f t="shared" si="2628"/>
        <v>2</v>
      </c>
      <c r="P1325" s="2" t="str">
        <f t="shared" si="2628"/>
        <v>dez</v>
      </c>
      <c r="Q1325" s="7" t="str">
        <f>IF($N1325=1,IF(ISERROR(VLOOKUP($P1325,'M1'!$A:$C,Q$2,FALSE)),"NOT PRESENT",VLOOKUP($P1325,'M1'!$A:$C,Q$2,FALSE)),IF($N1325=2,IF(ISERROR(VLOOKUP(DATA!$P1325,'M2'!$A:$C,Q$2,FALSE)),"NOT PRESENT",VLOOKUP(DATA!$P1325,'M2'!$A:$C,Q$2,FALSE)),IF($N1325=0,IF(ISERROR(VLOOKUP($P1325,'M1'!$A:$C,Q$2,FALSE)),IF(ISERROR(VLOOKUP(DATA!$P1325,'M2'!$A:$C,Q$2,FALSE)),"NOT PRESENT",VLOOKUP(DATA!$P1325,'M2'!$A:$C,Q$2,FALSE)),VLOOKUP($P1325,'M1'!$A:$C,Q$2,FALSE)),"SPECIFY METHOD")))</f>
        <v>Debris - Zero</v>
      </c>
      <c r="R1325" s="7" t="str">
        <f>IF($N1325=1,IF(ISERROR(VLOOKUP($P1325,'M1'!$A:$C,R$2,FALSE)),"NOT PRESENT",VLOOKUP($P1325,'M1'!$A:$C,R$2,FALSE)),IF($N1325=2,IF(ISERROR(VLOOKUP(DATA!$P1325,'M2'!$A:$C,R$2,FALSE)),"NOT PRESENT",VLOOKUP(DATA!$P1325,'M2'!$A:$C,R$2,FALSE)),IF($N1325=0,IF(ISERROR(VLOOKUP($P1325,'M1'!$A:$C,R$2,FALSE)),IF(ISERROR(VLOOKUP(DATA!$P1325,'M2'!$A:$C,R$2,FALSE)),"NOT PRESENT",VLOOKUP(DATA!$P1325,'M2'!$A:$C,R$2,FALSE)),VLOOKUP($P1325,'M1'!$A:$C,R$2,FALSE)),"SPECIFY METHOD")))</f>
        <v>No Debris found</v>
      </c>
      <c r="S1325" s="33">
        <f t="shared" si="2576"/>
        <v>0</v>
      </c>
      <c r="T1325" s="2">
        <v>0</v>
      </c>
    </row>
    <row r="1326" spans="2:20">
      <c r="B1326" s="2" t="str">
        <f t="shared" ref="B1326:D1326" si="2629">IF(ISERROR(B1325),IF(ISERROR(B1324),IF(ISERROR(B1323),"BLANK",B1323),B1324),B1325)</f>
        <v>LH</v>
      </c>
      <c r="C1326" s="2" t="str">
        <f t="shared" si="2629"/>
        <v>KK</v>
      </c>
      <c r="D1326" s="2" t="str">
        <f t="shared" si="2629"/>
        <v>BC3</v>
      </c>
      <c r="E1326" s="7" t="str">
        <f>IF(ISERROR(VLOOKUP($D1326,SITES!$A:$E,2,FALSE)),"",VLOOKUP($D1326,SITES!$A:$E,2,FALSE))</f>
        <v>Broward County 3</v>
      </c>
      <c r="F1326" s="4">
        <f>IF(ISERROR(VLOOKUP($D1326,SITES!$A:$E,3,FALSE)),"",VLOOKUP($D1326,SITES!$A:$E,3,FALSE))</f>
        <v>26.158633333333334</v>
      </c>
      <c r="G1326" s="31">
        <f>IF(ISERROR(VLOOKUP($D1326,SITES!$A:$E,4,FALSE)),"",VLOOKUP($D1326,SITES!$A:$E,4,FALSE))</f>
        <v>-80.077349999999996</v>
      </c>
      <c r="H1326" s="50">
        <f t="shared" ref="H1326:P1326" si="2630">IF(ISERROR(H1325),IF(ISERROR(H1324),IF(ISERROR(H1323),"BLANK",H1323),H1324),H1325)</f>
        <v>45479</v>
      </c>
      <c r="I1326" s="2">
        <f t="shared" si="2630"/>
        <v>15</v>
      </c>
      <c r="J1326" s="2" t="str">
        <f t="shared" si="2630"/>
        <v>N</v>
      </c>
      <c r="K1326" s="6">
        <f t="shared" si="2630"/>
        <v>0.41666666666666669</v>
      </c>
      <c r="L1326" s="2" t="str">
        <f t="shared" si="2630"/>
        <v>Angela</v>
      </c>
      <c r="M1326" s="2">
        <f t="shared" si="2630"/>
        <v>18.899999999999999</v>
      </c>
      <c r="N1326" s="2">
        <f t="shared" si="2630"/>
        <v>2</v>
      </c>
      <c r="O1326" s="2">
        <f t="shared" si="2630"/>
        <v>2</v>
      </c>
      <c r="P1326" s="2" t="str">
        <f t="shared" si="2630"/>
        <v>dez</v>
      </c>
      <c r="Q1326" s="7" t="str">
        <f>IF($N1326=1,IF(ISERROR(VLOOKUP($P1326,'M1'!$A:$C,Q$2,FALSE)),"NOT PRESENT",VLOOKUP($P1326,'M1'!$A:$C,Q$2,FALSE)),IF($N1326=2,IF(ISERROR(VLOOKUP(DATA!$P1326,'M2'!$A:$C,Q$2,FALSE)),"NOT PRESENT",VLOOKUP(DATA!$P1326,'M2'!$A:$C,Q$2,FALSE)),IF($N1326=0,IF(ISERROR(VLOOKUP($P1326,'M1'!$A:$C,Q$2,FALSE)),IF(ISERROR(VLOOKUP(DATA!$P1326,'M2'!$A:$C,Q$2,FALSE)),"NOT PRESENT",VLOOKUP(DATA!$P1326,'M2'!$A:$C,Q$2,FALSE)),VLOOKUP($P1326,'M1'!$A:$C,Q$2,FALSE)),"SPECIFY METHOD")))</f>
        <v>Debris - Zero</v>
      </c>
      <c r="R1326" s="7" t="str">
        <f>IF($N1326=1,IF(ISERROR(VLOOKUP($P1326,'M1'!$A:$C,R$2,FALSE)),"NOT PRESENT",VLOOKUP($P1326,'M1'!$A:$C,R$2,FALSE)),IF($N1326=2,IF(ISERROR(VLOOKUP(DATA!$P1326,'M2'!$A:$C,R$2,FALSE)),"NOT PRESENT",VLOOKUP(DATA!$P1326,'M2'!$A:$C,R$2,FALSE)),IF($N1326=0,IF(ISERROR(VLOOKUP($P1326,'M1'!$A:$C,R$2,FALSE)),IF(ISERROR(VLOOKUP(DATA!$P1326,'M2'!$A:$C,R$2,FALSE)),"NOT PRESENT",VLOOKUP(DATA!$P1326,'M2'!$A:$C,R$2,FALSE)),VLOOKUP($P1326,'M1'!$A:$C,R$2,FALSE)),"SPECIFY METHOD")))</f>
        <v>No Debris found</v>
      </c>
      <c r="S1326" s="33">
        <f t="shared" si="2576"/>
        <v>0</v>
      </c>
      <c r="T1326" s="2">
        <v>0</v>
      </c>
    </row>
    <row r="1327" spans="2:20">
      <c r="B1327" s="2" t="str">
        <f t="shared" ref="B1327:D1327" si="2631">IF(ISERROR(B1326),IF(ISERROR(B1325),IF(ISERROR(B1324),"BLANK",B1324),B1325),B1326)</f>
        <v>LH</v>
      </c>
      <c r="C1327" s="2" t="str">
        <f t="shared" si="2631"/>
        <v>KK</v>
      </c>
      <c r="D1327" s="2" t="str">
        <f t="shared" si="2631"/>
        <v>BC3</v>
      </c>
      <c r="E1327" s="7" t="str">
        <f>IF(ISERROR(VLOOKUP($D1327,SITES!$A:$E,2,FALSE)),"",VLOOKUP($D1327,SITES!$A:$E,2,FALSE))</f>
        <v>Broward County 3</v>
      </c>
      <c r="F1327" s="4">
        <f>IF(ISERROR(VLOOKUP($D1327,SITES!$A:$E,3,FALSE)),"",VLOOKUP($D1327,SITES!$A:$E,3,FALSE))</f>
        <v>26.158633333333334</v>
      </c>
      <c r="G1327" s="31">
        <f>IF(ISERROR(VLOOKUP($D1327,SITES!$A:$E,4,FALSE)),"",VLOOKUP($D1327,SITES!$A:$E,4,FALSE))</f>
        <v>-80.077349999999996</v>
      </c>
      <c r="H1327" s="50">
        <f t="shared" ref="H1327:P1327" si="2632">IF(ISERROR(H1326),IF(ISERROR(H1325),IF(ISERROR(H1324),"BLANK",H1324),H1325),H1326)</f>
        <v>45479</v>
      </c>
      <c r="I1327" s="2">
        <f t="shared" si="2632"/>
        <v>15</v>
      </c>
      <c r="J1327" s="2" t="str">
        <f t="shared" si="2632"/>
        <v>N</v>
      </c>
      <c r="K1327" s="6">
        <f t="shared" si="2632"/>
        <v>0.41666666666666669</v>
      </c>
      <c r="L1327" s="2" t="str">
        <f t="shared" si="2632"/>
        <v>Angela</v>
      </c>
      <c r="M1327" s="2">
        <f t="shared" si="2632"/>
        <v>18.899999999999999</v>
      </c>
      <c r="N1327" s="2">
        <f t="shared" si="2632"/>
        <v>2</v>
      </c>
      <c r="O1327" s="2">
        <f t="shared" si="2632"/>
        <v>2</v>
      </c>
      <c r="P1327" s="2" t="str">
        <f t="shared" si="2632"/>
        <v>dez</v>
      </c>
      <c r="Q1327" s="7" t="str">
        <f>IF($N1327=1,IF(ISERROR(VLOOKUP($P1327,'M1'!$A:$C,Q$2,FALSE)),"NOT PRESENT",VLOOKUP($P1327,'M1'!$A:$C,Q$2,FALSE)),IF($N1327=2,IF(ISERROR(VLOOKUP(DATA!$P1327,'M2'!$A:$C,Q$2,FALSE)),"NOT PRESENT",VLOOKUP(DATA!$P1327,'M2'!$A:$C,Q$2,FALSE)),IF($N1327=0,IF(ISERROR(VLOOKUP($P1327,'M1'!$A:$C,Q$2,FALSE)),IF(ISERROR(VLOOKUP(DATA!$P1327,'M2'!$A:$C,Q$2,FALSE)),"NOT PRESENT",VLOOKUP(DATA!$P1327,'M2'!$A:$C,Q$2,FALSE)),VLOOKUP($P1327,'M1'!$A:$C,Q$2,FALSE)),"SPECIFY METHOD")))</f>
        <v>Debris - Zero</v>
      </c>
      <c r="R1327" s="7" t="str">
        <f>IF($N1327=1,IF(ISERROR(VLOOKUP($P1327,'M1'!$A:$C,R$2,FALSE)),"NOT PRESENT",VLOOKUP($P1327,'M1'!$A:$C,R$2,FALSE)),IF($N1327=2,IF(ISERROR(VLOOKUP(DATA!$P1327,'M2'!$A:$C,R$2,FALSE)),"NOT PRESENT",VLOOKUP(DATA!$P1327,'M2'!$A:$C,R$2,FALSE)),IF($N1327=0,IF(ISERROR(VLOOKUP($P1327,'M1'!$A:$C,R$2,FALSE)),IF(ISERROR(VLOOKUP(DATA!$P1327,'M2'!$A:$C,R$2,FALSE)),"NOT PRESENT",VLOOKUP(DATA!$P1327,'M2'!$A:$C,R$2,FALSE)),VLOOKUP($P1327,'M1'!$A:$C,R$2,FALSE)),"SPECIFY METHOD")))</f>
        <v>No Debris found</v>
      </c>
      <c r="S1327" s="33">
        <f t="shared" si="2576"/>
        <v>0</v>
      </c>
      <c r="T1327" s="2">
        <v>0</v>
      </c>
    </row>
    <row r="1328" spans="2:20">
      <c r="B1328" s="2" t="str">
        <f t="shared" ref="B1328:D1328" si="2633">IF(ISERROR(B1327),IF(ISERROR(B1326),IF(ISERROR(B1325),"BLANK",B1325),B1326),B1327)</f>
        <v>LH</v>
      </c>
      <c r="C1328" s="2" t="str">
        <f t="shared" si="2633"/>
        <v>KK</v>
      </c>
      <c r="D1328" s="2" t="str">
        <f t="shared" si="2633"/>
        <v>BC3</v>
      </c>
      <c r="E1328" s="7" t="str">
        <f>IF(ISERROR(VLOOKUP($D1328,SITES!$A:$E,2,FALSE)),"",VLOOKUP($D1328,SITES!$A:$E,2,FALSE))</f>
        <v>Broward County 3</v>
      </c>
      <c r="F1328" s="4">
        <f>IF(ISERROR(VLOOKUP($D1328,SITES!$A:$E,3,FALSE)),"",VLOOKUP($D1328,SITES!$A:$E,3,FALSE))</f>
        <v>26.158633333333334</v>
      </c>
      <c r="G1328" s="31">
        <f>IF(ISERROR(VLOOKUP($D1328,SITES!$A:$E,4,FALSE)),"",VLOOKUP($D1328,SITES!$A:$E,4,FALSE))</f>
        <v>-80.077349999999996</v>
      </c>
      <c r="H1328" s="50">
        <f t="shared" ref="H1328:P1328" si="2634">IF(ISERROR(H1327),IF(ISERROR(H1326),IF(ISERROR(H1325),"BLANK",H1325),H1326),H1327)</f>
        <v>45479</v>
      </c>
      <c r="I1328" s="2">
        <f t="shared" si="2634"/>
        <v>15</v>
      </c>
      <c r="J1328" s="2" t="str">
        <f t="shared" si="2634"/>
        <v>N</v>
      </c>
      <c r="K1328" s="6">
        <f t="shared" si="2634"/>
        <v>0.41666666666666669</v>
      </c>
      <c r="L1328" s="2" t="str">
        <f t="shared" si="2634"/>
        <v>Angela</v>
      </c>
      <c r="M1328" s="2">
        <f t="shared" si="2634"/>
        <v>18.899999999999999</v>
      </c>
      <c r="N1328" s="2">
        <f t="shared" si="2634"/>
        <v>2</v>
      </c>
      <c r="O1328" s="2">
        <f t="shared" si="2634"/>
        <v>2</v>
      </c>
      <c r="P1328" s="2" t="str">
        <f t="shared" si="2634"/>
        <v>dez</v>
      </c>
      <c r="Q1328" s="7" t="str">
        <f>IF($N1328=1,IF(ISERROR(VLOOKUP($P1328,'M1'!$A:$C,Q$2,FALSE)),"NOT PRESENT",VLOOKUP($P1328,'M1'!$A:$C,Q$2,FALSE)),IF($N1328=2,IF(ISERROR(VLOOKUP(DATA!$P1328,'M2'!$A:$C,Q$2,FALSE)),"NOT PRESENT",VLOOKUP(DATA!$P1328,'M2'!$A:$C,Q$2,FALSE)),IF($N1328=0,IF(ISERROR(VLOOKUP($P1328,'M1'!$A:$C,Q$2,FALSE)),IF(ISERROR(VLOOKUP(DATA!$P1328,'M2'!$A:$C,Q$2,FALSE)),"NOT PRESENT",VLOOKUP(DATA!$P1328,'M2'!$A:$C,Q$2,FALSE)),VLOOKUP($P1328,'M1'!$A:$C,Q$2,FALSE)),"SPECIFY METHOD")))</f>
        <v>Debris - Zero</v>
      </c>
      <c r="R1328" s="7" t="str">
        <f>IF($N1328=1,IF(ISERROR(VLOOKUP($P1328,'M1'!$A:$C,R$2,FALSE)),"NOT PRESENT",VLOOKUP($P1328,'M1'!$A:$C,R$2,FALSE)),IF($N1328=2,IF(ISERROR(VLOOKUP(DATA!$P1328,'M2'!$A:$C,R$2,FALSE)),"NOT PRESENT",VLOOKUP(DATA!$P1328,'M2'!$A:$C,R$2,FALSE)),IF($N1328=0,IF(ISERROR(VLOOKUP($P1328,'M1'!$A:$C,R$2,FALSE)),IF(ISERROR(VLOOKUP(DATA!$P1328,'M2'!$A:$C,R$2,FALSE)),"NOT PRESENT",VLOOKUP(DATA!$P1328,'M2'!$A:$C,R$2,FALSE)),VLOOKUP($P1328,'M1'!$A:$C,R$2,FALSE)),"SPECIFY METHOD")))</f>
        <v>No Debris found</v>
      </c>
      <c r="S1328" s="33">
        <f t="shared" si="2576"/>
        <v>0</v>
      </c>
      <c r="T1328" s="2">
        <v>0</v>
      </c>
    </row>
    <row r="1329" spans="2:20">
      <c r="B1329" s="2" t="str">
        <f t="shared" ref="B1329:D1329" si="2635">IF(ISERROR(B1328),IF(ISERROR(B1327),IF(ISERROR(B1326),"BLANK",B1326),B1327),B1328)</f>
        <v>LH</v>
      </c>
      <c r="C1329" s="2" t="str">
        <f t="shared" si="2635"/>
        <v>KK</v>
      </c>
      <c r="D1329" s="2" t="str">
        <f t="shared" si="2635"/>
        <v>BC3</v>
      </c>
      <c r="E1329" s="7" t="str">
        <f>IF(ISERROR(VLOOKUP($D1329,SITES!$A:$E,2,FALSE)),"",VLOOKUP($D1329,SITES!$A:$E,2,FALSE))</f>
        <v>Broward County 3</v>
      </c>
      <c r="F1329" s="4">
        <f>IF(ISERROR(VLOOKUP($D1329,SITES!$A:$E,3,FALSE)),"",VLOOKUP($D1329,SITES!$A:$E,3,FALSE))</f>
        <v>26.158633333333334</v>
      </c>
      <c r="G1329" s="31">
        <f>IF(ISERROR(VLOOKUP($D1329,SITES!$A:$E,4,FALSE)),"",VLOOKUP($D1329,SITES!$A:$E,4,FALSE))</f>
        <v>-80.077349999999996</v>
      </c>
      <c r="H1329" s="50">
        <f t="shared" ref="H1329:P1329" si="2636">IF(ISERROR(H1328),IF(ISERROR(H1327),IF(ISERROR(H1326),"BLANK",H1326),H1327),H1328)</f>
        <v>45479</v>
      </c>
      <c r="I1329" s="2">
        <f t="shared" si="2636"/>
        <v>15</v>
      </c>
      <c r="J1329" s="2" t="str">
        <f t="shared" si="2636"/>
        <v>N</v>
      </c>
      <c r="K1329" s="6">
        <f t="shared" si="2636"/>
        <v>0.41666666666666669</v>
      </c>
      <c r="L1329" s="2" t="str">
        <f t="shared" si="2636"/>
        <v>Angela</v>
      </c>
      <c r="M1329" s="2">
        <f t="shared" si="2636"/>
        <v>18.899999999999999</v>
      </c>
      <c r="N1329" s="2">
        <f t="shared" si="2636"/>
        <v>2</v>
      </c>
      <c r="O1329" s="2">
        <f t="shared" si="2636"/>
        <v>2</v>
      </c>
      <c r="P1329" s="2" t="str">
        <f t="shared" si="2636"/>
        <v>dez</v>
      </c>
      <c r="Q1329" s="7" t="str">
        <f>IF($N1329=1,IF(ISERROR(VLOOKUP($P1329,'M1'!$A:$C,Q$2,FALSE)),"NOT PRESENT",VLOOKUP($P1329,'M1'!$A:$C,Q$2,FALSE)),IF($N1329=2,IF(ISERROR(VLOOKUP(DATA!$P1329,'M2'!$A:$C,Q$2,FALSE)),"NOT PRESENT",VLOOKUP(DATA!$P1329,'M2'!$A:$C,Q$2,FALSE)),IF($N1329=0,IF(ISERROR(VLOOKUP($P1329,'M1'!$A:$C,Q$2,FALSE)),IF(ISERROR(VLOOKUP(DATA!$P1329,'M2'!$A:$C,Q$2,FALSE)),"NOT PRESENT",VLOOKUP(DATA!$P1329,'M2'!$A:$C,Q$2,FALSE)),VLOOKUP($P1329,'M1'!$A:$C,Q$2,FALSE)),"SPECIFY METHOD")))</f>
        <v>Debris - Zero</v>
      </c>
      <c r="R1329" s="7" t="str">
        <f>IF($N1329=1,IF(ISERROR(VLOOKUP($P1329,'M1'!$A:$C,R$2,FALSE)),"NOT PRESENT",VLOOKUP($P1329,'M1'!$A:$C,R$2,FALSE)),IF($N1329=2,IF(ISERROR(VLOOKUP(DATA!$P1329,'M2'!$A:$C,R$2,FALSE)),"NOT PRESENT",VLOOKUP(DATA!$P1329,'M2'!$A:$C,R$2,FALSE)),IF($N1329=0,IF(ISERROR(VLOOKUP($P1329,'M1'!$A:$C,R$2,FALSE)),IF(ISERROR(VLOOKUP(DATA!$P1329,'M2'!$A:$C,R$2,FALSE)),"NOT PRESENT",VLOOKUP(DATA!$P1329,'M2'!$A:$C,R$2,FALSE)),VLOOKUP($P1329,'M1'!$A:$C,R$2,FALSE)),"SPECIFY METHOD")))</f>
        <v>No Debris found</v>
      </c>
      <c r="S1329" s="33">
        <f t="shared" si="2576"/>
        <v>0</v>
      </c>
      <c r="T1329" s="2">
        <v>0</v>
      </c>
    </row>
    <row r="1330" spans="2:20">
      <c r="B1330" s="2" t="str">
        <f t="shared" ref="B1330:D1330" si="2637">IF(ISERROR(B1329),IF(ISERROR(B1328),IF(ISERROR(B1327),"BLANK",B1327),B1328),B1329)</f>
        <v>LH</v>
      </c>
      <c r="C1330" s="2" t="str">
        <f t="shared" si="2637"/>
        <v>KK</v>
      </c>
      <c r="D1330" s="2" t="str">
        <f t="shared" si="2637"/>
        <v>BC3</v>
      </c>
      <c r="E1330" s="7" t="str">
        <f>IF(ISERROR(VLOOKUP($D1330,SITES!$A:$E,2,FALSE)),"",VLOOKUP($D1330,SITES!$A:$E,2,FALSE))</f>
        <v>Broward County 3</v>
      </c>
      <c r="F1330" s="4">
        <f>IF(ISERROR(VLOOKUP($D1330,SITES!$A:$E,3,FALSE)),"",VLOOKUP($D1330,SITES!$A:$E,3,FALSE))</f>
        <v>26.158633333333334</v>
      </c>
      <c r="G1330" s="31">
        <f>IF(ISERROR(VLOOKUP($D1330,SITES!$A:$E,4,FALSE)),"",VLOOKUP($D1330,SITES!$A:$E,4,FALSE))</f>
        <v>-80.077349999999996</v>
      </c>
      <c r="H1330" s="50">
        <f t="shared" ref="H1330:P1330" si="2638">IF(ISERROR(H1329),IF(ISERROR(H1328),IF(ISERROR(H1327),"BLANK",H1327),H1328),H1329)</f>
        <v>45479</v>
      </c>
      <c r="I1330" s="2">
        <f t="shared" si="2638"/>
        <v>15</v>
      </c>
      <c r="J1330" s="2" t="str">
        <f t="shared" si="2638"/>
        <v>N</v>
      </c>
      <c r="K1330" s="6">
        <f t="shared" si="2638"/>
        <v>0.41666666666666669</v>
      </c>
      <c r="L1330" s="2" t="str">
        <f t="shared" si="2638"/>
        <v>Angela</v>
      </c>
      <c r="M1330" s="2">
        <f t="shared" si="2638"/>
        <v>18.899999999999999</v>
      </c>
      <c r="N1330" s="2">
        <f t="shared" si="2638"/>
        <v>2</v>
      </c>
      <c r="O1330" s="2">
        <f t="shared" si="2638"/>
        <v>2</v>
      </c>
      <c r="P1330" s="2" t="str">
        <f t="shared" si="2638"/>
        <v>dez</v>
      </c>
      <c r="Q1330" s="7" t="str">
        <f>IF($N1330=1,IF(ISERROR(VLOOKUP($P1330,'M1'!$A:$C,Q$2,FALSE)),"NOT PRESENT",VLOOKUP($P1330,'M1'!$A:$C,Q$2,FALSE)),IF($N1330=2,IF(ISERROR(VLOOKUP(DATA!$P1330,'M2'!$A:$C,Q$2,FALSE)),"NOT PRESENT",VLOOKUP(DATA!$P1330,'M2'!$A:$C,Q$2,FALSE)),IF($N1330=0,IF(ISERROR(VLOOKUP($P1330,'M1'!$A:$C,Q$2,FALSE)),IF(ISERROR(VLOOKUP(DATA!$P1330,'M2'!$A:$C,Q$2,FALSE)),"NOT PRESENT",VLOOKUP(DATA!$P1330,'M2'!$A:$C,Q$2,FALSE)),VLOOKUP($P1330,'M1'!$A:$C,Q$2,FALSE)),"SPECIFY METHOD")))</f>
        <v>Debris - Zero</v>
      </c>
      <c r="R1330" s="7" t="str">
        <f>IF($N1330=1,IF(ISERROR(VLOOKUP($P1330,'M1'!$A:$C,R$2,FALSE)),"NOT PRESENT",VLOOKUP($P1330,'M1'!$A:$C,R$2,FALSE)),IF($N1330=2,IF(ISERROR(VLOOKUP(DATA!$P1330,'M2'!$A:$C,R$2,FALSE)),"NOT PRESENT",VLOOKUP(DATA!$P1330,'M2'!$A:$C,R$2,FALSE)),IF($N1330=0,IF(ISERROR(VLOOKUP($P1330,'M1'!$A:$C,R$2,FALSE)),IF(ISERROR(VLOOKUP(DATA!$P1330,'M2'!$A:$C,R$2,FALSE)),"NOT PRESENT",VLOOKUP(DATA!$P1330,'M2'!$A:$C,R$2,FALSE)),VLOOKUP($P1330,'M1'!$A:$C,R$2,FALSE)),"SPECIFY METHOD")))</f>
        <v>No Debris found</v>
      </c>
      <c r="S1330" s="33">
        <f t="shared" si="2576"/>
        <v>0</v>
      </c>
      <c r="T1330" s="2">
        <v>0</v>
      </c>
    </row>
    <row r="1331" spans="2:20">
      <c r="B1331" s="2" t="str">
        <f t="shared" ref="B1331:D1331" si="2639">IF(ISERROR(B1330),IF(ISERROR(B1329),IF(ISERROR(B1328),"BLANK",B1328),B1329),B1330)</f>
        <v>LH</v>
      </c>
      <c r="C1331" s="2" t="str">
        <f t="shared" si="2639"/>
        <v>KK</v>
      </c>
      <c r="D1331" s="2" t="str">
        <f t="shared" si="2639"/>
        <v>BC3</v>
      </c>
      <c r="E1331" s="7" t="str">
        <f>IF(ISERROR(VLOOKUP($D1331,SITES!$A:$E,2,FALSE)),"",VLOOKUP($D1331,SITES!$A:$E,2,FALSE))</f>
        <v>Broward County 3</v>
      </c>
      <c r="F1331" s="4">
        <f>IF(ISERROR(VLOOKUP($D1331,SITES!$A:$E,3,FALSE)),"",VLOOKUP($D1331,SITES!$A:$E,3,FALSE))</f>
        <v>26.158633333333334</v>
      </c>
      <c r="G1331" s="31">
        <f>IF(ISERROR(VLOOKUP($D1331,SITES!$A:$E,4,FALSE)),"",VLOOKUP($D1331,SITES!$A:$E,4,FALSE))</f>
        <v>-80.077349999999996</v>
      </c>
      <c r="H1331" s="50">
        <f t="shared" ref="H1331:P1331" si="2640">IF(ISERROR(H1330),IF(ISERROR(H1329),IF(ISERROR(H1328),"BLANK",H1328),H1329),H1330)</f>
        <v>45479</v>
      </c>
      <c r="I1331" s="2">
        <f t="shared" si="2640"/>
        <v>15</v>
      </c>
      <c r="J1331" s="2" t="str">
        <f t="shared" si="2640"/>
        <v>N</v>
      </c>
      <c r="K1331" s="6">
        <f t="shared" si="2640"/>
        <v>0.41666666666666669</v>
      </c>
      <c r="L1331" s="2" t="str">
        <f t="shared" si="2640"/>
        <v>Angela</v>
      </c>
      <c r="M1331" s="2">
        <f t="shared" si="2640"/>
        <v>18.899999999999999</v>
      </c>
      <c r="N1331" s="2">
        <f t="shared" si="2640"/>
        <v>2</v>
      </c>
      <c r="O1331" s="2">
        <f t="shared" si="2640"/>
        <v>2</v>
      </c>
      <c r="P1331" s="2" t="str">
        <f t="shared" si="2640"/>
        <v>dez</v>
      </c>
      <c r="Q1331" s="7" t="str">
        <f>IF($N1331=1,IF(ISERROR(VLOOKUP($P1331,'M1'!$A:$C,Q$2,FALSE)),"NOT PRESENT",VLOOKUP($P1331,'M1'!$A:$C,Q$2,FALSE)),IF($N1331=2,IF(ISERROR(VLOOKUP(DATA!$P1331,'M2'!$A:$C,Q$2,FALSE)),"NOT PRESENT",VLOOKUP(DATA!$P1331,'M2'!$A:$C,Q$2,FALSE)),IF($N1331=0,IF(ISERROR(VLOOKUP($P1331,'M1'!$A:$C,Q$2,FALSE)),IF(ISERROR(VLOOKUP(DATA!$P1331,'M2'!$A:$C,Q$2,FALSE)),"NOT PRESENT",VLOOKUP(DATA!$P1331,'M2'!$A:$C,Q$2,FALSE)),VLOOKUP($P1331,'M1'!$A:$C,Q$2,FALSE)),"SPECIFY METHOD")))</f>
        <v>Debris - Zero</v>
      </c>
      <c r="R1331" s="7" t="str">
        <f>IF($N1331=1,IF(ISERROR(VLOOKUP($P1331,'M1'!$A:$C,R$2,FALSE)),"NOT PRESENT",VLOOKUP($P1331,'M1'!$A:$C,R$2,FALSE)),IF($N1331=2,IF(ISERROR(VLOOKUP(DATA!$P1331,'M2'!$A:$C,R$2,FALSE)),"NOT PRESENT",VLOOKUP(DATA!$P1331,'M2'!$A:$C,R$2,FALSE)),IF($N1331=0,IF(ISERROR(VLOOKUP($P1331,'M1'!$A:$C,R$2,FALSE)),IF(ISERROR(VLOOKUP(DATA!$P1331,'M2'!$A:$C,R$2,FALSE)),"NOT PRESENT",VLOOKUP(DATA!$P1331,'M2'!$A:$C,R$2,FALSE)),VLOOKUP($P1331,'M1'!$A:$C,R$2,FALSE)),"SPECIFY METHOD")))</f>
        <v>No Debris found</v>
      </c>
      <c r="S1331" s="33">
        <f t="shared" si="2576"/>
        <v>0</v>
      </c>
      <c r="T1331" s="2">
        <v>0</v>
      </c>
    </row>
    <row r="1332" spans="2:20">
      <c r="B1332" s="2" t="str">
        <f t="shared" ref="B1332:D1332" si="2641">IF(ISERROR(B1331),IF(ISERROR(B1330),IF(ISERROR(B1329),"BLANK",B1329),B1330),B1331)</f>
        <v>LH</v>
      </c>
      <c r="C1332" s="2" t="str">
        <f t="shared" si="2641"/>
        <v>KK</v>
      </c>
      <c r="D1332" s="2" t="str">
        <f t="shared" si="2641"/>
        <v>BC3</v>
      </c>
      <c r="E1332" s="7" t="str">
        <f>IF(ISERROR(VLOOKUP($D1332,SITES!$A:$E,2,FALSE)),"",VLOOKUP($D1332,SITES!$A:$E,2,FALSE))</f>
        <v>Broward County 3</v>
      </c>
      <c r="F1332" s="4">
        <f>IF(ISERROR(VLOOKUP($D1332,SITES!$A:$E,3,FALSE)),"",VLOOKUP($D1332,SITES!$A:$E,3,FALSE))</f>
        <v>26.158633333333334</v>
      </c>
      <c r="G1332" s="31">
        <f>IF(ISERROR(VLOOKUP($D1332,SITES!$A:$E,4,FALSE)),"",VLOOKUP($D1332,SITES!$A:$E,4,FALSE))</f>
        <v>-80.077349999999996</v>
      </c>
      <c r="H1332" s="50">
        <f t="shared" ref="H1332:P1332" si="2642">IF(ISERROR(H1331),IF(ISERROR(H1330),IF(ISERROR(H1329),"BLANK",H1329),H1330),H1331)</f>
        <v>45479</v>
      </c>
      <c r="I1332" s="2">
        <f t="shared" si="2642"/>
        <v>15</v>
      </c>
      <c r="J1332" s="2" t="str">
        <f t="shared" si="2642"/>
        <v>N</v>
      </c>
      <c r="K1332" s="6">
        <f t="shared" si="2642"/>
        <v>0.41666666666666669</v>
      </c>
      <c r="L1332" s="2" t="str">
        <f t="shared" si="2642"/>
        <v>Angela</v>
      </c>
      <c r="M1332" s="2">
        <f t="shared" si="2642"/>
        <v>18.899999999999999</v>
      </c>
      <c r="N1332" s="2">
        <f t="shared" si="2642"/>
        <v>2</v>
      </c>
      <c r="O1332" s="2">
        <f t="shared" si="2642"/>
        <v>2</v>
      </c>
      <c r="P1332" s="2" t="str">
        <f t="shared" si="2642"/>
        <v>dez</v>
      </c>
      <c r="Q1332" s="7" t="str">
        <f>IF($N1332=1,IF(ISERROR(VLOOKUP($P1332,'M1'!$A:$C,Q$2,FALSE)),"NOT PRESENT",VLOOKUP($P1332,'M1'!$A:$C,Q$2,FALSE)),IF($N1332=2,IF(ISERROR(VLOOKUP(DATA!$P1332,'M2'!$A:$C,Q$2,FALSE)),"NOT PRESENT",VLOOKUP(DATA!$P1332,'M2'!$A:$C,Q$2,FALSE)),IF($N1332=0,IF(ISERROR(VLOOKUP($P1332,'M1'!$A:$C,Q$2,FALSE)),IF(ISERROR(VLOOKUP(DATA!$P1332,'M2'!$A:$C,Q$2,FALSE)),"NOT PRESENT",VLOOKUP(DATA!$P1332,'M2'!$A:$C,Q$2,FALSE)),VLOOKUP($P1332,'M1'!$A:$C,Q$2,FALSE)),"SPECIFY METHOD")))</f>
        <v>Debris - Zero</v>
      </c>
      <c r="R1332" s="7" t="str">
        <f>IF($N1332=1,IF(ISERROR(VLOOKUP($P1332,'M1'!$A:$C,R$2,FALSE)),"NOT PRESENT",VLOOKUP($P1332,'M1'!$A:$C,R$2,FALSE)),IF($N1332=2,IF(ISERROR(VLOOKUP(DATA!$P1332,'M2'!$A:$C,R$2,FALSE)),"NOT PRESENT",VLOOKUP(DATA!$P1332,'M2'!$A:$C,R$2,FALSE)),IF($N1332=0,IF(ISERROR(VLOOKUP($P1332,'M1'!$A:$C,R$2,FALSE)),IF(ISERROR(VLOOKUP(DATA!$P1332,'M2'!$A:$C,R$2,FALSE)),"NOT PRESENT",VLOOKUP(DATA!$P1332,'M2'!$A:$C,R$2,FALSE)),VLOOKUP($P1332,'M1'!$A:$C,R$2,FALSE)),"SPECIFY METHOD")))</f>
        <v>No Debris found</v>
      </c>
      <c r="S1332" s="33">
        <f t="shared" si="2576"/>
        <v>0</v>
      </c>
      <c r="T1332" s="2">
        <v>0</v>
      </c>
    </row>
    <row r="1333" spans="2:20">
      <c r="B1333" s="2" t="str">
        <f t="shared" ref="B1333:D1333" si="2643">IF(ISERROR(B1332),IF(ISERROR(B1331),IF(ISERROR(B1330),"BLANK",B1330),B1331),B1332)</f>
        <v>LH</v>
      </c>
      <c r="C1333" s="2" t="str">
        <f t="shared" si="2643"/>
        <v>KK</v>
      </c>
      <c r="D1333" s="2" t="str">
        <f t="shared" si="2643"/>
        <v>BC3</v>
      </c>
      <c r="E1333" s="7" t="str">
        <f>IF(ISERROR(VLOOKUP($D1333,SITES!$A:$E,2,FALSE)),"",VLOOKUP($D1333,SITES!$A:$E,2,FALSE))</f>
        <v>Broward County 3</v>
      </c>
      <c r="F1333" s="4">
        <f>IF(ISERROR(VLOOKUP($D1333,SITES!$A:$E,3,FALSE)),"",VLOOKUP($D1333,SITES!$A:$E,3,FALSE))</f>
        <v>26.158633333333334</v>
      </c>
      <c r="G1333" s="31">
        <f>IF(ISERROR(VLOOKUP($D1333,SITES!$A:$E,4,FALSE)),"",VLOOKUP($D1333,SITES!$A:$E,4,FALSE))</f>
        <v>-80.077349999999996</v>
      </c>
      <c r="H1333" s="50">
        <f t="shared" ref="H1333:P1333" si="2644">IF(ISERROR(H1332),IF(ISERROR(H1331),IF(ISERROR(H1330),"BLANK",H1330),H1331),H1332)</f>
        <v>45479</v>
      </c>
      <c r="I1333" s="2">
        <f t="shared" si="2644"/>
        <v>15</v>
      </c>
      <c r="J1333" s="2" t="str">
        <f t="shared" si="2644"/>
        <v>N</v>
      </c>
      <c r="K1333" s="6">
        <f t="shared" si="2644"/>
        <v>0.41666666666666669</v>
      </c>
      <c r="L1333" s="2" t="str">
        <f t="shared" si="2644"/>
        <v>Angela</v>
      </c>
      <c r="M1333" s="2">
        <f t="shared" si="2644"/>
        <v>18.899999999999999</v>
      </c>
      <c r="N1333" s="2">
        <f t="shared" si="2644"/>
        <v>2</v>
      </c>
      <c r="O1333" s="2">
        <f t="shared" si="2644"/>
        <v>2</v>
      </c>
      <c r="P1333" s="2" t="str">
        <f t="shared" si="2644"/>
        <v>dez</v>
      </c>
      <c r="Q1333" s="7" t="str">
        <f>IF($N1333=1,IF(ISERROR(VLOOKUP($P1333,'M1'!$A:$C,Q$2,FALSE)),"NOT PRESENT",VLOOKUP($P1333,'M1'!$A:$C,Q$2,FALSE)),IF($N1333=2,IF(ISERROR(VLOOKUP(DATA!$P1333,'M2'!$A:$C,Q$2,FALSE)),"NOT PRESENT",VLOOKUP(DATA!$P1333,'M2'!$A:$C,Q$2,FALSE)),IF($N1333=0,IF(ISERROR(VLOOKUP($P1333,'M1'!$A:$C,Q$2,FALSE)),IF(ISERROR(VLOOKUP(DATA!$P1333,'M2'!$A:$C,Q$2,FALSE)),"NOT PRESENT",VLOOKUP(DATA!$P1333,'M2'!$A:$C,Q$2,FALSE)),VLOOKUP($P1333,'M1'!$A:$C,Q$2,FALSE)),"SPECIFY METHOD")))</f>
        <v>Debris - Zero</v>
      </c>
      <c r="R1333" s="7" t="str">
        <f>IF($N1333=1,IF(ISERROR(VLOOKUP($P1333,'M1'!$A:$C,R$2,FALSE)),"NOT PRESENT",VLOOKUP($P1333,'M1'!$A:$C,R$2,FALSE)),IF($N1333=2,IF(ISERROR(VLOOKUP(DATA!$P1333,'M2'!$A:$C,R$2,FALSE)),"NOT PRESENT",VLOOKUP(DATA!$P1333,'M2'!$A:$C,R$2,FALSE)),IF($N1333=0,IF(ISERROR(VLOOKUP($P1333,'M1'!$A:$C,R$2,FALSE)),IF(ISERROR(VLOOKUP(DATA!$P1333,'M2'!$A:$C,R$2,FALSE)),"NOT PRESENT",VLOOKUP(DATA!$P1333,'M2'!$A:$C,R$2,FALSE)),VLOOKUP($P1333,'M1'!$A:$C,R$2,FALSE)),"SPECIFY METHOD")))</f>
        <v>No Debris found</v>
      </c>
      <c r="S1333" s="33">
        <f t="shared" si="2576"/>
        <v>0</v>
      </c>
      <c r="T1333" s="2">
        <v>0</v>
      </c>
    </row>
    <row r="1334" spans="2:20">
      <c r="B1334" s="2" t="str">
        <f t="shared" ref="B1334:D1334" si="2645">IF(ISERROR(B1333),IF(ISERROR(B1332),IF(ISERROR(B1331),"BLANK",B1331),B1332),B1333)</f>
        <v>LH</v>
      </c>
      <c r="C1334" s="2" t="str">
        <f t="shared" si="2645"/>
        <v>KK</v>
      </c>
      <c r="D1334" s="2" t="str">
        <f t="shared" si="2645"/>
        <v>BC3</v>
      </c>
      <c r="E1334" s="7" t="str">
        <f>IF(ISERROR(VLOOKUP($D1334,SITES!$A:$E,2,FALSE)),"",VLOOKUP($D1334,SITES!$A:$E,2,FALSE))</f>
        <v>Broward County 3</v>
      </c>
      <c r="F1334" s="4">
        <f>IF(ISERROR(VLOOKUP($D1334,SITES!$A:$E,3,FALSE)),"",VLOOKUP($D1334,SITES!$A:$E,3,FALSE))</f>
        <v>26.158633333333334</v>
      </c>
      <c r="G1334" s="31">
        <f>IF(ISERROR(VLOOKUP($D1334,SITES!$A:$E,4,FALSE)),"",VLOOKUP($D1334,SITES!$A:$E,4,FALSE))</f>
        <v>-80.077349999999996</v>
      </c>
      <c r="H1334" s="50">
        <f t="shared" ref="H1334:P1334" si="2646">IF(ISERROR(H1333),IF(ISERROR(H1332),IF(ISERROR(H1331),"BLANK",H1331),H1332),H1333)</f>
        <v>45479</v>
      </c>
      <c r="I1334" s="2">
        <f t="shared" si="2646"/>
        <v>15</v>
      </c>
      <c r="J1334" s="2" t="str">
        <f t="shared" si="2646"/>
        <v>N</v>
      </c>
      <c r="K1334" s="6">
        <f t="shared" si="2646"/>
        <v>0.41666666666666669</v>
      </c>
      <c r="L1334" s="2" t="str">
        <f t="shared" si="2646"/>
        <v>Angela</v>
      </c>
      <c r="M1334" s="2">
        <f t="shared" si="2646"/>
        <v>18.899999999999999</v>
      </c>
      <c r="N1334" s="2">
        <f t="shared" si="2646"/>
        <v>2</v>
      </c>
      <c r="O1334" s="2">
        <f t="shared" si="2646"/>
        <v>2</v>
      </c>
      <c r="P1334" s="2" t="str">
        <f t="shared" si="2646"/>
        <v>dez</v>
      </c>
      <c r="Q1334" s="7" t="str">
        <f>IF($N1334=1,IF(ISERROR(VLOOKUP($P1334,'M1'!$A:$C,Q$2,FALSE)),"NOT PRESENT",VLOOKUP($P1334,'M1'!$A:$C,Q$2,FALSE)),IF($N1334=2,IF(ISERROR(VLOOKUP(DATA!$P1334,'M2'!$A:$C,Q$2,FALSE)),"NOT PRESENT",VLOOKUP(DATA!$P1334,'M2'!$A:$C,Q$2,FALSE)),IF($N1334=0,IF(ISERROR(VLOOKUP($P1334,'M1'!$A:$C,Q$2,FALSE)),IF(ISERROR(VLOOKUP(DATA!$P1334,'M2'!$A:$C,Q$2,FALSE)),"NOT PRESENT",VLOOKUP(DATA!$P1334,'M2'!$A:$C,Q$2,FALSE)),VLOOKUP($P1334,'M1'!$A:$C,Q$2,FALSE)),"SPECIFY METHOD")))</f>
        <v>Debris - Zero</v>
      </c>
      <c r="R1334" s="7" t="str">
        <f>IF($N1334=1,IF(ISERROR(VLOOKUP($P1334,'M1'!$A:$C,R$2,FALSE)),"NOT PRESENT",VLOOKUP($P1334,'M1'!$A:$C,R$2,FALSE)),IF($N1334=2,IF(ISERROR(VLOOKUP(DATA!$P1334,'M2'!$A:$C,R$2,FALSE)),"NOT PRESENT",VLOOKUP(DATA!$P1334,'M2'!$A:$C,R$2,FALSE)),IF($N1334=0,IF(ISERROR(VLOOKUP($P1334,'M1'!$A:$C,R$2,FALSE)),IF(ISERROR(VLOOKUP(DATA!$P1334,'M2'!$A:$C,R$2,FALSE)),"NOT PRESENT",VLOOKUP(DATA!$P1334,'M2'!$A:$C,R$2,FALSE)),VLOOKUP($P1334,'M1'!$A:$C,R$2,FALSE)),"SPECIFY METHOD")))</f>
        <v>No Debris found</v>
      </c>
      <c r="S1334" s="33">
        <f t="shared" si="2576"/>
        <v>0</v>
      </c>
      <c r="T1334" s="2">
        <v>0</v>
      </c>
    </row>
    <row r="1335" spans="2:20">
      <c r="B1335" s="2" t="str">
        <f t="shared" ref="B1335:D1335" si="2647">IF(ISERROR(B1334),IF(ISERROR(B1333),IF(ISERROR(B1332),"BLANK",B1332),B1333),B1334)</f>
        <v>LH</v>
      </c>
      <c r="C1335" s="2" t="str">
        <f t="shared" si="2647"/>
        <v>KK</v>
      </c>
      <c r="D1335" s="2" t="str">
        <f t="shared" si="2647"/>
        <v>BC3</v>
      </c>
      <c r="E1335" s="7" t="str">
        <f>IF(ISERROR(VLOOKUP($D1335,SITES!$A:$E,2,FALSE)),"",VLOOKUP($D1335,SITES!$A:$E,2,FALSE))</f>
        <v>Broward County 3</v>
      </c>
      <c r="F1335" s="4">
        <f>IF(ISERROR(VLOOKUP($D1335,SITES!$A:$E,3,FALSE)),"",VLOOKUP($D1335,SITES!$A:$E,3,FALSE))</f>
        <v>26.158633333333334</v>
      </c>
      <c r="G1335" s="31">
        <f>IF(ISERROR(VLOOKUP($D1335,SITES!$A:$E,4,FALSE)),"",VLOOKUP($D1335,SITES!$A:$E,4,FALSE))</f>
        <v>-80.077349999999996</v>
      </c>
      <c r="H1335" s="50">
        <f t="shared" ref="H1335:P1335" si="2648">IF(ISERROR(H1334),IF(ISERROR(H1333),IF(ISERROR(H1332),"BLANK",H1332),H1333),H1334)</f>
        <v>45479</v>
      </c>
      <c r="I1335" s="2">
        <f t="shared" si="2648"/>
        <v>15</v>
      </c>
      <c r="J1335" s="2" t="str">
        <f t="shared" si="2648"/>
        <v>N</v>
      </c>
      <c r="K1335" s="6">
        <f t="shared" si="2648"/>
        <v>0.41666666666666669</v>
      </c>
      <c r="L1335" s="2" t="str">
        <f t="shared" si="2648"/>
        <v>Angela</v>
      </c>
      <c r="M1335" s="2">
        <f t="shared" si="2648"/>
        <v>18.899999999999999</v>
      </c>
      <c r="N1335" s="2">
        <f t="shared" si="2648"/>
        <v>2</v>
      </c>
      <c r="O1335" s="2">
        <f t="shared" si="2648"/>
        <v>2</v>
      </c>
      <c r="P1335" s="2" t="str">
        <f t="shared" si="2648"/>
        <v>dez</v>
      </c>
      <c r="Q1335" s="7" t="str">
        <f>IF($N1335=1,IF(ISERROR(VLOOKUP($P1335,'M1'!$A:$C,Q$2,FALSE)),"NOT PRESENT",VLOOKUP($P1335,'M1'!$A:$C,Q$2,FALSE)),IF($N1335=2,IF(ISERROR(VLOOKUP(DATA!$P1335,'M2'!$A:$C,Q$2,FALSE)),"NOT PRESENT",VLOOKUP(DATA!$P1335,'M2'!$A:$C,Q$2,FALSE)),IF($N1335=0,IF(ISERROR(VLOOKUP($P1335,'M1'!$A:$C,Q$2,FALSE)),IF(ISERROR(VLOOKUP(DATA!$P1335,'M2'!$A:$C,Q$2,FALSE)),"NOT PRESENT",VLOOKUP(DATA!$P1335,'M2'!$A:$C,Q$2,FALSE)),VLOOKUP($P1335,'M1'!$A:$C,Q$2,FALSE)),"SPECIFY METHOD")))</f>
        <v>Debris - Zero</v>
      </c>
      <c r="R1335" s="7" t="str">
        <f>IF($N1335=1,IF(ISERROR(VLOOKUP($P1335,'M1'!$A:$C,R$2,FALSE)),"NOT PRESENT",VLOOKUP($P1335,'M1'!$A:$C,R$2,FALSE)),IF($N1335=2,IF(ISERROR(VLOOKUP(DATA!$P1335,'M2'!$A:$C,R$2,FALSE)),"NOT PRESENT",VLOOKUP(DATA!$P1335,'M2'!$A:$C,R$2,FALSE)),IF($N1335=0,IF(ISERROR(VLOOKUP($P1335,'M1'!$A:$C,R$2,FALSE)),IF(ISERROR(VLOOKUP(DATA!$P1335,'M2'!$A:$C,R$2,FALSE)),"NOT PRESENT",VLOOKUP(DATA!$P1335,'M2'!$A:$C,R$2,FALSE)),VLOOKUP($P1335,'M1'!$A:$C,R$2,FALSE)),"SPECIFY METHOD")))</f>
        <v>No Debris found</v>
      </c>
      <c r="S1335" s="33">
        <f t="shared" si="2576"/>
        <v>0</v>
      </c>
      <c r="T1335" s="2">
        <v>0</v>
      </c>
    </row>
    <row r="1336" spans="2:20">
      <c r="B1336" s="2" t="str">
        <f t="shared" ref="B1336:D1336" si="2649">IF(ISERROR(B1335),IF(ISERROR(B1334),IF(ISERROR(B1333),"BLANK",B1333),B1334),B1335)</f>
        <v>LH</v>
      </c>
      <c r="C1336" s="2" t="str">
        <f t="shared" si="2649"/>
        <v>KK</v>
      </c>
      <c r="D1336" s="2" t="str">
        <f t="shared" si="2649"/>
        <v>BC3</v>
      </c>
      <c r="E1336" s="7" t="str">
        <f>IF(ISERROR(VLOOKUP($D1336,SITES!$A:$E,2,FALSE)),"",VLOOKUP($D1336,SITES!$A:$E,2,FALSE))</f>
        <v>Broward County 3</v>
      </c>
      <c r="F1336" s="4">
        <f>IF(ISERROR(VLOOKUP($D1336,SITES!$A:$E,3,FALSE)),"",VLOOKUP($D1336,SITES!$A:$E,3,FALSE))</f>
        <v>26.158633333333334</v>
      </c>
      <c r="G1336" s="31">
        <f>IF(ISERROR(VLOOKUP($D1336,SITES!$A:$E,4,FALSE)),"",VLOOKUP($D1336,SITES!$A:$E,4,FALSE))</f>
        <v>-80.077349999999996</v>
      </c>
      <c r="H1336" s="50">
        <f t="shared" ref="H1336:P1336" si="2650">IF(ISERROR(H1335),IF(ISERROR(H1334),IF(ISERROR(H1333),"BLANK",H1333),H1334),H1335)</f>
        <v>45479</v>
      </c>
      <c r="I1336" s="2">
        <f t="shared" si="2650"/>
        <v>15</v>
      </c>
      <c r="J1336" s="2" t="str">
        <f t="shared" si="2650"/>
        <v>N</v>
      </c>
      <c r="K1336" s="6">
        <f t="shared" si="2650"/>
        <v>0.41666666666666669</v>
      </c>
      <c r="L1336" s="2" t="str">
        <f t="shared" si="2650"/>
        <v>Angela</v>
      </c>
      <c r="M1336" s="2">
        <f t="shared" si="2650"/>
        <v>18.899999999999999</v>
      </c>
      <c r="N1336" s="2">
        <f t="shared" si="2650"/>
        <v>2</v>
      </c>
      <c r="O1336" s="2">
        <f t="shared" si="2650"/>
        <v>2</v>
      </c>
      <c r="P1336" s="2" t="str">
        <f t="shared" si="2650"/>
        <v>dez</v>
      </c>
      <c r="Q1336" s="7" t="str">
        <f>IF($N1336=1,IF(ISERROR(VLOOKUP($P1336,'M1'!$A:$C,Q$2,FALSE)),"NOT PRESENT",VLOOKUP($P1336,'M1'!$A:$C,Q$2,FALSE)),IF($N1336=2,IF(ISERROR(VLOOKUP(DATA!$P1336,'M2'!$A:$C,Q$2,FALSE)),"NOT PRESENT",VLOOKUP(DATA!$P1336,'M2'!$A:$C,Q$2,FALSE)),IF($N1336=0,IF(ISERROR(VLOOKUP($P1336,'M1'!$A:$C,Q$2,FALSE)),IF(ISERROR(VLOOKUP(DATA!$P1336,'M2'!$A:$C,Q$2,FALSE)),"NOT PRESENT",VLOOKUP(DATA!$P1336,'M2'!$A:$C,Q$2,FALSE)),VLOOKUP($P1336,'M1'!$A:$C,Q$2,FALSE)),"SPECIFY METHOD")))</f>
        <v>Debris - Zero</v>
      </c>
      <c r="R1336" s="7" t="str">
        <f>IF($N1336=1,IF(ISERROR(VLOOKUP($P1336,'M1'!$A:$C,R$2,FALSE)),"NOT PRESENT",VLOOKUP($P1336,'M1'!$A:$C,R$2,FALSE)),IF($N1336=2,IF(ISERROR(VLOOKUP(DATA!$P1336,'M2'!$A:$C,R$2,FALSE)),"NOT PRESENT",VLOOKUP(DATA!$P1336,'M2'!$A:$C,R$2,FALSE)),IF($N1336=0,IF(ISERROR(VLOOKUP($P1336,'M1'!$A:$C,R$2,FALSE)),IF(ISERROR(VLOOKUP(DATA!$P1336,'M2'!$A:$C,R$2,FALSE)),"NOT PRESENT",VLOOKUP(DATA!$P1336,'M2'!$A:$C,R$2,FALSE)),VLOOKUP($P1336,'M1'!$A:$C,R$2,FALSE)),"SPECIFY METHOD")))</f>
        <v>No Debris found</v>
      </c>
      <c r="S1336" s="33">
        <f t="shared" si="2576"/>
        <v>0</v>
      </c>
      <c r="T1336" s="2">
        <v>0</v>
      </c>
    </row>
    <row r="1337" spans="2:20">
      <c r="B1337" s="2" t="str">
        <f t="shared" ref="B1337:D1337" si="2651">IF(ISERROR(B1336),IF(ISERROR(B1335),IF(ISERROR(B1334),"BLANK",B1334),B1335),B1336)</f>
        <v>LH</v>
      </c>
      <c r="C1337" s="2" t="str">
        <f t="shared" si="2651"/>
        <v>KK</v>
      </c>
      <c r="D1337" s="2" t="str">
        <f t="shared" si="2651"/>
        <v>BC3</v>
      </c>
      <c r="E1337" s="7" t="str">
        <f>IF(ISERROR(VLOOKUP($D1337,SITES!$A:$E,2,FALSE)),"",VLOOKUP($D1337,SITES!$A:$E,2,FALSE))</f>
        <v>Broward County 3</v>
      </c>
      <c r="F1337" s="4">
        <f>IF(ISERROR(VLOOKUP($D1337,SITES!$A:$E,3,FALSE)),"",VLOOKUP($D1337,SITES!$A:$E,3,FALSE))</f>
        <v>26.158633333333334</v>
      </c>
      <c r="G1337" s="31">
        <f>IF(ISERROR(VLOOKUP($D1337,SITES!$A:$E,4,FALSE)),"",VLOOKUP($D1337,SITES!$A:$E,4,FALSE))</f>
        <v>-80.077349999999996</v>
      </c>
      <c r="H1337" s="50">
        <f t="shared" ref="H1337:P1337" si="2652">IF(ISERROR(H1336),IF(ISERROR(H1335),IF(ISERROR(H1334),"BLANK",H1334),H1335),H1336)</f>
        <v>45479</v>
      </c>
      <c r="I1337" s="2">
        <f t="shared" si="2652"/>
        <v>15</v>
      </c>
      <c r="J1337" s="2" t="str">
        <f t="shared" si="2652"/>
        <v>N</v>
      </c>
      <c r="K1337" s="6">
        <f t="shared" si="2652"/>
        <v>0.41666666666666669</v>
      </c>
      <c r="L1337" s="2" t="str">
        <f t="shared" si="2652"/>
        <v>Angela</v>
      </c>
      <c r="M1337" s="2">
        <f t="shared" si="2652"/>
        <v>18.899999999999999</v>
      </c>
      <c r="N1337" s="2">
        <f t="shared" si="2652"/>
        <v>2</v>
      </c>
      <c r="O1337" s="2">
        <f t="shared" si="2652"/>
        <v>2</v>
      </c>
      <c r="P1337" s="2" t="str">
        <f t="shared" si="2652"/>
        <v>dez</v>
      </c>
      <c r="Q1337" s="7" t="str">
        <f>IF($N1337=1,IF(ISERROR(VLOOKUP($P1337,'M1'!$A:$C,Q$2,FALSE)),"NOT PRESENT",VLOOKUP($P1337,'M1'!$A:$C,Q$2,FALSE)),IF($N1337=2,IF(ISERROR(VLOOKUP(DATA!$P1337,'M2'!$A:$C,Q$2,FALSE)),"NOT PRESENT",VLOOKUP(DATA!$P1337,'M2'!$A:$C,Q$2,FALSE)),IF($N1337=0,IF(ISERROR(VLOOKUP($P1337,'M1'!$A:$C,Q$2,FALSE)),IF(ISERROR(VLOOKUP(DATA!$P1337,'M2'!$A:$C,Q$2,FALSE)),"NOT PRESENT",VLOOKUP(DATA!$P1337,'M2'!$A:$C,Q$2,FALSE)),VLOOKUP($P1337,'M1'!$A:$C,Q$2,FALSE)),"SPECIFY METHOD")))</f>
        <v>Debris - Zero</v>
      </c>
      <c r="R1337" s="7" t="str">
        <f>IF($N1337=1,IF(ISERROR(VLOOKUP($P1337,'M1'!$A:$C,R$2,FALSE)),"NOT PRESENT",VLOOKUP($P1337,'M1'!$A:$C,R$2,FALSE)),IF($N1337=2,IF(ISERROR(VLOOKUP(DATA!$P1337,'M2'!$A:$C,R$2,FALSE)),"NOT PRESENT",VLOOKUP(DATA!$P1337,'M2'!$A:$C,R$2,FALSE)),IF($N1337=0,IF(ISERROR(VLOOKUP($P1337,'M1'!$A:$C,R$2,FALSE)),IF(ISERROR(VLOOKUP(DATA!$P1337,'M2'!$A:$C,R$2,FALSE)),"NOT PRESENT",VLOOKUP(DATA!$P1337,'M2'!$A:$C,R$2,FALSE)),VLOOKUP($P1337,'M1'!$A:$C,R$2,FALSE)),"SPECIFY METHOD")))</f>
        <v>No Debris found</v>
      </c>
      <c r="S1337" s="33">
        <f t="shared" si="2576"/>
        <v>0</v>
      </c>
      <c r="T1337" s="2">
        <v>0</v>
      </c>
    </row>
    <row r="1338" spans="2:20">
      <c r="B1338" s="2" t="str">
        <f t="shared" ref="B1338:D1338" si="2653">IF(ISERROR(B1337),IF(ISERROR(B1336),IF(ISERROR(B1335),"BLANK",B1335),B1336),B1337)</f>
        <v>LH</v>
      </c>
      <c r="C1338" s="2" t="str">
        <f t="shared" si="2653"/>
        <v>KK</v>
      </c>
      <c r="D1338" s="2" t="str">
        <f t="shared" si="2653"/>
        <v>BC3</v>
      </c>
      <c r="E1338" s="7" t="str">
        <f>IF(ISERROR(VLOOKUP($D1338,SITES!$A:$E,2,FALSE)),"",VLOOKUP($D1338,SITES!$A:$E,2,FALSE))</f>
        <v>Broward County 3</v>
      </c>
      <c r="F1338" s="4">
        <f>IF(ISERROR(VLOOKUP($D1338,SITES!$A:$E,3,FALSE)),"",VLOOKUP($D1338,SITES!$A:$E,3,FALSE))</f>
        <v>26.158633333333334</v>
      </c>
      <c r="G1338" s="31">
        <f>IF(ISERROR(VLOOKUP($D1338,SITES!$A:$E,4,FALSE)),"",VLOOKUP($D1338,SITES!$A:$E,4,FALSE))</f>
        <v>-80.077349999999996</v>
      </c>
      <c r="H1338" s="50">
        <f t="shared" ref="H1338:P1338" si="2654">IF(ISERROR(H1337),IF(ISERROR(H1336),IF(ISERROR(H1335),"BLANK",H1335),H1336),H1337)</f>
        <v>45479</v>
      </c>
      <c r="I1338" s="2">
        <f t="shared" si="2654"/>
        <v>15</v>
      </c>
      <c r="J1338" s="2" t="str">
        <f t="shared" si="2654"/>
        <v>N</v>
      </c>
      <c r="K1338" s="6">
        <f t="shared" si="2654"/>
        <v>0.41666666666666669</v>
      </c>
      <c r="L1338" s="2" t="str">
        <f t="shared" si="2654"/>
        <v>Angela</v>
      </c>
      <c r="M1338" s="2">
        <f t="shared" si="2654"/>
        <v>18.899999999999999</v>
      </c>
      <c r="N1338" s="2">
        <f t="shared" si="2654"/>
        <v>2</v>
      </c>
      <c r="O1338" s="2">
        <f t="shared" si="2654"/>
        <v>2</v>
      </c>
      <c r="P1338" s="2" t="str">
        <f t="shared" si="2654"/>
        <v>dez</v>
      </c>
      <c r="Q1338" s="7" t="str">
        <f>IF($N1338=1,IF(ISERROR(VLOOKUP($P1338,'M1'!$A:$C,Q$2,FALSE)),"NOT PRESENT",VLOOKUP($P1338,'M1'!$A:$C,Q$2,FALSE)),IF($N1338=2,IF(ISERROR(VLOOKUP(DATA!$P1338,'M2'!$A:$C,Q$2,FALSE)),"NOT PRESENT",VLOOKUP(DATA!$P1338,'M2'!$A:$C,Q$2,FALSE)),IF($N1338=0,IF(ISERROR(VLOOKUP($P1338,'M1'!$A:$C,Q$2,FALSE)),IF(ISERROR(VLOOKUP(DATA!$P1338,'M2'!$A:$C,Q$2,FALSE)),"NOT PRESENT",VLOOKUP(DATA!$P1338,'M2'!$A:$C,Q$2,FALSE)),VLOOKUP($P1338,'M1'!$A:$C,Q$2,FALSE)),"SPECIFY METHOD")))</f>
        <v>Debris - Zero</v>
      </c>
      <c r="R1338" s="7" t="str">
        <f>IF($N1338=1,IF(ISERROR(VLOOKUP($P1338,'M1'!$A:$C,R$2,FALSE)),"NOT PRESENT",VLOOKUP($P1338,'M1'!$A:$C,R$2,FALSE)),IF($N1338=2,IF(ISERROR(VLOOKUP(DATA!$P1338,'M2'!$A:$C,R$2,FALSE)),"NOT PRESENT",VLOOKUP(DATA!$P1338,'M2'!$A:$C,R$2,FALSE)),IF($N1338=0,IF(ISERROR(VLOOKUP($P1338,'M1'!$A:$C,R$2,FALSE)),IF(ISERROR(VLOOKUP(DATA!$P1338,'M2'!$A:$C,R$2,FALSE)),"NOT PRESENT",VLOOKUP(DATA!$P1338,'M2'!$A:$C,R$2,FALSE)),VLOOKUP($P1338,'M1'!$A:$C,R$2,FALSE)),"SPECIFY METHOD")))</f>
        <v>No Debris found</v>
      </c>
      <c r="S1338" s="33">
        <f t="shared" si="2576"/>
        <v>0</v>
      </c>
      <c r="T1338" s="2">
        <v>0</v>
      </c>
    </row>
    <row r="1339" spans="2:20">
      <c r="B1339" s="2" t="str">
        <f t="shared" ref="B1339:D1339" si="2655">IF(ISERROR(B1338),IF(ISERROR(B1337),IF(ISERROR(B1336),"BLANK",B1336),B1337),B1338)</f>
        <v>LH</v>
      </c>
      <c r="C1339" s="2" t="str">
        <f t="shared" si="2655"/>
        <v>KK</v>
      </c>
      <c r="D1339" s="2" t="str">
        <f t="shared" si="2655"/>
        <v>BC3</v>
      </c>
      <c r="E1339" s="7" t="str">
        <f>IF(ISERROR(VLOOKUP($D1339,SITES!$A:$E,2,FALSE)),"",VLOOKUP($D1339,SITES!$A:$E,2,FALSE))</f>
        <v>Broward County 3</v>
      </c>
      <c r="F1339" s="4">
        <f>IF(ISERROR(VLOOKUP($D1339,SITES!$A:$E,3,FALSE)),"",VLOOKUP($D1339,SITES!$A:$E,3,FALSE))</f>
        <v>26.158633333333334</v>
      </c>
      <c r="G1339" s="31">
        <f>IF(ISERROR(VLOOKUP($D1339,SITES!$A:$E,4,FALSE)),"",VLOOKUP($D1339,SITES!$A:$E,4,FALSE))</f>
        <v>-80.077349999999996</v>
      </c>
      <c r="H1339" s="50">
        <f t="shared" ref="H1339:P1339" si="2656">IF(ISERROR(H1338),IF(ISERROR(H1337),IF(ISERROR(H1336),"BLANK",H1336),H1337),H1338)</f>
        <v>45479</v>
      </c>
      <c r="I1339" s="2">
        <f t="shared" si="2656"/>
        <v>15</v>
      </c>
      <c r="J1339" s="2" t="str">
        <f t="shared" si="2656"/>
        <v>N</v>
      </c>
      <c r="K1339" s="6">
        <f t="shared" si="2656"/>
        <v>0.41666666666666669</v>
      </c>
      <c r="L1339" s="2" t="str">
        <f t="shared" si="2656"/>
        <v>Angela</v>
      </c>
      <c r="M1339" s="2">
        <f t="shared" si="2656"/>
        <v>18.899999999999999</v>
      </c>
      <c r="N1339" s="2">
        <f t="shared" si="2656"/>
        <v>2</v>
      </c>
      <c r="O1339" s="2">
        <f t="shared" si="2656"/>
        <v>2</v>
      </c>
      <c r="P1339" s="2" t="str">
        <f t="shared" si="2656"/>
        <v>dez</v>
      </c>
      <c r="Q1339" s="7" t="str">
        <f>IF($N1339=1,IF(ISERROR(VLOOKUP($P1339,'M1'!$A:$C,Q$2,FALSE)),"NOT PRESENT",VLOOKUP($P1339,'M1'!$A:$C,Q$2,FALSE)),IF($N1339=2,IF(ISERROR(VLOOKUP(DATA!$P1339,'M2'!$A:$C,Q$2,FALSE)),"NOT PRESENT",VLOOKUP(DATA!$P1339,'M2'!$A:$C,Q$2,FALSE)),IF($N1339=0,IF(ISERROR(VLOOKUP($P1339,'M1'!$A:$C,Q$2,FALSE)),IF(ISERROR(VLOOKUP(DATA!$P1339,'M2'!$A:$C,Q$2,FALSE)),"NOT PRESENT",VLOOKUP(DATA!$P1339,'M2'!$A:$C,Q$2,FALSE)),VLOOKUP($P1339,'M1'!$A:$C,Q$2,FALSE)),"SPECIFY METHOD")))</f>
        <v>Debris - Zero</v>
      </c>
      <c r="R1339" s="7" t="str">
        <f>IF($N1339=1,IF(ISERROR(VLOOKUP($P1339,'M1'!$A:$C,R$2,FALSE)),"NOT PRESENT",VLOOKUP($P1339,'M1'!$A:$C,R$2,FALSE)),IF($N1339=2,IF(ISERROR(VLOOKUP(DATA!$P1339,'M2'!$A:$C,R$2,FALSE)),"NOT PRESENT",VLOOKUP(DATA!$P1339,'M2'!$A:$C,R$2,FALSE)),IF($N1339=0,IF(ISERROR(VLOOKUP($P1339,'M1'!$A:$C,R$2,FALSE)),IF(ISERROR(VLOOKUP(DATA!$P1339,'M2'!$A:$C,R$2,FALSE)),"NOT PRESENT",VLOOKUP(DATA!$P1339,'M2'!$A:$C,R$2,FALSE)),VLOOKUP($P1339,'M1'!$A:$C,R$2,FALSE)),"SPECIFY METHOD")))</f>
        <v>No Debris found</v>
      </c>
      <c r="S1339" s="33">
        <f t="shared" si="2576"/>
        <v>0</v>
      </c>
      <c r="T1339" s="2">
        <v>0</v>
      </c>
    </row>
    <row r="1340" spans="2:20">
      <c r="B1340" s="2" t="str">
        <f t="shared" ref="B1340:D1340" si="2657">IF(ISERROR(B1339),IF(ISERROR(B1338),IF(ISERROR(B1337),"BLANK",B1337),B1338),B1339)</f>
        <v>LH</v>
      </c>
      <c r="C1340" s="2" t="str">
        <f t="shared" si="2657"/>
        <v>KK</v>
      </c>
      <c r="D1340" s="2" t="str">
        <f t="shared" si="2657"/>
        <v>BC3</v>
      </c>
      <c r="E1340" s="7" t="str">
        <f>IF(ISERROR(VLOOKUP($D1340,SITES!$A:$E,2,FALSE)),"",VLOOKUP($D1340,SITES!$A:$E,2,FALSE))</f>
        <v>Broward County 3</v>
      </c>
      <c r="F1340" s="4">
        <f>IF(ISERROR(VLOOKUP($D1340,SITES!$A:$E,3,FALSE)),"",VLOOKUP($D1340,SITES!$A:$E,3,FALSE))</f>
        <v>26.158633333333334</v>
      </c>
      <c r="G1340" s="31">
        <f>IF(ISERROR(VLOOKUP($D1340,SITES!$A:$E,4,FALSE)),"",VLOOKUP($D1340,SITES!$A:$E,4,FALSE))</f>
        <v>-80.077349999999996</v>
      </c>
      <c r="H1340" s="50">
        <f t="shared" ref="H1340:P1340" si="2658">IF(ISERROR(H1339),IF(ISERROR(H1338),IF(ISERROR(H1337),"BLANK",H1337),H1338),H1339)</f>
        <v>45479</v>
      </c>
      <c r="I1340" s="2">
        <f t="shared" si="2658"/>
        <v>15</v>
      </c>
      <c r="J1340" s="2" t="str">
        <f t="shared" si="2658"/>
        <v>N</v>
      </c>
      <c r="K1340" s="6">
        <f t="shared" si="2658"/>
        <v>0.41666666666666669</v>
      </c>
      <c r="L1340" s="2" t="str">
        <f t="shared" si="2658"/>
        <v>Angela</v>
      </c>
      <c r="M1340" s="2">
        <f t="shared" si="2658"/>
        <v>18.899999999999999</v>
      </c>
      <c r="N1340" s="2">
        <f t="shared" si="2658"/>
        <v>2</v>
      </c>
      <c r="O1340" s="2">
        <f t="shared" si="2658"/>
        <v>2</v>
      </c>
      <c r="P1340" s="2" t="str">
        <f t="shared" si="2658"/>
        <v>dez</v>
      </c>
      <c r="Q1340" s="7" t="str">
        <f>IF($N1340=1,IF(ISERROR(VLOOKUP($P1340,'M1'!$A:$C,Q$2,FALSE)),"NOT PRESENT",VLOOKUP($P1340,'M1'!$A:$C,Q$2,FALSE)),IF($N1340=2,IF(ISERROR(VLOOKUP(DATA!$P1340,'M2'!$A:$C,Q$2,FALSE)),"NOT PRESENT",VLOOKUP(DATA!$P1340,'M2'!$A:$C,Q$2,FALSE)),IF($N1340=0,IF(ISERROR(VLOOKUP($P1340,'M1'!$A:$C,Q$2,FALSE)),IF(ISERROR(VLOOKUP(DATA!$P1340,'M2'!$A:$C,Q$2,FALSE)),"NOT PRESENT",VLOOKUP(DATA!$P1340,'M2'!$A:$C,Q$2,FALSE)),VLOOKUP($P1340,'M1'!$A:$C,Q$2,FALSE)),"SPECIFY METHOD")))</f>
        <v>Debris - Zero</v>
      </c>
      <c r="R1340" s="7" t="str">
        <f>IF($N1340=1,IF(ISERROR(VLOOKUP($P1340,'M1'!$A:$C,R$2,FALSE)),"NOT PRESENT",VLOOKUP($P1340,'M1'!$A:$C,R$2,FALSE)),IF($N1340=2,IF(ISERROR(VLOOKUP(DATA!$P1340,'M2'!$A:$C,R$2,FALSE)),"NOT PRESENT",VLOOKUP(DATA!$P1340,'M2'!$A:$C,R$2,FALSE)),IF($N1340=0,IF(ISERROR(VLOOKUP($P1340,'M1'!$A:$C,R$2,FALSE)),IF(ISERROR(VLOOKUP(DATA!$P1340,'M2'!$A:$C,R$2,FALSE)),"NOT PRESENT",VLOOKUP(DATA!$P1340,'M2'!$A:$C,R$2,FALSE)),VLOOKUP($P1340,'M1'!$A:$C,R$2,FALSE)),"SPECIFY METHOD")))</f>
        <v>No Debris found</v>
      </c>
      <c r="S1340" s="33">
        <f t="shared" si="2576"/>
        <v>0</v>
      </c>
      <c r="T1340" s="2">
        <v>0</v>
      </c>
    </row>
    <row r="1341" spans="2:20">
      <c r="B1341" s="2" t="str">
        <f t="shared" ref="B1341:D1341" si="2659">IF(ISERROR(B1340),IF(ISERROR(B1339),IF(ISERROR(B1338),"BLANK",B1338),B1339),B1340)</f>
        <v>LH</v>
      </c>
      <c r="C1341" s="2" t="str">
        <f t="shared" si="2659"/>
        <v>KK</v>
      </c>
      <c r="D1341" s="2" t="str">
        <f t="shared" si="2659"/>
        <v>BC3</v>
      </c>
      <c r="E1341" s="7" t="str">
        <f>IF(ISERROR(VLOOKUP($D1341,SITES!$A:$E,2,FALSE)),"",VLOOKUP($D1341,SITES!$A:$E,2,FALSE))</f>
        <v>Broward County 3</v>
      </c>
      <c r="F1341" s="4">
        <f>IF(ISERROR(VLOOKUP($D1341,SITES!$A:$E,3,FALSE)),"",VLOOKUP($D1341,SITES!$A:$E,3,FALSE))</f>
        <v>26.158633333333334</v>
      </c>
      <c r="G1341" s="31">
        <f>IF(ISERROR(VLOOKUP($D1341,SITES!$A:$E,4,FALSE)),"",VLOOKUP($D1341,SITES!$A:$E,4,FALSE))</f>
        <v>-80.077349999999996</v>
      </c>
      <c r="H1341" s="50">
        <f t="shared" ref="H1341:P1341" si="2660">IF(ISERROR(H1340),IF(ISERROR(H1339),IF(ISERROR(H1338),"BLANK",H1338),H1339),H1340)</f>
        <v>45479</v>
      </c>
      <c r="I1341" s="2">
        <f t="shared" si="2660"/>
        <v>15</v>
      </c>
      <c r="J1341" s="2" t="str">
        <f t="shared" si="2660"/>
        <v>N</v>
      </c>
      <c r="K1341" s="6">
        <f t="shared" si="2660"/>
        <v>0.41666666666666669</v>
      </c>
      <c r="L1341" s="2" t="str">
        <f t="shared" si="2660"/>
        <v>Angela</v>
      </c>
      <c r="M1341" s="2">
        <f t="shared" si="2660"/>
        <v>18.899999999999999</v>
      </c>
      <c r="N1341" s="2">
        <f t="shared" si="2660"/>
        <v>2</v>
      </c>
      <c r="O1341" s="2">
        <f t="shared" si="2660"/>
        <v>2</v>
      </c>
      <c r="P1341" s="2" t="str">
        <f t="shared" si="2660"/>
        <v>dez</v>
      </c>
      <c r="Q1341" s="7" t="str">
        <f>IF($N1341=1,IF(ISERROR(VLOOKUP($P1341,'M1'!$A:$C,Q$2,FALSE)),"NOT PRESENT",VLOOKUP($P1341,'M1'!$A:$C,Q$2,FALSE)),IF($N1341=2,IF(ISERROR(VLOOKUP(DATA!$P1341,'M2'!$A:$C,Q$2,FALSE)),"NOT PRESENT",VLOOKUP(DATA!$P1341,'M2'!$A:$C,Q$2,FALSE)),IF($N1341=0,IF(ISERROR(VLOOKUP($P1341,'M1'!$A:$C,Q$2,FALSE)),IF(ISERROR(VLOOKUP(DATA!$P1341,'M2'!$A:$C,Q$2,FALSE)),"NOT PRESENT",VLOOKUP(DATA!$P1341,'M2'!$A:$C,Q$2,FALSE)),VLOOKUP($P1341,'M1'!$A:$C,Q$2,FALSE)),"SPECIFY METHOD")))</f>
        <v>Debris - Zero</v>
      </c>
      <c r="R1341" s="7" t="str">
        <f>IF($N1341=1,IF(ISERROR(VLOOKUP($P1341,'M1'!$A:$C,R$2,FALSE)),"NOT PRESENT",VLOOKUP($P1341,'M1'!$A:$C,R$2,FALSE)),IF($N1341=2,IF(ISERROR(VLOOKUP(DATA!$P1341,'M2'!$A:$C,R$2,FALSE)),"NOT PRESENT",VLOOKUP(DATA!$P1341,'M2'!$A:$C,R$2,FALSE)),IF($N1341=0,IF(ISERROR(VLOOKUP($P1341,'M1'!$A:$C,R$2,FALSE)),IF(ISERROR(VLOOKUP(DATA!$P1341,'M2'!$A:$C,R$2,FALSE)),"NOT PRESENT",VLOOKUP(DATA!$P1341,'M2'!$A:$C,R$2,FALSE)),VLOOKUP($P1341,'M1'!$A:$C,R$2,FALSE)),"SPECIFY METHOD")))</f>
        <v>No Debris found</v>
      </c>
      <c r="S1341" s="33">
        <f t="shared" si="2576"/>
        <v>0</v>
      </c>
      <c r="T1341" s="2">
        <v>0</v>
      </c>
    </row>
    <row r="1342" spans="2:20">
      <c r="B1342" s="2" t="str">
        <f t="shared" ref="B1342:D1342" si="2661">IF(ISERROR(B1341),IF(ISERROR(B1340),IF(ISERROR(B1339),"BLANK",B1339),B1340),B1341)</f>
        <v>LH</v>
      </c>
      <c r="C1342" s="2" t="str">
        <f t="shared" si="2661"/>
        <v>KK</v>
      </c>
      <c r="D1342" s="2" t="str">
        <f t="shared" si="2661"/>
        <v>BC3</v>
      </c>
      <c r="E1342" s="7" t="str">
        <f>IF(ISERROR(VLOOKUP($D1342,SITES!$A:$E,2,FALSE)),"",VLOOKUP($D1342,SITES!$A:$E,2,FALSE))</f>
        <v>Broward County 3</v>
      </c>
      <c r="F1342" s="4">
        <f>IF(ISERROR(VLOOKUP($D1342,SITES!$A:$E,3,FALSE)),"",VLOOKUP($D1342,SITES!$A:$E,3,FALSE))</f>
        <v>26.158633333333334</v>
      </c>
      <c r="G1342" s="31">
        <f>IF(ISERROR(VLOOKUP($D1342,SITES!$A:$E,4,FALSE)),"",VLOOKUP($D1342,SITES!$A:$E,4,FALSE))</f>
        <v>-80.077349999999996</v>
      </c>
      <c r="H1342" s="50">
        <f t="shared" ref="H1342:P1342" si="2662">IF(ISERROR(H1341),IF(ISERROR(H1340),IF(ISERROR(H1339),"BLANK",H1339),H1340),H1341)</f>
        <v>45479</v>
      </c>
      <c r="I1342" s="2">
        <f t="shared" si="2662"/>
        <v>15</v>
      </c>
      <c r="J1342" s="2" t="str">
        <f t="shared" si="2662"/>
        <v>N</v>
      </c>
      <c r="K1342" s="6">
        <f t="shared" si="2662"/>
        <v>0.41666666666666669</v>
      </c>
      <c r="L1342" s="2" t="str">
        <f t="shared" si="2662"/>
        <v>Angela</v>
      </c>
      <c r="M1342" s="2">
        <f t="shared" si="2662"/>
        <v>18.899999999999999</v>
      </c>
      <c r="N1342" s="2">
        <f t="shared" si="2662"/>
        <v>2</v>
      </c>
      <c r="O1342" s="2">
        <f t="shared" si="2662"/>
        <v>2</v>
      </c>
      <c r="P1342" s="2" t="str">
        <f t="shared" si="2662"/>
        <v>dez</v>
      </c>
      <c r="Q1342" s="7" t="str">
        <f>IF($N1342=1,IF(ISERROR(VLOOKUP($P1342,'M1'!$A:$C,Q$2,FALSE)),"NOT PRESENT",VLOOKUP($P1342,'M1'!$A:$C,Q$2,FALSE)),IF($N1342=2,IF(ISERROR(VLOOKUP(DATA!$P1342,'M2'!$A:$C,Q$2,FALSE)),"NOT PRESENT",VLOOKUP(DATA!$P1342,'M2'!$A:$C,Q$2,FALSE)),IF($N1342=0,IF(ISERROR(VLOOKUP($P1342,'M1'!$A:$C,Q$2,FALSE)),IF(ISERROR(VLOOKUP(DATA!$P1342,'M2'!$A:$C,Q$2,FALSE)),"NOT PRESENT",VLOOKUP(DATA!$P1342,'M2'!$A:$C,Q$2,FALSE)),VLOOKUP($P1342,'M1'!$A:$C,Q$2,FALSE)),"SPECIFY METHOD")))</f>
        <v>Debris - Zero</v>
      </c>
      <c r="R1342" s="7" t="str">
        <f>IF($N1342=1,IF(ISERROR(VLOOKUP($P1342,'M1'!$A:$C,R$2,FALSE)),"NOT PRESENT",VLOOKUP($P1342,'M1'!$A:$C,R$2,FALSE)),IF($N1342=2,IF(ISERROR(VLOOKUP(DATA!$P1342,'M2'!$A:$C,R$2,FALSE)),"NOT PRESENT",VLOOKUP(DATA!$P1342,'M2'!$A:$C,R$2,FALSE)),IF($N1342=0,IF(ISERROR(VLOOKUP($P1342,'M1'!$A:$C,R$2,FALSE)),IF(ISERROR(VLOOKUP(DATA!$P1342,'M2'!$A:$C,R$2,FALSE)),"NOT PRESENT",VLOOKUP(DATA!$P1342,'M2'!$A:$C,R$2,FALSE)),VLOOKUP($P1342,'M1'!$A:$C,R$2,FALSE)),"SPECIFY METHOD")))</f>
        <v>No Debris found</v>
      </c>
      <c r="S1342" s="33">
        <f t="shared" si="2576"/>
        <v>0</v>
      </c>
      <c r="T1342" s="2">
        <v>0</v>
      </c>
    </row>
    <row r="1343" spans="2:20">
      <c r="B1343" s="2" t="str">
        <f t="shared" ref="B1343:D1343" si="2663">IF(ISERROR(B1342),IF(ISERROR(B1341),IF(ISERROR(B1340),"BLANK",B1340),B1341),B1342)</f>
        <v>LH</v>
      </c>
      <c r="C1343" s="2" t="str">
        <f t="shared" si="2663"/>
        <v>KK</v>
      </c>
      <c r="D1343" s="2" t="str">
        <f t="shared" si="2663"/>
        <v>BC3</v>
      </c>
      <c r="E1343" s="7" t="str">
        <f>IF(ISERROR(VLOOKUP($D1343,SITES!$A:$E,2,FALSE)),"",VLOOKUP($D1343,SITES!$A:$E,2,FALSE))</f>
        <v>Broward County 3</v>
      </c>
      <c r="F1343" s="4">
        <f>IF(ISERROR(VLOOKUP($D1343,SITES!$A:$E,3,FALSE)),"",VLOOKUP($D1343,SITES!$A:$E,3,FALSE))</f>
        <v>26.158633333333334</v>
      </c>
      <c r="G1343" s="31">
        <f>IF(ISERROR(VLOOKUP($D1343,SITES!$A:$E,4,FALSE)),"",VLOOKUP($D1343,SITES!$A:$E,4,FALSE))</f>
        <v>-80.077349999999996</v>
      </c>
      <c r="H1343" s="50">
        <f t="shared" ref="H1343:P1343" si="2664">IF(ISERROR(H1342),IF(ISERROR(H1341),IF(ISERROR(H1340),"BLANK",H1340),H1341),H1342)</f>
        <v>45479</v>
      </c>
      <c r="I1343" s="2">
        <f t="shared" si="2664"/>
        <v>15</v>
      </c>
      <c r="J1343" s="2" t="str">
        <f t="shared" si="2664"/>
        <v>N</v>
      </c>
      <c r="K1343" s="6">
        <f t="shared" si="2664"/>
        <v>0.41666666666666669</v>
      </c>
      <c r="L1343" s="2" t="str">
        <f t="shared" si="2664"/>
        <v>Angela</v>
      </c>
      <c r="M1343" s="2">
        <f t="shared" si="2664"/>
        <v>18.899999999999999</v>
      </c>
      <c r="N1343" s="2">
        <f t="shared" si="2664"/>
        <v>2</v>
      </c>
      <c r="O1343" s="2">
        <f t="shared" si="2664"/>
        <v>2</v>
      </c>
      <c r="P1343" s="2" t="str">
        <f t="shared" si="2664"/>
        <v>dez</v>
      </c>
      <c r="Q1343" s="7" t="str">
        <f>IF($N1343=1,IF(ISERROR(VLOOKUP($P1343,'M1'!$A:$C,Q$2,FALSE)),"NOT PRESENT",VLOOKUP($P1343,'M1'!$A:$C,Q$2,FALSE)),IF($N1343=2,IF(ISERROR(VLOOKUP(DATA!$P1343,'M2'!$A:$C,Q$2,FALSE)),"NOT PRESENT",VLOOKUP(DATA!$P1343,'M2'!$A:$C,Q$2,FALSE)),IF($N1343=0,IF(ISERROR(VLOOKUP($P1343,'M1'!$A:$C,Q$2,FALSE)),IF(ISERROR(VLOOKUP(DATA!$P1343,'M2'!$A:$C,Q$2,FALSE)),"NOT PRESENT",VLOOKUP(DATA!$P1343,'M2'!$A:$C,Q$2,FALSE)),VLOOKUP($P1343,'M1'!$A:$C,Q$2,FALSE)),"SPECIFY METHOD")))</f>
        <v>Debris - Zero</v>
      </c>
      <c r="R1343" s="7" t="str">
        <f>IF($N1343=1,IF(ISERROR(VLOOKUP($P1343,'M1'!$A:$C,R$2,FALSE)),"NOT PRESENT",VLOOKUP($P1343,'M1'!$A:$C,R$2,FALSE)),IF($N1343=2,IF(ISERROR(VLOOKUP(DATA!$P1343,'M2'!$A:$C,R$2,FALSE)),"NOT PRESENT",VLOOKUP(DATA!$P1343,'M2'!$A:$C,R$2,FALSE)),IF($N1343=0,IF(ISERROR(VLOOKUP($P1343,'M1'!$A:$C,R$2,FALSE)),IF(ISERROR(VLOOKUP(DATA!$P1343,'M2'!$A:$C,R$2,FALSE)),"NOT PRESENT",VLOOKUP(DATA!$P1343,'M2'!$A:$C,R$2,FALSE)),VLOOKUP($P1343,'M1'!$A:$C,R$2,FALSE)),"SPECIFY METHOD")))</f>
        <v>No Debris found</v>
      </c>
      <c r="S1343" s="33">
        <f t="shared" si="2576"/>
        <v>0</v>
      </c>
      <c r="T1343" s="2">
        <v>0</v>
      </c>
    </row>
    <row r="1344" spans="2:20">
      <c r="B1344" s="2" t="str">
        <f t="shared" ref="B1344:D1344" si="2665">IF(ISERROR(B1343),IF(ISERROR(B1342),IF(ISERROR(B1341),"BLANK",B1341),B1342),B1343)</f>
        <v>LH</v>
      </c>
      <c r="C1344" s="2" t="str">
        <f t="shared" si="2665"/>
        <v>KK</v>
      </c>
      <c r="D1344" s="2" t="str">
        <f t="shared" si="2665"/>
        <v>BC3</v>
      </c>
      <c r="E1344" s="7" t="str">
        <f>IF(ISERROR(VLOOKUP($D1344,SITES!$A:$E,2,FALSE)),"",VLOOKUP($D1344,SITES!$A:$E,2,FALSE))</f>
        <v>Broward County 3</v>
      </c>
      <c r="F1344" s="4">
        <f>IF(ISERROR(VLOOKUP($D1344,SITES!$A:$E,3,FALSE)),"",VLOOKUP($D1344,SITES!$A:$E,3,FALSE))</f>
        <v>26.158633333333334</v>
      </c>
      <c r="G1344" s="31">
        <f>IF(ISERROR(VLOOKUP($D1344,SITES!$A:$E,4,FALSE)),"",VLOOKUP($D1344,SITES!$A:$E,4,FALSE))</f>
        <v>-80.077349999999996</v>
      </c>
      <c r="H1344" s="50">
        <f t="shared" ref="H1344:P1344" si="2666">IF(ISERROR(H1343),IF(ISERROR(H1342),IF(ISERROR(H1341),"BLANK",H1341),H1342),H1343)</f>
        <v>45479</v>
      </c>
      <c r="I1344" s="2">
        <f t="shared" si="2666"/>
        <v>15</v>
      </c>
      <c r="J1344" s="2" t="str">
        <f t="shared" si="2666"/>
        <v>N</v>
      </c>
      <c r="K1344" s="6">
        <f t="shared" si="2666"/>
        <v>0.41666666666666669</v>
      </c>
      <c r="L1344" s="2" t="str">
        <f t="shared" si="2666"/>
        <v>Angela</v>
      </c>
      <c r="M1344" s="2">
        <f t="shared" si="2666"/>
        <v>18.899999999999999</v>
      </c>
      <c r="N1344" s="2">
        <f t="shared" si="2666"/>
        <v>2</v>
      </c>
      <c r="O1344" s="2">
        <f t="shared" si="2666"/>
        <v>2</v>
      </c>
      <c r="P1344" s="2" t="str">
        <f t="shared" si="2666"/>
        <v>dez</v>
      </c>
      <c r="Q1344" s="7" t="str">
        <f>IF($N1344=1,IF(ISERROR(VLOOKUP($P1344,'M1'!$A:$C,Q$2,FALSE)),"NOT PRESENT",VLOOKUP($P1344,'M1'!$A:$C,Q$2,FALSE)),IF($N1344=2,IF(ISERROR(VLOOKUP(DATA!$P1344,'M2'!$A:$C,Q$2,FALSE)),"NOT PRESENT",VLOOKUP(DATA!$P1344,'M2'!$A:$C,Q$2,FALSE)),IF($N1344=0,IF(ISERROR(VLOOKUP($P1344,'M1'!$A:$C,Q$2,FALSE)),IF(ISERROR(VLOOKUP(DATA!$P1344,'M2'!$A:$C,Q$2,FALSE)),"NOT PRESENT",VLOOKUP(DATA!$P1344,'M2'!$A:$C,Q$2,FALSE)),VLOOKUP($P1344,'M1'!$A:$C,Q$2,FALSE)),"SPECIFY METHOD")))</f>
        <v>Debris - Zero</v>
      </c>
      <c r="R1344" s="7" t="str">
        <f>IF($N1344=1,IF(ISERROR(VLOOKUP($P1344,'M1'!$A:$C,R$2,FALSE)),"NOT PRESENT",VLOOKUP($P1344,'M1'!$A:$C,R$2,FALSE)),IF($N1344=2,IF(ISERROR(VLOOKUP(DATA!$P1344,'M2'!$A:$C,R$2,FALSE)),"NOT PRESENT",VLOOKUP(DATA!$P1344,'M2'!$A:$C,R$2,FALSE)),IF($N1344=0,IF(ISERROR(VLOOKUP($P1344,'M1'!$A:$C,R$2,FALSE)),IF(ISERROR(VLOOKUP(DATA!$P1344,'M2'!$A:$C,R$2,FALSE)),"NOT PRESENT",VLOOKUP(DATA!$P1344,'M2'!$A:$C,R$2,FALSE)),VLOOKUP($P1344,'M1'!$A:$C,R$2,FALSE)),"SPECIFY METHOD")))</f>
        <v>No Debris found</v>
      </c>
      <c r="S1344" s="33">
        <f t="shared" si="2576"/>
        <v>0</v>
      </c>
      <c r="T1344" s="2">
        <v>0</v>
      </c>
    </row>
    <row r="1345" spans="2:20">
      <c r="B1345" s="2" t="str">
        <f t="shared" ref="B1345:D1345" si="2667">IF(ISERROR(B1344),IF(ISERROR(B1343),IF(ISERROR(B1342),"BLANK",B1342),B1343),B1344)</f>
        <v>LH</v>
      </c>
      <c r="C1345" s="2" t="str">
        <f t="shared" si="2667"/>
        <v>KK</v>
      </c>
      <c r="D1345" s="2" t="str">
        <f t="shared" si="2667"/>
        <v>BC3</v>
      </c>
      <c r="E1345" s="7" t="str">
        <f>IF(ISERROR(VLOOKUP($D1345,SITES!$A:$E,2,FALSE)),"",VLOOKUP($D1345,SITES!$A:$E,2,FALSE))</f>
        <v>Broward County 3</v>
      </c>
      <c r="F1345" s="4">
        <f>IF(ISERROR(VLOOKUP($D1345,SITES!$A:$E,3,FALSE)),"",VLOOKUP($D1345,SITES!$A:$E,3,FALSE))</f>
        <v>26.158633333333334</v>
      </c>
      <c r="G1345" s="31">
        <f>IF(ISERROR(VLOOKUP($D1345,SITES!$A:$E,4,FALSE)),"",VLOOKUP($D1345,SITES!$A:$E,4,FALSE))</f>
        <v>-80.077349999999996</v>
      </c>
      <c r="H1345" s="50">
        <f t="shared" ref="H1345:P1345" si="2668">IF(ISERROR(H1344),IF(ISERROR(H1343),IF(ISERROR(H1342),"BLANK",H1342),H1343),H1344)</f>
        <v>45479</v>
      </c>
      <c r="I1345" s="2">
        <f t="shared" si="2668"/>
        <v>15</v>
      </c>
      <c r="J1345" s="2" t="str">
        <f t="shared" si="2668"/>
        <v>N</v>
      </c>
      <c r="K1345" s="6">
        <f t="shared" si="2668"/>
        <v>0.41666666666666669</v>
      </c>
      <c r="L1345" s="2" t="str">
        <f t="shared" si="2668"/>
        <v>Angela</v>
      </c>
      <c r="M1345" s="2">
        <f t="shared" si="2668"/>
        <v>18.899999999999999</v>
      </c>
      <c r="N1345" s="2">
        <f t="shared" si="2668"/>
        <v>2</v>
      </c>
      <c r="O1345" s="2">
        <f t="shared" si="2668"/>
        <v>2</v>
      </c>
      <c r="P1345" s="2" t="str">
        <f t="shared" si="2668"/>
        <v>dez</v>
      </c>
      <c r="Q1345" s="7" t="str">
        <f>IF($N1345=1,IF(ISERROR(VLOOKUP($P1345,'M1'!$A:$C,Q$2,FALSE)),"NOT PRESENT",VLOOKUP($P1345,'M1'!$A:$C,Q$2,FALSE)),IF($N1345=2,IF(ISERROR(VLOOKUP(DATA!$P1345,'M2'!$A:$C,Q$2,FALSE)),"NOT PRESENT",VLOOKUP(DATA!$P1345,'M2'!$A:$C,Q$2,FALSE)),IF($N1345=0,IF(ISERROR(VLOOKUP($P1345,'M1'!$A:$C,Q$2,FALSE)),IF(ISERROR(VLOOKUP(DATA!$P1345,'M2'!$A:$C,Q$2,FALSE)),"NOT PRESENT",VLOOKUP(DATA!$P1345,'M2'!$A:$C,Q$2,FALSE)),VLOOKUP($P1345,'M1'!$A:$C,Q$2,FALSE)),"SPECIFY METHOD")))</f>
        <v>Debris - Zero</v>
      </c>
      <c r="R1345" s="7" t="str">
        <f>IF($N1345=1,IF(ISERROR(VLOOKUP($P1345,'M1'!$A:$C,R$2,FALSE)),"NOT PRESENT",VLOOKUP($P1345,'M1'!$A:$C,R$2,FALSE)),IF($N1345=2,IF(ISERROR(VLOOKUP(DATA!$P1345,'M2'!$A:$C,R$2,FALSE)),"NOT PRESENT",VLOOKUP(DATA!$P1345,'M2'!$A:$C,R$2,FALSE)),IF($N1345=0,IF(ISERROR(VLOOKUP($P1345,'M1'!$A:$C,R$2,FALSE)),IF(ISERROR(VLOOKUP(DATA!$P1345,'M2'!$A:$C,R$2,FALSE)),"NOT PRESENT",VLOOKUP(DATA!$P1345,'M2'!$A:$C,R$2,FALSE)),VLOOKUP($P1345,'M1'!$A:$C,R$2,FALSE)),"SPECIFY METHOD")))</f>
        <v>No Debris found</v>
      </c>
      <c r="S1345" s="33">
        <f t="shared" si="2576"/>
        <v>0</v>
      </c>
      <c r="T1345" s="2">
        <v>0</v>
      </c>
    </row>
    <row r="1346" spans="2:20">
      <c r="B1346" s="2" t="str">
        <f t="shared" ref="B1346:D1346" si="2669">IF(ISERROR(B1345),IF(ISERROR(B1344),IF(ISERROR(B1343),"BLANK",B1343),B1344),B1345)</f>
        <v>LH</v>
      </c>
      <c r="C1346" s="2" t="str">
        <f t="shared" si="2669"/>
        <v>KK</v>
      </c>
      <c r="D1346" s="2" t="str">
        <f t="shared" si="2669"/>
        <v>BC3</v>
      </c>
      <c r="E1346" s="7" t="str">
        <f>IF(ISERROR(VLOOKUP($D1346,SITES!$A:$E,2,FALSE)),"",VLOOKUP($D1346,SITES!$A:$E,2,FALSE))</f>
        <v>Broward County 3</v>
      </c>
      <c r="F1346" s="4">
        <f>IF(ISERROR(VLOOKUP($D1346,SITES!$A:$E,3,FALSE)),"",VLOOKUP($D1346,SITES!$A:$E,3,FALSE))</f>
        <v>26.158633333333334</v>
      </c>
      <c r="G1346" s="31">
        <f>IF(ISERROR(VLOOKUP($D1346,SITES!$A:$E,4,FALSE)),"",VLOOKUP($D1346,SITES!$A:$E,4,FALSE))</f>
        <v>-80.077349999999996</v>
      </c>
      <c r="H1346" s="50">
        <f t="shared" ref="H1346:P1346" si="2670">IF(ISERROR(H1345),IF(ISERROR(H1344),IF(ISERROR(H1343),"BLANK",H1343),H1344),H1345)</f>
        <v>45479</v>
      </c>
      <c r="I1346" s="2">
        <f t="shared" si="2670"/>
        <v>15</v>
      </c>
      <c r="J1346" s="2" t="str">
        <f t="shared" si="2670"/>
        <v>N</v>
      </c>
      <c r="K1346" s="6">
        <f t="shared" si="2670"/>
        <v>0.41666666666666669</v>
      </c>
      <c r="L1346" s="2" t="str">
        <f t="shared" si="2670"/>
        <v>Angela</v>
      </c>
      <c r="M1346" s="2">
        <f t="shared" si="2670"/>
        <v>18.899999999999999</v>
      </c>
      <c r="N1346" s="2">
        <f t="shared" si="2670"/>
        <v>2</v>
      </c>
      <c r="O1346" s="2">
        <f t="shared" si="2670"/>
        <v>2</v>
      </c>
      <c r="P1346" s="2" t="str">
        <f t="shared" si="2670"/>
        <v>dez</v>
      </c>
      <c r="Q1346" s="7" t="str">
        <f>IF($N1346=1,IF(ISERROR(VLOOKUP($P1346,'M1'!$A:$C,Q$2,FALSE)),"NOT PRESENT",VLOOKUP($P1346,'M1'!$A:$C,Q$2,FALSE)),IF($N1346=2,IF(ISERROR(VLOOKUP(DATA!$P1346,'M2'!$A:$C,Q$2,FALSE)),"NOT PRESENT",VLOOKUP(DATA!$P1346,'M2'!$A:$C,Q$2,FALSE)),IF($N1346=0,IF(ISERROR(VLOOKUP($P1346,'M1'!$A:$C,Q$2,FALSE)),IF(ISERROR(VLOOKUP(DATA!$P1346,'M2'!$A:$C,Q$2,FALSE)),"NOT PRESENT",VLOOKUP(DATA!$P1346,'M2'!$A:$C,Q$2,FALSE)),VLOOKUP($P1346,'M1'!$A:$C,Q$2,FALSE)),"SPECIFY METHOD")))</f>
        <v>Debris - Zero</v>
      </c>
      <c r="R1346" s="7" t="str">
        <f>IF($N1346=1,IF(ISERROR(VLOOKUP($P1346,'M1'!$A:$C,R$2,FALSE)),"NOT PRESENT",VLOOKUP($P1346,'M1'!$A:$C,R$2,FALSE)),IF($N1346=2,IF(ISERROR(VLOOKUP(DATA!$P1346,'M2'!$A:$C,R$2,FALSE)),"NOT PRESENT",VLOOKUP(DATA!$P1346,'M2'!$A:$C,R$2,FALSE)),IF($N1346=0,IF(ISERROR(VLOOKUP($P1346,'M1'!$A:$C,R$2,FALSE)),IF(ISERROR(VLOOKUP(DATA!$P1346,'M2'!$A:$C,R$2,FALSE)),"NOT PRESENT",VLOOKUP(DATA!$P1346,'M2'!$A:$C,R$2,FALSE)),VLOOKUP($P1346,'M1'!$A:$C,R$2,FALSE)),"SPECIFY METHOD")))</f>
        <v>No Debris found</v>
      </c>
      <c r="S1346" s="33">
        <f t="shared" si="2576"/>
        <v>0</v>
      </c>
      <c r="T1346" s="2">
        <v>0</v>
      </c>
    </row>
    <row r="1347" spans="2:20">
      <c r="B1347" s="2" t="str">
        <f t="shared" ref="B1347:D1347" si="2671">IF(ISERROR(B1346),IF(ISERROR(B1345),IF(ISERROR(B1344),"BLANK",B1344),B1345),B1346)</f>
        <v>LH</v>
      </c>
      <c r="C1347" s="2" t="str">
        <f t="shared" si="2671"/>
        <v>KK</v>
      </c>
      <c r="D1347" s="2" t="str">
        <f t="shared" si="2671"/>
        <v>BC3</v>
      </c>
      <c r="E1347" s="7" t="str">
        <f>IF(ISERROR(VLOOKUP($D1347,SITES!$A:$E,2,FALSE)),"",VLOOKUP($D1347,SITES!$A:$E,2,FALSE))</f>
        <v>Broward County 3</v>
      </c>
      <c r="F1347" s="4">
        <f>IF(ISERROR(VLOOKUP($D1347,SITES!$A:$E,3,FALSE)),"",VLOOKUP($D1347,SITES!$A:$E,3,FALSE))</f>
        <v>26.158633333333334</v>
      </c>
      <c r="G1347" s="31">
        <f>IF(ISERROR(VLOOKUP($D1347,SITES!$A:$E,4,FALSE)),"",VLOOKUP($D1347,SITES!$A:$E,4,FALSE))</f>
        <v>-80.077349999999996</v>
      </c>
      <c r="H1347" s="50">
        <f t="shared" ref="H1347:P1347" si="2672">IF(ISERROR(H1346),IF(ISERROR(H1345),IF(ISERROR(H1344),"BLANK",H1344),H1345),H1346)</f>
        <v>45479</v>
      </c>
      <c r="I1347" s="2">
        <f t="shared" si="2672"/>
        <v>15</v>
      </c>
      <c r="J1347" s="2" t="str">
        <f t="shared" si="2672"/>
        <v>N</v>
      </c>
      <c r="K1347" s="6">
        <f t="shared" si="2672"/>
        <v>0.41666666666666669</v>
      </c>
      <c r="L1347" s="2" t="str">
        <f t="shared" si="2672"/>
        <v>Angela</v>
      </c>
      <c r="M1347" s="2">
        <f t="shared" si="2672"/>
        <v>18.899999999999999</v>
      </c>
      <c r="N1347" s="2">
        <f t="shared" si="2672"/>
        <v>2</v>
      </c>
      <c r="O1347" s="2">
        <f t="shared" si="2672"/>
        <v>2</v>
      </c>
      <c r="P1347" s="2" t="str">
        <f t="shared" si="2672"/>
        <v>dez</v>
      </c>
      <c r="Q1347" s="7" t="str">
        <f>IF($N1347=1,IF(ISERROR(VLOOKUP($P1347,'M1'!$A:$C,Q$2,FALSE)),"NOT PRESENT",VLOOKUP($P1347,'M1'!$A:$C,Q$2,FALSE)),IF($N1347=2,IF(ISERROR(VLOOKUP(DATA!$P1347,'M2'!$A:$C,Q$2,FALSE)),"NOT PRESENT",VLOOKUP(DATA!$P1347,'M2'!$A:$C,Q$2,FALSE)),IF($N1347=0,IF(ISERROR(VLOOKUP($P1347,'M1'!$A:$C,Q$2,FALSE)),IF(ISERROR(VLOOKUP(DATA!$P1347,'M2'!$A:$C,Q$2,FALSE)),"NOT PRESENT",VLOOKUP(DATA!$P1347,'M2'!$A:$C,Q$2,FALSE)),VLOOKUP($P1347,'M1'!$A:$C,Q$2,FALSE)),"SPECIFY METHOD")))</f>
        <v>Debris - Zero</v>
      </c>
      <c r="R1347" s="7" t="str">
        <f>IF($N1347=1,IF(ISERROR(VLOOKUP($P1347,'M1'!$A:$C,R$2,FALSE)),"NOT PRESENT",VLOOKUP($P1347,'M1'!$A:$C,R$2,FALSE)),IF($N1347=2,IF(ISERROR(VLOOKUP(DATA!$P1347,'M2'!$A:$C,R$2,FALSE)),"NOT PRESENT",VLOOKUP(DATA!$P1347,'M2'!$A:$C,R$2,FALSE)),IF($N1347=0,IF(ISERROR(VLOOKUP($P1347,'M1'!$A:$C,R$2,FALSE)),IF(ISERROR(VLOOKUP(DATA!$P1347,'M2'!$A:$C,R$2,FALSE)),"NOT PRESENT",VLOOKUP(DATA!$P1347,'M2'!$A:$C,R$2,FALSE)),VLOOKUP($P1347,'M1'!$A:$C,R$2,FALSE)),"SPECIFY METHOD")))</f>
        <v>No Debris found</v>
      </c>
      <c r="S1347" s="33">
        <f t="shared" si="2576"/>
        <v>0</v>
      </c>
      <c r="T1347" s="2">
        <v>0</v>
      </c>
    </row>
    <row r="1348" spans="2:20">
      <c r="B1348" s="2" t="str">
        <f t="shared" ref="B1348:D1348" si="2673">IF(ISERROR(B1347),IF(ISERROR(B1346),IF(ISERROR(B1345),"BLANK",B1345),B1346),B1347)</f>
        <v>LH</v>
      </c>
      <c r="C1348" s="2" t="str">
        <f t="shared" si="2673"/>
        <v>KK</v>
      </c>
      <c r="D1348" s="2" t="str">
        <f t="shared" si="2673"/>
        <v>BC3</v>
      </c>
      <c r="E1348" s="7" t="str">
        <f>IF(ISERROR(VLOOKUP($D1348,SITES!$A:$E,2,FALSE)),"",VLOOKUP($D1348,SITES!$A:$E,2,FALSE))</f>
        <v>Broward County 3</v>
      </c>
      <c r="F1348" s="4">
        <f>IF(ISERROR(VLOOKUP($D1348,SITES!$A:$E,3,FALSE)),"",VLOOKUP($D1348,SITES!$A:$E,3,FALSE))</f>
        <v>26.158633333333334</v>
      </c>
      <c r="G1348" s="31">
        <f>IF(ISERROR(VLOOKUP($D1348,SITES!$A:$E,4,FALSE)),"",VLOOKUP($D1348,SITES!$A:$E,4,FALSE))</f>
        <v>-80.077349999999996</v>
      </c>
      <c r="H1348" s="50">
        <f t="shared" ref="H1348:P1348" si="2674">IF(ISERROR(H1347),IF(ISERROR(H1346),IF(ISERROR(H1345),"BLANK",H1345),H1346),H1347)</f>
        <v>45479</v>
      </c>
      <c r="I1348" s="2">
        <f t="shared" si="2674"/>
        <v>15</v>
      </c>
      <c r="J1348" s="2" t="str">
        <f t="shared" si="2674"/>
        <v>N</v>
      </c>
      <c r="K1348" s="6">
        <f t="shared" si="2674"/>
        <v>0.41666666666666669</v>
      </c>
      <c r="L1348" s="2" t="str">
        <f t="shared" si="2674"/>
        <v>Angela</v>
      </c>
      <c r="M1348" s="2">
        <f t="shared" si="2674"/>
        <v>18.899999999999999</v>
      </c>
      <c r="N1348" s="2">
        <f t="shared" si="2674"/>
        <v>2</v>
      </c>
      <c r="O1348" s="2">
        <f t="shared" si="2674"/>
        <v>2</v>
      </c>
      <c r="P1348" s="2" t="str">
        <f t="shared" si="2674"/>
        <v>dez</v>
      </c>
      <c r="Q1348" s="7" t="str">
        <f>IF($N1348=1,IF(ISERROR(VLOOKUP($P1348,'M1'!$A:$C,Q$2,FALSE)),"NOT PRESENT",VLOOKUP($P1348,'M1'!$A:$C,Q$2,FALSE)),IF($N1348=2,IF(ISERROR(VLOOKUP(DATA!$P1348,'M2'!$A:$C,Q$2,FALSE)),"NOT PRESENT",VLOOKUP(DATA!$P1348,'M2'!$A:$C,Q$2,FALSE)),IF($N1348=0,IF(ISERROR(VLOOKUP($P1348,'M1'!$A:$C,Q$2,FALSE)),IF(ISERROR(VLOOKUP(DATA!$P1348,'M2'!$A:$C,Q$2,FALSE)),"NOT PRESENT",VLOOKUP(DATA!$P1348,'M2'!$A:$C,Q$2,FALSE)),VLOOKUP($P1348,'M1'!$A:$C,Q$2,FALSE)),"SPECIFY METHOD")))</f>
        <v>Debris - Zero</v>
      </c>
      <c r="R1348" s="7" t="str">
        <f>IF($N1348=1,IF(ISERROR(VLOOKUP($P1348,'M1'!$A:$C,R$2,FALSE)),"NOT PRESENT",VLOOKUP($P1348,'M1'!$A:$C,R$2,FALSE)),IF($N1348=2,IF(ISERROR(VLOOKUP(DATA!$P1348,'M2'!$A:$C,R$2,FALSE)),"NOT PRESENT",VLOOKUP(DATA!$P1348,'M2'!$A:$C,R$2,FALSE)),IF($N1348=0,IF(ISERROR(VLOOKUP($P1348,'M1'!$A:$C,R$2,FALSE)),IF(ISERROR(VLOOKUP(DATA!$P1348,'M2'!$A:$C,R$2,FALSE)),"NOT PRESENT",VLOOKUP(DATA!$P1348,'M2'!$A:$C,R$2,FALSE)),VLOOKUP($P1348,'M1'!$A:$C,R$2,FALSE)),"SPECIFY METHOD")))</f>
        <v>No Debris found</v>
      </c>
      <c r="S1348" s="33">
        <f t="shared" si="2576"/>
        <v>0</v>
      </c>
      <c r="T1348" s="2">
        <v>0</v>
      </c>
    </row>
    <row r="1349" spans="2:20">
      <c r="B1349" s="2" t="str">
        <f t="shared" ref="B1349:D1349" si="2675">IF(ISERROR(B1348),IF(ISERROR(B1347),IF(ISERROR(B1346),"BLANK",B1346),B1347),B1348)</f>
        <v>LH</v>
      </c>
      <c r="C1349" s="2" t="str">
        <f t="shared" si="2675"/>
        <v>KK</v>
      </c>
      <c r="D1349" s="2" t="str">
        <f t="shared" si="2675"/>
        <v>BC3</v>
      </c>
      <c r="E1349" s="7" t="str">
        <f>IF(ISERROR(VLOOKUP($D1349,SITES!$A:$E,2,FALSE)),"",VLOOKUP($D1349,SITES!$A:$E,2,FALSE))</f>
        <v>Broward County 3</v>
      </c>
      <c r="F1349" s="4">
        <f>IF(ISERROR(VLOOKUP($D1349,SITES!$A:$E,3,FALSE)),"",VLOOKUP($D1349,SITES!$A:$E,3,FALSE))</f>
        <v>26.158633333333334</v>
      </c>
      <c r="G1349" s="31">
        <f>IF(ISERROR(VLOOKUP($D1349,SITES!$A:$E,4,FALSE)),"",VLOOKUP($D1349,SITES!$A:$E,4,FALSE))</f>
        <v>-80.077349999999996</v>
      </c>
      <c r="H1349" s="50">
        <f t="shared" ref="H1349:P1349" si="2676">IF(ISERROR(H1348),IF(ISERROR(H1347),IF(ISERROR(H1346),"BLANK",H1346),H1347),H1348)</f>
        <v>45479</v>
      </c>
      <c r="I1349" s="2">
        <f t="shared" si="2676"/>
        <v>15</v>
      </c>
      <c r="J1349" s="2" t="str">
        <f t="shared" si="2676"/>
        <v>N</v>
      </c>
      <c r="K1349" s="6">
        <f t="shared" si="2676"/>
        <v>0.41666666666666669</v>
      </c>
      <c r="L1349" s="2" t="str">
        <f t="shared" si="2676"/>
        <v>Angela</v>
      </c>
      <c r="M1349" s="2">
        <f t="shared" si="2676"/>
        <v>18.899999999999999</v>
      </c>
      <c r="N1349" s="2">
        <f t="shared" si="2676"/>
        <v>2</v>
      </c>
      <c r="O1349" s="2">
        <f t="shared" si="2676"/>
        <v>2</v>
      </c>
      <c r="P1349" s="2" t="str">
        <f t="shared" si="2676"/>
        <v>dez</v>
      </c>
      <c r="Q1349" s="7" t="str">
        <f>IF($N1349=1,IF(ISERROR(VLOOKUP($P1349,'M1'!$A:$C,Q$2,FALSE)),"NOT PRESENT",VLOOKUP($P1349,'M1'!$A:$C,Q$2,FALSE)),IF($N1349=2,IF(ISERROR(VLOOKUP(DATA!$P1349,'M2'!$A:$C,Q$2,FALSE)),"NOT PRESENT",VLOOKUP(DATA!$P1349,'M2'!$A:$C,Q$2,FALSE)),IF($N1349=0,IF(ISERROR(VLOOKUP($P1349,'M1'!$A:$C,Q$2,FALSE)),IF(ISERROR(VLOOKUP(DATA!$P1349,'M2'!$A:$C,Q$2,FALSE)),"NOT PRESENT",VLOOKUP(DATA!$P1349,'M2'!$A:$C,Q$2,FALSE)),VLOOKUP($P1349,'M1'!$A:$C,Q$2,FALSE)),"SPECIFY METHOD")))</f>
        <v>Debris - Zero</v>
      </c>
      <c r="R1349" s="7" t="str">
        <f>IF($N1349=1,IF(ISERROR(VLOOKUP($P1349,'M1'!$A:$C,R$2,FALSE)),"NOT PRESENT",VLOOKUP($P1349,'M1'!$A:$C,R$2,FALSE)),IF($N1349=2,IF(ISERROR(VLOOKUP(DATA!$P1349,'M2'!$A:$C,R$2,FALSE)),"NOT PRESENT",VLOOKUP(DATA!$P1349,'M2'!$A:$C,R$2,FALSE)),IF($N1349=0,IF(ISERROR(VLOOKUP($P1349,'M1'!$A:$C,R$2,FALSE)),IF(ISERROR(VLOOKUP(DATA!$P1349,'M2'!$A:$C,R$2,FALSE)),"NOT PRESENT",VLOOKUP(DATA!$P1349,'M2'!$A:$C,R$2,FALSE)),VLOOKUP($P1349,'M1'!$A:$C,R$2,FALSE)),"SPECIFY METHOD")))</f>
        <v>No Debris found</v>
      </c>
      <c r="S1349" s="33">
        <f t="shared" si="2576"/>
        <v>0</v>
      </c>
      <c r="T1349" s="2">
        <v>0</v>
      </c>
    </row>
    <row r="1350" spans="2:20">
      <c r="B1350" s="2" t="str">
        <f t="shared" ref="B1350:D1350" si="2677">IF(ISERROR(B1349),IF(ISERROR(B1348),IF(ISERROR(B1347),"BLANK",B1347),B1348),B1349)</f>
        <v>LH</v>
      </c>
      <c r="C1350" s="2" t="str">
        <f t="shared" si="2677"/>
        <v>KK</v>
      </c>
      <c r="D1350" s="2" t="str">
        <f t="shared" si="2677"/>
        <v>BC3</v>
      </c>
      <c r="E1350" s="7" t="str">
        <f>IF(ISERROR(VLOOKUP($D1350,SITES!$A:$E,2,FALSE)),"",VLOOKUP($D1350,SITES!$A:$E,2,FALSE))</f>
        <v>Broward County 3</v>
      </c>
      <c r="F1350" s="4">
        <f>IF(ISERROR(VLOOKUP($D1350,SITES!$A:$E,3,FALSE)),"",VLOOKUP($D1350,SITES!$A:$E,3,FALSE))</f>
        <v>26.158633333333334</v>
      </c>
      <c r="G1350" s="31">
        <f>IF(ISERROR(VLOOKUP($D1350,SITES!$A:$E,4,FALSE)),"",VLOOKUP($D1350,SITES!$A:$E,4,FALSE))</f>
        <v>-80.077349999999996</v>
      </c>
      <c r="H1350" s="50">
        <f t="shared" ref="H1350:P1350" si="2678">IF(ISERROR(H1349),IF(ISERROR(H1348),IF(ISERROR(H1347),"BLANK",H1347),H1348),H1349)</f>
        <v>45479</v>
      </c>
      <c r="I1350" s="2">
        <f t="shared" si="2678"/>
        <v>15</v>
      </c>
      <c r="J1350" s="2" t="str">
        <f t="shared" si="2678"/>
        <v>N</v>
      </c>
      <c r="K1350" s="6">
        <f t="shared" si="2678"/>
        <v>0.41666666666666669</v>
      </c>
      <c r="L1350" s="2" t="str">
        <f t="shared" si="2678"/>
        <v>Angela</v>
      </c>
      <c r="M1350" s="2">
        <f t="shared" si="2678"/>
        <v>18.899999999999999</v>
      </c>
      <c r="N1350" s="2">
        <f t="shared" si="2678"/>
        <v>2</v>
      </c>
      <c r="O1350" s="2">
        <f t="shared" si="2678"/>
        <v>2</v>
      </c>
      <c r="P1350" s="2" t="str">
        <f t="shared" si="2678"/>
        <v>dez</v>
      </c>
      <c r="Q1350" s="7" t="str">
        <f>IF($N1350=1,IF(ISERROR(VLOOKUP($P1350,'M1'!$A:$C,Q$2,FALSE)),"NOT PRESENT",VLOOKUP($P1350,'M1'!$A:$C,Q$2,FALSE)),IF($N1350=2,IF(ISERROR(VLOOKUP(DATA!$P1350,'M2'!$A:$C,Q$2,FALSE)),"NOT PRESENT",VLOOKUP(DATA!$P1350,'M2'!$A:$C,Q$2,FALSE)),IF($N1350=0,IF(ISERROR(VLOOKUP($P1350,'M1'!$A:$C,Q$2,FALSE)),IF(ISERROR(VLOOKUP(DATA!$P1350,'M2'!$A:$C,Q$2,FALSE)),"NOT PRESENT",VLOOKUP(DATA!$P1350,'M2'!$A:$C,Q$2,FALSE)),VLOOKUP($P1350,'M1'!$A:$C,Q$2,FALSE)),"SPECIFY METHOD")))</f>
        <v>Debris - Zero</v>
      </c>
      <c r="R1350" s="7" t="str">
        <f>IF($N1350=1,IF(ISERROR(VLOOKUP($P1350,'M1'!$A:$C,R$2,FALSE)),"NOT PRESENT",VLOOKUP($P1350,'M1'!$A:$C,R$2,FALSE)),IF($N1350=2,IF(ISERROR(VLOOKUP(DATA!$P1350,'M2'!$A:$C,R$2,FALSE)),"NOT PRESENT",VLOOKUP(DATA!$P1350,'M2'!$A:$C,R$2,FALSE)),IF($N1350=0,IF(ISERROR(VLOOKUP($P1350,'M1'!$A:$C,R$2,FALSE)),IF(ISERROR(VLOOKUP(DATA!$P1350,'M2'!$A:$C,R$2,FALSE)),"NOT PRESENT",VLOOKUP(DATA!$P1350,'M2'!$A:$C,R$2,FALSE)),VLOOKUP($P1350,'M1'!$A:$C,R$2,FALSE)),"SPECIFY METHOD")))</f>
        <v>No Debris found</v>
      </c>
      <c r="S1350" s="33">
        <f t="shared" si="2576"/>
        <v>0</v>
      </c>
      <c r="T1350" s="2">
        <v>0</v>
      </c>
    </row>
    <row r="1351" spans="2:20">
      <c r="B1351" s="2" t="str">
        <f t="shared" ref="B1351:D1351" si="2679">IF(ISERROR(B1350),IF(ISERROR(B1349),IF(ISERROR(B1348),"BLANK",B1348),B1349),B1350)</f>
        <v>LH</v>
      </c>
      <c r="C1351" s="2" t="str">
        <f t="shared" si="2679"/>
        <v>KK</v>
      </c>
      <c r="D1351" s="2" t="str">
        <f t="shared" si="2679"/>
        <v>BC3</v>
      </c>
      <c r="E1351" s="7" t="str">
        <f>IF(ISERROR(VLOOKUP($D1351,SITES!$A:$E,2,FALSE)),"",VLOOKUP($D1351,SITES!$A:$E,2,FALSE))</f>
        <v>Broward County 3</v>
      </c>
      <c r="F1351" s="4">
        <f>IF(ISERROR(VLOOKUP($D1351,SITES!$A:$E,3,FALSE)),"",VLOOKUP($D1351,SITES!$A:$E,3,FALSE))</f>
        <v>26.158633333333334</v>
      </c>
      <c r="G1351" s="31">
        <f>IF(ISERROR(VLOOKUP($D1351,SITES!$A:$E,4,FALSE)),"",VLOOKUP($D1351,SITES!$A:$E,4,FALSE))</f>
        <v>-80.077349999999996</v>
      </c>
      <c r="H1351" s="50">
        <f t="shared" ref="H1351:P1351" si="2680">IF(ISERROR(H1350),IF(ISERROR(H1349),IF(ISERROR(H1348),"BLANK",H1348),H1349),H1350)</f>
        <v>45479</v>
      </c>
      <c r="I1351" s="2">
        <f t="shared" si="2680"/>
        <v>15</v>
      </c>
      <c r="J1351" s="2" t="str">
        <f t="shared" si="2680"/>
        <v>N</v>
      </c>
      <c r="K1351" s="6">
        <f t="shared" si="2680"/>
        <v>0.41666666666666669</v>
      </c>
      <c r="L1351" s="2" t="str">
        <f t="shared" si="2680"/>
        <v>Angela</v>
      </c>
      <c r="M1351" s="2">
        <f t="shared" si="2680"/>
        <v>18.899999999999999</v>
      </c>
      <c r="N1351" s="2">
        <f t="shared" si="2680"/>
        <v>2</v>
      </c>
      <c r="O1351" s="2">
        <f t="shared" si="2680"/>
        <v>2</v>
      </c>
      <c r="P1351" s="2" t="str">
        <f t="shared" si="2680"/>
        <v>dez</v>
      </c>
      <c r="Q1351" s="7" t="str">
        <f>IF($N1351=1,IF(ISERROR(VLOOKUP($P1351,'M1'!$A:$C,Q$2,FALSE)),"NOT PRESENT",VLOOKUP($P1351,'M1'!$A:$C,Q$2,FALSE)),IF($N1351=2,IF(ISERROR(VLOOKUP(DATA!$P1351,'M2'!$A:$C,Q$2,FALSE)),"NOT PRESENT",VLOOKUP(DATA!$P1351,'M2'!$A:$C,Q$2,FALSE)),IF($N1351=0,IF(ISERROR(VLOOKUP($P1351,'M1'!$A:$C,Q$2,FALSE)),IF(ISERROR(VLOOKUP(DATA!$P1351,'M2'!$A:$C,Q$2,FALSE)),"NOT PRESENT",VLOOKUP(DATA!$P1351,'M2'!$A:$C,Q$2,FALSE)),VLOOKUP($P1351,'M1'!$A:$C,Q$2,FALSE)),"SPECIFY METHOD")))</f>
        <v>Debris - Zero</v>
      </c>
      <c r="R1351" s="7" t="str">
        <f>IF($N1351=1,IF(ISERROR(VLOOKUP($P1351,'M1'!$A:$C,R$2,FALSE)),"NOT PRESENT",VLOOKUP($P1351,'M1'!$A:$C,R$2,FALSE)),IF($N1351=2,IF(ISERROR(VLOOKUP(DATA!$P1351,'M2'!$A:$C,R$2,FALSE)),"NOT PRESENT",VLOOKUP(DATA!$P1351,'M2'!$A:$C,R$2,FALSE)),IF($N1351=0,IF(ISERROR(VLOOKUP($P1351,'M1'!$A:$C,R$2,FALSE)),IF(ISERROR(VLOOKUP(DATA!$P1351,'M2'!$A:$C,R$2,FALSE)),"NOT PRESENT",VLOOKUP(DATA!$P1351,'M2'!$A:$C,R$2,FALSE)),VLOOKUP($P1351,'M1'!$A:$C,R$2,FALSE)),"SPECIFY METHOD")))</f>
        <v>No Debris found</v>
      </c>
      <c r="S1351" s="33">
        <f t="shared" si="2576"/>
        <v>0</v>
      </c>
      <c r="T1351" s="2">
        <v>0</v>
      </c>
    </row>
    <row r="1352" spans="2:20">
      <c r="B1352" s="2" t="str">
        <f t="shared" ref="B1352:D1352" si="2681">IF(ISERROR(B1351),IF(ISERROR(B1350),IF(ISERROR(B1349),"BLANK",B1349),B1350),B1351)</f>
        <v>LH</v>
      </c>
      <c r="C1352" s="2" t="str">
        <f t="shared" si="2681"/>
        <v>KK</v>
      </c>
      <c r="D1352" s="2" t="str">
        <f t="shared" si="2681"/>
        <v>BC3</v>
      </c>
      <c r="E1352" s="7" t="str">
        <f>IF(ISERROR(VLOOKUP($D1352,SITES!$A:$E,2,FALSE)),"",VLOOKUP($D1352,SITES!$A:$E,2,FALSE))</f>
        <v>Broward County 3</v>
      </c>
      <c r="F1352" s="4">
        <f>IF(ISERROR(VLOOKUP($D1352,SITES!$A:$E,3,FALSE)),"",VLOOKUP($D1352,SITES!$A:$E,3,FALSE))</f>
        <v>26.158633333333334</v>
      </c>
      <c r="G1352" s="31">
        <f>IF(ISERROR(VLOOKUP($D1352,SITES!$A:$E,4,FALSE)),"",VLOOKUP($D1352,SITES!$A:$E,4,FALSE))</f>
        <v>-80.077349999999996</v>
      </c>
      <c r="H1352" s="50">
        <f t="shared" ref="H1352:P1352" si="2682">IF(ISERROR(H1351),IF(ISERROR(H1350),IF(ISERROR(H1349),"BLANK",H1349),H1350),H1351)</f>
        <v>45479</v>
      </c>
      <c r="I1352" s="2">
        <f t="shared" si="2682"/>
        <v>15</v>
      </c>
      <c r="J1352" s="2" t="str">
        <f t="shared" si="2682"/>
        <v>N</v>
      </c>
      <c r="K1352" s="6">
        <f t="shared" si="2682"/>
        <v>0.41666666666666669</v>
      </c>
      <c r="L1352" s="2" t="str">
        <f t="shared" si="2682"/>
        <v>Angela</v>
      </c>
      <c r="M1352" s="2">
        <f t="shared" si="2682"/>
        <v>18.899999999999999</v>
      </c>
      <c r="N1352" s="2">
        <f t="shared" si="2682"/>
        <v>2</v>
      </c>
      <c r="O1352" s="2">
        <f t="shared" si="2682"/>
        <v>2</v>
      </c>
      <c r="P1352" s="2" t="str">
        <f t="shared" si="2682"/>
        <v>dez</v>
      </c>
      <c r="Q1352" s="7" t="str">
        <f>IF($N1352=1,IF(ISERROR(VLOOKUP($P1352,'M1'!$A:$C,Q$2,FALSE)),"NOT PRESENT",VLOOKUP($P1352,'M1'!$A:$C,Q$2,FALSE)),IF($N1352=2,IF(ISERROR(VLOOKUP(DATA!$P1352,'M2'!$A:$C,Q$2,FALSE)),"NOT PRESENT",VLOOKUP(DATA!$P1352,'M2'!$A:$C,Q$2,FALSE)),IF($N1352=0,IF(ISERROR(VLOOKUP($P1352,'M1'!$A:$C,Q$2,FALSE)),IF(ISERROR(VLOOKUP(DATA!$P1352,'M2'!$A:$C,Q$2,FALSE)),"NOT PRESENT",VLOOKUP(DATA!$P1352,'M2'!$A:$C,Q$2,FALSE)),VLOOKUP($P1352,'M1'!$A:$C,Q$2,FALSE)),"SPECIFY METHOD")))</f>
        <v>Debris - Zero</v>
      </c>
      <c r="R1352" s="7" t="str">
        <f>IF($N1352=1,IF(ISERROR(VLOOKUP($P1352,'M1'!$A:$C,R$2,FALSE)),"NOT PRESENT",VLOOKUP($P1352,'M1'!$A:$C,R$2,FALSE)),IF($N1352=2,IF(ISERROR(VLOOKUP(DATA!$P1352,'M2'!$A:$C,R$2,FALSE)),"NOT PRESENT",VLOOKUP(DATA!$P1352,'M2'!$A:$C,R$2,FALSE)),IF($N1352=0,IF(ISERROR(VLOOKUP($P1352,'M1'!$A:$C,R$2,FALSE)),IF(ISERROR(VLOOKUP(DATA!$P1352,'M2'!$A:$C,R$2,FALSE)),"NOT PRESENT",VLOOKUP(DATA!$P1352,'M2'!$A:$C,R$2,FALSE)),VLOOKUP($P1352,'M1'!$A:$C,R$2,FALSE)),"SPECIFY METHOD")))</f>
        <v>No Debris found</v>
      </c>
      <c r="S1352" s="33">
        <f t="shared" si="2576"/>
        <v>0</v>
      </c>
      <c r="T1352" s="2">
        <v>0</v>
      </c>
    </row>
    <row r="1353" spans="2:20">
      <c r="B1353" s="2" t="str">
        <f t="shared" ref="B1353:D1353" si="2683">IF(ISERROR(B1352),IF(ISERROR(B1351),IF(ISERROR(B1350),"BLANK",B1350),B1351),B1352)</f>
        <v>LH</v>
      </c>
      <c r="C1353" s="2" t="str">
        <f t="shared" si="2683"/>
        <v>KK</v>
      </c>
      <c r="D1353" s="2" t="str">
        <f t="shared" si="2683"/>
        <v>BC3</v>
      </c>
      <c r="E1353" s="7" t="str">
        <f>IF(ISERROR(VLOOKUP($D1353,SITES!$A:$E,2,FALSE)),"",VLOOKUP($D1353,SITES!$A:$E,2,FALSE))</f>
        <v>Broward County 3</v>
      </c>
      <c r="F1353" s="4">
        <f>IF(ISERROR(VLOOKUP($D1353,SITES!$A:$E,3,FALSE)),"",VLOOKUP($D1353,SITES!$A:$E,3,FALSE))</f>
        <v>26.158633333333334</v>
      </c>
      <c r="G1353" s="31">
        <f>IF(ISERROR(VLOOKUP($D1353,SITES!$A:$E,4,FALSE)),"",VLOOKUP($D1353,SITES!$A:$E,4,FALSE))</f>
        <v>-80.077349999999996</v>
      </c>
      <c r="H1353" s="50">
        <f t="shared" ref="H1353:P1353" si="2684">IF(ISERROR(H1352),IF(ISERROR(H1351),IF(ISERROR(H1350),"BLANK",H1350),H1351),H1352)</f>
        <v>45479</v>
      </c>
      <c r="I1353" s="2">
        <f t="shared" si="2684"/>
        <v>15</v>
      </c>
      <c r="J1353" s="2" t="str">
        <f t="shared" si="2684"/>
        <v>N</v>
      </c>
      <c r="K1353" s="6">
        <f t="shared" si="2684"/>
        <v>0.41666666666666669</v>
      </c>
      <c r="L1353" s="2" t="str">
        <f t="shared" si="2684"/>
        <v>Angela</v>
      </c>
      <c r="M1353" s="2">
        <f t="shared" si="2684"/>
        <v>18.899999999999999</v>
      </c>
      <c r="N1353" s="2">
        <f t="shared" si="2684"/>
        <v>2</v>
      </c>
      <c r="O1353" s="2">
        <f t="shared" si="2684"/>
        <v>2</v>
      </c>
      <c r="P1353" s="2" t="str">
        <f t="shared" si="2684"/>
        <v>dez</v>
      </c>
      <c r="Q1353" s="7" t="str">
        <f>IF($N1353=1,IF(ISERROR(VLOOKUP($P1353,'M1'!$A:$C,Q$2,FALSE)),"NOT PRESENT",VLOOKUP($P1353,'M1'!$A:$C,Q$2,FALSE)),IF($N1353=2,IF(ISERROR(VLOOKUP(DATA!$P1353,'M2'!$A:$C,Q$2,FALSE)),"NOT PRESENT",VLOOKUP(DATA!$P1353,'M2'!$A:$C,Q$2,FALSE)),IF($N1353=0,IF(ISERROR(VLOOKUP($P1353,'M1'!$A:$C,Q$2,FALSE)),IF(ISERROR(VLOOKUP(DATA!$P1353,'M2'!$A:$C,Q$2,FALSE)),"NOT PRESENT",VLOOKUP(DATA!$P1353,'M2'!$A:$C,Q$2,FALSE)),VLOOKUP($P1353,'M1'!$A:$C,Q$2,FALSE)),"SPECIFY METHOD")))</f>
        <v>Debris - Zero</v>
      </c>
      <c r="R1353" s="7" t="str">
        <f>IF($N1353=1,IF(ISERROR(VLOOKUP($P1353,'M1'!$A:$C,R$2,FALSE)),"NOT PRESENT",VLOOKUP($P1353,'M1'!$A:$C,R$2,FALSE)),IF($N1353=2,IF(ISERROR(VLOOKUP(DATA!$P1353,'M2'!$A:$C,R$2,FALSE)),"NOT PRESENT",VLOOKUP(DATA!$P1353,'M2'!$A:$C,R$2,FALSE)),IF($N1353=0,IF(ISERROR(VLOOKUP($P1353,'M1'!$A:$C,R$2,FALSE)),IF(ISERROR(VLOOKUP(DATA!$P1353,'M2'!$A:$C,R$2,FALSE)),"NOT PRESENT",VLOOKUP(DATA!$P1353,'M2'!$A:$C,R$2,FALSE)),VLOOKUP($P1353,'M1'!$A:$C,R$2,FALSE)),"SPECIFY METHOD")))</f>
        <v>No Debris found</v>
      </c>
      <c r="S1353" s="33">
        <f t="shared" si="2576"/>
        <v>0</v>
      </c>
      <c r="T1353" s="2">
        <v>0</v>
      </c>
    </row>
    <row r="1354" spans="2:20">
      <c r="B1354" s="2" t="str">
        <f t="shared" ref="B1354:D1354" si="2685">IF(ISERROR(B1353),IF(ISERROR(B1352),IF(ISERROR(B1351),"BLANK",B1351),B1352),B1353)</f>
        <v>LH</v>
      </c>
      <c r="C1354" s="2" t="str">
        <f t="shared" si="2685"/>
        <v>KK</v>
      </c>
      <c r="D1354" s="2" t="str">
        <f t="shared" si="2685"/>
        <v>BC3</v>
      </c>
      <c r="E1354" s="7" t="str">
        <f>IF(ISERROR(VLOOKUP($D1354,SITES!$A:$E,2,FALSE)),"",VLOOKUP($D1354,SITES!$A:$E,2,FALSE))</f>
        <v>Broward County 3</v>
      </c>
      <c r="F1354" s="4">
        <f>IF(ISERROR(VLOOKUP($D1354,SITES!$A:$E,3,FALSE)),"",VLOOKUP($D1354,SITES!$A:$E,3,FALSE))</f>
        <v>26.158633333333334</v>
      </c>
      <c r="G1354" s="31">
        <f>IF(ISERROR(VLOOKUP($D1354,SITES!$A:$E,4,FALSE)),"",VLOOKUP($D1354,SITES!$A:$E,4,FALSE))</f>
        <v>-80.077349999999996</v>
      </c>
      <c r="H1354" s="50">
        <f t="shared" ref="H1354:P1354" si="2686">IF(ISERROR(H1353),IF(ISERROR(H1352),IF(ISERROR(H1351),"BLANK",H1351),H1352),H1353)</f>
        <v>45479</v>
      </c>
      <c r="I1354" s="2">
        <f t="shared" si="2686"/>
        <v>15</v>
      </c>
      <c r="J1354" s="2" t="str">
        <f t="shared" si="2686"/>
        <v>N</v>
      </c>
      <c r="K1354" s="6">
        <f t="shared" si="2686"/>
        <v>0.41666666666666669</v>
      </c>
      <c r="L1354" s="2" t="str">
        <f t="shared" si="2686"/>
        <v>Angela</v>
      </c>
      <c r="M1354" s="2">
        <f t="shared" si="2686"/>
        <v>18.899999999999999</v>
      </c>
      <c r="N1354" s="2">
        <f t="shared" si="2686"/>
        <v>2</v>
      </c>
      <c r="O1354" s="2">
        <f t="shared" si="2686"/>
        <v>2</v>
      </c>
      <c r="P1354" s="2" t="str">
        <f t="shared" si="2686"/>
        <v>dez</v>
      </c>
      <c r="Q1354" s="7" t="str">
        <f>IF($N1354=1,IF(ISERROR(VLOOKUP($P1354,'M1'!$A:$C,Q$2,FALSE)),"NOT PRESENT",VLOOKUP($P1354,'M1'!$A:$C,Q$2,FALSE)),IF($N1354=2,IF(ISERROR(VLOOKUP(DATA!$P1354,'M2'!$A:$C,Q$2,FALSE)),"NOT PRESENT",VLOOKUP(DATA!$P1354,'M2'!$A:$C,Q$2,FALSE)),IF($N1354=0,IF(ISERROR(VLOOKUP($P1354,'M1'!$A:$C,Q$2,FALSE)),IF(ISERROR(VLOOKUP(DATA!$P1354,'M2'!$A:$C,Q$2,FALSE)),"NOT PRESENT",VLOOKUP(DATA!$P1354,'M2'!$A:$C,Q$2,FALSE)),VLOOKUP($P1354,'M1'!$A:$C,Q$2,FALSE)),"SPECIFY METHOD")))</f>
        <v>Debris - Zero</v>
      </c>
      <c r="R1354" s="7" t="str">
        <f>IF($N1354=1,IF(ISERROR(VLOOKUP($P1354,'M1'!$A:$C,R$2,FALSE)),"NOT PRESENT",VLOOKUP($P1354,'M1'!$A:$C,R$2,FALSE)),IF($N1354=2,IF(ISERROR(VLOOKUP(DATA!$P1354,'M2'!$A:$C,R$2,FALSE)),"NOT PRESENT",VLOOKUP(DATA!$P1354,'M2'!$A:$C,R$2,FALSE)),IF($N1354=0,IF(ISERROR(VLOOKUP($P1354,'M1'!$A:$C,R$2,FALSE)),IF(ISERROR(VLOOKUP(DATA!$P1354,'M2'!$A:$C,R$2,FALSE)),"NOT PRESENT",VLOOKUP(DATA!$P1354,'M2'!$A:$C,R$2,FALSE)),VLOOKUP($P1354,'M1'!$A:$C,R$2,FALSE)),"SPECIFY METHOD")))</f>
        <v>No Debris found</v>
      </c>
      <c r="S1354" s="33">
        <f t="shared" si="2576"/>
        <v>0</v>
      </c>
      <c r="T1354" s="2">
        <v>0</v>
      </c>
    </row>
    <row r="1355" spans="2:20">
      <c r="B1355" s="2" t="str">
        <f t="shared" ref="B1355:D1355" si="2687">IF(ISERROR(B1354),IF(ISERROR(B1353),IF(ISERROR(B1352),"BLANK",B1352),B1353),B1354)</f>
        <v>LH</v>
      </c>
      <c r="C1355" s="2" t="str">
        <f t="shared" si="2687"/>
        <v>KK</v>
      </c>
      <c r="D1355" s="2" t="str">
        <f t="shared" si="2687"/>
        <v>BC3</v>
      </c>
      <c r="E1355" s="7" t="str">
        <f>IF(ISERROR(VLOOKUP($D1355,SITES!$A:$E,2,FALSE)),"",VLOOKUP($D1355,SITES!$A:$E,2,FALSE))</f>
        <v>Broward County 3</v>
      </c>
      <c r="F1355" s="4">
        <f>IF(ISERROR(VLOOKUP($D1355,SITES!$A:$E,3,FALSE)),"",VLOOKUP($D1355,SITES!$A:$E,3,FALSE))</f>
        <v>26.158633333333334</v>
      </c>
      <c r="G1355" s="31">
        <f>IF(ISERROR(VLOOKUP($D1355,SITES!$A:$E,4,FALSE)),"",VLOOKUP($D1355,SITES!$A:$E,4,FALSE))</f>
        <v>-80.077349999999996</v>
      </c>
      <c r="H1355" s="50">
        <f t="shared" ref="H1355:P1355" si="2688">IF(ISERROR(H1354),IF(ISERROR(H1353),IF(ISERROR(H1352),"BLANK",H1352),H1353),H1354)</f>
        <v>45479</v>
      </c>
      <c r="I1355" s="2">
        <f t="shared" si="2688"/>
        <v>15</v>
      </c>
      <c r="J1355" s="2" t="str">
        <f t="shared" si="2688"/>
        <v>N</v>
      </c>
      <c r="K1355" s="6">
        <f t="shared" si="2688"/>
        <v>0.41666666666666669</v>
      </c>
      <c r="L1355" s="2" t="str">
        <f t="shared" si="2688"/>
        <v>Angela</v>
      </c>
      <c r="M1355" s="2">
        <f t="shared" si="2688"/>
        <v>18.899999999999999</v>
      </c>
      <c r="N1355" s="2">
        <f t="shared" si="2688"/>
        <v>2</v>
      </c>
      <c r="O1355" s="2">
        <f t="shared" si="2688"/>
        <v>2</v>
      </c>
      <c r="P1355" s="2" t="str">
        <f t="shared" si="2688"/>
        <v>dez</v>
      </c>
      <c r="Q1355" s="7" t="str">
        <f>IF($N1355=1,IF(ISERROR(VLOOKUP($P1355,'M1'!$A:$C,Q$2,FALSE)),"NOT PRESENT",VLOOKUP($P1355,'M1'!$A:$C,Q$2,FALSE)),IF($N1355=2,IF(ISERROR(VLOOKUP(DATA!$P1355,'M2'!$A:$C,Q$2,FALSE)),"NOT PRESENT",VLOOKUP(DATA!$P1355,'M2'!$A:$C,Q$2,FALSE)),IF($N1355=0,IF(ISERROR(VLOOKUP($P1355,'M1'!$A:$C,Q$2,FALSE)),IF(ISERROR(VLOOKUP(DATA!$P1355,'M2'!$A:$C,Q$2,FALSE)),"NOT PRESENT",VLOOKUP(DATA!$P1355,'M2'!$A:$C,Q$2,FALSE)),VLOOKUP($P1355,'M1'!$A:$C,Q$2,FALSE)),"SPECIFY METHOD")))</f>
        <v>Debris - Zero</v>
      </c>
      <c r="R1355" s="7" t="str">
        <f>IF($N1355=1,IF(ISERROR(VLOOKUP($P1355,'M1'!$A:$C,R$2,FALSE)),"NOT PRESENT",VLOOKUP($P1355,'M1'!$A:$C,R$2,FALSE)),IF($N1355=2,IF(ISERROR(VLOOKUP(DATA!$P1355,'M2'!$A:$C,R$2,FALSE)),"NOT PRESENT",VLOOKUP(DATA!$P1355,'M2'!$A:$C,R$2,FALSE)),IF($N1355=0,IF(ISERROR(VLOOKUP($P1355,'M1'!$A:$C,R$2,FALSE)),IF(ISERROR(VLOOKUP(DATA!$P1355,'M2'!$A:$C,R$2,FALSE)),"NOT PRESENT",VLOOKUP(DATA!$P1355,'M2'!$A:$C,R$2,FALSE)),VLOOKUP($P1355,'M1'!$A:$C,R$2,FALSE)),"SPECIFY METHOD")))</f>
        <v>No Debris found</v>
      </c>
      <c r="S1355" s="33">
        <f t="shared" si="2576"/>
        <v>0</v>
      </c>
      <c r="T1355" s="2">
        <v>0</v>
      </c>
    </row>
    <row r="1356" spans="2:20">
      <c r="B1356" s="2" t="str">
        <f t="shared" ref="B1356:D1356" si="2689">IF(ISERROR(B1355),IF(ISERROR(B1354),IF(ISERROR(B1353),"BLANK",B1353),B1354),B1355)</f>
        <v>LH</v>
      </c>
      <c r="C1356" s="2" t="str">
        <f t="shared" si="2689"/>
        <v>KK</v>
      </c>
      <c r="D1356" s="2" t="str">
        <f t="shared" si="2689"/>
        <v>BC3</v>
      </c>
      <c r="E1356" s="7" t="str">
        <f>IF(ISERROR(VLOOKUP($D1356,SITES!$A:$E,2,FALSE)),"",VLOOKUP($D1356,SITES!$A:$E,2,FALSE))</f>
        <v>Broward County 3</v>
      </c>
      <c r="F1356" s="4">
        <f>IF(ISERROR(VLOOKUP($D1356,SITES!$A:$E,3,FALSE)),"",VLOOKUP($D1356,SITES!$A:$E,3,FALSE))</f>
        <v>26.158633333333334</v>
      </c>
      <c r="G1356" s="31">
        <f>IF(ISERROR(VLOOKUP($D1356,SITES!$A:$E,4,FALSE)),"",VLOOKUP($D1356,SITES!$A:$E,4,FALSE))</f>
        <v>-80.077349999999996</v>
      </c>
      <c r="H1356" s="50">
        <f t="shared" ref="H1356:P1356" si="2690">IF(ISERROR(H1355),IF(ISERROR(H1354),IF(ISERROR(H1353),"BLANK",H1353),H1354),H1355)</f>
        <v>45479</v>
      </c>
      <c r="I1356" s="2">
        <f t="shared" si="2690"/>
        <v>15</v>
      </c>
      <c r="J1356" s="2" t="str">
        <f t="shared" si="2690"/>
        <v>N</v>
      </c>
      <c r="K1356" s="6">
        <f t="shared" si="2690"/>
        <v>0.41666666666666669</v>
      </c>
      <c r="L1356" s="2" t="str">
        <f t="shared" si="2690"/>
        <v>Angela</v>
      </c>
      <c r="M1356" s="2">
        <f t="shared" si="2690"/>
        <v>18.899999999999999</v>
      </c>
      <c r="N1356" s="2">
        <f t="shared" si="2690"/>
        <v>2</v>
      </c>
      <c r="O1356" s="2">
        <f t="shared" si="2690"/>
        <v>2</v>
      </c>
      <c r="P1356" s="2" t="str">
        <f t="shared" si="2690"/>
        <v>dez</v>
      </c>
      <c r="Q1356" s="7" t="str">
        <f>IF($N1356=1,IF(ISERROR(VLOOKUP($P1356,'M1'!$A:$C,Q$2,FALSE)),"NOT PRESENT",VLOOKUP($P1356,'M1'!$A:$C,Q$2,FALSE)),IF($N1356=2,IF(ISERROR(VLOOKUP(DATA!$P1356,'M2'!$A:$C,Q$2,FALSE)),"NOT PRESENT",VLOOKUP(DATA!$P1356,'M2'!$A:$C,Q$2,FALSE)),IF($N1356=0,IF(ISERROR(VLOOKUP($P1356,'M1'!$A:$C,Q$2,FALSE)),IF(ISERROR(VLOOKUP(DATA!$P1356,'M2'!$A:$C,Q$2,FALSE)),"NOT PRESENT",VLOOKUP(DATA!$P1356,'M2'!$A:$C,Q$2,FALSE)),VLOOKUP($P1356,'M1'!$A:$C,Q$2,FALSE)),"SPECIFY METHOD")))</f>
        <v>Debris - Zero</v>
      </c>
      <c r="R1356" s="7" t="str">
        <f>IF($N1356=1,IF(ISERROR(VLOOKUP($P1356,'M1'!$A:$C,R$2,FALSE)),"NOT PRESENT",VLOOKUP($P1356,'M1'!$A:$C,R$2,FALSE)),IF($N1356=2,IF(ISERROR(VLOOKUP(DATA!$P1356,'M2'!$A:$C,R$2,FALSE)),"NOT PRESENT",VLOOKUP(DATA!$P1356,'M2'!$A:$C,R$2,FALSE)),IF($N1356=0,IF(ISERROR(VLOOKUP($P1356,'M1'!$A:$C,R$2,FALSE)),IF(ISERROR(VLOOKUP(DATA!$P1356,'M2'!$A:$C,R$2,FALSE)),"NOT PRESENT",VLOOKUP(DATA!$P1356,'M2'!$A:$C,R$2,FALSE)),VLOOKUP($P1356,'M1'!$A:$C,R$2,FALSE)),"SPECIFY METHOD")))</f>
        <v>No Debris found</v>
      </c>
      <c r="S1356" s="33">
        <f t="shared" si="2576"/>
        <v>0</v>
      </c>
      <c r="T1356" s="2">
        <v>0</v>
      </c>
    </row>
    <row r="1357" spans="2:20">
      <c r="B1357" s="2" t="str">
        <f t="shared" ref="B1357:D1357" si="2691">IF(ISERROR(B1356),IF(ISERROR(B1355),IF(ISERROR(B1354),"BLANK",B1354),B1355),B1356)</f>
        <v>LH</v>
      </c>
      <c r="C1357" s="2" t="str">
        <f t="shared" si="2691"/>
        <v>KK</v>
      </c>
      <c r="D1357" s="2" t="str">
        <f t="shared" si="2691"/>
        <v>BC3</v>
      </c>
      <c r="E1357" s="7" t="str">
        <f>IF(ISERROR(VLOOKUP($D1357,SITES!$A:$E,2,FALSE)),"",VLOOKUP($D1357,SITES!$A:$E,2,FALSE))</f>
        <v>Broward County 3</v>
      </c>
      <c r="F1357" s="4">
        <f>IF(ISERROR(VLOOKUP($D1357,SITES!$A:$E,3,FALSE)),"",VLOOKUP($D1357,SITES!$A:$E,3,FALSE))</f>
        <v>26.158633333333334</v>
      </c>
      <c r="G1357" s="31">
        <f>IF(ISERROR(VLOOKUP($D1357,SITES!$A:$E,4,FALSE)),"",VLOOKUP($D1357,SITES!$A:$E,4,FALSE))</f>
        <v>-80.077349999999996</v>
      </c>
      <c r="H1357" s="50">
        <f t="shared" ref="H1357:P1357" si="2692">IF(ISERROR(H1356),IF(ISERROR(H1355),IF(ISERROR(H1354),"BLANK",H1354),H1355),H1356)</f>
        <v>45479</v>
      </c>
      <c r="I1357" s="2">
        <f t="shared" si="2692"/>
        <v>15</v>
      </c>
      <c r="J1357" s="2" t="str">
        <f t="shared" si="2692"/>
        <v>N</v>
      </c>
      <c r="K1357" s="6">
        <f t="shared" si="2692"/>
        <v>0.41666666666666669</v>
      </c>
      <c r="L1357" s="2" t="str">
        <f t="shared" si="2692"/>
        <v>Angela</v>
      </c>
      <c r="M1357" s="2">
        <f t="shared" si="2692"/>
        <v>18.899999999999999</v>
      </c>
      <c r="N1357" s="2">
        <f t="shared" si="2692"/>
        <v>2</v>
      </c>
      <c r="O1357" s="2">
        <f t="shared" si="2692"/>
        <v>2</v>
      </c>
      <c r="P1357" s="2" t="str">
        <f t="shared" si="2692"/>
        <v>dez</v>
      </c>
      <c r="Q1357" s="7" t="str">
        <f>IF($N1357=1,IF(ISERROR(VLOOKUP($P1357,'M1'!$A:$C,Q$2,FALSE)),"NOT PRESENT",VLOOKUP($P1357,'M1'!$A:$C,Q$2,FALSE)),IF($N1357=2,IF(ISERROR(VLOOKUP(DATA!$P1357,'M2'!$A:$C,Q$2,FALSE)),"NOT PRESENT",VLOOKUP(DATA!$P1357,'M2'!$A:$C,Q$2,FALSE)),IF($N1357=0,IF(ISERROR(VLOOKUP($P1357,'M1'!$A:$C,Q$2,FALSE)),IF(ISERROR(VLOOKUP(DATA!$P1357,'M2'!$A:$C,Q$2,FALSE)),"NOT PRESENT",VLOOKUP(DATA!$P1357,'M2'!$A:$C,Q$2,FALSE)),VLOOKUP($P1357,'M1'!$A:$C,Q$2,FALSE)),"SPECIFY METHOD")))</f>
        <v>Debris - Zero</v>
      </c>
      <c r="R1357" s="7" t="str">
        <f>IF($N1357=1,IF(ISERROR(VLOOKUP($P1357,'M1'!$A:$C,R$2,FALSE)),"NOT PRESENT",VLOOKUP($P1357,'M1'!$A:$C,R$2,FALSE)),IF($N1357=2,IF(ISERROR(VLOOKUP(DATA!$P1357,'M2'!$A:$C,R$2,FALSE)),"NOT PRESENT",VLOOKUP(DATA!$P1357,'M2'!$A:$C,R$2,FALSE)),IF($N1357=0,IF(ISERROR(VLOOKUP($P1357,'M1'!$A:$C,R$2,FALSE)),IF(ISERROR(VLOOKUP(DATA!$P1357,'M2'!$A:$C,R$2,FALSE)),"NOT PRESENT",VLOOKUP(DATA!$P1357,'M2'!$A:$C,R$2,FALSE)),VLOOKUP($P1357,'M1'!$A:$C,R$2,FALSE)),"SPECIFY METHOD")))</f>
        <v>No Debris found</v>
      </c>
      <c r="S1357" s="33">
        <f t="shared" si="2576"/>
        <v>0</v>
      </c>
      <c r="T1357" s="2">
        <v>0</v>
      </c>
    </row>
    <row r="1358" spans="2:20">
      <c r="B1358" s="2" t="str">
        <f t="shared" ref="B1358:D1358" si="2693">IF(ISERROR(B1357),IF(ISERROR(B1356),IF(ISERROR(B1355),"BLANK",B1355),B1356),B1357)</f>
        <v>LH</v>
      </c>
      <c r="C1358" s="2" t="str">
        <f t="shared" si="2693"/>
        <v>KK</v>
      </c>
      <c r="D1358" s="2" t="str">
        <f t="shared" si="2693"/>
        <v>BC3</v>
      </c>
      <c r="E1358" s="7" t="str">
        <f>IF(ISERROR(VLOOKUP($D1358,SITES!$A:$E,2,FALSE)),"",VLOOKUP($D1358,SITES!$A:$E,2,FALSE))</f>
        <v>Broward County 3</v>
      </c>
      <c r="F1358" s="4">
        <f>IF(ISERROR(VLOOKUP($D1358,SITES!$A:$E,3,FALSE)),"",VLOOKUP($D1358,SITES!$A:$E,3,FALSE))</f>
        <v>26.158633333333334</v>
      </c>
      <c r="G1358" s="31">
        <f>IF(ISERROR(VLOOKUP($D1358,SITES!$A:$E,4,FALSE)),"",VLOOKUP($D1358,SITES!$A:$E,4,FALSE))</f>
        <v>-80.077349999999996</v>
      </c>
      <c r="H1358" s="50">
        <f t="shared" ref="H1358:P1358" si="2694">IF(ISERROR(H1357),IF(ISERROR(H1356),IF(ISERROR(H1355),"BLANK",H1355),H1356),H1357)</f>
        <v>45479</v>
      </c>
      <c r="I1358" s="2">
        <f t="shared" si="2694"/>
        <v>15</v>
      </c>
      <c r="J1358" s="2" t="str">
        <f t="shared" si="2694"/>
        <v>N</v>
      </c>
      <c r="K1358" s="6">
        <f t="shared" si="2694"/>
        <v>0.41666666666666669</v>
      </c>
      <c r="L1358" s="2" t="str">
        <f t="shared" si="2694"/>
        <v>Angela</v>
      </c>
      <c r="M1358" s="2">
        <f t="shared" si="2694"/>
        <v>18.899999999999999</v>
      </c>
      <c r="N1358" s="2">
        <f t="shared" si="2694"/>
        <v>2</v>
      </c>
      <c r="O1358" s="2">
        <f t="shared" si="2694"/>
        <v>2</v>
      </c>
      <c r="P1358" s="2" t="str">
        <f t="shared" si="2694"/>
        <v>dez</v>
      </c>
      <c r="Q1358" s="7" t="str">
        <f>IF($N1358=1,IF(ISERROR(VLOOKUP($P1358,'M1'!$A:$C,Q$2,FALSE)),"NOT PRESENT",VLOOKUP($P1358,'M1'!$A:$C,Q$2,FALSE)),IF($N1358=2,IF(ISERROR(VLOOKUP(DATA!$P1358,'M2'!$A:$C,Q$2,FALSE)),"NOT PRESENT",VLOOKUP(DATA!$P1358,'M2'!$A:$C,Q$2,FALSE)),IF($N1358=0,IF(ISERROR(VLOOKUP($P1358,'M1'!$A:$C,Q$2,FALSE)),IF(ISERROR(VLOOKUP(DATA!$P1358,'M2'!$A:$C,Q$2,FALSE)),"NOT PRESENT",VLOOKUP(DATA!$P1358,'M2'!$A:$C,Q$2,FALSE)),VLOOKUP($P1358,'M1'!$A:$C,Q$2,FALSE)),"SPECIFY METHOD")))</f>
        <v>Debris - Zero</v>
      </c>
      <c r="R1358" s="7" t="str">
        <f>IF($N1358=1,IF(ISERROR(VLOOKUP($P1358,'M1'!$A:$C,R$2,FALSE)),"NOT PRESENT",VLOOKUP($P1358,'M1'!$A:$C,R$2,FALSE)),IF($N1358=2,IF(ISERROR(VLOOKUP(DATA!$P1358,'M2'!$A:$C,R$2,FALSE)),"NOT PRESENT",VLOOKUP(DATA!$P1358,'M2'!$A:$C,R$2,FALSE)),IF($N1358=0,IF(ISERROR(VLOOKUP($P1358,'M1'!$A:$C,R$2,FALSE)),IF(ISERROR(VLOOKUP(DATA!$P1358,'M2'!$A:$C,R$2,FALSE)),"NOT PRESENT",VLOOKUP(DATA!$P1358,'M2'!$A:$C,R$2,FALSE)),VLOOKUP($P1358,'M1'!$A:$C,R$2,FALSE)),"SPECIFY METHOD")))</f>
        <v>No Debris found</v>
      </c>
      <c r="S1358" s="33">
        <f t="shared" si="2576"/>
        <v>0</v>
      </c>
      <c r="T1358" s="2">
        <v>0</v>
      </c>
    </row>
    <row r="1359" spans="2:20">
      <c r="B1359" s="2" t="str">
        <f t="shared" ref="B1359:D1359" si="2695">IF(ISERROR(B1358),IF(ISERROR(B1357),IF(ISERROR(B1356),"BLANK",B1356),B1357),B1358)</f>
        <v>LH</v>
      </c>
      <c r="C1359" s="2" t="str">
        <f t="shared" si="2695"/>
        <v>KK</v>
      </c>
      <c r="D1359" s="2" t="str">
        <f t="shared" si="2695"/>
        <v>BC3</v>
      </c>
      <c r="E1359" s="7" t="str">
        <f>IF(ISERROR(VLOOKUP($D1359,SITES!$A:$E,2,FALSE)),"",VLOOKUP($D1359,SITES!$A:$E,2,FALSE))</f>
        <v>Broward County 3</v>
      </c>
      <c r="F1359" s="4">
        <f>IF(ISERROR(VLOOKUP($D1359,SITES!$A:$E,3,FALSE)),"",VLOOKUP($D1359,SITES!$A:$E,3,FALSE))</f>
        <v>26.158633333333334</v>
      </c>
      <c r="G1359" s="31">
        <f>IF(ISERROR(VLOOKUP($D1359,SITES!$A:$E,4,FALSE)),"",VLOOKUP($D1359,SITES!$A:$E,4,FALSE))</f>
        <v>-80.077349999999996</v>
      </c>
      <c r="H1359" s="50">
        <f t="shared" ref="H1359:P1359" si="2696">IF(ISERROR(H1358),IF(ISERROR(H1357),IF(ISERROR(H1356),"BLANK",H1356),H1357),H1358)</f>
        <v>45479</v>
      </c>
      <c r="I1359" s="2">
        <f t="shared" si="2696"/>
        <v>15</v>
      </c>
      <c r="J1359" s="2" t="str">
        <f t="shared" si="2696"/>
        <v>N</v>
      </c>
      <c r="K1359" s="6">
        <f t="shared" si="2696"/>
        <v>0.41666666666666669</v>
      </c>
      <c r="L1359" s="2" t="str">
        <f t="shared" si="2696"/>
        <v>Angela</v>
      </c>
      <c r="M1359" s="2">
        <f t="shared" si="2696"/>
        <v>18.899999999999999</v>
      </c>
      <c r="N1359" s="2">
        <f t="shared" si="2696"/>
        <v>2</v>
      </c>
      <c r="O1359" s="2">
        <f t="shared" si="2696"/>
        <v>2</v>
      </c>
      <c r="P1359" s="2" t="str">
        <f t="shared" si="2696"/>
        <v>dez</v>
      </c>
      <c r="Q1359" s="7" t="str">
        <f>IF($N1359=1,IF(ISERROR(VLOOKUP($P1359,'M1'!$A:$C,Q$2,FALSE)),"NOT PRESENT",VLOOKUP($P1359,'M1'!$A:$C,Q$2,FALSE)),IF($N1359=2,IF(ISERROR(VLOOKUP(DATA!$P1359,'M2'!$A:$C,Q$2,FALSE)),"NOT PRESENT",VLOOKUP(DATA!$P1359,'M2'!$A:$C,Q$2,FALSE)),IF($N1359=0,IF(ISERROR(VLOOKUP($P1359,'M1'!$A:$C,Q$2,FALSE)),IF(ISERROR(VLOOKUP(DATA!$P1359,'M2'!$A:$C,Q$2,FALSE)),"NOT PRESENT",VLOOKUP(DATA!$P1359,'M2'!$A:$C,Q$2,FALSE)),VLOOKUP($P1359,'M1'!$A:$C,Q$2,FALSE)),"SPECIFY METHOD")))</f>
        <v>Debris - Zero</v>
      </c>
      <c r="R1359" s="7" t="str">
        <f>IF($N1359=1,IF(ISERROR(VLOOKUP($P1359,'M1'!$A:$C,R$2,FALSE)),"NOT PRESENT",VLOOKUP($P1359,'M1'!$A:$C,R$2,FALSE)),IF($N1359=2,IF(ISERROR(VLOOKUP(DATA!$P1359,'M2'!$A:$C,R$2,FALSE)),"NOT PRESENT",VLOOKUP(DATA!$P1359,'M2'!$A:$C,R$2,FALSE)),IF($N1359=0,IF(ISERROR(VLOOKUP($P1359,'M1'!$A:$C,R$2,FALSE)),IF(ISERROR(VLOOKUP(DATA!$P1359,'M2'!$A:$C,R$2,FALSE)),"NOT PRESENT",VLOOKUP(DATA!$P1359,'M2'!$A:$C,R$2,FALSE)),VLOOKUP($P1359,'M1'!$A:$C,R$2,FALSE)),"SPECIFY METHOD")))</f>
        <v>No Debris found</v>
      </c>
      <c r="S1359" s="33">
        <f t="shared" si="2576"/>
        <v>0</v>
      </c>
      <c r="T1359" s="2">
        <v>0</v>
      </c>
    </row>
    <row r="1360" spans="2:20">
      <c r="B1360" s="2" t="str">
        <f t="shared" ref="B1360:D1360" si="2697">IF(ISERROR(B1359),IF(ISERROR(B1358),IF(ISERROR(B1357),"BLANK",B1357),B1358),B1359)</f>
        <v>LH</v>
      </c>
      <c r="C1360" s="2" t="str">
        <f t="shared" si="2697"/>
        <v>KK</v>
      </c>
      <c r="D1360" s="2" t="str">
        <f t="shared" si="2697"/>
        <v>BC3</v>
      </c>
      <c r="E1360" s="7" t="str">
        <f>IF(ISERROR(VLOOKUP($D1360,SITES!$A:$E,2,FALSE)),"",VLOOKUP($D1360,SITES!$A:$E,2,FALSE))</f>
        <v>Broward County 3</v>
      </c>
      <c r="F1360" s="4">
        <f>IF(ISERROR(VLOOKUP($D1360,SITES!$A:$E,3,FALSE)),"",VLOOKUP($D1360,SITES!$A:$E,3,FALSE))</f>
        <v>26.158633333333334</v>
      </c>
      <c r="G1360" s="31">
        <f>IF(ISERROR(VLOOKUP($D1360,SITES!$A:$E,4,FALSE)),"",VLOOKUP($D1360,SITES!$A:$E,4,FALSE))</f>
        <v>-80.077349999999996</v>
      </c>
      <c r="H1360" s="50">
        <f t="shared" ref="H1360:P1360" si="2698">IF(ISERROR(H1359),IF(ISERROR(H1358),IF(ISERROR(H1357),"BLANK",H1357),H1358),H1359)</f>
        <v>45479</v>
      </c>
      <c r="I1360" s="2">
        <f t="shared" si="2698"/>
        <v>15</v>
      </c>
      <c r="J1360" s="2" t="str">
        <f t="shared" si="2698"/>
        <v>N</v>
      </c>
      <c r="K1360" s="6">
        <f t="shared" si="2698"/>
        <v>0.41666666666666669</v>
      </c>
      <c r="L1360" s="2" t="str">
        <f t="shared" si="2698"/>
        <v>Angela</v>
      </c>
      <c r="M1360" s="2">
        <f t="shared" si="2698"/>
        <v>18.899999999999999</v>
      </c>
      <c r="N1360" s="2">
        <f t="shared" si="2698"/>
        <v>2</v>
      </c>
      <c r="O1360" s="2">
        <f t="shared" si="2698"/>
        <v>2</v>
      </c>
      <c r="P1360" s="2" t="str">
        <f t="shared" si="2698"/>
        <v>dez</v>
      </c>
      <c r="Q1360" s="7" t="str">
        <f>IF($N1360=1,IF(ISERROR(VLOOKUP($P1360,'M1'!$A:$C,Q$2,FALSE)),"NOT PRESENT",VLOOKUP($P1360,'M1'!$A:$C,Q$2,FALSE)),IF($N1360=2,IF(ISERROR(VLOOKUP(DATA!$P1360,'M2'!$A:$C,Q$2,FALSE)),"NOT PRESENT",VLOOKUP(DATA!$P1360,'M2'!$A:$C,Q$2,FALSE)),IF($N1360=0,IF(ISERROR(VLOOKUP($P1360,'M1'!$A:$C,Q$2,FALSE)),IF(ISERROR(VLOOKUP(DATA!$P1360,'M2'!$A:$C,Q$2,FALSE)),"NOT PRESENT",VLOOKUP(DATA!$P1360,'M2'!$A:$C,Q$2,FALSE)),VLOOKUP($P1360,'M1'!$A:$C,Q$2,FALSE)),"SPECIFY METHOD")))</f>
        <v>Debris - Zero</v>
      </c>
      <c r="R1360" s="7" t="str">
        <f>IF($N1360=1,IF(ISERROR(VLOOKUP($P1360,'M1'!$A:$C,R$2,FALSE)),"NOT PRESENT",VLOOKUP($P1360,'M1'!$A:$C,R$2,FALSE)),IF($N1360=2,IF(ISERROR(VLOOKUP(DATA!$P1360,'M2'!$A:$C,R$2,FALSE)),"NOT PRESENT",VLOOKUP(DATA!$P1360,'M2'!$A:$C,R$2,FALSE)),IF($N1360=0,IF(ISERROR(VLOOKUP($P1360,'M1'!$A:$C,R$2,FALSE)),IF(ISERROR(VLOOKUP(DATA!$P1360,'M2'!$A:$C,R$2,FALSE)),"NOT PRESENT",VLOOKUP(DATA!$P1360,'M2'!$A:$C,R$2,FALSE)),VLOOKUP($P1360,'M1'!$A:$C,R$2,FALSE)),"SPECIFY METHOD")))</f>
        <v>No Debris found</v>
      </c>
      <c r="S1360" s="33">
        <f t="shared" si="2576"/>
        <v>0</v>
      </c>
      <c r="T1360" s="2">
        <v>0</v>
      </c>
    </row>
    <row r="1361" spans="2:20">
      <c r="B1361" s="2" t="str">
        <f t="shared" ref="B1361:D1361" si="2699">IF(ISERROR(B1360),IF(ISERROR(B1359),IF(ISERROR(B1358),"BLANK",B1358),B1359),B1360)</f>
        <v>LH</v>
      </c>
      <c r="C1361" s="2" t="str">
        <f t="shared" si="2699"/>
        <v>KK</v>
      </c>
      <c r="D1361" s="2" t="str">
        <f t="shared" si="2699"/>
        <v>BC3</v>
      </c>
      <c r="E1361" s="7" t="str">
        <f>IF(ISERROR(VLOOKUP($D1361,SITES!$A:$E,2,FALSE)),"",VLOOKUP($D1361,SITES!$A:$E,2,FALSE))</f>
        <v>Broward County 3</v>
      </c>
      <c r="F1361" s="4">
        <f>IF(ISERROR(VLOOKUP($D1361,SITES!$A:$E,3,FALSE)),"",VLOOKUP($D1361,SITES!$A:$E,3,FALSE))</f>
        <v>26.158633333333334</v>
      </c>
      <c r="G1361" s="31">
        <f>IF(ISERROR(VLOOKUP($D1361,SITES!$A:$E,4,FALSE)),"",VLOOKUP($D1361,SITES!$A:$E,4,FALSE))</f>
        <v>-80.077349999999996</v>
      </c>
      <c r="H1361" s="50">
        <f t="shared" ref="H1361:P1361" si="2700">IF(ISERROR(H1360),IF(ISERROR(H1359),IF(ISERROR(H1358),"BLANK",H1358),H1359),H1360)</f>
        <v>45479</v>
      </c>
      <c r="I1361" s="2">
        <f t="shared" si="2700"/>
        <v>15</v>
      </c>
      <c r="J1361" s="2" t="str">
        <f t="shared" si="2700"/>
        <v>N</v>
      </c>
      <c r="K1361" s="6">
        <f t="shared" si="2700"/>
        <v>0.41666666666666669</v>
      </c>
      <c r="L1361" s="2" t="str">
        <f t="shared" si="2700"/>
        <v>Angela</v>
      </c>
      <c r="M1361" s="2">
        <f t="shared" si="2700"/>
        <v>18.899999999999999</v>
      </c>
      <c r="N1361" s="2">
        <f t="shared" si="2700"/>
        <v>2</v>
      </c>
      <c r="O1361" s="2">
        <f t="shared" si="2700"/>
        <v>2</v>
      </c>
      <c r="P1361" s="2" t="str">
        <f t="shared" si="2700"/>
        <v>dez</v>
      </c>
      <c r="Q1361" s="7" t="str">
        <f>IF($N1361=1,IF(ISERROR(VLOOKUP($P1361,'M1'!$A:$C,Q$2,FALSE)),"NOT PRESENT",VLOOKUP($P1361,'M1'!$A:$C,Q$2,FALSE)),IF($N1361=2,IF(ISERROR(VLOOKUP(DATA!$P1361,'M2'!$A:$C,Q$2,FALSE)),"NOT PRESENT",VLOOKUP(DATA!$P1361,'M2'!$A:$C,Q$2,FALSE)),IF($N1361=0,IF(ISERROR(VLOOKUP($P1361,'M1'!$A:$C,Q$2,FALSE)),IF(ISERROR(VLOOKUP(DATA!$P1361,'M2'!$A:$C,Q$2,FALSE)),"NOT PRESENT",VLOOKUP(DATA!$P1361,'M2'!$A:$C,Q$2,FALSE)),VLOOKUP($P1361,'M1'!$A:$C,Q$2,FALSE)),"SPECIFY METHOD")))</f>
        <v>Debris - Zero</v>
      </c>
      <c r="R1361" s="7" t="str">
        <f>IF($N1361=1,IF(ISERROR(VLOOKUP($P1361,'M1'!$A:$C,R$2,FALSE)),"NOT PRESENT",VLOOKUP($P1361,'M1'!$A:$C,R$2,FALSE)),IF($N1361=2,IF(ISERROR(VLOOKUP(DATA!$P1361,'M2'!$A:$C,R$2,FALSE)),"NOT PRESENT",VLOOKUP(DATA!$P1361,'M2'!$A:$C,R$2,FALSE)),IF($N1361=0,IF(ISERROR(VLOOKUP($P1361,'M1'!$A:$C,R$2,FALSE)),IF(ISERROR(VLOOKUP(DATA!$P1361,'M2'!$A:$C,R$2,FALSE)),"NOT PRESENT",VLOOKUP(DATA!$P1361,'M2'!$A:$C,R$2,FALSE)),VLOOKUP($P1361,'M1'!$A:$C,R$2,FALSE)),"SPECIFY METHOD")))</f>
        <v>No Debris found</v>
      </c>
      <c r="S1361" s="33">
        <f t="shared" si="2576"/>
        <v>0</v>
      </c>
      <c r="T1361" s="2">
        <v>0</v>
      </c>
    </row>
    <row r="1362" spans="2:20">
      <c r="B1362" s="2" t="str">
        <f t="shared" ref="B1362:D1362" si="2701">IF(ISERROR(B1361),IF(ISERROR(B1360),IF(ISERROR(B1359),"BLANK",B1359),B1360),B1361)</f>
        <v>LH</v>
      </c>
      <c r="C1362" s="2" t="str">
        <f t="shared" si="2701"/>
        <v>KK</v>
      </c>
      <c r="D1362" s="2" t="str">
        <f t="shared" si="2701"/>
        <v>BC3</v>
      </c>
      <c r="E1362" s="7" t="str">
        <f>IF(ISERROR(VLOOKUP($D1362,SITES!$A:$E,2,FALSE)),"",VLOOKUP($D1362,SITES!$A:$E,2,FALSE))</f>
        <v>Broward County 3</v>
      </c>
      <c r="F1362" s="4">
        <f>IF(ISERROR(VLOOKUP($D1362,SITES!$A:$E,3,FALSE)),"",VLOOKUP($D1362,SITES!$A:$E,3,FALSE))</f>
        <v>26.158633333333334</v>
      </c>
      <c r="G1362" s="31">
        <f>IF(ISERROR(VLOOKUP($D1362,SITES!$A:$E,4,FALSE)),"",VLOOKUP($D1362,SITES!$A:$E,4,FALSE))</f>
        <v>-80.077349999999996</v>
      </c>
      <c r="H1362" s="50">
        <f t="shared" ref="H1362:P1362" si="2702">IF(ISERROR(H1361),IF(ISERROR(H1360),IF(ISERROR(H1359),"BLANK",H1359),H1360),H1361)</f>
        <v>45479</v>
      </c>
      <c r="I1362" s="2">
        <f t="shared" si="2702"/>
        <v>15</v>
      </c>
      <c r="J1362" s="2" t="str">
        <f t="shared" si="2702"/>
        <v>N</v>
      </c>
      <c r="K1362" s="6">
        <f t="shared" si="2702"/>
        <v>0.41666666666666669</v>
      </c>
      <c r="L1362" s="2" t="str">
        <f t="shared" si="2702"/>
        <v>Angela</v>
      </c>
      <c r="M1362" s="2">
        <f t="shared" si="2702"/>
        <v>18.899999999999999</v>
      </c>
      <c r="N1362" s="2">
        <f t="shared" si="2702"/>
        <v>2</v>
      </c>
      <c r="O1362" s="2">
        <f t="shared" si="2702"/>
        <v>2</v>
      </c>
      <c r="P1362" s="2" t="str">
        <f t="shared" si="2702"/>
        <v>dez</v>
      </c>
      <c r="Q1362" s="7" t="str">
        <f>IF($N1362=1,IF(ISERROR(VLOOKUP($P1362,'M1'!$A:$C,Q$2,FALSE)),"NOT PRESENT",VLOOKUP($P1362,'M1'!$A:$C,Q$2,FALSE)),IF($N1362=2,IF(ISERROR(VLOOKUP(DATA!$P1362,'M2'!$A:$C,Q$2,FALSE)),"NOT PRESENT",VLOOKUP(DATA!$P1362,'M2'!$A:$C,Q$2,FALSE)),IF($N1362=0,IF(ISERROR(VLOOKUP($P1362,'M1'!$A:$C,Q$2,FALSE)),IF(ISERROR(VLOOKUP(DATA!$P1362,'M2'!$A:$C,Q$2,FALSE)),"NOT PRESENT",VLOOKUP(DATA!$P1362,'M2'!$A:$C,Q$2,FALSE)),VLOOKUP($P1362,'M1'!$A:$C,Q$2,FALSE)),"SPECIFY METHOD")))</f>
        <v>Debris - Zero</v>
      </c>
      <c r="R1362" s="7" t="str">
        <f>IF($N1362=1,IF(ISERROR(VLOOKUP($P1362,'M1'!$A:$C,R$2,FALSE)),"NOT PRESENT",VLOOKUP($P1362,'M1'!$A:$C,R$2,FALSE)),IF($N1362=2,IF(ISERROR(VLOOKUP(DATA!$P1362,'M2'!$A:$C,R$2,FALSE)),"NOT PRESENT",VLOOKUP(DATA!$P1362,'M2'!$A:$C,R$2,FALSE)),IF($N1362=0,IF(ISERROR(VLOOKUP($P1362,'M1'!$A:$C,R$2,FALSE)),IF(ISERROR(VLOOKUP(DATA!$P1362,'M2'!$A:$C,R$2,FALSE)),"NOT PRESENT",VLOOKUP(DATA!$P1362,'M2'!$A:$C,R$2,FALSE)),VLOOKUP($P1362,'M1'!$A:$C,R$2,FALSE)),"SPECIFY METHOD")))</f>
        <v>No Debris found</v>
      </c>
      <c r="S1362" s="33">
        <f t="shared" si="2576"/>
        <v>0</v>
      </c>
      <c r="T1362" s="2">
        <v>0</v>
      </c>
    </row>
    <row r="1363" spans="2:20">
      <c r="B1363" s="2" t="str">
        <f t="shared" ref="B1363:D1363" si="2703">IF(ISERROR(B1362),IF(ISERROR(B1361),IF(ISERROR(B1360),"BLANK",B1360),B1361),B1362)</f>
        <v>LH</v>
      </c>
      <c r="C1363" s="2" t="str">
        <f t="shared" si="2703"/>
        <v>KK</v>
      </c>
      <c r="D1363" s="2" t="str">
        <f t="shared" si="2703"/>
        <v>BC3</v>
      </c>
      <c r="E1363" s="7" t="str">
        <f>IF(ISERROR(VLOOKUP($D1363,SITES!$A:$E,2,FALSE)),"",VLOOKUP($D1363,SITES!$A:$E,2,FALSE))</f>
        <v>Broward County 3</v>
      </c>
      <c r="F1363" s="4">
        <f>IF(ISERROR(VLOOKUP($D1363,SITES!$A:$E,3,FALSE)),"",VLOOKUP($D1363,SITES!$A:$E,3,FALSE))</f>
        <v>26.158633333333334</v>
      </c>
      <c r="G1363" s="31">
        <f>IF(ISERROR(VLOOKUP($D1363,SITES!$A:$E,4,FALSE)),"",VLOOKUP($D1363,SITES!$A:$E,4,FALSE))</f>
        <v>-80.077349999999996</v>
      </c>
      <c r="H1363" s="50">
        <f t="shared" ref="H1363:P1363" si="2704">IF(ISERROR(H1362),IF(ISERROR(H1361),IF(ISERROR(H1360),"BLANK",H1360),H1361),H1362)</f>
        <v>45479</v>
      </c>
      <c r="I1363" s="2">
        <f t="shared" si="2704"/>
        <v>15</v>
      </c>
      <c r="J1363" s="2" t="str">
        <f t="shared" si="2704"/>
        <v>N</v>
      </c>
      <c r="K1363" s="6">
        <f t="shared" si="2704"/>
        <v>0.41666666666666669</v>
      </c>
      <c r="L1363" s="2" t="str">
        <f t="shared" si="2704"/>
        <v>Angela</v>
      </c>
      <c r="M1363" s="2">
        <f t="shared" si="2704"/>
        <v>18.899999999999999</v>
      </c>
      <c r="N1363" s="2">
        <f t="shared" si="2704"/>
        <v>2</v>
      </c>
      <c r="O1363" s="2">
        <f t="shared" si="2704"/>
        <v>2</v>
      </c>
      <c r="P1363" s="2" t="str">
        <f t="shared" si="2704"/>
        <v>dez</v>
      </c>
      <c r="Q1363" s="7" t="str">
        <f>IF($N1363=1,IF(ISERROR(VLOOKUP($P1363,'M1'!$A:$C,Q$2,FALSE)),"NOT PRESENT",VLOOKUP($P1363,'M1'!$A:$C,Q$2,FALSE)),IF($N1363=2,IF(ISERROR(VLOOKUP(DATA!$P1363,'M2'!$A:$C,Q$2,FALSE)),"NOT PRESENT",VLOOKUP(DATA!$P1363,'M2'!$A:$C,Q$2,FALSE)),IF($N1363=0,IF(ISERROR(VLOOKUP($P1363,'M1'!$A:$C,Q$2,FALSE)),IF(ISERROR(VLOOKUP(DATA!$P1363,'M2'!$A:$C,Q$2,FALSE)),"NOT PRESENT",VLOOKUP(DATA!$P1363,'M2'!$A:$C,Q$2,FALSE)),VLOOKUP($P1363,'M1'!$A:$C,Q$2,FALSE)),"SPECIFY METHOD")))</f>
        <v>Debris - Zero</v>
      </c>
      <c r="R1363" s="7" t="str">
        <f>IF($N1363=1,IF(ISERROR(VLOOKUP($P1363,'M1'!$A:$C,R$2,FALSE)),"NOT PRESENT",VLOOKUP($P1363,'M1'!$A:$C,R$2,FALSE)),IF($N1363=2,IF(ISERROR(VLOOKUP(DATA!$P1363,'M2'!$A:$C,R$2,FALSE)),"NOT PRESENT",VLOOKUP(DATA!$P1363,'M2'!$A:$C,R$2,FALSE)),IF($N1363=0,IF(ISERROR(VLOOKUP($P1363,'M1'!$A:$C,R$2,FALSE)),IF(ISERROR(VLOOKUP(DATA!$P1363,'M2'!$A:$C,R$2,FALSE)),"NOT PRESENT",VLOOKUP(DATA!$P1363,'M2'!$A:$C,R$2,FALSE)),VLOOKUP($P1363,'M1'!$A:$C,R$2,FALSE)),"SPECIFY METHOD")))</f>
        <v>No Debris found</v>
      </c>
      <c r="S1363" s="33">
        <f t="shared" ref="S1363:S1426" si="2705">SUM(T1363:AV1363)</f>
        <v>0</v>
      </c>
      <c r="T1363" s="2">
        <v>0</v>
      </c>
    </row>
    <row r="1364" spans="2:20">
      <c r="B1364" s="2" t="str">
        <f t="shared" ref="B1364:D1364" si="2706">IF(ISERROR(B1363),IF(ISERROR(B1362),IF(ISERROR(B1361),"BLANK",B1361),B1362),B1363)</f>
        <v>LH</v>
      </c>
      <c r="C1364" s="2" t="str">
        <f t="shared" si="2706"/>
        <v>KK</v>
      </c>
      <c r="D1364" s="2" t="str">
        <f t="shared" si="2706"/>
        <v>BC3</v>
      </c>
      <c r="E1364" s="7" t="str">
        <f>IF(ISERROR(VLOOKUP($D1364,SITES!$A:$E,2,FALSE)),"",VLOOKUP($D1364,SITES!$A:$E,2,FALSE))</f>
        <v>Broward County 3</v>
      </c>
      <c r="F1364" s="4">
        <f>IF(ISERROR(VLOOKUP($D1364,SITES!$A:$E,3,FALSE)),"",VLOOKUP($D1364,SITES!$A:$E,3,FALSE))</f>
        <v>26.158633333333334</v>
      </c>
      <c r="G1364" s="31">
        <f>IF(ISERROR(VLOOKUP($D1364,SITES!$A:$E,4,FALSE)),"",VLOOKUP($D1364,SITES!$A:$E,4,FALSE))</f>
        <v>-80.077349999999996</v>
      </c>
      <c r="H1364" s="50">
        <f t="shared" ref="H1364:P1364" si="2707">IF(ISERROR(H1363),IF(ISERROR(H1362),IF(ISERROR(H1361),"BLANK",H1361),H1362),H1363)</f>
        <v>45479</v>
      </c>
      <c r="I1364" s="2">
        <f t="shared" si="2707"/>
        <v>15</v>
      </c>
      <c r="J1364" s="2" t="str">
        <f t="shared" si="2707"/>
        <v>N</v>
      </c>
      <c r="K1364" s="6">
        <f t="shared" si="2707"/>
        <v>0.41666666666666669</v>
      </c>
      <c r="L1364" s="2" t="str">
        <f t="shared" si="2707"/>
        <v>Angela</v>
      </c>
      <c r="M1364" s="2">
        <f t="shared" si="2707"/>
        <v>18.899999999999999</v>
      </c>
      <c r="N1364" s="2">
        <f t="shared" si="2707"/>
        <v>2</v>
      </c>
      <c r="O1364" s="2">
        <f t="shared" si="2707"/>
        <v>2</v>
      </c>
      <c r="P1364" s="2" t="str">
        <f t="shared" si="2707"/>
        <v>dez</v>
      </c>
      <c r="Q1364" s="7" t="str">
        <f>IF($N1364=1,IF(ISERROR(VLOOKUP($P1364,'M1'!$A:$C,Q$2,FALSE)),"NOT PRESENT",VLOOKUP($P1364,'M1'!$A:$C,Q$2,FALSE)),IF($N1364=2,IF(ISERROR(VLOOKUP(DATA!$P1364,'M2'!$A:$C,Q$2,FALSE)),"NOT PRESENT",VLOOKUP(DATA!$P1364,'M2'!$A:$C,Q$2,FALSE)),IF($N1364=0,IF(ISERROR(VLOOKUP($P1364,'M1'!$A:$C,Q$2,FALSE)),IF(ISERROR(VLOOKUP(DATA!$P1364,'M2'!$A:$C,Q$2,FALSE)),"NOT PRESENT",VLOOKUP(DATA!$P1364,'M2'!$A:$C,Q$2,FALSE)),VLOOKUP($P1364,'M1'!$A:$C,Q$2,FALSE)),"SPECIFY METHOD")))</f>
        <v>Debris - Zero</v>
      </c>
      <c r="R1364" s="7" t="str">
        <f>IF($N1364=1,IF(ISERROR(VLOOKUP($P1364,'M1'!$A:$C,R$2,FALSE)),"NOT PRESENT",VLOOKUP($P1364,'M1'!$A:$C,R$2,FALSE)),IF($N1364=2,IF(ISERROR(VLOOKUP(DATA!$P1364,'M2'!$A:$C,R$2,FALSE)),"NOT PRESENT",VLOOKUP(DATA!$P1364,'M2'!$A:$C,R$2,FALSE)),IF($N1364=0,IF(ISERROR(VLOOKUP($P1364,'M1'!$A:$C,R$2,FALSE)),IF(ISERROR(VLOOKUP(DATA!$P1364,'M2'!$A:$C,R$2,FALSE)),"NOT PRESENT",VLOOKUP(DATA!$P1364,'M2'!$A:$C,R$2,FALSE)),VLOOKUP($P1364,'M1'!$A:$C,R$2,FALSE)),"SPECIFY METHOD")))</f>
        <v>No Debris found</v>
      </c>
      <c r="S1364" s="33">
        <f t="shared" si="2705"/>
        <v>0</v>
      </c>
      <c r="T1364" s="2">
        <v>0</v>
      </c>
    </row>
    <row r="1365" spans="2:20">
      <c r="B1365" s="2" t="str">
        <f t="shared" ref="B1365:D1365" si="2708">IF(ISERROR(B1364),IF(ISERROR(B1363),IF(ISERROR(B1362),"BLANK",B1362),B1363),B1364)</f>
        <v>LH</v>
      </c>
      <c r="C1365" s="2" t="str">
        <f t="shared" si="2708"/>
        <v>KK</v>
      </c>
      <c r="D1365" s="2" t="str">
        <f t="shared" si="2708"/>
        <v>BC3</v>
      </c>
      <c r="E1365" s="7" t="str">
        <f>IF(ISERROR(VLOOKUP($D1365,SITES!$A:$E,2,FALSE)),"",VLOOKUP($D1365,SITES!$A:$E,2,FALSE))</f>
        <v>Broward County 3</v>
      </c>
      <c r="F1365" s="4">
        <f>IF(ISERROR(VLOOKUP($D1365,SITES!$A:$E,3,FALSE)),"",VLOOKUP($D1365,SITES!$A:$E,3,FALSE))</f>
        <v>26.158633333333334</v>
      </c>
      <c r="G1365" s="31">
        <f>IF(ISERROR(VLOOKUP($D1365,SITES!$A:$E,4,FALSE)),"",VLOOKUP($D1365,SITES!$A:$E,4,FALSE))</f>
        <v>-80.077349999999996</v>
      </c>
      <c r="H1365" s="50">
        <f t="shared" ref="H1365:P1365" si="2709">IF(ISERROR(H1364),IF(ISERROR(H1363),IF(ISERROR(H1362),"BLANK",H1362),H1363),H1364)</f>
        <v>45479</v>
      </c>
      <c r="I1365" s="2">
        <f t="shared" si="2709"/>
        <v>15</v>
      </c>
      <c r="J1365" s="2" t="str">
        <f t="shared" si="2709"/>
        <v>N</v>
      </c>
      <c r="K1365" s="6">
        <f t="shared" si="2709"/>
        <v>0.41666666666666669</v>
      </c>
      <c r="L1365" s="2" t="str">
        <f t="shared" si="2709"/>
        <v>Angela</v>
      </c>
      <c r="M1365" s="2">
        <f t="shared" si="2709"/>
        <v>18.899999999999999</v>
      </c>
      <c r="N1365" s="2">
        <f t="shared" si="2709"/>
        <v>2</v>
      </c>
      <c r="O1365" s="2">
        <f t="shared" si="2709"/>
        <v>2</v>
      </c>
      <c r="P1365" s="2" t="str">
        <f t="shared" si="2709"/>
        <v>dez</v>
      </c>
      <c r="Q1365" s="7" t="str">
        <f>IF($N1365=1,IF(ISERROR(VLOOKUP($P1365,'M1'!$A:$C,Q$2,FALSE)),"NOT PRESENT",VLOOKUP($P1365,'M1'!$A:$C,Q$2,FALSE)),IF($N1365=2,IF(ISERROR(VLOOKUP(DATA!$P1365,'M2'!$A:$C,Q$2,FALSE)),"NOT PRESENT",VLOOKUP(DATA!$P1365,'M2'!$A:$C,Q$2,FALSE)),IF($N1365=0,IF(ISERROR(VLOOKUP($P1365,'M1'!$A:$C,Q$2,FALSE)),IF(ISERROR(VLOOKUP(DATA!$P1365,'M2'!$A:$C,Q$2,FALSE)),"NOT PRESENT",VLOOKUP(DATA!$P1365,'M2'!$A:$C,Q$2,FALSE)),VLOOKUP($P1365,'M1'!$A:$C,Q$2,FALSE)),"SPECIFY METHOD")))</f>
        <v>Debris - Zero</v>
      </c>
      <c r="R1365" s="7" t="str">
        <f>IF($N1365=1,IF(ISERROR(VLOOKUP($P1365,'M1'!$A:$C,R$2,FALSE)),"NOT PRESENT",VLOOKUP($P1365,'M1'!$A:$C,R$2,FALSE)),IF($N1365=2,IF(ISERROR(VLOOKUP(DATA!$P1365,'M2'!$A:$C,R$2,FALSE)),"NOT PRESENT",VLOOKUP(DATA!$P1365,'M2'!$A:$C,R$2,FALSE)),IF($N1365=0,IF(ISERROR(VLOOKUP($P1365,'M1'!$A:$C,R$2,FALSE)),IF(ISERROR(VLOOKUP(DATA!$P1365,'M2'!$A:$C,R$2,FALSE)),"NOT PRESENT",VLOOKUP(DATA!$P1365,'M2'!$A:$C,R$2,FALSE)),VLOOKUP($P1365,'M1'!$A:$C,R$2,FALSE)),"SPECIFY METHOD")))</f>
        <v>No Debris found</v>
      </c>
      <c r="S1365" s="33">
        <f t="shared" si="2705"/>
        <v>0</v>
      </c>
      <c r="T1365" s="2">
        <v>0</v>
      </c>
    </row>
    <row r="1366" spans="2:20">
      <c r="B1366" s="2" t="str">
        <f t="shared" ref="B1366:D1366" si="2710">IF(ISERROR(B1365),IF(ISERROR(B1364),IF(ISERROR(B1363),"BLANK",B1363),B1364),B1365)</f>
        <v>LH</v>
      </c>
      <c r="C1366" s="2" t="str">
        <f t="shared" si="2710"/>
        <v>KK</v>
      </c>
      <c r="D1366" s="2" t="str">
        <f t="shared" si="2710"/>
        <v>BC3</v>
      </c>
      <c r="E1366" s="7" t="str">
        <f>IF(ISERROR(VLOOKUP($D1366,SITES!$A:$E,2,FALSE)),"",VLOOKUP($D1366,SITES!$A:$E,2,FALSE))</f>
        <v>Broward County 3</v>
      </c>
      <c r="F1366" s="4">
        <f>IF(ISERROR(VLOOKUP($D1366,SITES!$A:$E,3,FALSE)),"",VLOOKUP($D1366,SITES!$A:$E,3,FALSE))</f>
        <v>26.158633333333334</v>
      </c>
      <c r="G1366" s="31">
        <f>IF(ISERROR(VLOOKUP($D1366,SITES!$A:$E,4,FALSE)),"",VLOOKUP($D1366,SITES!$A:$E,4,FALSE))</f>
        <v>-80.077349999999996</v>
      </c>
      <c r="H1366" s="50">
        <f t="shared" ref="H1366:P1366" si="2711">IF(ISERROR(H1365),IF(ISERROR(H1364),IF(ISERROR(H1363),"BLANK",H1363),H1364),H1365)</f>
        <v>45479</v>
      </c>
      <c r="I1366" s="2">
        <f t="shared" si="2711"/>
        <v>15</v>
      </c>
      <c r="J1366" s="2" t="str">
        <f t="shared" si="2711"/>
        <v>N</v>
      </c>
      <c r="K1366" s="6">
        <f t="shared" si="2711"/>
        <v>0.41666666666666669</v>
      </c>
      <c r="L1366" s="2" t="str">
        <f t="shared" si="2711"/>
        <v>Angela</v>
      </c>
      <c r="M1366" s="2">
        <f t="shared" si="2711"/>
        <v>18.899999999999999</v>
      </c>
      <c r="N1366" s="2">
        <f t="shared" si="2711"/>
        <v>2</v>
      </c>
      <c r="O1366" s="2">
        <f t="shared" si="2711"/>
        <v>2</v>
      </c>
      <c r="P1366" s="2" t="str">
        <f t="shared" si="2711"/>
        <v>dez</v>
      </c>
      <c r="Q1366" s="7" t="str">
        <f>IF($N1366=1,IF(ISERROR(VLOOKUP($P1366,'M1'!$A:$C,Q$2,FALSE)),"NOT PRESENT",VLOOKUP($P1366,'M1'!$A:$C,Q$2,FALSE)),IF($N1366=2,IF(ISERROR(VLOOKUP(DATA!$P1366,'M2'!$A:$C,Q$2,FALSE)),"NOT PRESENT",VLOOKUP(DATA!$P1366,'M2'!$A:$C,Q$2,FALSE)),IF($N1366=0,IF(ISERROR(VLOOKUP($P1366,'M1'!$A:$C,Q$2,FALSE)),IF(ISERROR(VLOOKUP(DATA!$P1366,'M2'!$A:$C,Q$2,FALSE)),"NOT PRESENT",VLOOKUP(DATA!$P1366,'M2'!$A:$C,Q$2,FALSE)),VLOOKUP($P1366,'M1'!$A:$C,Q$2,FALSE)),"SPECIFY METHOD")))</f>
        <v>Debris - Zero</v>
      </c>
      <c r="R1366" s="7" t="str">
        <f>IF($N1366=1,IF(ISERROR(VLOOKUP($P1366,'M1'!$A:$C,R$2,FALSE)),"NOT PRESENT",VLOOKUP($P1366,'M1'!$A:$C,R$2,FALSE)),IF($N1366=2,IF(ISERROR(VLOOKUP(DATA!$P1366,'M2'!$A:$C,R$2,FALSE)),"NOT PRESENT",VLOOKUP(DATA!$P1366,'M2'!$A:$C,R$2,FALSE)),IF($N1366=0,IF(ISERROR(VLOOKUP($P1366,'M1'!$A:$C,R$2,FALSE)),IF(ISERROR(VLOOKUP(DATA!$P1366,'M2'!$A:$C,R$2,FALSE)),"NOT PRESENT",VLOOKUP(DATA!$P1366,'M2'!$A:$C,R$2,FALSE)),VLOOKUP($P1366,'M1'!$A:$C,R$2,FALSE)),"SPECIFY METHOD")))</f>
        <v>No Debris found</v>
      </c>
      <c r="S1366" s="33">
        <f t="shared" si="2705"/>
        <v>0</v>
      </c>
      <c r="T1366" s="2">
        <v>0</v>
      </c>
    </row>
    <row r="1367" spans="2:20">
      <c r="B1367" s="2" t="str">
        <f t="shared" ref="B1367:D1367" si="2712">IF(ISERROR(B1366),IF(ISERROR(B1365),IF(ISERROR(B1364),"BLANK",B1364),B1365),B1366)</f>
        <v>LH</v>
      </c>
      <c r="C1367" s="2" t="str">
        <f t="shared" si="2712"/>
        <v>KK</v>
      </c>
      <c r="D1367" s="2" t="str">
        <f t="shared" si="2712"/>
        <v>BC3</v>
      </c>
      <c r="E1367" s="7" t="str">
        <f>IF(ISERROR(VLOOKUP($D1367,SITES!$A:$E,2,FALSE)),"",VLOOKUP($D1367,SITES!$A:$E,2,FALSE))</f>
        <v>Broward County 3</v>
      </c>
      <c r="F1367" s="4">
        <f>IF(ISERROR(VLOOKUP($D1367,SITES!$A:$E,3,FALSE)),"",VLOOKUP($D1367,SITES!$A:$E,3,FALSE))</f>
        <v>26.158633333333334</v>
      </c>
      <c r="G1367" s="31">
        <f>IF(ISERROR(VLOOKUP($D1367,SITES!$A:$E,4,FALSE)),"",VLOOKUP($D1367,SITES!$A:$E,4,FALSE))</f>
        <v>-80.077349999999996</v>
      </c>
      <c r="H1367" s="50">
        <f t="shared" ref="H1367:P1367" si="2713">IF(ISERROR(H1366),IF(ISERROR(H1365),IF(ISERROR(H1364),"BLANK",H1364),H1365),H1366)</f>
        <v>45479</v>
      </c>
      <c r="I1367" s="2">
        <f t="shared" si="2713"/>
        <v>15</v>
      </c>
      <c r="J1367" s="2" t="str">
        <f t="shared" si="2713"/>
        <v>N</v>
      </c>
      <c r="K1367" s="6">
        <f t="shared" si="2713"/>
        <v>0.41666666666666669</v>
      </c>
      <c r="L1367" s="2" t="str">
        <f t="shared" si="2713"/>
        <v>Angela</v>
      </c>
      <c r="M1367" s="2">
        <f t="shared" si="2713"/>
        <v>18.899999999999999</v>
      </c>
      <c r="N1367" s="2">
        <f t="shared" si="2713"/>
        <v>2</v>
      </c>
      <c r="O1367" s="2">
        <f t="shared" si="2713"/>
        <v>2</v>
      </c>
      <c r="P1367" s="2" t="str">
        <f t="shared" si="2713"/>
        <v>dez</v>
      </c>
      <c r="Q1367" s="7" t="str">
        <f>IF($N1367=1,IF(ISERROR(VLOOKUP($P1367,'M1'!$A:$C,Q$2,FALSE)),"NOT PRESENT",VLOOKUP($P1367,'M1'!$A:$C,Q$2,FALSE)),IF($N1367=2,IF(ISERROR(VLOOKUP(DATA!$P1367,'M2'!$A:$C,Q$2,FALSE)),"NOT PRESENT",VLOOKUP(DATA!$P1367,'M2'!$A:$C,Q$2,FALSE)),IF($N1367=0,IF(ISERROR(VLOOKUP($P1367,'M1'!$A:$C,Q$2,FALSE)),IF(ISERROR(VLOOKUP(DATA!$P1367,'M2'!$A:$C,Q$2,FALSE)),"NOT PRESENT",VLOOKUP(DATA!$P1367,'M2'!$A:$C,Q$2,FALSE)),VLOOKUP($P1367,'M1'!$A:$C,Q$2,FALSE)),"SPECIFY METHOD")))</f>
        <v>Debris - Zero</v>
      </c>
      <c r="R1367" s="7" t="str">
        <f>IF($N1367=1,IF(ISERROR(VLOOKUP($P1367,'M1'!$A:$C,R$2,FALSE)),"NOT PRESENT",VLOOKUP($P1367,'M1'!$A:$C,R$2,FALSE)),IF($N1367=2,IF(ISERROR(VLOOKUP(DATA!$P1367,'M2'!$A:$C,R$2,FALSE)),"NOT PRESENT",VLOOKUP(DATA!$P1367,'M2'!$A:$C,R$2,FALSE)),IF($N1367=0,IF(ISERROR(VLOOKUP($P1367,'M1'!$A:$C,R$2,FALSE)),IF(ISERROR(VLOOKUP(DATA!$P1367,'M2'!$A:$C,R$2,FALSE)),"NOT PRESENT",VLOOKUP(DATA!$P1367,'M2'!$A:$C,R$2,FALSE)),VLOOKUP($P1367,'M1'!$A:$C,R$2,FALSE)),"SPECIFY METHOD")))</f>
        <v>No Debris found</v>
      </c>
      <c r="S1367" s="33">
        <f t="shared" si="2705"/>
        <v>0</v>
      </c>
      <c r="T1367" s="2">
        <v>0</v>
      </c>
    </row>
    <row r="1368" spans="2:20">
      <c r="B1368" s="2" t="str">
        <f t="shared" ref="B1368:D1368" si="2714">IF(ISERROR(B1367),IF(ISERROR(B1366),IF(ISERROR(B1365),"BLANK",B1365),B1366),B1367)</f>
        <v>LH</v>
      </c>
      <c r="C1368" s="2" t="str">
        <f t="shared" si="2714"/>
        <v>KK</v>
      </c>
      <c r="D1368" s="2" t="str">
        <f t="shared" si="2714"/>
        <v>BC3</v>
      </c>
      <c r="E1368" s="7" t="str">
        <f>IF(ISERROR(VLOOKUP($D1368,SITES!$A:$E,2,FALSE)),"",VLOOKUP($D1368,SITES!$A:$E,2,FALSE))</f>
        <v>Broward County 3</v>
      </c>
      <c r="F1368" s="4">
        <f>IF(ISERROR(VLOOKUP($D1368,SITES!$A:$E,3,FALSE)),"",VLOOKUP($D1368,SITES!$A:$E,3,FALSE))</f>
        <v>26.158633333333334</v>
      </c>
      <c r="G1368" s="31">
        <f>IF(ISERROR(VLOOKUP($D1368,SITES!$A:$E,4,FALSE)),"",VLOOKUP($D1368,SITES!$A:$E,4,FALSE))</f>
        <v>-80.077349999999996</v>
      </c>
      <c r="H1368" s="50">
        <f t="shared" ref="H1368:P1368" si="2715">IF(ISERROR(H1367),IF(ISERROR(H1366),IF(ISERROR(H1365),"BLANK",H1365),H1366),H1367)</f>
        <v>45479</v>
      </c>
      <c r="I1368" s="2">
        <f t="shared" si="2715"/>
        <v>15</v>
      </c>
      <c r="J1368" s="2" t="str">
        <f t="shared" si="2715"/>
        <v>N</v>
      </c>
      <c r="K1368" s="6">
        <f t="shared" si="2715"/>
        <v>0.41666666666666669</v>
      </c>
      <c r="L1368" s="2" t="str">
        <f t="shared" si="2715"/>
        <v>Angela</v>
      </c>
      <c r="M1368" s="2">
        <f t="shared" si="2715"/>
        <v>18.899999999999999</v>
      </c>
      <c r="N1368" s="2">
        <f t="shared" si="2715"/>
        <v>2</v>
      </c>
      <c r="O1368" s="2">
        <f t="shared" si="2715"/>
        <v>2</v>
      </c>
      <c r="P1368" s="2" t="str">
        <f t="shared" si="2715"/>
        <v>dez</v>
      </c>
      <c r="Q1368" s="7" t="str">
        <f>IF($N1368=1,IF(ISERROR(VLOOKUP($P1368,'M1'!$A:$C,Q$2,FALSE)),"NOT PRESENT",VLOOKUP($P1368,'M1'!$A:$C,Q$2,FALSE)),IF($N1368=2,IF(ISERROR(VLOOKUP(DATA!$P1368,'M2'!$A:$C,Q$2,FALSE)),"NOT PRESENT",VLOOKUP(DATA!$P1368,'M2'!$A:$C,Q$2,FALSE)),IF($N1368=0,IF(ISERROR(VLOOKUP($P1368,'M1'!$A:$C,Q$2,FALSE)),IF(ISERROR(VLOOKUP(DATA!$P1368,'M2'!$A:$C,Q$2,FALSE)),"NOT PRESENT",VLOOKUP(DATA!$P1368,'M2'!$A:$C,Q$2,FALSE)),VLOOKUP($P1368,'M1'!$A:$C,Q$2,FALSE)),"SPECIFY METHOD")))</f>
        <v>Debris - Zero</v>
      </c>
      <c r="R1368" s="7" t="str">
        <f>IF($N1368=1,IF(ISERROR(VLOOKUP($P1368,'M1'!$A:$C,R$2,FALSE)),"NOT PRESENT",VLOOKUP($P1368,'M1'!$A:$C,R$2,FALSE)),IF($N1368=2,IF(ISERROR(VLOOKUP(DATA!$P1368,'M2'!$A:$C,R$2,FALSE)),"NOT PRESENT",VLOOKUP(DATA!$P1368,'M2'!$A:$C,R$2,FALSE)),IF($N1368=0,IF(ISERROR(VLOOKUP($P1368,'M1'!$A:$C,R$2,FALSE)),IF(ISERROR(VLOOKUP(DATA!$P1368,'M2'!$A:$C,R$2,FALSE)),"NOT PRESENT",VLOOKUP(DATA!$P1368,'M2'!$A:$C,R$2,FALSE)),VLOOKUP($P1368,'M1'!$A:$C,R$2,FALSE)),"SPECIFY METHOD")))</f>
        <v>No Debris found</v>
      </c>
      <c r="S1368" s="33">
        <f t="shared" si="2705"/>
        <v>0</v>
      </c>
      <c r="T1368" s="2">
        <v>0</v>
      </c>
    </row>
    <row r="1369" spans="2:20">
      <c r="B1369" s="2" t="str">
        <f t="shared" ref="B1369:D1369" si="2716">IF(ISERROR(B1368),IF(ISERROR(B1367),IF(ISERROR(B1366),"BLANK",B1366),B1367),B1368)</f>
        <v>LH</v>
      </c>
      <c r="C1369" s="2" t="str">
        <f t="shared" si="2716"/>
        <v>KK</v>
      </c>
      <c r="D1369" s="2" t="str">
        <f t="shared" si="2716"/>
        <v>BC3</v>
      </c>
      <c r="E1369" s="7" t="str">
        <f>IF(ISERROR(VLOOKUP($D1369,SITES!$A:$E,2,FALSE)),"",VLOOKUP($D1369,SITES!$A:$E,2,FALSE))</f>
        <v>Broward County 3</v>
      </c>
      <c r="F1369" s="4">
        <f>IF(ISERROR(VLOOKUP($D1369,SITES!$A:$E,3,FALSE)),"",VLOOKUP($D1369,SITES!$A:$E,3,FALSE))</f>
        <v>26.158633333333334</v>
      </c>
      <c r="G1369" s="31">
        <f>IF(ISERROR(VLOOKUP($D1369,SITES!$A:$E,4,FALSE)),"",VLOOKUP($D1369,SITES!$A:$E,4,FALSE))</f>
        <v>-80.077349999999996</v>
      </c>
      <c r="H1369" s="50">
        <f t="shared" ref="H1369:P1369" si="2717">IF(ISERROR(H1368),IF(ISERROR(H1367),IF(ISERROR(H1366),"BLANK",H1366),H1367),H1368)</f>
        <v>45479</v>
      </c>
      <c r="I1369" s="2">
        <f t="shared" si="2717"/>
        <v>15</v>
      </c>
      <c r="J1369" s="2" t="str">
        <f t="shared" si="2717"/>
        <v>N</v>
      </c>
      <c r="K1369" s="6">
        <f t="shared" si="2717"/>
        <v>0.41666666666666669</v>
      </c>
      <c r="L1369" s="2" t="str">
        <f t="shared" si="2717"/>
        <v>Angela</v>
      </c>
      <c r="M1369" s="2">
        <f t="shared" si="2717"/>
        <v>18.899999999999999</v>
      </c>
      <c r="N1369" s="2">
        <f t="shared" si="2717"/>
        <v>2</v>
      </c>
      <c r="O1369" s="2">
        <f t="shared" si="2717"/>
        <v>2</v>
      </c>
      <c r="P1369" s="2" t="str">
        <f t="shared" si="2717"/>
        <v>dez</v>
      </c>
      <c r="Q1369" s="7" t="str">
        <f>IF($N1369=1,IF(ISERROR(VLOOKUP($P1369,'M1'!$A:$C,Q$2,FALSE)),"NOT PRESENT",VLOOKUP($P1369,'M1'!$A:$C,Q$2,FALSE)),IF($N1369=2,IF(ISERROR(VLOOKUP(DATA!$P1369,'M2'!$A:$C,Q$2,FALSE)),"NOT PRESENT",VLOOKUP(DATA!$P1369,'M2'!$A:$C,Q$2,FALSE)),IF($N1369=0,IF(ISERROR(VLOOKUP($P1369,'M1'!$A:$C,Q$2,FALSE)),IF(ISERROR(VLOOKUP(DATA!$P1369,'M2'!$A:$C,Q$2,FALSE)),"NOT PRESENT",VLOOKUP(DATA!$P1369,'M2'!$A:$C,Q$2,FALSE)),VLOOKUP($P1369,'M1'!$A:$C,Q$2,FALSE)),"SPECIFY METHOD")))</f>
        <v>Debris - Zero</v>
      </c>
      <c r="R1369" s="7" t="str">
        <f>IF($N1369=1,IF(ISERROR(VLOOKUP($P1369,'M1'!$A:$C,R$2,FALSE)),"NOT PRESENT",VLOOKUP($P1369,'M1'!$A:$C,R$2,FALSE)),IF($N1369=2,IF(ISERROR(VLOOKUP(DATA!$P1369,'M2'!$A:$C,R$2,FALSE)),"NOT PRESENT",VLOOKUP(DATA!$P1369,'M2'!$A:$C,R$2,FALSE)),IF($N1369=0,IF(ISERROR(VLOOKUP($P1369,'M1'!$A:$C,R$2,FALSE)),IF(ISERROR(VLOOKUP(DATA!$P1369,'M2'!$A:$C,R$2,FALSE)),"NOT PRESENT",VLOOKUP(DATA!$P1369,'M2'!$A:$C,R$2,FALSE)),VLOOKUP($P1369,'M1'!$A:$C,R$2,FALSE)),"SPECIFY METHOD")))</f>
        <v>No Debris found</v>
      </c>
      <c r="S1369" s="33">
        <f t="shared" si="2705"/>
        <v>0</v>
      </c>
      <c r="T1369" s="2">
        <v>0</v>
      </c>
    </row>
    <row r="1370" spans="2:20">
      <c r="B1370" s="2" t="str">
        <f t="shared" ref="B1370:D1370" si="2718">IF(ISERROR(B1369),IF(ISERROR(B1368),IF(ISERROR(B1367),"BLANK",B1367),B1368),B1369)</f>
        <v>LH</v>
      </c>
      <c r="C1370" s="2" t="str">
        <f t="shared" si="2718"/>
        <v>KK</v>
      </c>
      <c r="D1370" s="2" t="str">
        <f t="shared" si="2718"/>
        <v>BC3</v>
      </c>
      <c r="E1370" s="7" t="str">
        <f>IF(ISERROR(VLOOKUP($D1370,SITES!$A:$E,2,FALSE)),"",VLOOKUP($D1370,SITES!$A:$E,2,FALSE))</f>
        <v>Broward County 3</v>
      </c>
      <c r="F1370" s="4">
        <f>IF(ISERROR(VLOOKUP($D1370,SITES!$A:$E,3,FALSE)),"",VLOOKUP($D1370,SITES!$A:$E,3,FALSE))</f>
        <v>26.158633333333334</v>
      </c>
      <c r="G1370" s="31">
        <f>IF(ISERROR(VLOOKUP($D1370,SITES!$A:$E,4,FALSE)),"",VLOOKUP($D1370,SITES!$A:$E,4,FALSE))</f>
        <v>-80.077349999999996</v>
      </c>
      <c r="H1370" s="50">
        <f t="shared" ref="H1370:P1370" si="2719">IF(ISERROR(H1369),IF(ISERROR(H1368),IF(ISERROR(H1367),"BLANK",H1367),H1368),H1369)</f>
        <v>45479</v>
      </c>
      <c r="I1370" s="2">
        <f t="shared" si="2719"/>
        <v>15</v>
      </c>
      <c r="J1370" s="2" t="str">
        <f t="shared" si="2719"/>
        <v>N</v>
      </c>
      <c r="K1370" s="6">
        <f t="shared" si="2719"/>
        <v>0.41666666666666669</v>
      </c>
      <c r="L1370" s="2" t="str">
        <f t="shared" si="2719"/>
        <v>Angela</v>
      </c>
      <c r="M1370" s="2">
        <f t="shared" si="2719"/>
        <v>18.899999999999999</v>
      </c>
      <c r="N1370" s="2">
        <f t="shared" si="2719"/>
        <v>2</v>
      </c>
      <c r="O1370" s="2">
        <f t="shared" si="2719"/>
        <v>2</v>
      </c>
      <c r="P1370" s="2" t="str">
        <f t="shared" si="2719"/>
        <v>dez</v>
      </c>
      <c r="Q1370" s="7" t="str">
        <f>IF($N1370=1,IF(ISERROR(VLOOKUP($P1370,'M1'!$A:$C,Q$2,FALSE)),"NOT PRESENT",VLOOKUP($P1370,'M1'!$A:$C,Q$2,FALSE)),IF($N1370=2,IF(ISERROR(VLOOKUP(DATA!$P1370,'M2'!$A:$C,Q$2,FALSE)),"NOT PRESENT",VLOOKUP(DATA!$P1370,'M2'!$A:$C,Q$2,FALSE)),IF($N1370=0,IF(ISERROR(VLOOKUP($P1370,'M1'!$A:$C,Q$2,FALSE)),IF(ISERROR(VLOOKUP(DATA!$P1370,'M2'!$A:$C,Q$2,FALSE)),"NOT PRESENT",VLOOKUP(DATA!$P1370,'M2'!$A:$C,Q$2,FALSE)),VLOOKUP($P1370,'M1'!$A:$C,Q$2,FALSE)),"SPECIFY METHOD")))</f>
        <v>Debris - Zero</v>
      </c>
      <c r="R1370" s="7" t="str">
        <f>IF($N1370=1,IF(ISERROR(VLOOKUP($P1370,'M1'!$A:$C,R$2,FALSE)),"NOT PRESENT",VLOOKUP($P1370,'M1'!$A:$C,R$2,FALSE)),IF($N1370=2,IF(ISERROR(VLOOKUP(DATA!$P1370,'M2'!$A:$C,R$2,FALSE)),"NOT PRESENT",VLOOKUP(DATA!$P1370,'M2'!$A:$C,R$2,FALSE)),IF($N1370=0,IF(ISERROR(VLOOKUP($P1370,'M1'!$A:$C,R$2,FALSE)),IF(ISERROR(VLOOKUP(DATA!$P1370,'M2'!$A:$C,R$2,FALSE)),"NOT PRESENT",VLOOKUP(DATA!$P1370,'M2'!$A:$C,R$2,FALSE)),VLOOKUP($P1370,'M1'!$A:$C,R$2,FALSE)),"SPECIFY METHOD")))</f>
        <v>No Debris found</v>
      </c>
      <c r="S1370" s="33">
        <f t="shared" si="2705"/>
        <v>0</v>
      </c>
      <c r="T1370" s="2">
        <v>0</v>
      </c>
    </row>
    <row r="1371" spans="2:20">
      <c r="B1371" s="2" t="str">
        <f t="shared" ref="B1371:D1371" si="2720">IF(ISERROR(B1370),IF(ISERROR(B1369),IF(ISERROR(B1368),"BLANK",B1368),B1369),B1370)</f>
        <v>LH</v>
      </c>
      <c r="C1371" s="2" t="str">
        <f t="shared" si="2720"/>
        <v>KK</v>
      </c>
      <c r="D1371" s="2" t="str">
        <f t="shared" si="2720"/>
        <v>BC3</v>
      </c>
      <c r="E1371" s="7" t="str">
        <f>IF(ISERROR(VLOOKUP($D1371,SITES!$A:$E,2,FALSE)),"",VLOOKUP($D1371,SITES!$A:$E,2,FALSE))</f>
        <v>Broward County 3</v>
      </c>
      <c r="F1371" s="4">
        <f>IF(ISERROR(VLOOKUP($D1371,SITES!$A:$E,3,FALSE)),"",VLOOKUP($D1371,SITES!$A:$E,3,FALSE))</f>
        <v>26.158633333333334</v>
      </c>
      <c r="G1371" s="31">
        <f>IF(ISERROR(VLOOKUP($D1371,SITES!$A:$E,4,FALSE)),"",VLOOKUP($D1371,SITES!$A:$E,4,FALSE))</f>
        <v>-80.077349999999996</v>
      </c>
      <c r="H1371" s="50">
        <f t="shared" ref="H1371:P1371" si="2721">IF(ISERROR(H1370),IF(ISERROR(H1369),IF(ISERROR(H1368),"BLANK",H1368),H1369),H1370)</f>
        <v>45479</v>
      </c>
      <c r="I1371" s="2">
        <f t="shared" si="2721"/>
        <v>15</v>
      </c>
      <c r="J1371" s="2" t="str">
        <f t="shared" si="2721"/>
        <v>N</v>
      </c>
      <c r="K1371" s="6">
        <f t="shared" si="2721"/>
        <v>0.41666666666666669</v>
      </c>
      <c r="L1371" s="2" t="str">
        <f t="shared" si="2721"/>
        <v>Angela</v>
      </c>
      <c r="M1371" s="2">
        <f t="shared" si="2721"/>
        <v>18.899999999999999</v>
      </c>
      <c r="N1371" s="2">
        <f t="shared" si="2721"/>
        <v>2</v>
      </c>
      <c r="O1371" s="2">
        <f t="shared" si="2721"/>
        <v>2</v>
      </c>
      <c r="P1371" s="2" t="str">
        <f t="shared" si="2721"/>
        <v>dez</v>
      </c>
      <c r="Q1371" s="7" t="str">
        <f>IF($N1371=1,IF(ISERROR(VLOOKUP($P1371,'M1'!$A:$C,Q$2,FALSE)),"NOT PRESENT",VLOOKUP($P1371,'M1'!$A:$C,Q$2,FALSE)),IF($N1371=2,IF(ISERROR(VLOOKUP(DATA!$P1371,'M2'!$A:$C,Q$2,FALSE)),"NOT PRESENT",VLOOKUP(DATA!$P1371,'M2'!$A:$C,Q$2,FALSE)),IF($N1371=0,IF(ISERROR(VLOOKUP($P1371,'M1'!$A:$C,Q$2,FALSE)),IF(ISERROR(VLOOKUP(DATA!$P1371,'M2'!$A:$C,Q$2,FALSE)),"NOT PRESENT",VLOOKUP(DATA!$P1371,'M2'!$A:$C,Q$2,FALSE)),VLOOKUP($P1371,'M1'!$A:$C,Q$2,FALSE)),"SPECIFY METHOD")))</f>
        <v>Debris - Zero</v>
      </c>
      <c r="R1371" s="7" t="str">
        <f>IF($N1371=1,IF(ISERROR(VLOOKUP($P1371,'M1'!$A:$C,R$2,FALSE)),"NOT PRESENT",VLOOKUP($P1371,'M1'!$A:$C,R$2,FALSE)),IF($N1371=2,IF(ISERROR(VLOOKUP(DATA!$P1371,'M2'!$A:$C,R$2,FALSE)),"NOT PRESENT",VLOOKUP(DATA!$P1371,'M2'!$A:$C,R$2,FALSE)),IF($N1371=0,IF(ISERROR(VLOOKUP($P1371,'M1'!$A:$C,R$2,FALSE)),IF(ISERROR(VLOOKUP(DATA!$P1371,'M2'!$A:$C,R$2,FALSE)),"NOT PRESENT",VLOOKUP(DATA!$P1371,'M2'!$A:$C,R$2,FALSE)),VLOOKUP($P1371,'M1'!$A:$C,R$2,FALSE)),"SPECIFY METHOD")))</f>
        <v>No Debris found</v>
      </c>
      <c r="S1371" s="33">
        <f t="shared" si="2705"/>
        <v>0</v>
      </c>
      <c r="T1371" s="2">
        <v>0</v>
      </c>
    </row>
    <row r="1372" spans="2:20">
      <c r="B1372" s="2" t="str">
        <f t="shared" ref="B1372:D1372" si="2722">IF(ISERROR(B1371),IF(ISERROR(B1370),IF(ISERROR(B1369),"BLANK",B1369),B1370),B1371)</f>
        <v>LH</v>
      </c>
      <c r="C1372" s="2" t="str">
        <f t="shared" si="2722"/>
        <v>KK</v>
      </c>
      <c r="D1372" s="2" t="str">
        <f t="shared" si="2722"/>
        <v>BC3</v>
      </c>
      <c r="E1372" s="7" t="str">
        <f>IF(ISERROR(VLOOKUP($D1372,SITES!$A:$E,2,FALSE)),"",VLOOKUP($D1372,SITES!$A:$E,2,FALSE))</f>
        <v>Broward County 3</v>
      </c>
      <c r="F1372" s="4">
        <f>IF(ISERROR(VLOOKUP($D1372,SITES!$A:$E,3,FALSE)),"",VLOOKUP($D1372,SITES!$A:$E,3,FALSE))</f>
        <v>26.158633333333334</v>
      </c>
      <c r="G1372" s="31">
        <f>IF(ISERROR(VLOOKUP($D1372,SITES!$A:$E,4,FALSE)),"",VLOOKUP($D1372,SITES!$A:$E,4,FALSE))</f>
        <v>-80.077349999999996</v>
      </c>
      <c r="H1372" s="50">
        <f t="shared" ref="H1372:P1372" si="2723">IF(ISERROR(H1371),IF(ISERROR(H1370),IF(ISERROR(H1369),"BLANK",H1369),H1370),H1371)</f>
        <v>45479</v>
      </c>
      <c r="I1372" s="2">
        <f t="shared" si="2723"/>
        <v>15</v>
      </c>
      <c r="J1372" s="2" t="str">
        <f t="shared" si="2723"/>
        <v>N</v>
      </c>
      <c r="K1372" s="6">
        <f t="shared" si="2723"/>
        <v>0.41666666666666669</v>
      </c>
      <c r="L1372" s="2" t="str">
        <f t="shared" si="2723"/>
        <v>Angela</v>
      </c>
      <c r="M1372" s="2">
        <f t="shared" si="2723"/>
        <v>18.899999999999999</v>
      </c>
      <c r="N1372" s="2">
        <f t="shared" si="2723"/>
        <v>2</v>
      </c>
      <c r="O1372" s="2">
        <f t="shared" si="2723"/>
        <v>2</v>
      </c>
      <c r="P1372" s="2" t="str">
        <f t="shared" si="2723"/>
        <v>dez</v>
      </c>
      <c r="Q1372" s="7" t="str">
        <f>IF($N1372=1,IF(ISERROR(VLOOKUP($P1372,'M1'!$A:$C,Q$2,FALSE)),"NOT PRESENT",VLOOKUP($P1372,'M1'!$A:$C,Q$2,FALSE)),IF($N1372=2,IF(ISERROR(VLOOKUP(DATA!$P1372,'M2'!$A:$C,Q$2,FALSE)),"NOT PRESENT",VLOOKUP(DATA!$P1372,'M2'!$A:$C,Q$2,FALSE)),IF($N1372=0,IF(ISERROR(VLOOKUP($P1372,'M1'!$A:$C,Q$2,FALSE)),IF(ISERROR(VLOOKUP(DATA!$P1372,'M2'!$A:$C,Q$2,FALSE)),"NOT PRESENT",VLOOKUP(DATA!$P1372,'M2'!$A:$C,Q$2,FALSE)),VLOOKUP($P1372,'M1'!$A:$C,Q$2,FALSE)),"SPECIFY METHOD")))</f>
        <v>Debris - Zero</v>
      </c>
      <c r="R1372" s="7" t="str">
        <f>IF($N1372=1,IF(ISERROR(VLOOKUP($P1372,'M1'!$A:$C,R$2,FALSE)),"NOT PRESENT",VLOOKUP($P1372,'M1'!$A:$C,R$2,FALSE)),IF($N1372=2,IF(ISERROR(VLOOKUP(DATA!$P1372,'M2'!$A:$C,R$2,FALSE)),"NOT PRESENT",VLOOKUP(DATA!$P1372,'M2'!$A:$C,R$2,FALSE)),IF($N1372=0,IF(ISERROR(VLOOKUP($P1372,'M1'!$A:$C,R$2,FALSE)),IF(ISERROR(VLOOKUP(DATA!$P1372,'M2'!$A:$C,R$2,FALSE)),"NOT PRESENT",VLOOKUP(DATA!$P1372,'M2'!$A:$C,R$2,FALSE)),VLOOKUP($P1372,'M1'!$A:$C,R$2,FALSE)),"SPECIFY METHOD")))</f>
        <v>No Debris found</v>
      </c>
      <c r="S1372" s="33">
        <f t="shared" si="2705"/>
        <v>0</v>
      </c>
      <c r="T1372" s="2">
        <v>0</v>
      </c>
    </row>
    <row r="1373" spans="2:20">
      <c r="B1373" s="2" t="str">
        <f t="shared" ref="B1373:D1373" si="2724">IF(ISERROR(B1372),IF(ISERROR(B1371),IF(ISERROR(B1370),"BLANK",B1370),B1371),B1372)</f>
        <v>LH</v>
      </c>
      <c r="C1373" s="2" t="str">
        <f t="shared" si="2724"/>
        <v>KK</v>
      </c>
      <c r="D1373" s="2" t="str">
        <f t="shared" si="2724"/>
        <v>BC3</v>
      </c>
      <c r="E1373" s="7" t="str">
        <f>IF(ISERROR(VLOOKUP($D1373,SITES!$A:$E,2,FALSE)),"",VLOOKUP($D1373,SITES!$A:$E,2,FALSE))</f>
        <v>Broward County 3</v>
      </c>
      <c r="F1373" s="4">
        <f>IF(ISERROR(VLOOKUP($D1373,SITES!$A:$E,3,FALSE)),"",VLOOKUP($D1373,SITES!$A:$E,3,FALSE))</f>
        <v>26.158633333333334</v>
      </c>
      <c r="G1373" s="31">
        <f>IF(ISERROR(VLOOKUP($D1373,SITES!$A:$E,4,FALSE)),"",VLOOKUP($D1373,SITES!$A:$E,4,FALSE))</f>
        <v>-80.077349999999996</v>
      </c>
      <c r="H1373" s="50">
        <f t="shared" ref="H1373:P1373" si="2725">IF(ISERROR(H1372),IF(ISERROR(H1371),IF(ISERROR(H1370),"BLANK",H1370),H1371),H1372)</f>
        <v>45479</v>
      </c>
      <c r="I1373" s="2">
        <f t="shared" si="2725"/>
        <v>15</v>
      </c>
      <c r="J1373" s="2" t="str">
        <f t="shared" si="2725"/>
        <v>N</v>
      </c>
      <c r="K1373" s="6">
        <f t="shared" si="2725"/>
        <v>0.41666666666666669</v>
      </c>
      <c r="L1373" s="2" t="str">
        <f t="shared" si="2725"/>
        <v>Angela</v>
      </c>
      <c r="M1373" s="2">
        <f t="shared" si="2725"/>
        <v>18.899999999999999</v>
      </c>
      <c r="N1373" s="2">
        <f t="shared" si="2725"/>
        <v>2</v>
      </c>
      <c r="O1373" s="2">
        <f t="shared" si="2725"/>
        <v>2</v>
      </c>
      <c r="P1373" s="2" t="str">
        <f t="shared" si="2725"/>
        <v>dez</v>
      </c>
      <c r="Q1373" s="7" t="str">
        <f>IF($N1373=1,IF(ISERROR(VLOOKUP($P1373,'M1'!$A:$C,Q$2,FALSE)),"NOT PRESENT",VLOOKUP($P1373,'M1'!$A:$C,Q$2,FALSE)),IF($N1373=2,IF(ISERROR(VLOOKUP(DATA!$P1373,'M2'!$A:$C,Q$2,FALSE)),"NOT PRESENT",VLOOKUP(DATA!$P1373,'M2'!$A:$C,Q$2,FALSE)),IF($N1373=0,IF(ISERROR(VLOOKUP($P1373,'M1'!$A:$C,Q$2,FALSE)),IF(ISERROR(VLOOKUP(DATA!$P1373,'M2'!$A:$C,Q$2,FALSE)),"NOT PRESENT",VLOOKUP(DATA!$P1373,'M2'!$A:$C,Q$2,FALSE)),VLOOKUP($P1373,'M1'!$A:$C,Q$2,FALSE)),"SPECIFY METHOD")))</f>
        <v>Debris - Zero</v>
      </c>
      <c r="R1373" s="7" t="str">
        <f>IF($N1373=1,IF(ISERROR(VLOOKUP($P1373,'M1'!$A:$C,R$2,FALSE)),"NOT PRESENT",VLOOKUP($P1373,'M1'!$A:$C,R$2,FALSE)),IF($N1373=2,IF(ISERROR(VLOOKUP(DATA!$P1373,'M2'!$A:$C,R$2,FALSE)),"NOT PRESENT",VLOOKUP(DATA!$P1373,'M2'!$A:$C,R$2,FALSE)),IF($N1373=0,IF(ISERROR(VLOOKUP($P1373,'M1'!$A:$C,R$2,FALSE)),IF(ISERROR(VLOOKUP(DATA!$P1373,'M2'!$A:$C,R$2,FALSE)),"NOT PRESENT",VLOOKUP(DATA!$P1373,'M2'!$A:$C,R$2,FALSE)),VLOOKUP($P1373,'M1'!$A:$C,R$2,FALSE)),"SPECIFY METHOD")))</f>
        <v>No Debris found</v>
      </c>
      <c r="S1373" s="33">
        <f t="shared" si="2705"/>
        <v>0</v>
      </c>
      <c r="T1373" s="2">
        <v>0</v>
      </c>
    </row>
    <row r="1374" spans="2:20">
      <c r="B1374" s="2" t="str">
        <f t="shared" ref="B1374:D1374" si="2726">IF(ISERROR(B1373),IF(ISERROR(B1372),IF(ISERROR(B1371),"BLANK",B1371),B1372),B1373)</f>
        <v>LH</v>
      </c>
      <c r="C1374" s="2" t="str">
        <f t="shared" si="2726"/>
        <v>KK</v>
      </c>
      <c r="D1374" s="2" t="str">
        <f t="shared" si="2726"/>
        <v>BC3</v>
      </c>
      <c r="E1374" s="7" t="str">
        <f>IF(ISERROR(VLOOKUP($D1374,SITES!$A:$E,2,FALSE)),"",VLOOKUP($D1374,SITES!$A:$E,2,FALSE))</f>
        <v>Broward County 3</v>
      </c>
      <c r="F1374" s="4">
        <f>IF(ISERROR(VLOOKUP($D1374,SITES!$A:$E,3,FALSE)),"",VLOOKUP($D1374,SITES!$A:$E,3,FALSE))</f>
        <v>26.158633333333334</v>
      </c>
      <c r="G1374" s="31">
        <f>IF(ISERROR(VLOOKUP($D1374,SITES!$A:$E,4,FALSE)),"",VLOOKUP($D1374,SITES!$A:$E,4,FALSE))</f>
        <v>-80.077349999999996</v>
      </c>
      <c r="H1374" s="50">
        <f t="shared" ref="H1374:P1374" si="2727">IF(ISERROR(H1373),IF(ISERROR(H1372),IF(ISERROR(H1371),"BLANK",H1371),H1372),H1373)</f>
        <v>45479</v>
      </c>
      <c r="I1374" s="2">
        <f t="shared" si="2727"/>
        <v>15</v>
      </c>
      <c r="J1374" s="2" t="str">
        <f t="shared" si="2727"/>
        <v>N</v>
      </c>
      <c r="K1374" s="6">
        <f t="shared" si="2727"/>
        <v>0.41666666666666669</v>
      </c>
      <c r="L1374" s="2" t="str">
        <f t="shared" si="2727"/>
        <v>Angela</v>
      </c>
      <c r="M1374" s="2">
        <f t="shared" si="2727"/>
        <v>18.899999999999999</v>
      </c>
      <c r="N1374" s="2">
        <f t="shared" si="2727"/>
        <v>2</v>
      </c>
      <c r="O1374" s="2">
        <f t="shared" si="2727"/>
        <v>2</v>
      </c>
      <c r="P1374" s="2" t="str">
        <f t="shared" si="2727"/>
        <v>dez</v>
      </c>
      <c r="Q1374" s="7" t="str">
        <f>IF($N1374=1,IF(ISERROR(VLOOKUP($P1374,'M1'!$A:$C,Q$2,FALSE)),"NOT PRESENT",VLOOKUP($P1374,'M1'!$A:$C,Q$2,FALSE)),IF($N1374=2,IF(ISERROR(VLOOKUP(DATA!$P1374,'M2'!$A:$C,Q$2,FALSE)),"NOT PRESENT",VLOOKUP(DATA!$P1374,'M2'!$A:$C,Q$2,FALSE)),IF($N1374=0,IF(ISERROR(VLOOKUP($P1374,'M1'!$A:$C,Q$2,FALSE)),IF(ISERROR(VLOOKUP(DATA!$P1374,'M2'!$A:$C,Q$2,FALSE)),"NOT PRESENT",VLOOKUP(DATA!$P1374,'M2'!$A:$C,Q$2,FALSE)),VLOOKUP($P1374,'M1'!$A:$C,Q$2,FALSE)),"SPECIFY METHOD")))</f>
        <v>Debris - Zero</v>
      </c>
      <c r="R1374" s="7" t="str">
        <f>IF($N1374=1,IF(ISERROR(VLOOKUP($P1374,'M1'!$A:$C,R$2,FALSE)),"NOT PRESENT",VLOOKUP($P1374,'M1'!$A:$C,R$2,FALSE)),IF($N1374=2,IF(ISERROR(VLOOKUP(DATA!$P1374,'M2'!$A:$C,R$2,FALSE)),"NOT PRESENT",VLOOKUP(DATA!$P1374,'M2'!$A:$C,R$2,FALSE)),IF($N1374=0,IF(ISERROR(VLOOKUP($P1374,'M1'!$A:$C,R$2,FALSE)),IF(ISERROR(VLOOKUP(DATA!$P1374,'M2'!$A:$C,R$2,FALSE)),"NOT PRESENT",VLOOKUP(DATA!$P1374,'M2'!$A:$C,R$2,FALSE)),VLOOKUP($P1374,'M1'!$A:$C,R$2,FALSE)),"SPECIFY METHOD")))</f>
        <v>No Debris found</v>
      </c>
      <c r="S1374" s="33">
        <f t="shared" si="2705"/>
        <v>0</v>
      </c>
      <c r="T1374" s="2">
        <v>0</v>
      </c>
    </row>
    <row r="1375" spans="2:20">
      <c r="B1375" s="2" t="str">
        <f t="shared" ref="B1375:D1375" si="2728">IF(ISERROR(B1374),IF(ISERROR(B1373),IF(ISERROR(B1372),"BLANK",B1372),B1373),B1374)</f>
        <v>LH</v>
      </c>
      <c r="C1375" s="2" t="str">
        <f t="shared" si="2728"/>
        <v>KK</v>
      </c>
      <c r="D1375" s="2" t="str">
        <f t="shared" si="2728"/>
        <v>BC3</v>
      </c>
      <c r="E1375" s="7" t="str">
        <f>IF(ISERROR(VLOOKUP($D1375,SITES!$A:$E,2,FALSE)),"",VLOOKUP($D1375,SITES!$A:$E,2,FALSE))</f>
        <v>Broward County 3</v>
      </c>
      <c r="F1375" s="4">
        <f>IF(ISERROR(VLOOKUP($D1375,SITES!$A:$E,3,FALSE)),"",VLOOKUP($D1375,SITES!$A:$E,3,FALSE))</f>
        <v>26.158633333333334</v>
      </c>
      <c r="G1375" s="31">
        <f>IF(ISERROR(VLOOKUP($D1375,SITES!$A:$E,4,FALSE)),"",VLOOKUP($D1375,SITES!$A:$E,4,FALSE))</f>
        <v>-80.077349999999996</v>
      </c>
      <c r="H1375" s="50">
        <f t="shared" ref="H1375:P1375" si="2729">IF(ISERROR(H1374),IF(ISERROR(H1373),IF(ISERROR(H1372),"BLANK",H1372),H1373),H1374)</f>
        <v>45479</v>
      </c>
      <c r="I1375" s="2">
        <f t="shared" si="2729"/>
        <v>15</v>
      </c>
      <c r="J1375" s="2" t="str">
        <f t="shared" si="2729"/>
        <v>N</v>
      </c>
      <c r="K1375" s="6">
        <f t="shared" si="2729"/>
        <v>0.41666666666666669</v>
      </c>
      <c r="L1375" s="2" t="str">
        <f t="shared" si="2729"/>
        <v>Angela</v>
      </c>
      <c r="M1375" s="2">
        <f t="shared" si="2729"/>
        <v>18.899999999999999</v>
      </c>
      <c r="N1375" s="2">
        <f t="shared" si="2729"/>
        <v>2</v>
      </c>
      <c r="O1375" s="2">
        <f t="shared" si="2729"/>
        <v>2</v>
      </c>
      <c r="P1375" s="2" t="str">
        <f t="shared" si="2729"/>
        <v>dez</v>
      </c>
      <c r="Q1375" s="7" t="str">
        <f>IF($N1375=1,IF(ISERROR(VLOOKUP($P1375,'M1'!$A:$C,Q$2,FALSE)),"NOT PRESENT",VLOOKUP($P1375,'M1'!$A:$C,Q$2,FALSE)),IF($N1375=2,IF(ISERROR(VLOOKUP(DATA!$P1375,'M2'!$A:$C,Q$2,FALSE)),"NOT PRESENT",VLOOKUP(DATA!$P1375,'M2'!$A:$C,Q$2,FALSE)),IF($N1375=0,IF(ISERROR(VLOOKUP($P1375,'M1'!$A:$C,Q$2,FALSE)),IF(ISERROR(VLOOKUP(DATA!$P1375,'M2'!$A:$C,Q$2,FALSE)),"NOT PRESENT",VLOOKUP(DATA!$P1375,'M2'!$A:$C,Q$2,FALSE)),VLOOKUP($P1375,'M1'!$A:$C,Q$2,FALSE)),"SPECIFY METHOD")))</f>
        <v>Debris - Zero</v>
      </c>
      <c r="R1375" s="7" t="str">
        <f>IF($N1375=1,IF(ISERROR(VLOOKUP($P1375,'M1'!$A:$C,R$2,FALSE)),"NOT PRESENT",VLOOKUP($P1375,'M1'!$A:$C,R$2,FALSE)),IF($N1375=2,IF(ISERROR(VLOOKUP(DATA!$P1375,'M2'!$A:$C,R$2,FALSE)),"NOT PRESENT",VLOOKUP(DATA!$P1375,'M2'!$A:$C,R$2,FALSE)),IF($N1375=0,IF(ISERROR(VLOOKUP($P1375,'M1'!$A:$C,R$2,FALSE)),IF(ISERROR(VLOOKUP(DATA!$P1375,'M2'!$A:$C,R$2,FALSE)),"NOT PRESENT",VLOOKUP(DATA!$P1375,'M2'!$A:$C,R$2,FALSE)),VLOOKUP($P1375,'M1'!$A:$C,R$2,FALSE)),"SPECIFY METHOD")))</f>
        <v>No Debris found</v>
      </c>
      <c r="S1375" s="33">
        <f t="shared" si="2705"/>
        <v>0</v>
      </c>
      <c r="T1375" s="2">
        <v>0</v>
      </c>
    </row>
    <row r="1376" spans="2:20">
      <c r="B1376" s="2" t="str">
        <f t="shared" ref="B1376:D1376" si="2730">IF(ISERROR(B1375),IF(ISERROR(B1374),IF(ISERROR(B1373),"BLANK",B1373),B1374),B1375)</f>
        <v>LH</v>
      </c>
      <c r="C1376" s="2" t="str">
        <f t="shared" si="2730"/>
        <v>KK</v>
      </c>
      <c r="D1376" s="2" t="str">
        <f t="shared" si="2730"/>
        <v>BC3</v>
      </c>
      <c r="E1376" s="7" t="str">
        <f>IF(ISERROR(VLOOKUP($D1376,SITES!$A:$E,2,FALSE)),"",VLOOKUP($D1376,SITES!$A:$E,2,FALSE))</f>
        <v>Broward County 3</v>
      </c>
      <c r="F1376" s="4">
        <f>IF(ISERROR(VLOOKUP($D1376,SITES!$A:$E,3,FALSE)),"",VLOOKUP($D1376,SITES!$A:$E,3,FALSE))</f>
        <v>26.158633333333334</v>
      </c>
      <c r="G1376" s="31">
        <f>IF(ISERROR(VLOOKUP($D1376,SITES!$A:$E,4,FALSE)),"",VLOOKUP($D1376,SITES!$A:$E,4,FALSE))</f>
        <v>-80.077349999999996</v>
      </c>
      <c r="H1376" s="50">
        <f t="shared" ref="H1376:P1376" si="2731">IF(ISERROR(H1375),IF(ISERROR(H1374),IF(ISERROR(H1373),"BLANK",H1373),H1374),H1375)</f>
        <v>45479</v>
      </c>
      <c r="I1376" s="2">
        <f t="shared" si="2731"/>
        <v>15</v>
      </c>
      <c r="J1376" s="2" t="str">
        <f t="shared" si="2731"/>
        <v>N</v>
      </c>
      <c r="K1376" s="6">
        <f t="shared" si="2731"/>
        <v>0.41666666666666669</v>
      </c>
      <c r="L1376" s="2" t="str">
        <f t="shared" si="2731"/>
        <v>Angela</v>
      </c>
      <c r="M1376" s="2">
        <f t="shared" si="2731"/>
        <v>18.899999999999999</v>
      </c>
      <c r="N1376" s="2">
        <f t="shared" si="2731"/>
        <v>2</v>
      </c>
      <c r="O1376" s="2">
        <f t="shared" si="2731"/>
        <v>2</v>
      </c>
      <c r="P1376" s="2" t="str">
        <f t="shared" si="2731"/>
        <v>dez</v>
      </c>
      <c r="Q1376" s="7" t="str">
        <f>IF($N1376=1,IF(ISERROR(VLOOKUP($P1376,'M1'!$A:$C,Q$2,FALSE)),"NOT PRESENT",VLOOKUP($P1376,'M1'!$A:$C,Q$2,FALSE)),IF($N1376=2,IF(ISERROR(VLOOKUP(DATA!$P1376,'M2'!$A:$C,Q$2,FALSE)),"NOT PRESENT",VLOOKUP(DATA!$P1376,'M2'!$A:$C,Q$2,FALSE)),IF($N1376=0,IF(ISERROR(VLOOKUP($P1376,'M1'!$A:$C,Q$2,FALSE)),IF(ISERROR(VLOOKUP(DATA!$P1376,'M2'!$A:$C,Q$2,FALSE)),"NOT PRESENT",VLOOKUP(DATA!$P1376,'M2'!$A:$C,Q$2,FALSE)),VLOOKUP($P1376,'M1'!$A:$C,Q$2,FALSE)),"SPECIFY METHOD")))</f>
        <v>Debris - Zero</v>
      </c>
      <c r="R1376" s="7" t="str">
        <f>IF($N1376=1,IF(ISERROR(VLOOKUP($P1376,'M1'!$A:$C,R$2,FALSE)),"NOT PRESENT",VLOOKUP($P1376,'M1'!$A:$C,R$2,FALSE)),IF($N1376=2,IF(ISERROR(VLOOKUP(DATA!$P1376,'M2'!$A:$C,R$2,FALSE)),"NOT PRESENT",VLOOKUP(DATA!$P1376,'M2'!$A:$C,R$2,FALSE)),IF($N1376=0,IF(ISERROR(VLOOKUP($P1376,'M1'!$A:$C,R$2,FALSE)),IF(ISERROR(VLOOKUP(DATA!$P1376,'M2'!$A:$C,R$2,FALSE)),"NOT PRESENT",VLOOKUP(DATA!$P1376,'M2'!$A:$C,R$2,FALSE)),VLOOKUP($P1376,'M1'!$A:$C,R$2,FALSE)),"SPECIFY METHOD")))</f>
        <v>No Debris found</v>
      </c>
      <c r="S1376" s="33">
        <f t="shared" si="2705"/>
        <v>0</v>
      </c>
      <c r="T1376" s="2">
        <v>0</v>
      </c>
    </row>
    <row r="1377" spans="2:20">
      <c r="B1377" s="2" t="str">
        <f t="shared" ref="B1377:D1377" si="2732">IF(ISERROR(B1376),IF(ISERROR(B1375),IF(ISERROR(B1374),"BLANK",B1374),B1375),B1376)</f>
        <v>LH</v>
      </c>
      <c r="C1377" s="2" t="str">
        <f t="shared" si="2732"/>
        <v>KK</v>
      </c>
      <c r="D1377" s="2" t="str">
        <f t="shared" si="2732"/>
        <v>BC3</v>
      </c>
      <c r="E1377" s="7" t="str">
        <f>IF(ISERROR(VLOOKUP($D1377,SITES!$A:$E,2,FALSE)),"",VLOOKUP($D1377,SITES!$A:$E,2,FALSE))</f>
        <v>Broward County 3</v>
      </c>
      <c r="F1377" s="4">
        <f>IF(ISERROR(VLOOKUP($D1377,SITES!$A:$E,3,FALSE)),"",VLOOKUP($D1377,SITES!$A:$E,3,FALSE))</f>
        <v>26.158633333333334</v>
      </c>
      <c r="G1377" s="31">
        <f>IF(ISERROR(VLOOKUP($D1377,SITES!$A:$E,4,FALSE)),"",VLOOKUP($D1377,SITES!$A:$E,4,FALSE))</f>
        <v>-80.077349999999996</v>
      </c>
      <c r="H1377" s="50">
        <f t="shared" ref="H1377:P1377" si="2733">IF(ISERROR(H1376),IF(ISERROR(H1375),IF(ISERROR(H1374),"BLANK",H1374),H1375),H1376)</f>
        <v>45479</v>
      </c>
      <c r="I1377" s="2">
        <f t="shared" si="2733"/>
        <v>15</v>
      </c>
      <c r="J1377" s="2" t="str">
        <f t="shared" si="2733"/>
        <v>N</v>
      </c>
      <c r="K1377" s="6">
        <f t="shared" si="2733"/>
        <v>0.41666666666666669</v>
      </c>
      <c r="L1377" s="2" t="str">
        <f t="shared" si="2733"/>
        <v>Angela</v>
      </c>
      <c r="M1377" s="2">
        <f t="shared" si="2733"/>
        <v>18.899999999999999</v>
      </c>
      <c r="N1377" s="2">
        <f t="shared" si="2733"/>
        <v>2</v>
      </c>
      <c r="O1377" s="2">
        <f t="shared" si="2733"/>
        <v>2</v>
      </c>
      <c r="P1377" s="2" t="str">
        <f t="shared" si="2733"/>
        <v>dez</v>
      </c>
      <c r="Q1377" s="7" t="str">
        <f>IF($N1377=1,IF(ISERROR(VLOOKUP($P1377,'M1'!$A:$C,Q$2,FALSE)),"NOT PRESENT",VLOOKUP($P1377,'M1'!$A:$C,Q$2,FALSE)),IF($N1377=2,IF(ISERROR(VLOOKUP(DATA!$P1377,'M2'!$A:$C,Q$2,FALSE)),"NOT PRESENT",VLOOKUP(DATA!$P1377,'M2'!$A:$C,Q$2,FALSE)),IF($N1377=0,IF(ISERROR(VLOOKUP($P1377,'M1'!$A:$C,Q$2,FALSE)),IF(ISERROR(VLOOKUP(DATA!$P1377,'M2'!$A:$C,Q$2,FALSE)),"NOT PRESENT",VLOOKUP(DATA!$P1377,'M2'!$A:$C,Q$2,FALSE)),VLOOKUP($P1377,'M1'!$A:$C,Q$2,FALSE)),"SPECIFY METHOD")))</f>
        <v>Debris - Zero</v>
      </c>
      <c r="R1377" s="7" t="str">
        <f>IF($N1377=1,IF(ISERROR(VLOOKUP($P1377,'M1'!$A:$C,R$2,FALSE)),"NOT PRESENT",VLOOKUP($P1377,'M1'!$A:$C,R$2,FALSE)),IF($N1377=2,IF(ISERROR(VLOOKUP(DATA!$P1377,'M2'!$A:$C,R$2,FALSE)),"NOT PRESENT",VLOOKUP(DATA!$P1377,'M2'!$A:$C,R$2,FALSE)),IF($N1377=0,IF(ISERROR(VLOOKUP($P1377,'M1'!$A:$C,R$2,FALSE)),IF(ISERROR(VLOOKUP(DATA!$P1377,'M2'!$A:$C,R$2,FALSE)),"NOT PRESENT",VLOOKUP(DATA!$P1377,'M2'!$A:$C,R$2,FALSE)),VLOOKUP($P1377,'M1'!$A:$C,R$2,FALSE)),"SPECIFY METHOD")))</f>
        <v>No Debris found</v>
      </c>
      <c r="S1377" s="33">
        <f t="shared" si="2705"/>
        <v>0</v>
      </c>
      <c r="T1377" s="2">
        <v>0</v>
      </c>
    </row>
    <row r="1378" spans="2:20">
      <c r="B1378" s="2" t="str">
        <f t="shared" ref="B1378:D1378" si="2734">IF(ISERROR(B1377),IF(ISERROR(B1376),IF(ISERROR(B1375),"BLANK",B1375),B1376),B1377)</f>
        <v>LH</v>
      </c>
      <c r="C1378" s="2" t="str">
        <f t="shared" si="2734"/>
        <v>KK</v>
      </c>
      <c r="D1378" s="2" t="str">
        <f t="shared" si="2734"/>
        <v>BC3</v>
      </c>
      <c r="E1378" s="7" t="str">
        <f>IF(ISERROR(VLOOKUP($D1378,SITES!$A:$E,2,FALSE)),"",VLOOKUP($D1378,SITES!$A:$E,2,FALSE))</f>
        <v>Broward County 3</v>
      </c>
      <c r="F1378" s="4">
        <f>IF(ISERROR(VLOOKUP($D1378,SITES!$A:$E,3,FALSE)),"",VLOOKUP($D1378,SITES!$A:$E,3,FALSE))</f>
        <v>26.158633333333334</v>
      </c>
      <c r="G1378" s="31">
        <f>IF(ISERROR(VLOOKUP($D1378,SITES!$A:$E,4,FALSE)),"",VLOOKUP($D1378,SITES!$A:$E,4,FALSE))</f>
        <v>-80.077349999999996</v>
      </c>
      <c r="H1378" s="50">
        <f t="shared" ref="H1378:P1378" si="2735">IF(ISERROR(H1377),IF(ISERROR(H1376),IF(ISERROR(H1375),"BLANK",H1375),H1376),H1377)</f>
        <v>45479</v>
      </c>
      <c r="I1378" s="2">
        <f t="shared" si="2735"/>
        <v>15</v>
      </c>
      <c r="J1378" s="2" t="str">
        <f t="shared" si="2735"/>
        <v>N</v>
      </c>
      <c r="K1378" s="6">
        <f t="shared" si="2735"/>
        <v>0.41666666666666669</v>
      </c>
      <c r="L1378" s="2" t="str">
        <f t="shared" si="2735"/>
        <v>Angela</v>
      </c>
      <c r="M1378" s="2">
        <f t="shared" si="2735"/>
        <v>18.899999999999999</v>
      </c>
      <c r="N1378" s="2">
        <f t="shared" si="2735"/>
        <v>2</v>
      </c>
      <c r="O1378" s="2">
        <f t="shared" si="2735"/>
        <v>2</v>
      </c>
      <c r="P1378" s="2" t="str">
        <f t="shared" si="2735"/>
        <v>dez</v>
      </c>
      <c r="Q1378" s="7" t="str">
        <f>IF($N1378=1,IF(ISERROR(VLOOKUP($P1378,'M1'!$A:$C,Q$2,FALSE)),"NOT PRESENT",VLOOKUP($P1378,'M1'!$A:$C,Q$2,FALSE)),IF($N1378=2,IF(ISERROR(VLOOKUP(DATA!$P1378,'M2'!$A:$C,Q$2,FALSE)),"NOT PRESENT",VLOOKUP(DATA!$P1378,'M2'!$A:$C,Q$2,FALSE)),IF($N1378=0,IF(ISERROR(VLOOKUP($P1378,'M1'!$A:$C,Q$2,FALSE)),IF(ISERROR(VLOOKUP(DATA!$P1378,'M2'!$A:$C,Q$2,FALSE)),"NOT PRESENT",VLOOKUP(DATA!$P1378,'M2'!$A:$C,Q$2,FALSE)),VLOOKUP($P1378,'M1'!$A:$C,Q$2,FALSE)),"SPECIFY METHOD")))</f>
        <v>Debris - Zero</v>
      </c>
      <c r="R1378" s="7" t="str">
        <f>IF($N1378=1,IF(ISERROR(VLOOKUP($P1378,'M1'!$A:$C,R$2,FALSE)),"NOT PRESENT",VLOOKUP($P1378,'M1'!$A:$C,R$2,FALSE)),IF($N1378=2,IF(ISERROR(VLOOKUP(DATA!$P1378,'M2'!$A:$C,R$2,FALSE)),"NOT PRESENT",VLOOKUP(DATA!$P1378,'M2'!$A:$C,R$2,FALSE)),IF($N1378=0,IF(ISERROR(VLOOKUP($P1378,'M1'!$A:$C,R$2,FALSE)),IF(ISERROR(VLOOKUP(DATA!$P1378,'M2'!$A:$C,R$2,FALSE)),"NOT PRESENT",VLOOKUP(DATA!$P1378,'M2'!$A:$C,R$2,FALSE)),VLOOKUP($P1378,'M1'!$A:$C,R$2,FALSE)),"SPECIFY METHOD")))</f>
        <v>No Debris found</v>
      </c>
      <c r="S1378" s="33">
        <f t="shared" si="2705"/>
        <v>0</v>
      </c>
      <c r="T1378" s="2">
        <v>0</v>
      </c>
    </row>
    <row r="1379" spans="2:20">
      <c r="B1379" s="2" t="str">
        <f t="shared" ref="B1379:D1379" si="2736">IF(ISERROR(B1378),IF(ISERROR(B1377),IF(ISERROR(B1376),"BLANK",B1376),B1377),B1378)</f>
        <v>LH</v>
      </c>
      <c r="C1379" s="2" t="str">
        <f t="shared" si="2736"/>
        <v>KK</v>
      </c>
      <c r="D1379" s="2" t="str">
        <f t="shared" si="2736"/>
        <v>BC3</v>
      </c>
      <c r="E1379" s="7" t="str">
        <f>IF(ISERROR(VLOOKUP($D1379,SITES!$A:$E,2,FALSE)),"",VLOOKUP($D1379,SITES!$A:$E,2,FALSE))</f>
        <v>Broward County 3</v>
      </c>
      <c r="F1379" s="4">
        <f>IF(ISERROR(VLOOKUP($D1379,SITES!$A:$E,3,FALSE)),"",VLOOKUP($D1379,SITES!$A:$E,3,FALSE))</f>
        <v>26.158633333333334</v>
      </c>
      <c r="G1379" s="31">
        <f>IF(ISERROR(VLOOKUP($D1379,SITES!$A:$E,4,FALSE)),"",VLOOKUP($D1379,SITES!$A:$E,4,FALSE))</f>
        <v>-80.077349999999996</v>
      </c>
      <c r="H1379" s="50">
        <f t="shared" ref="H1379:P1379" si="2737">IF(ISERROR(H1378),IF(ISERROR(H1377),IF(ISERROR(H1376),"BLANK",H1376),H1377),H1378)</f>
        <v>45479</v>
      </c>
      <c r="I1379" s="2">
        <f t="shared" si="2737"/>
        <v>15</v>
      </c>
      <c r="J1379" s="2" t="str">
        <f t="shared" si="2737"/>
        <v>N</v>
      </c>
      <c r="K1379" s="6">
        <f t="shared" si="2737"/>
        <v>0.41666666666666669</v>
      </c>
      <c r="L1379" s="2" t="str">
        <f t="shared" si="2737"/>
        <v>Angela</v>
      </c>
      <c r="M1379" s="2">
        <f t="shared" si="2737"/>
        <v>18.899999999999999</v>
      </c>
      <c r="N1379" s="2">
        <f t="shared" si="2737"/>
        <v>2</v>
      </c>
      <c r="O1379" s="2">
        <f t="shared" si="2737"/>
        <v>2</v>
      </c>
      <c r="P1379" s="2" t="str">
        <f t="shared" si="2737"/>
        <v>dez</v>
      </c>
      <c r="Q1379" s="7" t="str">
        <f>IF($N1379=1,IF(ISERROR(VLOOKUP($P1379,'M1'!$A:$C,Q$2,FALSE)),"NOT PRESENT",VLOOKUP($P1379,'M1'!$A:$C,Q$2,FALSE)),IF($N1379=2,IF(ISERROR(VLOOKUP(DATA!$P1379,'M2'!$A:$C,Q$2,FALSE)),"NOT PRESENT",VLOOKUP(DATA!$P1379,'M2'!$A:$C,Q$2,FALSE)),IF($N1379=0,IF(ISERROR(VLOOKUP($P1379,'M1'!$A:$C,Q$2,FALSE)),IF(ISERROR(VLOOKUP(DATA!$P1379,'M2'!$A:$C,Q$2,FALSE)),"NOT PRESENT",VLOOKUP(DATA!$P1379,'M2'!$A:$C,Q$2,FALSE)),VLOOKUP($P1379,'M1'!$A:$C,Q$2,FALSE)),"SPECIFY METHOD")))</f>
        <v>Debris - Zero</v>
      </c>
      <c r="R1379" s="7" t="str">
        <f>IF($N1379=1,IF(ISERROR(VLOOKUP($P1379,'M1'!$A:$C,R$2,FALSE)),"NOT PRESENT",VLOOKUP($P1379,'M1'!$A:$C,R$2,FALSE)),IF($N1379=2,IF(ISERROR(VLOOKUP(DATA!$P1379,'M2'!$A:$C,R$2,FALSE)),"NOT PRESENT",VLOOKUP(DATA!$P1379,'M2'!$A:$C,R$2,FALSE)),IF($N1379=0,IF(ISERROR(VLOOKUP($P1379,'M1'!$A:$C,R$2,FALSE)),IF(ISERROR(VLOOKUP(DATA!$P1379,'M2'!$A:$C,R$2,FALSE)),"NOT PRESENT",VLOOKUP(DATA!$P1379,'M2'!$A:$C,R$2,FALSE)),VLOOKUP($P1379,'M1'!$A:$C,R$2,FALSE)),"SPECIFY METHOD")))</f>
        <v>No Debris found</v>
      </c>
      <c r="S1379" s="33">
        <f t="shared" si="2705"/>
        <v>0</v>
      </c>
      <c r="T1379" s="2">
        <v>0</v>
      </c>
    </row>
    <row r="1380" spans="2:20">
      <c r="B1380" s="2" t="str">
        <f t="shared" ref="B1380:D1380" si="2738">IF(ISERROR(B1379),IF(ISERROR(B1378),IF(ISERROR(B1377),"BLANK",B1377),B1378),B1379)</f>
        <v>LH</v>
      </c>
      <c r="C1380" s="2" t="str">
        <f t="shared" si="2738"/>
        <v>KK</v>
      </c>
      <c r="D1380" s="2" t="str">
        <f t="shared" si="2738"/>
        <v>BC3</v>
      </c>
      <c r="E1380" s="7" t="str">
        <f>IF(ISERROR(VLOOKUP($D1380,SITES!$A:$E,2,FALSE)),"",VLOOKUP($D1380,SITES!$A:$E,2,FALSE))</f>
        <v>Broward County 3</v>
      </c>
      <c r="F1380" s="4">
        <f>IF(ISERROR(VLOOKUP($D1380,SITES!$A:$E,3,FALSE)),"",VLOOKUP($D1380,SITES!$A:$E,3,FALSE))</f>
        <v>26.158633333333334</v>
      </c>
      <c r="G1380" s="31">
        <f>IF(ISERROR(VLOOKUP($D1380,SITES!$A:$E,4,FALSE)),"",VLOOKUP($D1380,SITES!$A:$E,4,FALSE))</f>
        <v>-80.077349999999996</v>
      </c>
      <c r="H1380" s="50">
        <f t="shared" ref="H1380:P1380" si="2739">IF(ISERROR(H1379),IF(ISERROR(H1378),IF(ISERROR(H1377),"BLANK",H1377),H1378),H1379)</f>
        <v>45479</v>
      </c>
      <c r="I1380" s="2">
        <f t="shared" si="2739"/>
        <v>15</v>
      </c>
      <c r="J1380" s="2" t="str">
        <f t="shared" si="2739"/>
        <v>N</v>
      </c>
      <c r="K1380" s="6">
        <f t="shared" si="2739"/>
        <v>0.41666666666666669</v>
      </c>
      <c r="L1380" s="2" t="str">
        <f t="shared" si="2739"/>
        <v>Angela</v>
      </c>
      <c r="M1380" s="2">
        <f t="shared" si="2739"/>
        <v>18.899999999999999</v>
      </c>
      <c r="N1380" s="2">
        <f t="shared" si="2739"/>
        <v>2</v>
      </c>
      <c r="O1380" s="2">
        <f t="shared" si="2739"/>
        <v>2</v>
      </c>
      <c r="P1380" s="2" t="str">
        <f t="shared" si="2739"/>
        <v>dez</v>
      </c>
      <c r="Q1380" s="7" t="str">
        <f>IF($N1380=1,IF(ISERROR(VLOOKUP($P1380,'M1'!$A:$C,Q$2,FALSE)),"NOT PRESENT",VLOOKUP($P1380,'M1'!$A:$C,Q$2,FALSE)),IF($N1380=2,IF(ISERROR(VLOOKUP(DATA!$P1380,'M2'!$A:$C,Q$2,FALSE)),"NOT PRESENT",VLOOKUP(DATA!$P1380,'M2'!$A:$C,Q$2,FALSE)),IF($N1380=0,IF(ISERROR(VLOOKUP($P1380,'M1'!$A:$C,Q$2,FALSE)),IF(ISERROR(VLOOKUP(DATA!$P1380,'M2'!$A:$C,Q$2,FALSE)),"NOT PRESENT",VLOOKUP(DATA!$P1380,'M2'!$A:$C,Q$2,FALSE)),VLOOKUP($P1380,'M1'!$A:$C,Q$2,FALSE)),"SPECIFY METHOD")))</f>
        <v>Debris - Zero</v>
      </c>
      <c r="R1380" s="7" t="str">
        <f>IF($N1380=1,IF(ISERROR(VLOOKUP($P1380,'M1'!$A:$C,R$2,FALSE)),"NOT PRESENT",VLOOKUP($P1380,'M1'!$A:$C,R$2,FALSE)),IF($N1380=2,IF(ISERROR(VLOOKUP(DATA!$P1380,'M2'!$A:$C,R$2,FALSE)),"NOT PRESENT",VLOOKUP(DATA!$P1380,'M2'!$A:$C,R$2,FALSE)),IF($N1380=0,IF(ISERROR(VLOOKUP($P1380,'M1'!$A:$C,R$2,FALSE)),IF(ISERROR(VLOOKUP(DATA!$P1380,'M2'!$A:$C,R$2,FALSE)),"NOT PRESENT",VLOOKUP(DATA!$P1380,'M2'!$A:$C,R$2,FALSE)),VLOOKUP($P1380,'M1'!$A:$C,R$2,FALSE)),"SPECIFY METHOD")))</f>
        <v>No Debris found</v>
      </c>
      <c r="S1380" s="33">
        <f t="shared" si="2705"/>
        <v>0</v>
      </c>
      <c r="T1380" s="2">
        <v>0</v>
      </c>
    </row>
    <row r="1381" spans="2:20">
      <c r="B1381" s="2" t="str">
        <f t="shared" ref="B1381:D1381" si="2740">IF(ISERROR(B1380),IF(ISERROR(B1379),IF(ISERROR(B1378),"BLANK",B1378),B1379),B1380)</f>
        <v>LH</v>
      </c>
      <c r="C1381" s="2" t="str">
        <f t="shared" si="2740"/>
        <v>KK</v>
      </c>
      <c r="D1381" s="2" t="str">
        <f t="shared" si="2740"/>
        <v>BC3</v>
      </c>
      <c r="E1381" s="7" t="str">
        <f>IF(ISERROR(VLOOKUP($D1381,SITES!$A:$E,2,FALSE)),"",VLOOKUP($D1381,SITES!$A:$E,2,FALSE))</f>
        <v>Broward County 3</v>
      </c>
      <c r="F1381" s="4">
        <f>IF(ISERROR(VLOOKUP($D1381,SITES!$A:$E,3,FALSE)),"",VLOOKUP($D1381,SITES!$A:$E,3,FALSE))</f>
        <v>26.158633333333334</v>
      </c>
      <c r="G1381" s="31">
        <f>IF(ISERROR(VLOOKUP($D1381,SITES!$A:$E,4,FALSE)),"",VLOOKUP($D1381,SITES!$A:$E,4,FALSE))</f>
        <v>-80.077349999999996</v>
      </c>
      <c r="H1381" s="50">
        <f t="shared" ref="H1381:P1381" si="2741">IF(ISERROR(H1380),IF(ISERROR(H1379),IF(ISERROR(H1378),"BLANK",H1378),H1379),H1380)</f>
        <v>45479</v>
      </c>
      <c r="I1381" s="2">
        <f t="shared" si="2741"/>
        <v>15</v>
      </c>
      <c r="J1381" s="2" t="str">
        <f t="shared" si="2741"/>
        <v>N</v>
      </c>
      <c r="K1381" s="6">
        <f t="shared" si="2741"/>
        <v>0.41666666666666669</v>
      </c>
      <c r="L1381" s="2" t="str">
        <f t="shared" si="2741"/>
        <v>Angela</v>
      </c>
      <c r="M1381" s="2">
        <f t="shared" si="2741"/>
        <v>18.899999999999999</v>
      </c>
      <c r="N1381" s="2">
        <f t="shared" si="2741"/>
        <v>2</v>
      </c>
      <c r="O1381" s="2">
        <f t="shared" si="2741"/>
        <v>2</v>
      </c>
      <c r="P1381" s="2" t="str">
        <f t="shared" si="2741"/>
        <v>dez</v>
      </c>
      <c r="Q1381" s="7" t="str">
        <f>IF($N1381=1,IF(ISERROR(VLOOKUP($P1381,'M1'!$A:$C,Q$2,FALSE)),"NOT PRESENT",VLOOKUP($P1381,'M1'!$A:$C,Q$2,FALSE)),IF($N1381=2,IF(ISERROR(VLOOKUP(DATA!$P1381,'M2'!$A:$C,Q$2,FALSE)),"NOT PRESENT",VLOOKUP(DATA!$P1381,'M2'!$A:$C,Q$2,FALSE)),IF($N1381=0,IF(ISERROR(VLOOKUP($P1381,'M1'!$A:$C,Q$2,FALSE)),IF(ISERROR(VLOOKUP(DATA!$P1381,'M2'!$A:$C,Q$2,FALSE)),"NOT PRESENT",VLOOKUP(DATA!$P1381,'M2'!$A:$C,Q$2,FALSE)),VLOOKUP($P1381,'M1'!$A:$C,Q$2,FALSE)),"SPECIFY METHOD")))</f>
        <v>Debris - Zero</v>
      </c>
      <c r="R1381" s="7" t="str">
        <f>IF($N1381=1,IF(ISERROR(VLOOKUP($P1381,'M1'!$A:$C,R$2,FALSE)),"NOT PRESENT",VLOOKUP($P1381,'M1'!$A:$C,R$2,FALSE)),IF($N1381=2,IF(ISERROR(VLOOKUP(DATA!$P1381,'M2'!$A:$C,R$2,FALSE)),"NOT PRESENT",VLOOKUP(DATA!$P1381,'M2'!$A:$C,R$2,FALSE)),IF($N1381=0,IF(ISERROR(VLOOKUP($P1381,'M1'!$A:$C,R$2,FALSE)),IF(ISERROR(VLOOKUP(DATA!$P1381,'M2'!$A:$C,R$2,FALSE)),"NOT PRESENT",VLOOKUP(DATA!$P1381,'M2'!$A:$C,R$2,FALSE)),VLOOKUP($P1381,'M1'!$A:$C,R$2,FALSE)),"SPECIFY METHOD")))</f>
        <v>No Debris found</v>
      </c>
      <c r="S1381" s="33">
        <f t="shared" si="2705"/>
        <v>0</v>
      </c>
      <c r="T1381" s="2">
        <v>0</v>
      </c>
    </row>
    <row r="1382" spans="2:20">
      <c r="B1382" s="2" t="str">
        <f t="shared" ref="B1382:D1382" si="2742">IF(ISERROR(B1381),IF(ISERROR(B1380),IF(ISERROR(B1379),"BLANK",B1379),B1380),B1381)</f>
        <v>LH</v>
      </c>
      <c r="C1382" s="2" t="str">
        <f t="shared" si="2742"/>
        <v>KK</v>
      </c>
      <c r="D1382" s="2" t="str">
        <f t="shared" si="2742"/>
        <v>BC3</v>
      </c>
      <c r="E1382" s="7" t="str">
        <f>IF(ISERROR(VLOOKUP($D1382,SITES!$A:$E,2,FALSE)),"",VLOOKUP($D1382,SITES!$A:$E,2,FALSE))</f>
        <v>Broward County 3</v>
      </c>
      <c r="F1382" s="4">
        <f>IF(ISERROR(VLOOKUP($D1382,SITES!$A:$E,3,FALSE)),"",VLOOKUP($D1382,SITES!$A:$E,3,FALSE))</f>
        <v>26.158633333333334</v>
      </c>
      <c r="G1382" s="31">
        <f>IF(ISERROR(VLOOKUP($D1382,SITES!$A:$E,4,FALSE)),"",VLOOKUP($D1382,SITES!$A:$E,4,FALSE))</f>
        <v>-80.077349999999996</v>
      </c>
      <c r="H1382" s="50">
        <f t="shared" ref="H1382:P1382" si="2743">IF(ISERROR(H1381),IF(ISERROR(H1380),IF(ISERROR(H1379),"BLANK",H1379),H1380),H1381)</f>
        <v>45479</v>
      </c>
      <c r="I1382" s="2">
        <f t="shared" si="2743"/>
        <v>15</v>
      </c>
      <c r="J1382" s="2" t="str">
        <f t="shared" si="2743"/>
        <v>N</v>
      </c>
      <c r="K1382" s="6">
        <f t="shared" si="2743"/>
        <v>0.41666666666666669</v>
      </c>
      <c r="L1382" s="2" t="str">
        <f t="shared" si="2743"/>
        <v>Angela</v>
      </c>
      <c r="M1382" s="2">
        <f t="shared" si="2743"/>
        <v>18.899999999999999</v>
      </c>
      <c r="N1382" s="2">
        <f t="shared" si="2743"/>
        <v>2</v>
      </c>
      <c r="O1382" s="2">
        <f t="shared" si="2743"/>
        <v>2</v>
      </c>
      <c r="P1382" s="2" t="str">
        <f t="shared" si="2743"/>
        <v>dez</v>
      </c>
      <c r="Q1382" s="7" t="str">
        <f>IF($N1382=1,IF(ISERROR(VLOOKUP($P1382,'M1'!$A:$C,Q$2,FALSE)),"NOT PRESENT",VLOOKUP($P1382,'M1'!$A:$C,Q$2,FALSE)),IF($N1382=2,IF(ISERROR(VLOOKUP(DATA!$P1382,'M2'!$A:$C,Q$2,FALSE)),"NOT PRESENT",VLOOKUP(DATA!$P1382,'M2'!$A:$C,Q$2,FALSE)),IF($N1382=0,IF(ISERROR(VLOOKUP($P1382,'M1'!$A:$C,Q$2,FALSE)),IF(ISERROR(VLOOKUP(DATA!$P1382,'M2'!$A:$C,Q$2,FALSE)),"NOT PRESENT",VLOOKUP(DATA!$P1382,'M2'!$A:$C,Q$2,FALSE)),VLOOKUP($P1382,'M1'!$A:$C,Q$2,FALSE)),"SPECIFY METHOD")))</f>
        <v>Debris - Zero</v>
      </c>
      <c r="R1382" s="7" t="str">
        <f>IF($N1382=1,IF(ISERROR(VLOOKUP($P1382,'M1'!$A:$C,R$2,FALSE)),"NOT PRESENT",VLOOKUP($P1382,'M1'!$A:$C,R$2,FALSE)),IF($N1382=2,IF(ISERROR(VLOOKUP(DATA!$P1382,'M2'!$A:$C,R$2,FALSE)),"NOT PRESENT",VLOOKUP(DATA!$P1382,'M2'!$A:$C,R$2,FALSE)),IF($N1382=0,IF(ISERROR(VLOOKUP($P1382,'M1'!$A:$C,R$2,FALSE)),IF(ISERROR(VLOOKUP(DATA!$P1382,'M2'!$A:$C,R$2,FALSE)),"NOT PRESENT",VLOOKUP(DATA!$P1382,'M2'!$A:$C,R$2,FALSE)),VLOOKUP($P1382,'M1'!$A:$C,R$2,FALSE)),"SPECIFY METHOD")))</f>
        <v>No Debris found</v>
      </c>
      <c r="S1382" s="33">
        <f t="shared" si="2705"/>
        <v>0</v>
      </c>
      <c r="T1382" s="2">
        <v>0</v>
      </c>
    </row>
    <row r="1383" spans="2:20">
      <c r="B1383" s="2" t="str">
        <f t="shared" ref="B1383:D1383" si="2744">IF(ISERROR(B1382),IF(ISERROR(B1381),IF(ISERROR(B1380),"BLANK",B1380),B1381),B1382)</f>
        <v>LH</v>
      </c>
      <c r="C1383" s="2" t="str">
        <f t="shared" si="2744"/>
        <v>KK</v>
      </c>
      <c r="D1383" s="2" t="str">
        <f t="shared" si="2744"/>
        <v>BC3</v>
      </c>
      <c r="E1383" s="7" t="str">
        <f>IF(ISERROR(VLOOKUP($D1383,SITES!$A:$E,2,FALSE)),"",VLOOKUP($D1383,SITES!$A:$E,2,FALSE))</f>
        <v>Broward County 3</v>
      </c>
      <c r="F1383" s="4">
        <f>IF(ISERROR(VLOOKUP($D1383,SITES!$A:$E,3,FALSE)),"",VLOOKUP($D1383,SITES!$A:$E,3,FALSE))</f>
        <v>26.158633333333334</v>
      </c>
      <c r="G1383" s="31">
        <f>IF(ISERROR(VLOOKUP($D1383,SITES!$A:$E,4,FALSE)),"",VLOOKUP($D1383,SITES!$A:$E,4,FALSE))</f>
        <v>-80.077349999999996</v>
      </c>
      <c r="H1383" s="50">
        <f t="shared" ref="H1383:P1383" si="2745">IF(ISERROR(H1382),IF(ISERROR(H1381),IF(ISERROR(H1380),"BLANK",H1380),H1381),H1382)</f>
        <v>45479</v>
      </c>
      <c r="I1383" s="2">
        <f t="shared" si="2745"/>
        <v>15</v>
      </c>
      <c r="J1383" s="2" t="str">
        <f t="shared" si="2745"/>
        <v>N</v>
      </c>
      <c r="K1383" s="6">
        <f t="shared" si="2745"/>
        <v>0.41666666666666669</v>
      </c>
      <c r="L1383" s="2" t="str">
        <f t="shared" si="2745"/>
        <v>Angela</v>
      </c>
      <c r="M1383" s="2">
        <f t="shared" si="2745"/>
        <v>18.899999999999999</v>
      </c>
      <c r="N1383" s="2">
        <f t="shared" si="2745"/>
        <v>2</v>
      </c>
      <c r="O1383" s="2">
        <f t="shared" si="2745"/>
        <v>2</v>
      </c>
      <c r="P1383" s="2" t="str">
        <f t="shared" si="2745"/>
        <v>dez</v>
      </c>
      <c r="Q1383" s="7" t="str">
        <f>IF($N1383=1,IF(ISERROR(VLOOKUP($P1383,'M1'!$A:$C,Q$2,FALSE)),"NOT PRESENT",VLOOKUP($P1383,'M1'!$A:$C,Q$2,FALSE)),IF($N1383=2,IF(ISERROR(VLOOKUP(DATA!$P1383,'M2'!$A:$C,Q$2,FALSE)),"NOT PRESENT",VLOOKUP(DATA!$P1383,'M2'!$A:$C,Q$2,FALSE)),IF($N1383=0,IF(ISERROR(VLOOKUP($P1383,'M1'!$A:$C,Q$2,FALSE)),IF(ISERROR(VLOOKUP(DATA!$P1383,'M2'!$A:$C,Q$2,FALSE)),"NOT PRESENT",VLOOKUP(DATA!$P1383,'M2'!$A:$C,Q$2,FALSE)),VLOOKUP($P1383,'M1'!$A:$C,Q$2,FALSE)),"SPECIFY METHOD")))</f>
        <v>Debris - Zero</v>
      </c>
      <c r="R1383" s="7" t="str">
        <f>IF($N1383=1,IF(ISERROR(VLOOKUP($P1383,'M1'!$A:$C,R$2,FALSE)),"NOT PRESENT",VLOOKUP($P1383,'M1'!$A:$C,R$2,FALSE)),IF($N1383=2,IF(ISERROR(VLOOKUP(DATA!$P1383,'M2'!$A:$C,R$2,FALSE)),"NOT PRESENT",VLOOKUP(DATA!$P1383,'M2'!$A:$C,R$2,FALSE)),IF($N1383=0,IF(ISERROR(VLOOKUP($P1383,'M1'!$A:$C,R$2,FALSE)),IF(ISERROR(VLOOKUP(DATA!$P1383,'M2'!$A:$C,R$2,FALSE)),"NOT PRESENT",VLOOKUP(DATA!$P1383,'M2'!$A:$C,R$2,FALSE)),VLOOKUP($P1383,'M1'!$A:$C,R$2,FALSE)),"SPECIFY METHOD")))</f>
        <v>No Debris found</v>
      </c>
      <c r="S1383" s="33">
        <f t="shared" si="2705"/>
        <v>0</v>
      </c>
      <c r="T1383" s="2">
        <v>0</v>
      </c>
    </row>
    <row r="1384" spans="2:20">
      <c r="B1384" s="2" t="str">
        <f t="shared" ref="B1384:D1384" si="2746">IF(ISERROR(B1383),IF(ISERROR(B1382),IF(ISERROR(B1381),"BLANK",B1381),B1382),B1383)</f>
        <v>LH</v>
      </c>
      <c r="C1384" s="2" t="str">
        <f t="shared" si="2746"/>
        <v>KK</v>
      </c>
      <c r="D1384" s="2" t="str">
        <f t="shared" si="2746"/>
        <v>BC3</v>
      </c>
      <c r="E1384" s="7" t="str">
        <f>IF(ISERROR(VLOOKUP($D1384,SITES!$A:$E,2,FALSE)),"",VLOOKUP($D1384,SITES!$A:$E,2,FALSE))</f>
        <v>Broward County 3</v>
      </c>
      <c r="F1384" s="4">
        <f>IF(ISERROR(VLOOKUP($D1384,SITES!$A:$E,3,FALSE)),"",VLOOKUP($D1384,SITES!$A:$E,3,FALSE))</f>
        <v>26.158633333333334</v>
      </c>
      <c r="G1384" s="31">
        <f>IF(ISERROR(VLOOKUP($D1384,SITES!$A:$E,4,FALSE)),"",VLOOKUP($D1384,SITES!$A:$E,4,FALSE))</f>
        <v>-80.077349999999996</v>
      </c>
      <c r="H1384" s="50">
        <f t="shared" ref="H1384:P1384" si="2747">IF(ISERROR(H1383),IF(ISERROR(H1382),IF(ISERROR(H1381),"BLANK",H1381),H1382),H1383)</f>
        <v>45479</v>
      </c>
      <c r="I1384" s="2">
        <f t="shared" si="2747"/>
        <v>15</v>
      </c>
      <c r="J1384" s="2" t="str">
        <f t="shared" si="2747"/>
        <v>N</v>
      </c>
      <c r="K1384" s="6">
        <f t="shared" si="2747"/>
        <v>0.41666666666666669</v>
      </c>
      <c r="L1384" s="2" t="str">
        <f t="shared" si="2747"/>
        <v>Angela</v>
      </c>
      <c r="M1384" s="2">
        <f t="shared" si="2747"/>
        <v>18.899999999999999</v>
      </c>
      <c r="N1384" s="2">
        <f t="shared" si="2747"/>
        <v>2</v>
      </c>
      <c r="O1384" s="2">
        <f t="shared" si="2747"/>
        <v>2</v>
      </c>
      <c r="P1384" s="2" t="str">
        <f t="shared" si="2747"/>
        <v>dez</v>
      </c>
      <c r="Q1384" s="7" t="str">
        <f>IF($N1384=1,IF(ISERROR(VLOOKUP($P1384,'M1'!$A:$C,Q$2,FALSE)),"NOT PRESENT",VLOOKUP($P1384,'M1'!$A:$C,Q$2,FALSE)),IF($N1384=2,IF(ISERROR(VLOOKUP(DATA!$P1384,'M2'!$A:$C,Q$2,FALSE)),"NOT PRESENT",VLOOKUP(DATA!$P1384,'M2'!$A:$C,Q$2,FALSE)),IF($N1384=0,IF(ISERROR(VLOOKUP($P1384,'M1'!$A:$C,Q$2,FALSE)),IF(ISERROR(VLOOKUP(DATA!$P1384,'M2'!$A:$C,Q$2,FALSE)),"NOT PRESENT",VLOOKUP(DATA!$P1384,'M2'!$A:$C,Q$2,FALSE)),VLOOKUP($P1384,'M1'!$A:$C,Q$2,FALSE)),"SPECIFY METHOD")))</f>
        <v>Debris - Zero</v>
      </c>
      <c r="R1384" s="7" t="str">
        <f>IF($N1384=1,IF(ISERROR(VLOOKUP($P1384,'M1'!$A:$C,R$2,FALSE)),"NOT PRESENT",VLOOKUP($P1384,'M1'!$A:$C,R$2,FALSE)),IF($N1384=2,IF(ISERROR(VLOOKUP(DATA!$P1384,'M2'!$A:$C,R$2,FALSE)),"NOT PRESENT",VLOOKUP(DATA!$P1384,'M2'!$A:$C,R$2,FALSE)),IF($N1384=0,IF(ISERROR(VLOOKUP($P1384,'M1'!$A:$C,R$2,FALSE)),IF(ISERROR(VLOOKUP(DATA!$P1384,'M2'!$A:$C,R$2,FALSE)),"NOT PRESENT",VLOOKUP(DATA!$P1384,'M2'!$A:$C,R$2,FALSE)),VLOOKUP($P1384,'M1'!$A:$C,R$2,FALSE)),"SPECIFY METHOD")))</f>
        <v>No Debris found</v>
      </c>
      <c r="S1384" s="33">
        <f t="shared" si="2705"/>
        <v>0</v>
      </c>
      <c r="T1384" s="2">
        <v>0</v>
      </c>
    </row>
    <row r="1385" spans="2:20">
      <c r="B1385" s="2" t="str">
        <f t="shared" ref="B1385:D1385" si="2748">IF(ISERROR(B1384),IF(ISERROR(B1383),IF(ISERROR(B1382),"BLANK",B1382),B1383),B1384)</f>
        <v>LH</v>
      </c>
      <c r="C1385" s="2" t="str">
        <f t="shared" si="2748"/>
        <v>KK</v>
      </c>
      <c r="D1385" s="2" t="str">
        <f t="shared" si="2748"/>
        <v>BC3</v>
      </c>
      <c r="E1385" s="7" t="str">
        <f>IF(ISERROR(VLOOKUP($D1385,SITES!$A:$E,2,FALSE)),"",VLOOKUP($D1385,SITES!$A:$E,2,FALSE))</f>
        <v>Broward County 3</v>
      </c>
      <c r="F1385" s="4">
        <f>IF(ISERROR(VLOOKUP($D1385,SITES!$A:$E,3,FALSE)),"",VLOOKUP($D1385,SITES!$A:$E,3,FALSE))</f>
        <v>26.158633333333334</v>
      </c>
      <c r="G1385" s="31">
        <f>IF(ISERROR(VLOOKUP($D1385,SITES!$A:$E,4,FALSE)),"",VLOOKUP($D1385,SITES!$A:$E,4,FALSE))</f>
        <v>-80.077349999999996</v>
      </c>
      <c r="H1385" s="50">
        <f t="shared" ref="H1385:P1385" si="2749">IF(ISERROR(H1384),IF(ISERROR(H1383),IF(ISERROR(H1382),"BLANK",H1382),H1383),H1384)</f>
        <v>45479</v>
      </c>
      <c r="I1385" s="2">
        <f t="shared" si="2749"/>
        <v>15</v>
      </c>
      <c r="J1385" s="2" t="str">
        <f t="shared" si="2749"/>
        <v>N</v>
      </c>
      <c r="K1385" s="6">
        <f t="shared" si="2749"/>
        <v>0.41666666666666669</v>
      </c>
      <c r="L1385" s="2" t="str">
        <f t="shared" si="2749"/>
        <v>Angela</v>
      </c>
      <c r="M1385" s="2">
        <f t="shared" si="2749"/>
        <v>18.899999999999999</v>
      </c>
      <c r="N1385" s="2">
        <f t="shared" si="2749"/>
        <v>2</v>
      </c>
      <c r="O1385" s="2">
        <f t="shared" si="2749"/>
        <v>2</v>
      </c>
      <c r="P1385" s="2" t="str">
        <f t="shared" si="2749"/>
        <v>dez</v>
      </c>
      <c r="Q1385" s="7" t="str">
        <f>IF($N1385=1,IF(ISERROR(VLOOKUP($P1385,'M1'!$A:$C,Q$2,FALSE)),"NOT PRESENT",VLOOKUP($P1385,'M1'!$A:$C,Q$2,FALSE)),IF($N1385=2,IF(ISERROR(VLOOKUP(DATA!$P1385,'M2'!$A:$C,Q$2,FALSE)),"NOT PRESENT",VLOOKUP(DATA!$P1385,'M2'!$A:$C,Q$2,FALSE)),IF($N1385=0,IF(ISERROR(VLOOKUP($P1385,'M1'!$A:$C,Q$2,FALSE)),IF(ISERROR(VLOOKUP(DATA!$P1385,'M2'!$A:$C,Q$2,FALSE)),"NOT PRESENT",VLOOKUP(DATA!$P1385,'M2'!$A:$C,Q$2,FALSE)),VLOOKUP($P1385,'M1'!$A:$C,Q$2,FALSE)),"SPECIFY METHOD")))</f>
        <v>Debris - Zero</v>
      </c>
      <c r="R1385" s="7" t="str">
        <f>IF($N1385=1,IF(ISERROR(VLOOKUP($P1385,'M1'!$A:$C,R$2,FALSE)),"NOT PRESENT",VLOOKUP($P1385,'M1'!$A:$C,R$2,FALSE)),IF($N1385=2,IF(ISERROR(VLOOKUP(DATA!$P1385,'M2'!$A:$C,R$2,FALSE)),"NOT PRESENT",VLOOKUP(DATA!$P1385,'M2'!$A:$C,R$2,FALSE)),IF($N1385=0,IF(ISERROR(VLOOKUP($P1385,'M1'!$A:$C,R$2,FALSE)),IF(ISERROR(VLOOKUP(DATA!$P1385,'M2'!$A:$C,R$2,FALSE)),"NOT PRESENT",VLOOKUP(DATA!$P1385,'M2'!$A:$C,R$2,FALSE)),VLOOKUP($P1385,'M1'!$A:$C,R$2,FALSE)),"SPECIFY METHOD")))</f>
        <v>No Debris found</v>
      </c>
      <c r="S1385" s="33">
        <f t="shared" si="2705"/>
        <v>0</v>
      </c>
      <c r="T1385" s="2">
        <v>0</v>
      </c>
    </row>
    <row r="1386" spans="2:20">
      <c r="B1386" s="2" t="str">
        <f t="shared" ref="B1386:D1386" si="2750">IF(ISERROR(B1385),IF(ISERROR(B1384),IF(ISERROR(B1383),"BLANK",B1383),B1384),B1385)</f>
        <v>LH</v>
      </c>
      <c r="C1386" s="2" t="str">
        <f t="shared" si="2750"/>
        <v>KK</v>
      </c>
      <c r="D1386" s="2" t="str">
        <f t="shared" si="2750"/>
        <v>BC3</v>
      </c>
      <c r="E1386" s="7" t="str">
        <f>IF(ISERROR(VLOOKUP($D1386,SITES!$A:$E,2,FALSE)),"",VLOOKUP($D1386,SITES!$A:$E,2,FALSE))</f>
        <v>Broward County 3</v>
      </c>
      <c r="F1386" s="4">
        <f>IF(ISERROR(VLOOKUP($D1386,SITES!$A:$E,3,FALSE)),"",VLOOKUP($D1386,SITES!$A:$E,3,FALSE))</f>
        <v>26.158633333333334</v>
      </c>
      <c r="G1386" s="31">
        <f>IF(ISERROR(VLOOKUP($D1386,SITES!$A:$E,4,FALSE)),"",VLOOKUP($D1386,SITES!$A:$E,4,FALSE))</f>
        <v>-80.077349999999996</v>
      </c>
      <c r="H1386" s="50">
        <f t="shared" ref="H1386:P1386" si="2751">IF(ISERROR(H1385),IF(ISERROR(H1384),IF(ISERROR(H1383),"BLANK",H1383),H1384),H1385)</f>
        <v>45479</v>
      </c>
      <c r="I1386" s="2">
        <f t="shared" si="2751"/>
        <v>15</v>
      </c>
      <c r="J1386" s="2" t="str">
        <f t="shared" si="2751"/>
        <v>N</v>
      </c>
      <c r="K1386" s="6">
        <f t="shared" si="2751"/>
        <v>0.41666666666666669</v>
      </c>
      <c r="L1386" s="2" t="str">
        <f t="shared" si="2751"/>
        <v>Angela</v>
      </c>
      <c r="M1386" s="2">
        <f t="shared" si="2751"/>
        <v>18.899999999999999</v>
      </c>
      <c r="N1386" s="2">
        <f t="shared" si="2751"/>
        <v>2</v>
      </c>
      <c r="O1386" s="2">
        <f t="shared" si="2751"/>
        <v>2</v>
      </c>
      <c r="P1386" s="2" t="str">
        <f t="shared" si="2751"/>
        <v>dez</v>
      </c>
      <c r="Q1386" s="7" t="str">
        <f>IF($N1386=1,IF(ISERROR(VLOOKUP($P1386,'M1'!$A:$C,Q$2,FALSE)),"NOT PRESENT",VLOOKUP($P1386,'M1'!$A:$C,Q$2,FALSE)),IF($N1386=2,IF(ISERROR(VLOOKUP(DATA!$P1386,'M2'!$A:$C,Q$2,FALSE)),"NOT PRESENT",VLOOKUP(DATA!$P1386,'M2'!$A:$C,Q$2,FALSE)),IF($N1386=0,IF(ISERROR(VLOOKUP($P1386,'M1'!$A:$C,Q$2,FALSE)),IF(ISERROR(VLOOKUP(DATA!$P1386,'M2'!$A:$C,Q$2,FALSE)),"NOT PRESENT",VLOOKUP(DATA!$P1386,'M2'!$A:$C,Q$2,FALSE)),VLOOKUP($P1386,'M1'!$A:$C,Q$2,FALSE)),"SPECIFY METHOD")))</f>
        <v>Debris - Zero</v>
      </c>
      <c r="R1386" s="7" t="str">
        <f>IF($N1386=1,IF(ISERROR(VLOOKUP($P1386,'M1'!$A:$C,R$2,FALSE)),"NOT PRESENT",VLOOKUP($P1386,'M1'!$A:$C,R$2,FALSE)),IF($N1386=2,IF(ISERROR(VLOOKUP(DATA!$P1386,'M2'!$A:$C,R$2,FALSE)),"NOT PRESENT",VLOOKUP(DATA!$P1386,'M2'!$A:$C,R$2,FALSE)),IF($N1386=0,IF(ISERROR(VLOOKUP($P1386,'M1'!$A:$C,R$2,FALSE)),IF(ISERROR(VLOOKUP(DATA!$P1386,'M2'!$A:$C,R$2,FALSE)),"NOT PRESENT",VLOOKUP(DATA!$P1386,'M2'!$A:$C,R$2,FALSE)),VLOOKUP($P1386,'M1'!$A:$C,R$2,FALSE)),"SPECIFY METHOD")))</f>
        <v>No Debris found</v>
      </c>
      <c r="S1386" s="33">
        <f t="shared" si="2705"/>
        <v>0</v>
      </c>
      <c r="T1386" s="2">
        <v>0</v>
      </c>
    </row>
    <row r="1387" spans="2:20">
      <c r="B1387" s="2" t="str">
        <f t="shared" ref="B1387:D1387" si="2752">IF(ISERROR(B1386),IF(ISERROR(B1385),IF(ISERROR(B1384),"BLANK",B1384),B1385),B1386)</f>
        <v>LH</v>
      </c>
      <c r="C1387" s="2" t="str">
        <f t="shared" si="2752"/>
        <v>KK</v>
      </c>
      <c r="D1387" s="2" t="str">
        <f t="shared" si="2752"/>
        <v>BC3</v>
      </c>
      <c r="E1387" s="7" t="str">
        <f>IF(ISERROR(VLOOKUP($D1387,SITES!$A:$E,2,FALSE)),"",VLOOKUP($D1387,SITES!$A:$E,2,FALSE))</f>
        <v>Broward County 3</v>
      </c>
      <c r="F1387" s="4">
        <f>IF(ISERROR(VLOOKUP($D1387,SITES!$A:$E,3,FALSE)),"",VLOOKUP($D1387,SITES!$A:$E,3,FALSE))</f>
        <v>26.158633333333334</v>
      </c>
      <c r="G1387" s="31">
        <f>IF(ISERROR(VLOOKUP($D1387,SITES!$A:$E,4,FALSE)),"",VLOOKUP($D1387,SITES!$A:$E,4,FALSE))</f>
        <v>-80.077349999999996</v>
      </c>
      <c r="H1387" s="50">
        <f t="shared" ref="H1387:P1387" si="2753">IF(ISERROR(H1386),IF(ISERROR(H1385),IF(ISERROR(H1384),"BLANK",H1384),H1385),H1386)</f>
        <v>45479</v>
      </c>
      <c r="I1387" s="2">
        <f t="shared" si="2753"/>
        <v>15</v>
      </c>
      <c r="J1387" s="2" t="str">
        <f t="shared" si="2753"/>
        <v>N</v>
      </c>
      <c r="K1387" s="6">
        <f t="shared" si="2753"/>
        <v>0.41666666666666669</v>
      </c>
      <c r="L1387" s="2" t="str">
        <f t="shared" si="2753"/>
        <v>Angela</v>
      </c>
      <c r="M1387" s="2">
        <f t="shared" si="2753"/>
        <v>18.899999999999999</v>
      </c>
      <c r="N1387" s="2">
        <f t="shared" si="2753"/>
        <v>2</v>
      </c>
      <c r="O1387" s="2">
        <f t="shared" si="2753"/>
        <v>2</v>
      </c>
      <c r="P1387" s="2" t="str">
        <f t="shared" si="2753"/>
        <v>dez</v>
      </c>
      <c r="Q1387" s="7" t="str">
        <f>IF($N1387=1,IF(ISERROR(VLOOKUP($P1387,'M1'!$A:$C,Q$2,FALSE)),"NOT PRESENT",VLOOKUP($P1387,'M1'!$A:$C,Q$2,FALSE)),IF($N1387=2,IF(ISERROR(VLOOKUP(DATA!$P1387,'M2'!$A:$C,Q$2,FALSE)),"NOT PRESENT",VLOOKUP(DATA!$P1387,'M2'!$A:$C,Q$2,FALSE)),IF($N1387=0,IF(ISERROR(VLOOKUP($P1387,'M1'!$A:$C,Q$2,FALSE)),IF(ISERROR(VLOOKUP(DATA!$P1387,'M2'!$A:$C,Q$2,FALSE)),"NOT PRESENT",VLOOKUP(DATA!$P1387,'M2'!$A:$C,Q$2,FALSE)),VLOOKUP($P1387,'M1'!$A:$C,Q$2,FALSE)),"SPECIFY METHOD")))</f>
        <v>Debris - Zero</v>
      </c>
      <c r="R1387" s="7" t="str">
        <f>IF($N1387=1,IF(ISERROR(VLOOKUP($P1387,'M1'!$A:$C,R$2,FALSE)),"NOT PRESENT",VLOOKUP($P1387,'M1'!$A:$C,R$2,FALSE)),IF($N1387=2,IF(ISERROR(VLOOKUP(DATA!$P1387,'M2'!$A:$C,R$2,FALSE)),"NOT PRESENT",VLOOKUP(DATA!$P1387,'M2'!$A:$C,R$2,FALSE)),IF($N1387=0,IF(ISERROR(VLOOKUP($P1387,'M1'!$A:$C,R$2,FALSE)),IF(ISERROR(VLOOKUP(DATA!$P1387,'M2'!$A:$C,R$2,FALSE)),"NOT PRESENT",VLOOKUP(DATA!$P1387,'M2'!$A:$C,R$2,FALSE)),VLOOKUP($P1387,'M1'!$A:$C,R$2,FALSE)),"SPECIFY METHOD")))</f>
        <v>No Debris found</v>
      </c>
      <c r="S1387" s="33">
        <f t="shared" si="2705"/>
        <v>0</v>
      </c>
      <c r="T1387" s="2">
        <v>0</v>
      </c>
    </row>
    <row r="1388" spans="2:20">
      <c r="B1388" s="2" t="str">
        <f t="shared" ref="B1388:D1388" si="2754">IF(ISERROR(B1387),IF(ISERROR(B1386),IF(ISERROR(B1385),"BLANK",B1385),B1386),B1387)</f>
        <v>LH</v>
      </c>
      <c r="C1388" s="2" t="str">
        <f t="shared" si="2754"/>
        <v>KK</v>
      </c>
      <c r="D1388" s="2" t="str">
        <f t="shared" si="2754"/>
        <v>BC3</v>
      </c>
      <c r="E1388" s="7" t="str">
        <f>IF(ISERROR(VLOOKUP($D1388,SITES!$A:$E,2,FALSE)),"",VLOOKUP($D1388,SITES!$A:$E,2,FALSE))</f>
        <v>Broward County 3</v>
      </c>
      <c r="F1388" s="4">
        <f>IF(ISERROR(VLOOKUP($D1388,SITES!$A:$E,3,FALSE)),"",VLOOKUP($D1388,SITES!$A:$E,3,FALSE))</f>
        <v>26.158633333333334</v>
      </c>
      <c r="G1388" s="31">
        <f>IF(ISERROR(VLOOKUP($D1388,SITES!$A:$E,4,FALSE)),"",VLOOKUP($D1388,SITES!$A:$E,4,FALSE))</f>
        <v>-80.077349999999996</v>
      </c>
      <c r="H1388" s="50">
        <f t="shared" ref="H1388:P1388" si="2755">IF(ISERROR(H1387),IF(ISERROR(H1386),IF(ISERROR(H1385),"BLANK",H1385),H1386),H1387)</f>
        <v>45479</v>
      </c>
      <c r="I1388" s="2">
        <f t="shared" si="2755"/>
        <v>15</v>
      </c>
      <c r="J1388" s="2" t="str">
        <f t="shared" si="2755"/>
        <v>N</v>
      </c>
      <c r="K1388" s="6">
        <f t="shared" si="2755"/>
        <v>0.41666666666666669</v>
      </c>
      <c r="L1388" s="2" t="str">
        <f t="shared" si="2755"/>
        <v>Angela</v>
      </c>
      <c r="M1388" s="2">
        <f t="shared" si="2755"/>
        <v>18.899999999999999</v>
      </c>
      <c r="N1388" s="2">
        <f t="shared" si="2755"/>
        <v>2</v>
      </c>
      <c r="O1388" s="2">
        <f t="shared" si="2755"/>
        <v>2</v>
      </c>
      <c r="P1388" s="2" t="str">
        <f t="shared" si="2755"/>
        <v>dez</v>
      </c>
      <c r="Q1388" s="7" t="str">
        <f>IF($N1388=1,IF(ISERROR(VLOOKUP($P1388,'M1'!$A:$C,Q$2,FALSE)),"NOT PRESENT",VLOOKUP($P1388,'M1'!$A:$C,Q$2,FALSE)),IF($N1388=2,IF(ISERROR(VLOOKUP(DATA!$P1388,'M2'!$A:$C,Q$2,FALSE)),"NOT PRESENT",VLOOKUP(DATA!$P1388,'M2'!$A:$C,Q$2,FALSE)),IF($N1388=0,IF(ISERROR(VLOOKUP($P1388,'M1'!$A:$C,Q$2,FALSE)),IF(ISERROR(VLOOKUP(DATA!$P1388,'M2'!$A:$C,Q$2,FALSE)),"NOT PRESENT",VLOOKUP(DATA!$P1388,'M2'!$A:$C,Q$2,FALSE)),VLOOKUP($P1388,'M1'!$A:$C,Q$2,FALSE)),"SPECIFY METHOD")))</f>
        <v>Debris - Zero</v>
      </c>
      <c r="R1388" s="7" t="str">
        <f>IF($N1388=1,IF(ISERROR(VLOOKUP($P1388,'M1'!$A:$C,R$2,FALSE)),"NOT PRESENT",VLOOKUP($P1388,'M1'!$A:$C,R$2,FALSE)),IF($N1388=2,IF(ISERROR(VLOOKUP(DATA!$P1388,'M2'!$A:$C,R$2,FALSE)),"NOT PRESENT",VLOOKUP(DATA!$P1388,'M2'!$A:$C,R$2,FALSE)),IF($N1388=0,IF(ISERROR(VLOOKUP($P1388,'M1'!$A:$C,R$2,FALSE)),IF(ISERROR(VLOOKUP(DATA!$P1388,'M2'!$A:$C,R$2,FALSE)),"NOT PRESENT",VLOOKUP(DATA!$P1388,'M2'!$A:$C,R$2,FALSE)),VLOOKUP($P1388,'M1'!$A:$C,R$2,FALSE)),"SPECIFY METHOD")))</f>
        <v>No Debris found</v>
      </c>
      <c r="S1388" s="33">
        <f t="shared" si="2705"/>
        <v>0</v>
      </c>
      <c r="T1388" s="2">
        <v>0</v>
      </c>
    </row>
    <row r="1389" spans="2:20">
      <c r="B1389" s="2" t="str">
        <f t="shared" ref="B1389:D1389" si="2756">IF(ISERROR(B1388),IF(ISERROR(B1387),IF(ISERROR(B1386),"BLANK",B1386),B1387),B1388)</f>
        <v>LH</v>
      </c>
      <c r="C1389" s="2" t="str">
        <f t="shared" si="2756"/>
        <v>KK</v>
      </c>
      <c r="D1389" s="2" t="str">
        <f t="shared" si="2756"/>
        <v>BC3</v>
      </c>
      <c r="E1389" s="7" t="str">
        <f>IF(ISERROR(VLOOKUP($D1389,SITES!$A:$E,2,FALSE)),"",VLOOKUP($D1389,SITES!$A:$E,2,FALSE))</f>
        <v>Broward County 3</v>
      </c>
      <c r="F1389" s="4">
        <f>IF(ISERROR(VLOOKUP($D1389,SITES!$A:$E,3,FALSE)),"",VLOOKUP($D1389,SITES!$A:$E,3,FALSE))</f>
        <v>26.158633333333334</v>
      </c>
      <c r="G1389" s="31">
        <f>IF(ISERROR(VLOOKUP($D1389,SITES!$A:$E,4,FALSE)),"",VLOOKUP($D1389,SITES!$A:$E,4,FALSE))</f>
        <v>-80.077349999999996</v>
      </c>
      <c r="H1389" s="50">
        <f t="shared" ref="H1389:P1389" si="2757">IF(ISERROR(H1388),IF(ISERROR(H1387),IF(ISERROR(H1386),"BLANK",H1386),H1387),H1388)</f>
        <v>45479</v>
      </c>
      <c r="I1389" s="2">
        <f t="shared" si="2757"/>
        <v>15</v>
      </c>
      <c r="J1389" s="2" t="str">
        <f t="shared" si="2757"/>
        <v>N</v>
      </c>
      <c r="K1389" s="6">
        <f t="shared" si="2757"/>
        <v>0.41666666666666669</v>
      </c>
      <c r="L1389" s="2" t="str">
        <f t="shared" si="2757"/>
        <v>Angela</v>
      </c>
      <c r="M1389" s="2">
        <f t="shared" si="2757"/>
        <v>18.899999999999999</v>
      </c>
      <c r="N1389" s="2">
        <f t="shared" si="2757"/>
        <v>2</v>
      </c>
      <c r="O1389" s="2">
        <f t="shared" si="2757"/>
        <v>2</v>
      </c>
      <c r="P1389" s="2" t="str">
        <f t="shared" si="2757"/>
        <v>dez</v>
      </c>
      <c r="Q1389" s="7" t="str">
        <f>IF($N1389=1,IF(ISERROR(VLOOKUP($P1389,'M1'!$A:$C,Q$2,FALSE)),"NOT PRESENT",VLOOKUP($P1389,'M1'!$A:$C,Q$2,FALSE)),IF($N1389=2,IF(ISERROR(VLOOKUP(DATA!$P1389,'M2'!$A:$C,Q$2,FALSE)),"NOT PRESENT",VLOOKUP(DATA!$P1389,'M2'!$A:$C,Q$2,FALSE)),IF($N1389=0,IF(ISERROR(VLOOKUP($P1389,'M1'!$A:$C,Q$2,FALSE)),IF(ISERROR(VLOOKUP(DATA!$P1389,'M2'!$A:$C,Q$2,FALSE)),"NOT PRESENT",VLOOKUP(DATA!$P1389,'M2'!$A:$C,Q$2,FALSE)),VLOOKUP($P1389,'M1'!$A:$C,Q$2,FALSE)),"SPECIFY METHOD")))</f>
        <v>Debris - Zero</v>
      </c>
      <c r="R1389" s="7" t="str">
        <f>IF($N1389=1,IF(ISERROR(VLOOKUP($P1389,'M1'!$A:$C,R$2,FALSE)),"NOT PRESENT",VLOOKUP($P1389,'M1'!$A:$C,R$2,FALSE)),IF($N1389=2,IF(ISERROR(VLOOKUP(DATA!$P1389,'M2'!$A:$C,R$2,FALSE)),"NOT PRESENT",VLOOKUP(DATA!$P1389,'M2'!$A:$C,R$2,FALSE)),IF($N1389=0,IF(ISERROR(VLOOKUP($P1389,'M1'!$A:$C,R$2,FALSE)),IF(ISERROR(VLOOKUP(DATA!$P1389,'M2'!$A:$C,R$2,FALSE)),"NOT PRESENT",VLOOKUP(DATA!$P1389,'M2'!$A:$C,R$2,FALSE)),VLOOKUP($P1389,'M1'!$A:$C,R$2,FALSE)),"SPECIFY METHOD")))</f>
        <v>No Debris found</v>
      </c>
      <c r="S1389" s="33">
        <f t="shared" si="2705"/>
        <v>0</v>
      </c>
      <c r="T1389" s="2">
        <v>0</v>
      </c>
    </row>
    <row r="1390" spans="2:20">
      <c r="B1390" s="2" t="str">
        <f t="shared" ref="B1390:D1390" si="2758">IF(ISERROR(B1389),IF(ISERROR(B1388),IF(ISERROR(B1387),"BLANK",B1387),B1388),B1389)</f>
        <v>LH</v>
      </c>
      <c r="C1390" s="2" t="str">
        <f t="shared" si="2758"/>
        <v>KK</v>
      </c>
      <c r="D1390" s="2" t="str">
        <f t="shared" si="2758"/>
        <v>BC3</v>
      </c>
      <c r="E1390" s="7" t="str">
        <f>IF(ISERROR(VLOOKUP($D1390,SITES!$A:$E,2,FALSE)),"",VLOOKUP($D1390,SITES!$A:$E,2,FALSE))</f>
        <v>Broward County 3</v>
      </c>
      <c r="F1390" s="4">
        <f>IF(ISERROR(VLOOKUP($D1390,SITES!$A:$E,3,FALSE)),"",VLOOKUP($D1390,SITES!$A:$E,3,FALSE))</f>
        <v>26.158633333333334</v>
      </c>
      <c r="G1390" s="31">
        <f>IF(ISERROR(VLOOKUP($D1390,SITES!$A:$E,4,FALSE)),"",VLOOKUP($D1390,SITES!$A:$E,4,FALSE))</f>
        <v>-80.077349999999996</v>
      </c>
      <c r="H1390" s="50">
        <f t="shared" ref="H1390:P1390" si="2759">IF(ISERROR(H1389),IF(ISERROR(H1388),IF(ISERROR(H1387),"BLANK",H1387),H1388),H1389)</f>
        <v>45479</v>
      </c>
      <c r="I1390" s="2">
        <f t="shared" si="2759"/>
        <v>15</v>
      </c>
      <c r="J1390" s="2" t="str">
        <f t="shared" si="2759"/>
        <v>N</v>
      </c>
      <c r="K1390" s="6">
        <f t="shared" si="2759"/>
        <v>0.41666666666666669</v>
      </c>
      <c r="L1390" s="2" t="str">
        <f t="shared" si="2759"/>
        <v>Angela</v>
      </c>
      <c r="M1390" s="2">
        <f t="shared" si="2759"/>
        <v>18.899999999999999</v>
      </c>
      <c r="N1390" s="2">
        <f t="shared" si="2759"/>
        <v>2</v>
      </c>
      <c r="O1390" s="2">
        <f t="shared" si="2759"/>
        <v>2</v>
      </c>
      <c r="P1390" s="2" t="str">
        <f t="shared" si="2759"/>
        <v>dez</v>
      </c>
      <c r="Q1390" s="7" t="str">
        <f>IF($N1390=1,IF(ISERROR(VLOOKUP($P1390,'M1'!$A:$C,Q$2,FALSE)),"NOT PRESENT",VLOOKUP($P1390,'M1'!$A:$C,Q$2,FALSE)),IF($N1390=2,IF(ISERROR(VLOOKUP(DATA!$P1390,'M2'!$A:$C,Q$2,FALSE)),"NOT PRESENT",VLOOKUP(DATA!$P1390,'M2'!$A:$C,Q$2,FALSE)),IF($N1390=0,IF(ISERROR(VLOOKUP($P1390,'M1'!$A:$C,Q$2,FALSE)),IF(ISERROR(VLOOKUP(DATA!$P1390,'M2'!$A:$C,Q$2,FALSE)),"NOT PRESENT",VLOOKUP(DATA!$P1390,'M2'!$A:$C,Q$2,FALSE)),VLOOKUP($P1390,'M1'!$A:$C,Q$2,FALSE)),"SPECIFY METHOD")))</f>
        <v>Debris - Zero</v>
      </c>
      <c r="R1390" s="7" t="str">
        <f>IF($N1390=1,IF(ISERROR(VLOOKUP($P1390,'M1'!$A:$C,R$2,FALSE)),"NOT PRESENT",VLOOKUP($P1390,'M1'!$A:$C,R$2,FALSE)),IF($N1390=2,IF(ISERROR(VLOOKUP(DATA!$P1390,'M2'!$A:$C,R$2,FALSE)),"NOT PRESENT",VLOOKUP(DATA!$P1390,'M2'!$A:$C,R$2,FALSE)),IF($N1390=0,IF(ISERROR(VLOOKUP($P1390,'M1'!$A:$C,R$2,FALSE)),IF(ISERROR(VLOOKUP(DATA!$P1390,'M2'!$A:$C,R$2,FALSE)),"NOT PRESENT",VLOOKUP(DATA!$P1390,'M2'!$A:$C,R$2,FALSE)),VLOOKUP($P1390,'M1'!$A:$C,R$2,FALSE)),"SPECIFY METHOD")))</f>
        <v>No Debris found</v>
      </c>
      <c r="S1390" s="33">
        <f t="shared" si="2705"/>
        <v>0</v>
      </c>
      <c r="T1390" s="2">
        <v>0</v>
      </c>
    </row>
    <row r="1391" spans="2:20">
      <c r="B1391" s="2" t="str">
        <f t="shared" ref="B1391:D1391" si="2760">IF(ISERROR(B1390),IF(ISERROR(B1389),IF(ISERROR(B1388),"BLANK",B1388),B1389),B1390)</f>
        <v>LH</v>
      </c>
      <c r="C1391" s="2" t="str">
        <f t="shared" si="2760"/>
        <v>KK</v>
      </c>
      <c r="D1391" s="2" t="str">
        <f t="shared" si="2760"/>
        <v>BC3</v>
      </c>
      <c r="E1391" s="7" t="str">
        <f>IF(ISERROR(VLOOKUP($D1391,SITES!$A:$E,2,FALSE)),"",VLOOKUP($D1391,SITES!$A:$E,2,FALSE))</f>
        <v>Broward County 3</v>
      </c>
      <c r="F1391" s="4">
        <f>IF(ISERROR(VLOOKUP($D1391,SITES!$A:$E,3,FALSE)),"",VLOOKUP($D1391,SITES!$A:$E,3,FALSE))</f>
        <v>26.158633333333334</v>
      </c>
      <c r="G1391" s="31">
        <f>IF(ISERROR(VLOOKUP($D1391,SITES!$A:$E,4,FALSE)),"",VLOOKUP($D1391,SITES!$A:$E,4,FALSE))</f>
        <v>-80.077349999999996</v>
      </c>
      <c r="H1391" s="50">
        <f t="shared" ref="H1391:P1391" si="2761">IF(ISERROR(H1390),IF(ISERROR(H1389),IF(ISERROR(H1388),"BLANK",H1388),H1389),H1390)</f>
        <v>45479</v>
      </c>
      <c r="I1391" s="2">
        <f t="shared" si="2761"/>
        <v>15</v>
      </c>
      <c r="J1391" s="2" t="str">
        <f t="shared" si="2761"/>
        <v>N</v>
      </c>
      <c r="K1391" s="6">
        <f t="shared" si="2761"/>
        <v>0.41666666666666669</v>
      </c>
      <c r="L1391" s="2" t="str">
        <f t="shared" si="2761"/>
        <v>Angela</v>
      </c>
      <c r="M1391" s="2">
        <f t="shared" si="2761"/>
        <v>18.899999999999999</v>
      </c>
      <c r="N1391" s="2">
        <f t="shared" si="2761"/>
        <v>2</v>
      </c>
      <c r="O1391" s="2">
        <f t="shared" si="2761"/>
        <v>2</v>
      </c>
      <c r="P1391" s="2" t="str">
        <f t="shared" si="2761"/>
        <v>dez</v>
      </c>
      <c r="Q1391" s="7" t="str">
        <f>IF($N1391=1,IF(ISERROR(VLOOKUP($P1391,'M1'!$A:$C,Q$2,FALSE)),"NOT PRESENT",VLOOKUP($P1391,'M1'!$A:$C,Q$2,FALSE)),IF($N1391=2,IF(ISERROR(VLOOKUP(DATA!$P1391,'M2'!$A:$C,Q$2,FALSE)),"NOT PRESENT",VLOOKUP(DATA!$P1391,'M2'!$A:$C,Q$2,FALSE)),IF($N1391=0,IF(ISERROR(VLOOKUP($P1391,'M1'!$A:$C,Q$2,FALSE)),IF(ISERROR(VLOOKUP(DATA!$P1391,'M2'!$A:$C,Q$2,FALSE)),"NOT PRESENT",VLOOKUP(DATA!$P1391,'M2'!$A:$C,Q$2,FALSE)),VLOOKUP($P1391,'M1'!$A:$C,Q$2,FALSE)),"SPECIFY METHOD")))</f>
        <v>Debris - Zero</v>
      </c>
      <c r="R1391" s="7" t="str">
        <f>IF($N1391=1,IF(ISERROR(VLOOKUP($P1391,'M1'!$A:$C,R$2,FALSE)),"NOT PRESENT",VLOOKUP($P1391,'M1'!$A:$C,R$2,FALSE)),IF($N1391=2,IF(ISERROR(VLOOKUP(DATA!$P1391,'M2'!$A:$C,R$2,FALSE)),"NOT PRESENT",VLOOKUP(DATA!$P1391,'M2'!$A:$C,R$2,FALSE)),IF($N1391=0,IF(ISERROR(VLOOKUP($P1391,'M1'!$A:$C,R$2,FALSE)),IF(ISERROR(VLOOKUP(DATA!$P1391,'M2'!$A:$C,R$2,FALSE)),"NOT PRESENT",VLOOKUP(DATA!$P1391,'M2'!$A:$C,R$2,FALSE)),VLOOKUP($P1391,'M1'!$A:$C,R$2,FALSE)),"SPECIFY METHOD")))</f>
        <v>No Debris found</v>
      </c>
      <c r="S1391" s="33">
        <f t="shared" si="2705"/>
        <v>0</v>
      </c>
      <c r="T1391" s="2">
        <v>0</v>
      </c>
    </row>
    <row r="1392" spans="2:20">
      <c r="B1392" s="2" t="str">
        <f t="shared" ref="B1392:D1392" si="2762">IF(ISERROR(B1391),IF(ISERROR(B1390),IF(ISERROR(B1389),"BLANK",B1389),B1390),B1391)</f>
        <v>LH</v>
      </c>
      <c r="C1392" s="2" t="str">
        <f t="shared" si="2762"/>
        <v>KK</v>
      </c>
      <c r="D1392" s="2" t="str">
        <f t="shared" si="2762"/>
        <v>BC3</v>
      </c>
      <c r="E1392" s="7" t="str">
        <f>IF(ISERROR(VLOOKUP($D1392,SITES!$A:$E,2,FALSE)),"",VLOOKUP($D1392,SITES!$A:$E,2,FALSE))</f>
        <v>Broward County 3</v>
      </c>
      <c r="F1392" s="4">
        <f>IF(ISERROR(VLOOKUP($D1392,SITES!$A:$E,3,FALSE)),"",VLOOKUP($D1392,SITES!$A:$E,3,FALSE))</f>
        <v>26.158633333333334</v>
      </c>
      <c r="G1392" s="31">
        <f>IF(ISERROR(VLOOKUP($D1392,SITES!$A:$E,4,FALSE)),"",VLOOKUP($D1392,SITES!$A:$E,4,FALSE))</f>
        <v>-80.077349999999996</v>
      </c>
      <c r="H1392" s="50">
        <f t="shared" ref="H1392:P1392" si="2763">IF(ISERROR(H1391),IF(ISERROR(H1390),IF(ISERROR(H1389),"BLANK",H1389),H1390),H1391)</f>
        <v>45479</v>
      </c>
      <c r="I1392" s="2">
        <f t="shared" si="2763"/>
        <v>15</v>
      </c>
      <c r="J1392" s="2" t="str">
        <f t="shared" si="2763"/>
        <v>N</v>
      </c>
      <c r="K1392" s="6">
        <f t="shared" si="2763"/>
        <v>0.41666666666666669</v>
      </c>
      <c r="L1392" s="2" t="str">
        <f t="shared" si="2763"/>
        <v>Angela</v>
      </c>
      <c r="M1392" s="2">
        <f t="shared" si="2763"/>
        <v>18.899999999999999</v>
      </c>
      <c r="N1392" s="2">
        <f t="shared" si="2763"/>
        <v>2</v>
      </c>
      <c r="O1392" s="2">
        <f t="shared" si="2763"/>
        <v>2</v>
      </c>
      <c r="P1392" s="2" t="str">
        <f t="shared" si="2763"/>
        <v>dez</v>
      </c>
      <c r="Q1392" s="7" t="str">
        <f>IF($N1392=1,IF(ISERROR(VLOOKUP($P1392,'M1'!$A:$C,Q$2,FALSE)),"NOT PRESENT",VLOOKUP($P1392,'M1'!$A:$C,Q$2,FALSE)),IF($N1392=2,IF(ISERROR(VLOOKUP(DATA!$P1392,'M2'!$A:$C,Q$2,FALSE)),"NOT PRESENT",VLOOKUP(DATA!$P1392,'M2'!$A:$C,Q$2,FALSE)),IF($N1392=0,IF(ISERROR(VLOOKUP($P1392,'M1'!$A:$C,Q$2,FALSE)),IF(ISERROR(VLOOKUP(DATA!$P1392,'M2'!$A:$C,Q$2,FALSE)),"NOT PRESENT",VLOOKUP(DATA!$P1392,'M2'!$A:$C,Q$2,FALSE)),VLOOKUP($P1392,'M1'!$A:$C,Q$2,FALSE)),"SPECIFY METHOD")))</f>
        <v>Debris - Zero</v>
      </c>
      <c r="R1392" s="7" t="str">
        <f>IF($N1392=1,IF(ISERROR(VLOOKUP($P1392,'M1'!$A:$C,R$2,FALSE)),"NOT PRESENT",VLOOKUP($P1392,'M1'!$A:$C,R$2,FALSE)),IF($N1392=2,IF(ISERROR(VLOOKUP(DATA!$P1392,'M2'!$A:$C,R$2,FALSE)),"NOT PRESENT",VLOOKUP(DATA!$P1392,'M2'!$A:$C,R$2,FALSE)),IF($N1392=0,IF(ISERROR(VLOOKUP($P1392,'M1'!$A:$C,R$2,FALSE)),IF(ISERROR(VLOOKUP(DATA!$P1392,'M2'!$A:$C,R$2,FALSE)),"NOT PRESENT",VLOOKUP(DATA!$P1392,'M2'!$A:$C,R$2,FALSE)),VLOOKUP($P1392,'M1'!$A:$C,R$2,FALSE)),"SPECIFY METHOD")))</f>
        <v>No Debris found</v>
      </c>
      <c r="S1392" s="33">
        <f t="shared" si="2705"/>
        <v>0</v>
      </c>
      <c r="T1392" s="2">
        <v>0</v>
      </c>
    </row>
    <row r="1393" spans="2:20">
      <c r="B1393" s="2" t="str">
        <f t="shared" ref="B1393:D1393" si="2764">IF(ISERROR(B1392),IF(ISERROR(B1391),IF(ISERROR(B1390),"BLANK",B1390),B1391),B1392)</f>
        <v>LH</v>
      </c>
      <c r="C1393" s="2" t="str">
        <f t="shared" si="2764"/>
        <v>KK</v>
      </c>
      <c r="D1393" s="2" t="str">
        <f t="shared" si="2764"/>
        <v>BC3</v>
      </c>
      <c r="E1393" s="7" t="str">
        <f>IF(ISERROR(VLOOKUP($D1393,SITES!$A:$E,2,FALSE)),"",VLOOKUP($D1393,SITES!$A:$E,2,FALSE))</f>
        <v>Broward County 3</v>
      </c>
      <c r="F1393" s="4">
        <f>IF(ISERROR(VLOOKUP($D1393,SITES!$A:$E,3,FALSE)),"",VLOOKUP($D1393,SITES!$A:$E,3,FALSE))</f>
        <v>26.158633333333334</v>
      </c>
      <c r="G1393" s="31">
        <f>IF(ISERROR(VLOOKUP($D1393,SITES!$A:$E,4,FALSE)),"",VLOOKUP($D1393,SITES!$A:$E,4,FALSE))</f>
        <v>-80.077349999999996</v>
      </c>
      <c r="H1393" s="50">
        <f t="shared" ref="H1393:P1393" si="2765">IF(ISERROR(H1392),IF(ISERROR(H1391),IF(ISERROR(H1390),"BLANK",H1390),H1391),H1392)</f>
        <v>45479</v>
      </c>
      <c r="I1393" s="2">
        <f t="shared" si="2765"/>
        <v>15</v>
      </c>
      <c r="J1393" s="2" t="str">
        <f t="shared" si="2765"/>
        <v>N</v>
      </c>
      <c r="K1393" s="6">
        <f t="shared" si="2765"/>
        <v>0.41666666666666669</v>
      </c>
      <c r="L1393" s="2" t="str">
        <f t="shared" si="2765"/>
        <v>Angela</v>
      </c>
      <c r="M1393" s="2">
        <f t="shared" si="2765"/>
        <v>18.899999999999999</v>
      </c>
      <c r="N1393" s="2">
        <f t="shared" si="2765"/>
        <v>2</v>
      </c>
      <c r="O1393" s="2">
        <f t="shared" si="2765"/>
        <v>2</v>
      </c>
      <c r="P1393" s="2" t="str">
        <f t="shared" si="2765"/>
        <v>dez</v>
      </c>
      <c r="Q1393" s="7" t="str">
        <f>IF($N1393=1,IF(ISERROR(VLOOKUP($P1393,'M1'!$A:$C,Q$2,FALSE)),"NOT PRESENT",VLOOKUP($P1393,'M1'!$A:$C,Q$2,FALSE)),IF($N1393=2,IF(ISERROR(VLOOKUP(DATA!$P1393,'M2'!$A:$C,Q$2,FALSE)),"NOT PRESENT",VLOOKUP(DATA!$P1393,'M2'!$A:$C,Q$2,FALSE)),IF($N1393=0,IF(ISERROR(VLOOKUP($P1393,'M1'!$A:$C,Q$2,FALSE)),IF(ISERROR(VLOOKUP(DATA!$P1393,'M2'!$A:$C,Q$2,FALSE)),"NOT PRESENT",VLOOKUP(DATA!$P1393,'M2'!$A:$C,Q$2,FALSE)),VLOOKUP($P1393,'M1'!$A:$C,Q$2,FALSE)),"SPECIFY METHOD")))</f>
        <v>Debris - Zero</v>
      </c>
      <c r="R1393" s="7" t="str">
        <f>IF($N1393=1,IF(ISERROR(VLOOKUP($P1393,'M1'!$A:$C,R$2,FALSE)),"NOT PRESENT",VLOOKUP($P1393,'M1'!$A:$C,R$2,FALSE)),IF($N1393=2,IF(ISERROR(VLOOKUP(DATA!$P1393,'M2'!$A:$C,R$2,FALSE)),"NOT PRESENT",VLOOKUP(DATA!$P1393,'M2'!$A:$C,R$2,FALSE)),IF($N1393=0,IF(ISERROR(VLOOKUP($P1393,'M1'!$A:$C,R$2,FALSE)),IF(ISERROR(VLOOKUP(DATA!$P1393,'M2'!$A:$C,R$2,FALSE)),"NOT PRESENT",VLOOKUP(DATA!$P1393,'M2'!$A:$C,R$2,FALSE)),VLOOKUP($P1393,'M1'!$A:$C,R$2,FALSE)),"SPECIFY METHOD")))</f>
        <v>No Debris found</v>
      </c>
      <c r="S1393" s="33">
        <f t="shared" si="2705"/>
        <v>0</v>
      </c>
      <c r="T1393" s="2">
        <v>0</v>
      </c>
    </row>
    <row r="1394" spans="2:20">
      <c r="B1394" s="2" t="str">
        <f t="shared" ref="B1394:D1394" si="2766">IF(ISERROR(B1393),IF(ISERROR(B1392),IF(ISERROR(B1391),"BLANK",B1391),B1392),B1393)</f>
        <v>LH</v>
      </c>
      <c r="C1394" s="2" t="str">
        <f t="shared" si="2766"/>
        <v>KK</v>
      </c>
      <c r="D1394" s="2" t="str">
        <f t="shared" si="2766"/>
        <v>BC3</v>
      </c>
      <c r="E1394" s="7" t="str">
        <f>IF(ISERROR(VLOOKUP($D1394,SITES!$A:$E,2,FALSE)),"",VLOOKUP($D1394,SITES!$A:$E,2,FALSE))</f>
        <v>Broward County 3</v>
      </c>
      <c r="F1394" s="4">
        <f>IF(ISERROR(VLOOKUP($D1394,SITES!$A:$E,3,FALSE)),"",VLOOKUP($D1394,SITES!$A:$E,3,FALSE))</f>
        <v>26.158633333333334</v>
      </c>
      <c r="G1394" s="31">
        <f>IF(ISERROR(VLOOKUP($D1394,SITES!$A:$E,4,FALSE)),"",VLOOKUP($D1394,SITES!$A:$E,4,FALSE))</f>
        <v>-80.077349999999996</v>
      </c>
      <c r="H1394" s="50">
        <f t="shared" ref="H1394:P1394" si="2767">IF(ISERROR(H1393),IF(ISERROR(H1392),IF(ISERROR(H1391),"BLANK",H1391),H1392),H1393)</f>
        <v>45479</v>
      </c>
      <c r="I1394" s="2">
        <f t="shared" si="2767"/>
        <v>15</v>
      </c>
      <c r="J1394" s="2" t="str">
        <f t="shared" si="2767"/>
        <v>N</v>
      </c>
      <c r="K1394" s="6">
        <f t="shared" si="2767"/>
        <v>0.41666666666666669</v>
      </c>
      <c r="L1394" s="2" t="str">
        <f t="shared" si="2767"/>
        <v>Angela</v>
      </c>
      <c r="M1394" s="2">
        <f t="shared" si="2767"/>
        <v>18.899999999999999</v>
      </c>
      <c r="N1394" s="2">
        <f t="shared" si="2767"/>
        <v>2</v>
      </c>
      <c r="O1394" s="2">
        <f t="shared" si="2767"/>
        <v>2</v>
      </c>
      <c r="P1394" s="2" t="str">
        <f t="shared" si="2767"/>
        <v>dez</v>
      </c>
      <c r="Q1394" s="7" t="str">
        <f>IF($N1394=1,IF(ISERROR(VLOOKUP($P1394,'M1'!$A:$C,Q$2,FALSE)),"NOT PRESENT",VLOOKUP($P1394,'M1'!$A:$C,Q$2,FALSE)),IF($N1394=2,IF(ISERROR(VLOOKUP(DATA!$P1394,'M2'!$A:$C,Q$2,FALSE)),"NOT PRESENT",VLOOKUP(DATA!$P1394,'M2'!$A:$C,Q$2,FALSE)),IF($N1394=0,IF(ISERROR(VLOOKUP($P1394,'M1'!$A:$C,Q$2,FALSE)),IF(ISERROR(VLOOKUP(DATA!$P1394,'M2'!$A:$C,Q$2,FALSE)),"NOT PRESENT",VLOOKUP(DATA!$P1394,'M2'!$A:$C,Q$2,FALSE)),VLOOKUP($P1394,'M1'!$A:$C,Q$2,FALSE)),"SPECIFY METHOD")))</f>
        <v>Debris - Zero</v>
      </c>
      <c r="R1394" s="7" t="str">
        <f>IF($N1394=1,IF(ISERROR(VLOOKUP($P1394,'M1'!$A:$C,R$2,FALSE)),"NOT PRESENT",VLOOKUP($P1394,'M1'!$A:$C,R$2,FALSE)),IF($N1394=2,IF(ISERROR(VLOOKUP(DATA!$P1394,'M2'!$A:$C,R$2,FALSE)),"NOT PRESENT",VLOOKUP(DATA!$P1394,'M2'!$A:$C,R$2,FALSE)),IF($N1394=0,IF(ISERROR(VLOOKUP($P1394,'M1'!$A:$C,R$2,FALSE)),IF(ISERROR(VLOOKUP(DATA!$P1394,'M2'!$A:$C,R$2,FALSE)),"NOT PRESENT",VLOOKUP(DATA!$P1394,'M2'!$A:$C,R$2,FALSE)),VLOOKUP($P1394,'M1'!$A:$C,R$2,FALSE)),"SPECIFY METHOD")))</f>
        <v>No Debris found</v>
      </c>
      <c r="S1394" s="33">
        <f t="shared" si="2705"/>
        <v>0</v>
      </c>
      <c r="T1394" s="2">
        <v>0</v>
      </c>
    </row>
    <row r="1395" spans="2:20">
      <c r="B1395" s="2" t="str">
        <f t="shared" ref="B1395:D1395" si="2768">IF(ISERROR(B1394),IF(ISERROR(B1393),IF(ISERROR(B1392),"BLANK",B1392),B1393),B1394)</f>
        <v>LH</v>
      </c>
      <c r="C1395" s="2" t="str">
        <f t="shared" si="2768"/>
        <v>KK</v>
      </c>
      <c r="D1395" s="2" t="str">
        <f t="shared" si="2768"/>
        <v>BC3</v>
      </c>
      <c r="E1395" s="7" t="str">
        <f>IF(ISERROR(VLOOKUP($D1395,SITES!$A:$E,2,FALSE)),"",VLOOKUP($D1395,SITES!$A:$E,2,FALSE))</f>
        <v>Broward County 3</v>
      </c>
      <c r="F1395" s="4">
        <f>IF(ISERROR(VLOOKUP($D1395,SITES!$A:$E,3,FALSE)),"",VLOOKUP($D1395,SITES!$A:$E,3,FALSE))</f>
        <v>26.158633333333334</v>
      </c>
      <c r="G1395" s="31">
        <f>IF(ISERROR(VLOOKUP($D1395,SITES!$A:$E,4,FALSE)),"",VLOOKUP($D1395,SITES!$A:$E,4,FALSE))</f>
        <v>-80.077349999999996</v>
      </c>
      <c r="H1395" s="50">
        <f t="shared" ref="H1395:P1395" si="2769">IF(ISERROR(H1394),IF(ISERROR(H1393),IF(ISERROR(H1392),"BLANK",H1392),H1393),H1394)</f>
        <v>45479</v>
      </c>
      <c r="I1395" s="2">
        <f t="shared" si="2769"/>
        <v>15</v>
      </c>
      <c r="J1395" s="2" t="str">
        <f t="shared" si="2769"/>
        <v>N</v>
      </c>
      <c r="K1395" s="6">
        <f t="shared" si="2769"/>
        <v>0.41666666666666669</v>
      </c>
      <c r="L1395" s="2" t="str">
        <f t="shared" si="2769"/>
        <v>Angela</v>
      </c>
      <c r="M1395" s="2">
        <f t="shared" si="2769"/>
        <v>18.899999999999999</v>
      </c>
      <c r="N1395" s="2">
        <f t="shared" si="2769"/>
        <v>2</v>
      </c>
      <c r="O1395" s="2">
        <f t="shared" si="2769"/>
        <v>2</v>
      </c>
      <c r="P1395" s="2" t="str">
        <f t="shared" si="2769"/>
        <v>dez</v>
      </c>
      <c r="Q1395" s="7" t="str">
        <f>IF($N1395=1,IF(ISERROR(VLOOKUP($P1395,'M1'!$A:$C,Q$2,FALSE)),"NOT PRESENT",VLOOKUP($P1395,'M1'!$A:$C,Q$2,FALSE)),IF($N1395=2,IF(ISERROR(VLOOKUP(DATA!$P1395,'M2'!$A:$C,Q$2,FALSE)),"NOT PRESENT",VLOOKUP(DATA!$P1395,'M2'!$A:$C,Q$2,FALSE)),IF($N1395=0,IF(ISERROR(VLOOKUP($P1395,'M1'!$A:$C,Q$2,FALSE)),IF(ISERROR(VLOOKUP(DATA!$P1395,'M2'!$A:$C,Q$2,FALSE)),"NOT PRESENT",VLOOKUP(DATA!$P1395,'M2'!$A:$C,Q$2,FALSE)),VLOOKUP($P1395,'M1'!$A:$C,Q$2,FALSE)),"SPECIFY METHOD")))</f>
        <v>Debris - Zero</v>
      </c>
      <c r="R1395" s="7" t="str">
        <f>IF($N1395=1,IF(ISERROR(VLOOKUP($P1395,'M1'!$A:$C,R$2,FALSE)),"NOT PRESENT",VLOOKUP($P1395,'M1'!$A:$C,R$2,FALSE)),IF($N1395=2,IF(ISERROR(VLOOKUP(DATA!$P1395,'M2'!$A:$C,R$2,FALSE)),"NOT PRESENT",VLOOKUP(DATA!$P1395,'M2'!$A:$C,R$2,FALSE)),IF($N1395=0,IF(ISERROR(VLOOKUP($P1395,'M1'!$A:$C,R$2,FALSE)),IF(ISERROR(VLOOKUP(DATA!$P1395,'M2'!$A:$C,R$2,FALSE)),"NOT PRESENT",VLOOKUP(DATA!$P1395,'M2'!$A:$C,R$2,FALSE)),VLOOKUP($P1395,'M1'!$A:$C,R$2,FALSE)),"SPECIFY METHOD")))</f>
        <v>No Debris found</v>
      </c>
      <c r="S1395" s="33">
        <f t="shared" si="2705"/>
        <v>0</v>
      </c>
      <c r="T1395" s="2">
        <v>0</v>
      </c>
    </row>
    <row r="1396" spans="2:20">
      <c r="B1396" s="2" t="str">
        <f t="shared" ref="B1396:D1396" si="2770">IF(ISERROR(B1395),IF(ISERROR(B1394),IF(ISERROR(B1393),"BLANK",B1393),B1394),B1395)</f>
        <v>LH</v>
      </c>
      <c r="C1396" s="2" t="str">
        <f t="shared" si="2770"/>
        <v>KK</v>
      </c>
      <c r="D1396" s="2" t="str">
        <f t="shared" si="2770"/>
        <v>BC3</v>
      </c>
      <c r="E1396" s="7" t="str">
        <f>IF(ISERROR(VLOOKUP($D1396,SITES!$A:$E,2,FALSE)),"",VLOOKUP($D1396,SITES!$A:$E,2,FALSE))</f>
        <v>Broward County 3</v>
      </c>
      <c r="F1396" s="4">
        <f>IF(ISERROR(VLOOKUP($D1396,SITES!$A:$E,3,FALSE)),"",VLOOKUP($D1396,SITES!$A:$E,3,FALSE))</f>
        <v>26.158633333333334</v>
      </c>
      <c r="G1396" s="31">
        <f>IF(ISERROR(VLOOKUP($D1396,SITES!$A:$E,4,FALSE)),"",VLOOKUP($D1396,SITES!$A:$E,4,FALSE))</f>
        <v>-80.077349999999996</v>
      </c>
      <c r="H1396" s="50">
        <f t="shared" ref="H1396:P1396" si="2771">IF(ISERROR(H1395),IF(ISERROR(H1394),IF(ISERROR(H1393),"BLANK",H1393),H1394),H1395)</f>
        <v>45479</v>
      </c>
      <c r="I1396" s="2">
        <f t="shared" si="2771"/>
        <v>15</v>
      </c>
      <c r="J1396" s="2" t="str">
        <f t="shared" si="2771"/>
        <v>N</v>
      </c>
      <c r="K1396" s="6">
        <f t="shared" si="2771"/>
        <v>0.41666666666666669</v>
      </c>
      <c r="L1396" s="2" t="str">
        <f t="shared" si="2771"/>
        <v>Angela</v>
      </c>
      <c r="M1396" s="2">
        <f t="shared" si="2771"/>
        <v>18.899999999999999</v>
      </c>
      <c r="N1396" s="2">
        <f t="shared" si="2771"/>
        <v>2</v>
      </c>
      <c r="O1396" s="2">
        <f t="shared" si="2771"/>
        <v>2</v>
      </c>
      <c r="P1396" s="2" t="str">
        <f t="shared" si="2771"/>
        <v>dez</v>
      </c>
      <c r="Q1396" s="7" t="str">
        <f>IF($N1396=1,IF(ISERROR(VLOOKUP($P1396,'M1'!$A:$C,Q$2,FALSE)),"NOT PRESENT",VLOOKUP($P1396,'M1'!$A:$C,Q$2,FALSE)),IF($N1396=2,IF(ISERROR(VLOOKUP(DATA!$P1396,'M2'!$A:$C,Q$2,FALSE)),"NOT PRESENT",VLOOKUP(DATA!$P1396,'M2'!$A:$C,Q$2,FALSE)),IF($N1396=0,IF(ISERROR(VLOOKUP($P1396,'M1'!$A:$C,Q$2,FALSE)),IF(ISERROR(VLOOKUP(DATA!$P1396,'M2'!$A:$C,Q$2,FALSE)),"NOT PRESENT",VLOOKUP(DATA!$P1396,'M2'!$A:$C,Q$2,FALSE)),VLOOKUP($P1396,'M1'!$A:$C,Q$2,FALSE)),"SPECIFY METHOD")))</f>
        <v>Debris - Zero</v>
      </c>
      <c r="R1396" s="7" t="str">
        <f>IF($N1396=1,IF(ISERROR(VLOOKUP($P1396,'M1'!$A:$C,R$2,FALSE)),"NOT PRESENT",VLOOKUP($P1396,'M1'!$A:$C,R$2,FALSE)),IF($N1396=2,IF(ISERROR(VLOOKUP(DATA!$P1396,'M2'!$A:$C,R$2,FALSE)),"NOT PRESENT",VLOOKUP(DATA!$P1396,'M2'!$A:$C,R$2,FALSE)),IF($N1396=0,IF(ISERROR(VLOOKUP($P1396,'M1'!$A:$C,R$2,FALSE)),IF(ISERROR(VLOOKUP(DATA!$P1396,'M2'!$A:$C,R$2,FALSE)),"NOT PRESENT",VLOOKUP(DATA!$P1396,'M2'!$A:$C,R$2,FALSE)),VLOOKUP($P1396,'M1'!$A:$C,R$2,FALSE)),"SPECIFY METHOD")))</f>
        <v>No Debris found</v>
      </c>
      <c r="S1396" s="33">
        <f t="shared" si="2705"/>
        <v>0</v>
      </c>
      <c r="T1396" s="2">
        <v>0</v>
      </c>
    </row>
    <row r="1397" spans="2:20">
      <c r="B1397" s="2" t="str">
        <f t="shared" ref="B1397:D1397" si="2772">IF(ISERROR(B1396),IF(ISERROR(B1395),IF(ISERROR(B1394),"BLANK",B1394),B1395),B1396)</f>
        <v>LH</v>
      </c>
      <c r="C1397" s="2" t="str">
        <f t="shared" si="2772"/>
        <v>KK</v>
      </c>
      <c r="D1397" s="2" t="str">
        <f t="shared" si="2772"/>
        <v>BC3</v>
      </c>
      <c r="E1397" s="7" t="str">
        <f>IF(ISERROR(VLOOKUP($D1397,SITES!$A:$E,2,FALSE)),"",VLOOKUP($D1397,SITES!$A:$E,2,FALSE))</f>
        <v>Broward County 3</v>
      </c>
      <c r="F1397" s="4">
        <f>IF(ISERROR(VLOOKUP($D1397,SITES!$A:$E,3,FALSE)),"",VLOOKUP($D1397,SITES!$A:$E,3,FALSE))</f>
        <v>26.158633333333334</v>
      </c>
      <c r="G1397" s="31">
        <f>IF(ISERROR(VLOOKUP($D1397,SITES!$A:$E,4,FALSE)),"",VLOOKUP($D1397,SITES!$A:$E,4,FALSE))</f>
        <v>-80.077349999999996</v>
      </c>
      <c r="H1397" s="50">
        <f t="shared" ref="H1397:P1397" si="2773">IF(ISERROR(H1396),IF(ISERROR(H1395),IF(ISERROR(H1394),"BLANK",H1394),H1395),H1396)</f>
        <v>45479</v>
      </c>
      <c r="I1397" s="2">
        <f t="shared" si="2773"/>
        <v>15</v>
      </c>
      <c r="J1397" s="2" t="str">
        <f t="shared" si="2773"/>
        <v>N</v>
      </c>
      <c r="K1397" s="6">
        <f t="shared" si="2773"/>
        <v>0.41666666666666669</v>
      </c>
      <c r="L1397" s="2" t="str">
        <f t="shared" si="2773"/>
        <v>Angela</v>
      </c>
      <c r="M1397" s="2">
        <f t="shared" si="2773"/>
        <v>18.899999999999999</v>
      </c>
      <c r="N1397" s="2">
        <f t="shared" si="2773"/>
        <v>2</v>
      </c>
      <c r="O1397" s="2">
        <f t="shared" si="2773"/>
        <v>2</v>
      </c>
      <c r="P1397" s="2" t="str">
        <f t="shared" si="2773"/>
        <v>dez</v>
      </c>
      <c r="Q1397" s="7" t="str">
        <f>IF($N1397=1,IF(ISERROR(VLOOKUP($P1397,'M1'!$A:$C,Q$2,FALSE)),"NOT PRESENT",VLOOKUP($P1397,'M1'!$A:$C,Q$2,FALSE)),IF($N1397=2,IF(ISERROR(VLOOKUP(DATA!$P1397,'M2'!$A:$C,Q$2,FALSE)),"NOT PRESENT",VLOOKUP(DATA!$P1397,'M2'!$A:$C,Q$2,FALSE)),IF($N1397=0,IF(ISERROR(VLOOKUP($P1397,'M1'!$A:$C,Q$2,FALSE)),IF(ISERROR(VLOOKUP(DATA!$P1397,'M2'!$A:$C,Q$2,FALSE)),"NOT PRESENT",VLOOKUP(DATA!$P1397,'M2'!$A:$C,Q$2,FALSE)),VLOOKUP($P1397,'M1'!$A:$C,Q$2,FALSE)),"SPECIFY METHOD")))</f>
        <v>Debris - Zero</v>
      </c>
      <c r="R1397" s="7" t="str">
        <f>IF($N1397=1,IF(ISERROR(VLOOKUP($P1397,'M1'!$A:$C,R$2,FALSE)),"NOT PRESENT",VLOOKUP($P1397,'M1'!$A:$C,R$2,FALSE)),IF($N1397=2,IF(ISERROR(VLOOKUP(DATA!$P1397,'M2'!$A:$C,R$2,FALSE)),"NOT PRESENT",VLOOKUP(DATA!$P1397,'M2'!$A:$C,R$2,FALSE)),IF($N1397=0,IF(ISERROR(VLOOKUP($P1397,'M1'!$A:$C,R$2,FALSE)),IF(ISERROR(VLOOKUP(DATA!$P1397,'M2'!$A:$C,R$2,FALSE)),"NOT PRESENT",VLOOKUP(DATA!$P1397,'M2'!$A:$C,R$2,FALSE)),VLOOKUP($P1397,'M1'!$A:$C,R$2,FALSE)),"SPECIFY METHOD")))</f>
        <v>No Debris found</v>
      </c>
      <c r="S1397" s="33">
        <f t="shared" si="2705"/>
        <v>0</v>
      </c>
      <c r="T1397" s="2">
        <v>0</v>
      </c>
    </row>
    <row r="1398" spans="2:20">
      <c r="B1398" s="2" t="str">
        <f t="shared" ref="B1398:D1398" si="2774">IF(ISERROR(B1397),IF(ISERROR(B1396),IF(ISERROR(B1395),"BLANK",B1395),B1396),B1397)</f>
        <v>LH</v>
      </c>
      <c r="C1398" s="2" t="str">
        <f t="shared" si="2774"/>
        <v>KK</v>
      </c>
      <c r="D1398" s="2" t="str">
        <f t="shared" si="2774"/>
        <v>BC3</v>
      </c>
      <c r="E1398" s="7" t="str">
        <f>IF(ISERROR(VLOOKUP($D1398,SITES!$A:$E,2,FALSE)),"",VLOOKUP($D1398,SITES!$A:$E,2,FALSE))</f>
        <v>Broward County 3</v>
      </c>
      <c r="F1398" s="4">
        <f>IF(ISERROR(VLOOKUP($D1398,SITES!$A:$E,3,FALSE)),"",VLOOKUP($D1398,SITES!$A:$E,3,FALSE))</f>
        <v>26.158633333333334</v>
      </c>
      <c r="G1398" s="31">
        <f>IF(ISERROR(VLOOKUP($D1398,SITES!$A:$E,4,FALSE)),"",VLOOKUP($D1398,SITES!$A:$E,4,FALSE))</f>
        <v>-80.077349999999996</v>
      </c>
      <c r="H1398" s="50">
        <f t="shared" ref="H1398:P1398" si="2775">IF(ISERROR(H1397),IF(ISERROR(H1396),IF(ISERROR(H1395),"BLANK",H1395),H1396),H1397)</f>
        <v>45479</v>
      </c>
      <c r="I1398" s="2">
        <f t="shared" si="2775"/>
        <v>15</v>
      </c>
      <c r="J1398" s="2" t="str">
        <f t="shared" si="2775"/>
        <v>N</v>
      </c>
      <c r="K1398" s="6">
        <f t="shared" si="2775"/>
        <v>0.41666666666666669</v>
      </c>
      <c r="L1398" s="2" t="str">
        <f t="shared" si="2775"/>
        <v>Angela</v>
      </c>
      <c r="M1398" s="2">
        <f t="shared" si="2775"/>
        <v>18.899999999999999</v>
      </c>
      <c r="N1398" s="2">
        <f t="shared" si="2775"/>
        <v>2</v>
      </c>
      <c r="O1398" s="2">
        <f t="shared" si="2775"/>
        <v>2</v>
      </c>
      <c r="P1398" s="2" t="str">
        <f t="shared" si="2775"/>
        <v>dez</v>
      </c>
      <c r="Q1398" s="7" t="str">
        <f>IF($N1398=1,IF(ISERROR(VLOOKUP($P1398,'M1'!$A:$C,Q$2,FALSE)),"NOT PRESENT",VLOOKUP($P1398,'M1'!$A:$C,Q$2,FALSE)),IF($N1398=2,IF(ISERROR(VLOOKUP(DATA!$P1398,'M2'!$A:$C,Q$2,FALSE)),"NOT PRESENT",VLOOKUP(DATA!$P1398,'M2'!$A:$C,Q$2,FALSE)),IF($N1398=0,IF(ISERROR(VLOOKUP($P1398,'M1'!$A:$C,Q$2,FALSE)),IF(ISERROR(VLOOKUP(DATA!$P1398,'M2'!$A:$C,Q$2,FALSE)),"NOT PRESENT",VLOOKUP(DATA!$P1398,'M2'!$A:$C,Q$2,FALSE)),VLOOKUP($P1398,'M1'!$A:$C,Q$2,FALSE)),"SPECIFY METHOD")))</f>
        <v>Debris - Zero</v>
      </c>
      <c r="R1398" s="7" t="str">
        <f>IF($N1398=1,IF(ISERROR(VLOOKUP($P1398,'M1'!$A:$C,R$2,FALSE)),"NOT PRESENT",VLOOKUP($P1398,'M1'!$A:$C,R$2,FALSE)),IF($N1398=2,IF(ISERROR(VLOOKUP(DATA!$P1398,'M2'!$A:$C,R$2,FALSE)),"NOT PRESENT",VLOOKUP(DATA!$P1398,'M2'!$A:$C,R$2,FALSE)),IF($N1398=0,IF(ISERROR(VLOOKUP($P1398,'M1'!$A:$C,R$2,FALSE)),IF(ISERROR(VLOOKUP(DATA!$P1398,'M2'!$A:$C,R$2,FALSE)),"NOT PRESENT",VLOOKUP(DATA!$P1398,'M2'!$A:$C,R$2,FALSE)),VLOOKUP($P1398,'M1'!$A:$C,R$2,FALSE)),"SPECIFY METHOD")))</f>
        <v>No Debris found</v>
      </c>
      <c r="S1398" s="33">
        <f t="shared" si="2705"/>
        <v>0</v>
      </c>
      <c r="T1398" s="2">
        <v>0</v>
      </c>
    </row>
    <row r="1399" spans="2:20">
      <c r="B1399" s="2" t="str">
        <f t="shared" ref="B1399:D1399" si="2776">IF(ISERROR(B1398),IF(ISERROR(B1397),IF(ISERROR(B1396),"BLANK",B1396),B1397),B1398)</f>
        <v>LH</v>
      </c>
      <c r="C1399" s="2" t="str">
        <f t="shared" si="2776"/>
        <v>KK</v>
      </c>
      <c r="D1399" s="2" t="str">
        <f t="shared" si="2776"/>
        <v>BC3</v>
      </c>
      <c r="E1399" s="7" t="str">
        <f>IF(ISERROR(VLOOKUP($D1399,SITES!$A:$E,2,FALSE)),"",VLOOKUP($D1399,SITES!$A:$E,2,FALSE))</f>
        <v>Broward County 3</v>
      </c>
      <c r="F1399" s="4">
        <f>IF(ISERROR(VLOOKUP($D1399,SITES!$A:$E,3,FALSE)),"",VLOOKUP($D1399,SITES!$A:$E,3,FALSE))</f>
        <v>26.158633333333334</v>
      </c>
      <c r="G1399" s="31">
        <f>IF(ISERROR(VLOOKUP($D1399,SITES!$A:$E,4,FALSE)),"",VLOOKUP($D1399,SITES!$A:$E,4,FALSE))</f>
        <v>-80.077349999999996</v>
      </c>
      <c r="H1399" s="50">
        <f t="shared" ref="H1399:P1399" si="2777">IF(ISERROR(H1398),IF(ISERROR(H1397),IF(ISERROR(H1396),"BLANK",H1396),H1397),H1398)</f>
        <v>45479</v>
      </c>
      <c r="I1399" s="2">
        <f t="shared" si="2777"/>
        <v>15</v>
      </c>
      <c r="J1399" s="2" t="str">
        <f t="shared" si="2777"/>
        <v>N</v>
      </c>
      <c r="K1399" s="6">
        <f t="shared" si="2777"/>
        <v>0.41666666666666669</v>
      </c>
      <c r="L1399" s="2" t="str">
        <f t="shared" si="2777"/>
        <v>Angela</v>
      </c>
      <c r="M1399" s="2">
        <f t="shared" si="2777"/>
        <v>18.899999999999999</v>
      </c>
      <c r="N1399" s="2">
        <f t="shared" si="2777"/>
        <v>2</v>
      </c>
      <c r="O1399" s="2">
        <f t="shared" si="2777"/>
        <v>2</v>
      </c>
      <c r="P1399" s="2" t="str">
        <f t="shared" si="2777"/>
        <v>dez</v>
      </c>
      <c r="Q1399" s="7" t="str">
        <f>IF($N1399=1,IF(ISERROR(VLOOKUP($P1399,'M1'!$A:$C,Q$2,FALSE)),"NOT PRESENT",VLOOKUP($P1399,'M1'!$A:$C,Q$2,FALSE)),IF($N1399=2,IF(ISERROR(VLOOKUP(DATA!$P1399,'M2'!$A:$C,Q$2,FALSE)),"NOT PRESENT",VLOOKUP(DATA!$P1399,'M2'!$A:$C,Q$2,FALSE)),IF($N1399=0,IF(ISERROR(VLOOKUP($P1399,'M1'!$A:$C,Q$2,FALSE)),IF(ISERROR(VLOOKUP(DATA!$P1399,'M2'!$A:$C,Q$2,FALSE)),"NOT PRESENT",VLOOKUP(DATA!$P1399,'M2'!$A:$C,Q$2,FALSE)),VLOOKUP($P1399,'M1'!$A:$C,Q$2,FALSE)),"SPECIFY METHOD")))</f>
        <v>Debris - Zero</v>
      </c>
      <c r="R1399" s="7" t="str">
        <f>IF($N1399=1,IF(ISERROR(VLOOKUP($P1399,'M1'!$A:$C,R$2,FALSE)),"NOT PRESENT",VLOOKUP($P1399,'M1'!$A:$C,R$2,FALSE)),IF($N1399=2,IF(ISERROR(VLOOKUP(DATA!$P1399,'M2'!$A:$C,R$2,FALSE)),"NOT PRESENT",VLOOKUP(DATA!$P1399,'M2'!$A:$C,R$2,FALSE)),IF($N1399=0,IF(ISERROR(VLOOKUP($P1399,'M1'!$A:$C,R$2,FALSE)),IF(ISERROR(VLOOKUP(DATA!$P1399,'M2'!$A:$C,R$2,FALSE)),"NOT PRESENT",VLOOKUP(DATA!$P1399,'M2'!$A:$C,R$2,FALSE)),VLOOKUP($P1399,'M1'!$A:$C,R$2,FALSE)),"SPECIFY METHOD")))</f>
        <v>No Debris found</v>
      </c>
      <c r="S1399" s="33">
        <f t="shared" si="2705"/>
        <v>0</v>
      </c>
      <c r="T1399" s="2">
        <v>0</v>
      </c>
    </row>
    <row r="1400" spans="2:20">
      <c r="B1400" s="2" t="str">
        <f t="shared" ref="B1400:D1400" si="2778">IF(ISERROR(B1399),IF(ISERROR(B1398),IF(ISERROR(B1397),"BLANK",B1397),B1398),B1399)</f>
        <v>LH</v>
      </c>
      <c r="C1400" s="2" t="str">
        <f t="shared" si="2778"/>
        <v>KK</v>
      </c>
      <c r="D1400" s="2" t="str">
        <f t="shared" si="2778"/>
        <v>BC3</v>
      </c>
      <c r="E1400" s="7" t="str">
        <f>IF(ISERROR(VLOOKUP($D1400,SITES!$A:$E,2,FALSE)),"",VLOOKUP($D1400,SITES!$A:$E,2,FALSE))</f>
        <v>Broward County 3</v>
      </c>
      <c r="F1400" s="4">
        <f>IF(ISERROR(VLOOKUP($D1400,SITES!$A:$E,3,FALSE)),"",VLOOKUP($D1400,SITES!$A:$E,3,FALSE))</f>
        <v>26.158633333333334</v>
      </c>
      <c r="G1400" s="31">
        <f>IF(ISERROR(VLOOKUP($D1400,SITES!$A:$E,4,FALSE)),"",VLOOKUP($D1400,SITES!$A:$E,4,FALSE))</f>
        <v>-80.077349999999996</v>
      </c>
      <c r="H1400" s="50">
        <f t="shared" ref="H1400:P1400" si="2779">IF(ISERROR(H1399),IF(ISERROR(H1398),IF(ISERROR(H1397),"BLANK",H1397),H1398),H1399)</f>
        <v>45479</v>
      </c>
      <c r="I1400" s="2">
        <f t="shared" si="2779"/>
        <v>15</v>
      </c>
      <c r="J1400" s="2" t="str">
        <f t="shared" si="2779"/>
        <v>N</v>
      </c>
      <c r="K1400" s="6">
        <f t="shared" si="2779"/>
        <v>0.41666666666666669</v>
      </c>
      <c r="L1400" s="2" t="str">
        <f t="shared" si="2779"/>
        <v>Angela</v>
      </c>
      <c r="M1400" s="2">
        <f t="shared" si="2779"/>
        <v>18.899999999999999</v>
      </c>
      <c r="N1400" s="2">
        <f t="shared" si="2779"/>
        <v>2</v>
      </c>
      <c r="O1400" s="2">
        <f t="shared" si="2779"/>
        <v>2</v>
      </c>
      <c r="P1400" s="2" t="str">
        <f t="shared" si="2779"/>
        <v>dez</v>
      </c>
      <c r="Q1400" s="7" t="str">
        <f>IF($N1400=1,IF(ISERROR(VLOOKUP($P1400,'M1'!$A:$C,Q$2,FALSE)),"NOT PRESENT",VLOOKUP($P1400,'M1'!$A:$C,Q$2,FALSE)),IF($N1400=2,IF(ISERROR(VLOOKUP(DATA!$P1400,'M2'!$A:$C,Q$2,FALSE)),"NOT PRESENT",VLOOKUP(DATA!$P1400,'M2'!$A:$C,Q$2,FALSE)),IF($N1400=0,IF(ISERROR(VLOOKUP($P1400,'M1'!$A:$C,Q$2,FALSE)),IF(ISERROR(VLOOKUP(DATA!$P1400,'M2'!$A:$C,Q$2,FALSE)),"NOT PRESENT",VLOOKUP(DATA!$P1400,'M2'!$A:$C,Q$2,FALSE)),VLOOKUP($P1400,'M1'!$A:$C,Q$2,FALSE)),"SPECIFY METHOD")))</f>
        <v>Debris - Zero</v>
      </c>
      <c r="R1400" s="7" t="str">
        <f>IF($N1400=1,IF(ISERROR(VLOOKUP($P1400,'M1'!$A:$C,R$2,FALSE)),"NOT PRESENT",VLOOKUP($P1400,'M1'!$A:$C,R$2,FALSE)),IF($N1400=2,IF(ISERROR(VLOOKUP(DATA!$P1400,'M2'!$A:$C,R$2,FALSE)),"NOT PRESENT",VLOOKUP(DATA!$P1400,'M2'!$A:$C,R$2,FALSE)),IF($N1400=0,IF(ISERROR(VLOOKUP($P1400,'M1'!$A:$C,R$2,FALSE)),IF(ISERROR(VLOOKUP(DATA!$P1400,'M2'!$A:$C,R$2,FALSE)),"NOT PRESENT",VLOOKUP(DATA!$P1400,'M2'!$A:$C,R$2,FALSE)),VLOOKUP($P1400,'M1'!$A:$C,R$2,FALSE)),"SPECIFY METHOD")))</f>
        <v>No Debris found</v>
      </c>
      <c r="S1400" s="33">
        <f t="shared" si="2705"/>
        <v>0</v>
      </c>
      <c r="T1400" s="2">
        <v>0</v>
      </c>
    </row>
    <row r="1401" spans="2:20">
      <c r="B1401" s="2" t="str">
        <f t="shared" ref="B1401:D1401" si="2780">IF(ISERROR(B1400),IF(ISERROR(B1399),IF(ISERROR(B1398),"BLANK",B1398),B1399),B1400)</f>
        <v>LH</v>
      </c>
      <c r="C1401" s="2" t="str">
        <f t="shared" si="2780"/>
        <v>KK</v>
      </c>
      <c r="D1401" s="2" t="str">
        <f t="shared" si="2780"/>
        <v>BC3</v>
      </c>
      <c r="E1401" s="7" t="str">
        <f>IF(ISERROR(VLOOKUP($D1401,SITES!$A:$E,2,FALSE)),"",VLOOKUP($D1401,SITES!$A:$E,2,FALSE))</f>
        <v>Broward County 3</v>
      </c>
      <c r="F1401" s="4">
        <f>IF(ISERROR(VLOOKUP($D1401,SITES!$A:$E,3,FALSE)),"",VLOOKUP($D1401,SITES!$A:$E,3,FALSE))</f>
        <v>26.158633333333334</v>
      </c>
      <c r="G1401" s="31">
        <f>IF(ISERROR(VLOOKUP($D1401,SITES!$A:$E,4,FALSE)),"",VLOOKUP($D1401,SITES!$A:$E,4,FALSE))</f>
        <v>-80.077349999999996</v>
      </c>
      <c r="H1401" s="50">
        <f t="shared" ref="H1401:P1401" si="2781">IF(ISERROR(H1400),IF(ISERROR(H1399),IF(ISERROR(H1398),"BLANK",H1398),H1399),H1400)</f>
        <v>45479</v>
      </c>
      <c r="I1401" s="2">
        <f t="shared" si="2781"/>
        <v>15</v>
      </c>
      <c r="J1401" s="2" t="str">
        <f t="shared" si="2781"/>
        <v>N</v>
      </c>
      <c r="K1401" s="6">
        <f t="shared" si="2781"/>
        <v>0.41666666666666669</v>
      </c>
      <c r="L1401" s="2" t="str">
        <f t="shared" si="2781"/>
        <v>Angela</v>
      </c>
      <c r="M1401" s="2">
        <f t="shared" si="2781"/>
        <v>18.899999999999999</v>
      </c>
      <c r="N1401" s="2">
        <f t="shared" si="2781"/>
        <v>2</v>
      </c>
      <c r="O1401" s="2">
        <f t="shared" si="2781"/>
        <v>2</v>
      </c>
      <c r="P1401" s="2" t="str">
        <f t="shared" si="2781"/>
        <v>dez</v>
      </c>
      <c r="Q1401" s="7" t="str">
        <f>IF($N1401=1,IF(ISERROR(VLOOKUP($P1401,'M1'!$A:$C,Q$2,FALSE)),"NOT PRESENT",VLOOKUP($P1401,'M1'!$A:$C,Q$2,FALSE)),IF($N1401=2,IF(ISERROR(VLOOKUP(DATA!$P1401,'M2'!$A:$C,Q$2,FALSE)),"NOT PRESENT",VLOOKUP(DATA!$P1401,'M2'!$A:$C,Q$2,FALSE)),IF($N1401=0,IF(ISERROR(VLOOKUP($P1401,'M1'!$A:$C,Q$2,FALSE)),IF(ISERROR(VLOOKUP(DATA!$P1401,'M2'!$A:$C,Q$2,FALSE)),"NOT PRESENT",VLOOKUP(DATA!$P1401,'M2'!$A:$C,Q$2,FALSE)),VLOOKUP($P1401,'M1'!$A:$C,Q$2,FALSE)),"SPECIFY METHOD")))</f>
        <v>Debris - Zero</v>
      </c>
      <c r="R1401" s="7" t="str">
        <f>IF($N1401=1,IF(ISERROR(VLOOKUP($P1401,'M1'!$A:$C,R$2,FALSE)),"NOT PRESENT",VLOOKUP($P1401,'M1'!$A:$C,R$2,FALSE)),IF($N1401=2,IF(ISERROR(VLOOKUP(DATA!$P1401,'M2'!$A:$C,R$2,FALSE)),"NOT PRESENT",VLOOKUP(DATA!$P1401,'M2'!$A:$C,R$2,FALSE)),IF($N1401=0,IF(ISERROR(VLOOKUP($P1401,'M1'!$A:$C,R$2,FALSE)),IF(ISERROR(VLOOKUP(DATA!$P1401,'M2'!$A:$C,R$2,FALSE)),"NOT PRESENT",VLOOKUP(DATA!$P1401,'M2'!$A:$C,R$2,FALSE)),VLOOKUP($P1401,'M1'!$A:$C,R$2,FALSE)),"SPECIFY METHOD")))</f>
        <v>No Debris found</v>
      </c>
      <c r="S1401" s="33">
        <f t="shared" si="2705"/>
        <v>0</v>
      </c>
      <c r="T1401" s="2">
        <v>0</v>
      </c>
    </row>
    <row r="1402" spans="2:20">
      <c r="B1402" s="2" t="str">
        <f t="shared" ref="B1402:D1402" si="2782">IF(ISERROR(B1401),IF(ISERROR(B1400),IF(ISERROR(B1399),"BLANK",B1399),B1400),B1401)</f>
        <v>LH</v>
      </c>
      <c r="C1402" s="2" t="str">
        <f t="shared" si="2782"/>
        <v>KK</v>
      </c>
      <c r="D1402" s="2" t="str">
        <f t="shared" si="2782"/>
        <v>BC3</v>
      </c>
      <c r="E1402" s="7" t="str">
        <f>IF(ISERROR(VLOOKUP($D1402,SITES!$A:$E,2,FALSE)),"",VLOOKUP($D1402,SITES!$A:$E,2,FALSE))</f>
        <v>Broward County 3</v>
      </c>
      <c r="F1402" s="4">
        <f>IF(ISERROR(VLOOKUP($D1402,SITES!$A:$E,3,FALSE)),"",VLOOKUP($D1402,SITES!$A:$E,3,FALSE))</f>
        <v>26.158633333333334</v>
      </c>
      <c r="G1402" s="31">
        <f>IF(ISERROR(VLOOKUP($D1402,SITES!$A:$E,4,FALSE)),"",VLOOKUP($D1402,SITES!$A:$E,4,FALSE))</f>
        <v>-80.077349999999996</v>
      </c>
      <c r="H1402" s="50">
        <f t="shared" ref="H1402:P1402" si="2783">IF(ISERROR(H1401),IF(ISERROR(H1400),IF(ISERROR(H1399),"BLANK",H1399),H1400),H1401)</f>
        <v>45479</v>
      </c>
      <c r="I1402" s="2">
        <f t="shared" si="2783"/>
        <v>15</v>
      </c>
      <c r="J1402" s="2" t="str">
        <f t="shared" si="2783"/>
        <v>N</v>
      </c>
      <c r="K1402" s="6">
        <f t="shared" si="2783"/>
        <v>0.41666666666666669</v>
      </c>
      <c r="L1402" s="2" t="str">
        <f t="shared" si="2783"/>
        <v>Angela</v>
      </c>
      <c r="M1402" s="2">
        <f t="shared" si="2783"/>
        <v>18.899999999999999</v>
      </c>
      <c r="N1402" s="2">
        <f t="shared" si="2783"/>
        <v>2</v>
      </c>
      <c r="O1402" s="2">
        <f t="shared" si="2783"/>
        <v>2</v>
      </c>
      <c r="P1402" s="2" t="str">
        <f t="shared" si="2783"/>
        <v>dez</v>
      </c>
      <c r="Q1402" s="7" t="str">
        <f>IF($N1402=1,IF(ISERROR(VLOOKUP($P1402,'M1'!$A:$C,Q$2,FALSE)),"NOT PRESENT",VLOOKUP($P1402,'M1'!$A:$C,Q$2,FALSE)),IF($N1402=2,IF(ISERROR(VLOOKUP(DATA!$P1402,'M2'!$A:$C,Q$2,FALSE)),"NOT PRESENT",VLOOKUP(DATA!$P1402,'M2'!$A:$C,Q$2,FALSE)),IF($N1402=0,IF(ISERROR(VLOOKUP($P1402,'M1'!$A:$C,Q$2,FALSE)),IF(ISERROR(VLOOKUP(DATA!$P1402,'M2'!$A:$C,Q$2,FALSE)),"NOT PRESENT",VLOOKUP(DATA!$P1402,'M2'!$A:$C,Q$2,FALSE)),VLOOKUP($P1402,'M1'!$A:$C,Q$2,FALSE)),"SPECIFY METHOD")))</f>
        <v>Debris - Zero</v>
      </c>
      <c r="R1402" s="7" t="str">
        <f>IF($N1402=1,IF(ISERROR(VLOOKUP($P1402,'M1'!$A:$C,R$2,FALSE)),"NOT PRESENT",VLOOKUP($P1402,'M1'!$A:$C,R$2,FALSE)),IF($N1402=2,IF(ISERROR(VLOOKUP(DATA!$P1402,'M2'!$A:$C,R$2,FALSE)),"NOT PRESENT",VLOOKUP(DATA!$P1402,'M2'!$A:$C,R$2,FALSE)),IF($N1402=0,IF(ISERROR(VLOOKUP($P1402,'M1'!$A:$C,R$2,FALSE)),IF(ISERROR(VLOOKUP(DATA!$P1402,'M2'!$A:$C,R$2,FALSE)),"NOT PRESENT",VLOOKUP(DATA!$P1402,'M2'!$A:$C,R$2,FALSE)),VLOOKUP($P1402,'M1'!$A:$C,R$2,FALSE)),"SPECIFY METHOD")))</f>
        <v>No Debris found</v>
      </c>
      <c r="S1402" s="33">
        <f t="shared" si="2705"/>
        <v>0</v>
      </c>
      <c r="T1402" s="2">
        <v>0</v>
      </c>
    </row>
    <row r="1403" spans="2:20">
      <c r="B1403" s="2" t="str">
        <f t="shared" ref="B1403:D1403" si="2784">IF(ISERROR(B1402),IF(ISERROR(B1401),IF(ISERROR(B1400),"BLANK",B1400),B1401),B1402)</f>
        <v>LH</v>
      </c>
      <c r="C1403" s="2" t="str">
        <f t="shared" si="2784"/>
        <v>KK</v>
      </c>
      <c r="D1403" s="2" t="str">
        <f t="shared" si="2784"/>
        <v>BC3</v>
      </c>
      <c r="E1403" s="7" t="str">
        <f>IF(ISERROR(VLOOKUP($D1403,SITES!$A:$E,2,FALSE)),"",VLOOKUP($D1403,SITES!$A:$E,2,FALSE))</f>
        <v>Broward County 3</v>
      </c>
      <c r="F1403" s="4">
        <f>IF(ISERROR(VLOOKUP($D1403,SITES!$A:$E,3,FALSE)),"",VLOOKUP($D1403,SITES!$A:$E,3,FALSE))</f>
        <v>26.158633333333334</v>
      </c>
      <c r="G1403" s="31">
        <f>IF(ISERROR(VLOOKUP($D1403,SITES!$A:$E,4,FALSE)),"",VLOOKUP($D1403,SITES!$A:$E,4,FALSE))</f>
        <v>-80.077349999999996</v>
      </c>
      <c r="H1403" s="50">
        <f t="shared" ref="H1403:P1403" si="2785">IF(ISERROR(H1402),IF(ISERROR(H1401),IF(ISERROR(H1400),"BLANK",H1400),H1401),H1402)</f>
        <v>45479</v>
      </c>
      <c r="I1403" s="2">
        <f t="shared" si="2785"/>
        <v>15</v>
      </c>
      <c r="J1403" s="2" t="str">
        <f t="shared" si="2785"/>
        <v>N</v>
      </c>
      <c r="K1403" s="6">
        <f t="shared" si="2785"/>
        <v>0.41666666666666669</v>
      </c>
      <c r="L1403" s="2" t="str">
        <f t="shared" si="2785"/>
        <v>Angela</v>
      </c>
      <c r="M1403" s="2">
        <f t="shared" si="2785"/>
        <v>18.899999999999999</v>
      </c>
      <c r="N1403" s="2">
        <f t="shared" si="2785"/>
        <v>2</v>
      </c>
      <c r="O1403" s="2">
        <f t="shared" si="2785"/>
        <v>2</v>
      </c>
      <c r="P1403" s="2" t="str">
        <f t="shared" si="2785"/>
        <v>dez</v>
      </c>
      <c r="Q1403" s="7" t="str">
        <f>IF($N1403=1,IF(ISERROR(VLOOKUP($P1403,'M1'!$A:$C,Q$2,FALSE)),"NOT PRESENT",VLOOKUP($P1403,'M1'!$A:$C,Q$2,FALSE)),IF($N1403=2,IF(ISERROR(VLOOKUP(DATA!$P1403,'M2'!$A:$C,Q$2,FALSE)),"NOT PRESENT",VLOOKUP(DATA!$P1403,'M2'!$A:$C,Q$2,FALSE)),IF($N1403=0,IF(ISERROR(VLOOKUP($P1403,'M1'!$A:$C,Q$2,FALSE)),IF(ISERROR(VLOOKUP(DATA!$P1403,'M2'!$A:$C,Q$2,FALSE)),"NOT PRESENT",VLOOKUP(DATA!$P1403,'M2'!$A:$C,Q$2,FALSE)),VLOOKUP($P1403,'M1'!$A:$C,Q$2,FALSE)),"SPECIFY METHOD")))</f>
        <v>Debris - Zero</v>
      </c>
      <c r="R1403" s="7" t="str">
        <f>IF($N1403=1,IF(ISERROR(VLOOKUP($P1403,'M1'!$A:$C,R$2,FALSE)),"NOT PRESENT",VLOOKUP($P1403,'M1'!$A:$C,R$2,FALSE)),IF($N1403=2,IF(ISERROR(VLOOKUP(DATA!$P1403,'M2'!$A:$C,R$2,FALSE)),"NOT PRESENT",VLOOKUP(DATA!$P1403,'M2'!$A:$C,R$2,FALSE)),IF($N1403=0,IF(ISERROR(VLOOKUP($P1403,'M1'!$A:$C,R$2,FALSE)),IF(ISERROR(VLOOKUP(DATA!$P1403,'M2'!$A:$C,R$2,FALSE)),"NOT PRESENT",VLOOKUP(DATA!$P1403,'M2'!$A:$C,R$2,FALSE)),VLOOKUP($P1403,'M1'!$A:$C,R$2,FALSE)),"SPECIFY METHOD")))</f>
        <v>No Debris found</v>
      </c>
      <c r="S1403" s="33">
        <f t="shared" si="2705"/>
        <v>0</v>
      </c>
      <c r="T1403" s="2">
        <v>0</v>
      </c>
    </row>
    <row r="1404" spans="2:20">
      <c r="B1404" s="2" t="str">
        <f t="shared" ref="B1404:D1404" si="2786">IF(ISERROR(B1403),IF(ISERROR(B1402),IF(ISERROR(B1401),"BLANK",B1401),B1402),B1403)</f>
        <v>LH</v>
      </c>
      <c r="C1404" s="2" t="str">
        <f t="shared" si="2786"/>
        <v>KK</v>
      </c>
      <c r="D1404" s="2" t="str">
        <f t="shared" si="2786"/>
        <v>BC3</v>
      </c>
      <c r="E1404" s="7" t="str">
        <f>IF(ISERROR(VLOOKUP($D1404,SITES!$A:$E,2,FALSE)),"",VLOOKUP($D1404,SITES!$A:$E,2,FALSE))</f>
        <v>Broward County 3</v>
      </c>
      <c r="F1404" s="4">
        <f>IF(ISERROR(VLOOKUP($D1404,SITES!$A:$E,3,FALSE)),"",VLOOKUP($D1404,SITES!$A:$E,3,FALSE))</f>
        <v>26.158633333333334</v>
      </c>
      <c r="G1404" s="31">
        <f>IF(ISERROR(VLOOKUP($D1404,SITES!$A:$E,4,FALSE)),"",VLOOKUP($D1404,SITES!$A:$E,4,FALSE))</f>
        <v>-80.077349999999996</v>
      </c>
      <c r="H1404" s="50">
        <f t="shared" ref="H1404:P1404" si="2787">IF(ISERROR(H1403),IF(ISERROR(H1402),IF(ISERROR(H1401),"BLANK",H1401),H1402),H1403)</f>
        <v>45479</v>
      </c>
      <c r="I1404" s="2">
        <f t="shared" si="2787"/>
        <v>15</v>
      </c>
      <c r="J1404" s="2" t="str">
        <f t="shared" si="2787"/>
        <v>N</v>
      </c>
      <c r="K1404" s="6">
        <f t="shared" si="2787"/>
        <v>0.41666666666666669</v>
      </c>
      <c r="L1404" s="2" t="str">
        <f t="shared" si="2787"/>
        <v>Angela</v>
      </c>
      <c r="M1404" s="2">
        <f t="shared" si="2787"/>
        <v>18.899999999999999</v>
      </c>
      <c r="N1404" s="2">
        <f t="shared" si="2787"/>
        <v>2</v>
      </c>
      <c r="O1404" s="2">
        <f t="shared" si="2787"/>
        <v>2</v>
      </c>
      <c r="P1404" s="2" t="str">
        <f t="shared" si="2787"/>
        <v>dez</v>
      </c>
      <c r="Q1404" s="7" t="str">
        <f>IF($N1404=1,IF(ISERROR(VLOOKUP($P1404,'M1'!$A:$C,Q$2,FALSE)),"NOT PRESENT",VLOOKUP($P1404,'M1'!$A:$C,Q$2,FALSE)),IF($N1404=2,IF(ISERROR(VLOOKUP(DATA!$P1404,'M2'!$A:$C,Q$2,FALSE)),"NOT PRESENT",VLOOKUP(DATA!$P1404,'M2'!$A:$C,Q$2,FALSE)),IF($N1404=0,IF(ISERROR(VLOOKUP($P1404,'M1'!$A:$C,Q$2,FALSE)),IF(ISERROR(VLOOKUP(DATA!$P1404,'M2'!$A:$C,Q$2,FALSE)),"NOT PRESENT",VLOOKUP(DATA!$P1404,'M2'!$A:$C,Q$2,FALSE)),VLOOKUP($P1404,'M1'!$A:$C,Q$2,FALSE)),"SPECIFY METHOD")))</f>
        <v>Debris - Zero</v>
      </c>
      <c r="R1404" s="7" t="str">
        <f>IF($N1404=1,IF(ISERROR(VLOOKUP($P1404,'M1'!$A:$C,R$2,FALSE)),"NOT PRESENT",VLOOKUP($P1404,'M1'!$A:$C,R$2,FALSE)),IF($N1404=2,IF(ISERROR(VLOOKUP(DATA!$P1404,'M2'!$A:$C,R$2,FALSE)),"NOT PRESENT",VLOOKUP(DATA!$P1404,'M2'!$A:$C,R$2,FALSE)),IF($N1404=0,IF(ISERROR(VLOOKUP($P1404,'M1'!$A:$C,R$2,FALSE)),IF(ISERROR(VLOOKUP(DATA!$P1404,'M2'!$A:$C,R$2,FALSE)),"NOT PRESENT",VLOOKUP(DATA!$P1404,'M2'!$A:$C,R$2,FALSE)),VLOOKUP($P1404,'M1'!$A:$C,R$2,FALSE)),"SPECIFY METHOD")))</f>
        <v>No Debris found</v>
      </c>
      <c r="S1404" s="33">
        <f t="shared" si="2705"/>
        <v>0</v>
      </c>
      <c r="T1404" s="2">
        <v>0</v>
      </c>
    </row>
    <row r="1405" spans="2:20">
      <c r="B1405" s="2" t="str">
        <f t="shared" ref="B1405:D1405" si="2788">IF(ISERROR(B1404),IF(ISERROR(B1403),IF(ISERROR(B1402),"BLANK",B1402),B1403),B1404)</f>
        <v>LH</v>
      </c>
      <c r="C1405" s="2" t="str">
        <f t="shared" si="2788"/>
        <v>KK</v>
      </c>
      <c r="D1405" s="2" t="str">
        <f t="shared" si="2788"/>
        <v>BC3</v>
      </c>
      <c r="E1405" s="7" t="str">
        <f>IF(ISERROR(VLOOKUP($D1405,SITES!$A:$E,2,FALSE)),"",VLOOKUP($D1405,SITES!$A:$E,2,FALSE))</f>
        <v>Broward County 3</v>
      </c>
      <c r="F1405" s="4">
        <f>IF(ISERROR(VLOOKUP($D1405,SITES!$A:$E,3,FALSE)),"",VLOOKUP($D1405,SITES!$A:$E,3,FALSE))</f>
        <v>26.158633333333334</v>
      </c>
      <c r="G1405" s="31">
        <f>IF(ISERROR(VLOOKUP($D1405,SITES!$A:$E,4,FALSE)),"",VLOOKUP($D1405,SITES!$A:$E,4,FALSE))</f>
        <v>-80.077349999999996</v>
      </c>
      <c r="H1405" s="50">
        <f t="shared" ref="H1405:P1405" si="2789">IF(ISERROR(H1404),IF(ISERROR(H1403),IF(ISERROR(H1402),"BLANK",H1402),H1403),H1404)</f>
        <v>45479</v>
      </c>
      <c r="I1405" s="2">
        <f t="shared" si="2789"/>
        <v>15</v>
      </c>
      <c r="J1405" s="2" t="str">
        <f t="shared" si="2789"/>
        <v>N</v>
      </c>
      <c r="K1405" s="6">
        <f t="shared" si="2789"/>
        <v>0.41666666666666669</v>
      </c>
      <c r="L1405" s="2" t="str">
        <f t="shared" si="2789"/>
        <v>Angela</v>
      </c>
      <c r="M1405" s="2">
        <f t="shared" si="2789"/>
        <v>18.899999999999999</v>
      </c>
      <c r="N1405" s="2">
        <f t="shared" si="2789"/>
        <v>2</v>
      </c>
      <c r="O1405" s="2">
        <f t="shared" si="2789"/>
        <v>2</v>
      </c>
      <c r="P1405" s="2" t="str">
        <f t="shared" si="2789"/>
        <v>dez</v>
      </c>
      <c r="Q1405" s="7" t="str">
        <f>IF($N1405=1,IF(ISERROR(VLOOKUP($P1405,'M1'!$A:$C,Q$2,FALSE)),"NOT PRESENT",VLOOKUP($P1405,'M1'!$A:$C,Q$2,FALSE)),IF($N1405=2,IF(ISERROR(VLOOKUP(DATA!$P1405,'M2'!$A:$C,Q$2,FALSE)),"NOT PRESENT",VLOOKUP(DATA!$P1405,'M2'!$A:$C,Q$2,FALSE)),IF($N1405=0,IF(ISERROR(VLOOKUP($P1405,'M1'!$A:$C,Q$2,FALSE)),IF(ISERROR(VLOOKUP(DATA!$P1405,'M2'!$A:$C,Q$2,FALSE)),"NOT PRESENT",VLOOKUP(DATA!$P1405,'M2'!$A:$C,Q$2,FALSE)),VLOOKUP($P1405,'M1'!$A:$C,Q$2,FALSE)),"SPECIFY METHOD")))</f>
        <v>Debris - Zero</v>
      </c>
      <c r="R1405" s="7" t="str">
        <f>IF($N1405=1,IF(ISERROR(VLOOKUP($P1405,'M1'!$A:$C,R$2,FALSE)),"NOT PRESENT",VLOOKUP($P1405,'M1'!$A:$C,R$2,FALSE)),IF($N1405=2,IF(ISERROR(VLOOKUP(DATA!$P1405,'M2'!$A:$C,R$2,FALSE)),"NOT PRESENT",VLOOKUP(DATA!$P1405,'M2'!$A:$C,R$2,FALSE)),IF($N1405=0,IF(ISERROR(VLOOKUP($P1405,'M1'!$A:$C,R$2,FALSE)),IF(ISERROR(VLOOKUP(DATA!$P1405,'M2'!$A:$C,R$2,FALSE)),"NOT PRESENT",VLOOKUP(DATA!$P1405,'M2'!$A:$C,R$2,FALSE)),VLOOKUP($P1405,'M1'!$A:$C,R$2,FALSE)),"SPECIFY METHOD")))</f>
        <v>No Debris found</v>
      </c>
      <c r="S1405" s="33">
        <f t="shared" si="2705"/>
        <v>0</v>
      </c>
      <c r="T1405" s="2">
        <v>0</v>
      </c>
    </row>
    <row r="1406" spans="2:20">
      <c r="B1406" s="2" t="str">
        <f t="shared" ref="B1406:D1406" si="2790">IF(ISERROR(B1405),IF(ISERROR(B1404),IF(ISERROR(B1403),"BLANK",B1403),B1404),B1405)</f>
        <v>LH</v>
      </c>
      <c r="C1406" s="2" t="str">
        <f t="shared" si="2790"/>
        <v>KK</v>
      </c>
      <c r="D1406" s="2" t="str">
        <f t="shared" si="2790"/>
        <v>BC3</v>
      </c>
      <c r="E1406" s="7" t="str">
        <f>IF(ISERROR(VLOOKUP($D1406,SITES!$A:$E,2,FALSE)),"",VLOOKUP($D1406,SITES!$A:$E,2,FALSE))</f>
        <v>Broward County 3</v>
      </c>
      <c r="F1406" s="4">
        <f>IF(ISERROR(VLOOKUP($D1406,SITES!$A:$E,3,FALSE)),"",VLOOKUP($D1406,SITES!$A:$E,3,FALSE))</f>
        <v>26.158633333333334</v>
      </c>
      <c r="G1406" s="31">
        <f>IF(ISERROR(VLOOKUP($D1406,SITES!$A:$E,4,FALSE)),"",VLOOKUP($D1406,SITES!$A:$E,4,FALSE))</f>
        <v>-80.077349999999996</v>
      </c>
      <c r="H1406" s="50">
        <f t="shared" ref="H1406:P1406" si="2791">IF(ISERROR(H1405),IF(ISERROR(H1404),IF(ISERROR(H1403),"BLANK",H1403),H1404),H1405)</f>
        <v>45479</v>
      </c>
      <c r="I1406" s="2">
        <f t="shared" si="2791"/>
        <v>15</v>
      </c>
      <c r="J1406" s="2" t="str">
        <f t="shared" si="2791"/>
        <v>N</v>
      </c>
      <c r="K1406" s="6">
        <f t="shared" si="2791"/>
        <v>0.41666666666666669</v>
      </c>
      <c r="L1406" s="2" t="str">
        <f t="shared" si="2791"/>
        <v>Angela</v>
      </c>
      <c r="M1406" s="2">
        <f t="shared" si="2791"/>
        <v>18.899999999999999</v>
      </c>
      <c r="N1406" s="2">
        <f t="shared" si="2791"/>
        <v>2</v>
      </c>
      <c r="O1406" s="2">
        <f t="shared" si="2791"/>
        <v>2</v>
      </c>
      <c r="P1406" s="2" t="str">
        <f t="shared" si="2791"/>
        <v>dez</v>
      </c>
      <c r="Q1406" s="7" t="str">
        <f>IF($N1406=1,IF(ISERROR(VLOOKUP($P1406,'M1'!$A:$C,Q$2,FALSE)),"NOT PRESENT",VLOOKUP($P1406,'M1'!$A:$C,Q$2,FALSE)),IF($N1406=2,IF(ISERROR(VLOOKUP(DATA!$P1406,'M2'!$A:$C,Q$2,FALSE)),"NOT PRESENT",VLOOKUP(DATA!$P1406,'M2'!$A:$C,Q$2,FALSE)),IF($N1406=0,IF(ISERROR(VLOOKUP($P1406,'M1'!$A:$C,Q$2,FALSE)),IF(ISERROR(VLOOKUP(DATA!$P1406,'M2'!$A:$C,Q$2,FALSE)),"NOT PRESENT",VLOOKUP(DATA!$P1406,'M2'!$A:$C,Q$2,FALSE)),VLOOKUP($P1406,'M1'!$A:$C,Q$2,FALSE)),"SPECIFY METHOD")))</f>
        <v>Debris - Zero</v>
      </c>
      <c r="R1406" s="7" t="str">
        <f>IF($N1406=1,IF(ISERROR(VLOOKUP($P1406,'M1'!$A:$C,R$2,FALSE)),"NOT PRESENT",VLOOKUP($P1406,'M1'!$A:$C,R$2,FALSE)),IF($N1406=2,IF(ISERROR(VLOOKUP(DATA!$P1406,'M2'!$A:$C,R$2,FALSE)),"NOT PRESENT",VLOOKUP(DATA!$P1406,'M2'!$A:$C,R$2,FALSE)),IF($N1406=0,IF(ISERROR(VLOOKUP($P1406,'M1'!$A:$C,R$2,FALSE)),IF(ISERROR(VLOOKUP(DATA!$P1406,'M2'!$A:$C,R$2,FALSE)),"NOT PRESENT",VLOOKUP(DATA!$P1406,'M2'!$A:$C,R$2,FALSE)),VLOOKUP($P1406,'M1'!$A:$C,R$2,FALSE)),"SPECIFY METHOD")))</f>
        <v>No Debris found</v>
      </c>
      <c r="S1406" s="33">
        <f t="shared" si="2705"/>
        <v>0</v>
      </c>
      <c r="T1406" s="2">
        <v>0</v>
      </c>
    </row>
    <row r="1407" spans="2:20">
      <c r="B1407" s="2" t="str">
        <f t="shared" ref="B1407:D1407" si="2792">IF(ISERROR(B1406),IF(ISERROR(B1405),IF(ISERROR(B1404),"BLANK",B1404),B1405),B1406)</f>
        <v>LH</v>
      </c>
      <c r="C1407" s="2" t="str">
        <f t="shared" si="2792"/>
        <v>KK</v>
      </c>
      <c r="D1407" s="2" t="str">
        <f t="shared" si="2792"/>
        <v>BC3</v>
      </c>
      <c r="E1407" s="7" t="str">
        <f>IF(ISERROR(VLOOKUP($D1407,SITES!$A:$E,2,FALSE)),"",VLOOKUP($D1407,SITES!$A:$E,2,FALSE))</f>
        <v>Broward County 3</v>
      </c>
      <c r="F1407" s="4">
        <f>IF(ISERROR(VLOOKUP($D1407,SITES!$A:$E,3,FALSE)),"",VLOOKUP($D1407,SITES!$A:$E,3,FALSE))</f>
        <v>26.158633333333334</v>
      </c>
      <c r="G1407" s="31">
        <f>IF(ISERROR(VLOOKUP($D1407,SITES!$A:$E,4,FALSE)),"",VLOOKUP($D1407,SITES!$A:$E,4,FALSE))</f>
        <v>-80.077349999999996</v>
      </c>
      <c r="H1407" s="50">
        <f t="shared" ref="H1407:P1407" si="2793">IF(ISERROR(H1406),IF(ISERROR(H1405),IF(ISERROR(H1404),"BLANK",H1404),H1405),H1406)</f>
        <v>45479</v>
      </c>
      <c r="I1407" s="2">
        <f t="shared" si="2793"/>
        <v>15</v>
      </c>
      <c r="J1407" s="2" t="str">
        <f t="shared" si="2793"/>
        <v>N</v>
      </c>
      <c r="K1407" s="6">
        <f t="shared" si="2793"/>
        <v>0.41666666666666669</v>
      </c>
      <c r="L1407" s="2" t="str">
        <f t="shared" si="2793"/>
        <v>Angela</v>
      </c>
      <c r="M1407" s="2">
        <f t="shared" si="2793"/>
        <v>18.899999999999999</v>
      </c>
      <c r="N1407" s="2">
        <f t="shared" si="2793"/>
        <v>2</v>
      </c>
      <c r="O1407" s="2">
        <f t="shared" si="2793"/>
        <v>2</v>
      </c>
      <c r="P1407" s="2" t="str">
        <f t="shared" si="2793"/>
        <v>dez</v>
      </c>
      <c r="Q1407" s="7" t="str">
        <f>IF($N1407=1,IF(ISERROR(VLOOKUP($P1407,'M1'!$A:$C,Q$2,FALSE)),"NOT PRESENT",VLOOKUP($P1407,'M1'!$A:$C,Q$2,FALSE)),IF($N1407=2,IF(ISERROR(VLOOKUP(DATA!$P1407,'M2'!$A:$C,Q$2,FALSE)),"NOT PRESENT",VLOOKUP(DATA!$P1407,'M2'!$A:$C,Q$2,FALSE)),IF($N1407=0,IF(ISERROR(VLOOKUP($P1407,'M1'!$A:$C,Q$2,FALSE)),IF(ISERROR(VLOOKUP(DATA!$P1407,'M2'!$A:$C,Q$2,FALSE)),"NOT PRESENT",VLOOKUP(DATA!$P1407,'M2'!$A:$C,Q$2,FALSE)),VLOOKUP($P1407,'M1'!$A:$C,Q$2,FALSE)),"SPECIFY METHOD")))</f>
        <v>Debris - Zero</v>
      </c>
      <c r="R1407" s="7" t="str">
        <f>IF($N1407=1,IF(ISERROR(VLOOKUP($P1407,'M1'!$A:$C,R$2,FALSE)),"NOT PRESENT",VLOOKUP($P1407,'M1'!$A:$C,R$2,FALSE)),IF($N1407=2,IF(ISERROR(VLOOKUP(DATA!$P1407,'M2'!$A:$C,R$2,FALSE)),"NOT PRESENT",VLOOKUP(DATA!$P1407,'M2'!$A:$C,R$2,FALSE)),IF($N1407=0,IF(ISERROR(VLOOKUP($P1407,'M1'!$A:$C,R$2,FALSE)),IF(ISERROR(VLOOKUP(DATA!$P1407,'M2'!$A:$C,R$2,FALSE)),"NOT PRESENT",VLOOKUP(DATA!$P1407,'M2'!$A:$C,R$2,FALSE)),VLOOKUP($P1407,'M1'!$A:$C,R$2,FALSE)),"SPECIFY METHOD")))</f>
        <v>No Debris found</v>
      </c>
      <c r="S1407" s="33">
        <f t="shared" si="2705"/>
        <v>0</v>
      </c>
      <c r="T1407" s="2">
        <v>0</v>
      </c>
    </row>
    <row r="1408" spans="2:20">
      <c r="B1408" s="2" t="str">
        <f t="shared" ref="B1408:D1408" si="2794">IF(ISERROR(B1407),IF(ISERROR(B1406),IF(ISERROR(B1405),"BLANK",B1405),B1406),B1407)</f>
        <v>LH</v>
      </c>
      <c r="C1408" s="2" t="str">
        <f t="shared" si="2794"/>
        <v>KK</v>
      </c>
      <c r="D1408" s="2" t="str">
        <f t="shared" si="2794"/>
        <v>BC3</v>
      </c>
      <c r="E1408" s="7" t="str">
        <f>IF(ISERROR(VLOOKUP($D1408,SITES!$A:$E,2,FALSE)),"",VLOOKUP($D1408,SITES!$A:$E,2,FALSE))</f>
        <v>Broward County 3</v>
      </c>
      <c r="F1408" s="4">
        <f>IF(ISERROR(VLOOKUP($D1408,SITES!$A:$E,3,FALSE)),"",VLOOKUP($D1408,SITES!$A:$E,3,FALSE))</f>
        <v>26.158633333333334</v>
      </c>
      <c r="G1408" s="31">
        <f>IF(ISERROR(VLOOKUP($D1408,SITES!$A:$E,4,FALSE)),"",VLOOKUP($D1408,SITES!$A:$E,4,FALSE))</f>
        <v>-80.077349999999996</v>
      </c>
      <c r="H1408" s="50">
        <f t="shared" ref="H1408:P1408" si="2795">IF(ISERROR(H1407),IF(ISERROR(H1406),IF(ISERROR(H1405),"BLANK",H1405),H1406),H1407)</f>
        <v>45479</v>
      </c>
      <c r="I1408" s="2">
        <f t="shared" si="2795"/>
        <v>15</v>
      </c>
      <c r="J1408" s="2" t="str">
        <f t="shared" si="2795"/>
        <v>N</v>
      </c>
      <c r="K1408" s="6">
        <f t="shared" si="2795"/>
        <v>0.41666666666666669</v>
      </c>
      <c r="L1408" s="2" t="str">
        <f t="shared" si="2795"/>
        <v>Angela</v>
      </c>
      <c r="M1408" s="2">
        <f t="shared" si="2795"/>
        <v>18.899999999999999</v>
      </c>
      <c r="N1408" s="2">
        <f t="shared" si="2795"/>
        <v>2</v>
      </c>
      <c r="O1408" s="2">
        <f t="shared" si="2795"/>
        <v>2</v>
      </c>
      <c r="P1408" s="2" t="str">
        <f t="shared" si="2795"/>
        <v>dez</v>
      </c>
      <c r="Q1408" s="7" t="str">
        <f>IF($N1408=1,IF(ISERROR(VLOOKUP($P1408,'M1'!$A:$C,Q$2,FALSE)),"NOT PRESENT",VLOOKUP($P1408,'M1'!$A:$C,Q$2,FALSE)),IF($N1408=2,IF(ISERROR(VLOOKUP(DATA!$P1408,'M2'!$A:$C,Q$2,FALSE)),"NOT PRESENT",VLOOKUP(DATA!$P1408,'M2'!$A:$C,Q$2,FALSE)),IF($N1408=0,IF(ISERROR(VLOOKUP($P1408,'M1'!$A:$C,Q$2,FALSE)),IF(ISERROR(VLOOKUP(DATA!$P1408,'M2'!$A:$C,Q$2,FALSE)),"NOT PRESENT",VLOOKUP(DATA!$P1408,'M2'!$A:$C,Q$2,FALSE)),VLOOKUP($P1408,'M1'!$A:$C,Q$2,FALSE)),"SPECIFY METHOD")))</f>
        <v>Debris - Zero</v>
      </c>
      <c r="R1408" s="7" t="str">
        <f>IF($N1408=1,IF(ISERROR(VLOOKUP($P1408,'M1'!$A:$C,R$2,FALSE)),"NOT PRESENT",VLOOKUP($P1408,'M1'!$A:$C,R$2,FALSE)),IF($N1408=2,IF(ISERROR(VLOOKUP(DATA!$P1408,'M2'!$A:$C,R$2,FALSE)),"NOT PRESENT",VLOOKUP(DATA!$P1408,'M2'!$A:$C,R$2,FALSE)),IF($N1408=0,IF(ISERROR(VLOOKUP($P1408,'M1'!$A:$C,R$2,FALSE)),IF(ISERROR(VLOOKUP(DATA!$P1408,'M2'!$A:$C,R$2,FALSE)),"NOT PRESENT",VLOOKUP(DATA!$P1408,'M2'!$A:$C,R$2,FALSE)),VLOOKUP($P1408,'M1'!$A:$C,R$2,FALSE)),"SPECIFY METHOD")))</f>
        <v>No Debris found</v>
      </c>
      <c r="S1408" s="33">
        <f t="shared" si="2705"/>
        <v>0</v>
      </c>
      <c r="T1408" s="2">
        <v>0</v>
      </c>
    </row>
    <row r="1409" spans="2:20">
      <c r="B1409" s="2" t="str">
        <f t="shared" ref="B1409:D1409" si="2796">IF(ISERROR(B1408),IF(ISERROR(B1407),IF(ISERROR(B1406),"BLANK",B1406),B1407),B1408)</f>
        <v>LH</v>
      </c>
      <c r="C1409" s="2" t="str">
        <f t="shared" si="2796"/>
        <v>KK</v>
      </c>
      <c r="D1409" s="2" t="str">
        <f t="shared" si="2796"/>
        <v>BC3</v>
      </c>
      <c r="E1409" s="7" t="str">
        <f>IF(ISERROR(VLOOKUP($D1409,SITES!$A:$E,2,FALSE)),"",VLOOKUP($D1409,SITES!$A:$E,2,FALSE))</f>
        <v>Broward County 3</v>
      </c>
      <c r="F1409" s="4">
        <f>IF(ISERROR(VLOOKUP($D1409,SITES!$A:$E,3,FALSE)),"",VLOOKUP($D1409,SITES!$A:$E,3,FALSE))</f>
        <v>26.158633333333334</v>
      </c>
      <c r="G1409" s="31">
        <f>IF(ISERROR(VLOOKUP($D1409,SITES!$A:$E,4,FALSE)),"",VLOOKUP($D1409,SITES!$A:$E,4,FALSE))</f>
        <v>-80.077349999999996</v>
      </c>
      <c r="H1409" s="50">
        <f t="shared" ref="H1409:P1409" si="2797">IF(ISERROR(H1408),IF(ISERROR(H1407),IF(ISERROR(H1406),"BLANK",H1406),H1407),H1408)</f>
        <v>45479</v>
      </c>
      <c r="I1409" s="2">
        <f t="shared" si="2797"/>
        <v>15</v>
      </c>
      <c r="J1409" s="2" t="str">
        <f t="shared" si="2797"/>
        <v>N</v>
      </c>
      <c r="K1409" s="6">
        <f t="shared" si="2797"/>
        <v>0.41666666666666669</v>
      </c>
      <c r="L1409" s="2" t="str">
        <f t="shared" si="2797"/>
        <v>Angela</v>
      </c>
      <c r="M1409" s="2">
        <f t="shared" si="2797"/>
        <v>18.899999999999999</v>
      </c>
      <c r="N1409" s="2">
        <f t="shared" si="2797"/>
        <v>2</v>
      </c>
      <c r="O1409" s="2">
        <f t="shared" si="2797"/>
        <v>2</v>
      </c>
      <c r="P1409" s="2" t="str">
        <f t="shared" si="2797"/>
        <v>dez</v>
      </c>
      <c r="Q1409" s="7" t="str">
        <f>IF($N1409=1,IF(ISERROR(VLOOKUP($P1409,'M1'!$A:$C,Q$2,FALSE)),"NOT PRESENT",VLOOKUP($P1409,'M1'!$A:$C,Q$2,FALSE)),IF($N1409=2,IF(ISERROR(VLOOKUP(DATA!$P1409,'M2'!$A:$C,Q$2,FALSE)),"NOT PRESENT",VLOOKUP(DATA!$P1409,'M2'!$A:$C,Q$2,FALSE)),IF($N1409=0,IF(ISERROR(VLOOKUP($P1409,'M1'!$A:$C,Q$2,FALSE)),IF(ISERROR(VLOOKUP(DATA!$P1409,'M2'!$A:$C,Q$2,FALSE)),"NOT PRESENT",VLOOKUP(DATA!$P1409,'M2'!$A:$C,Q$2,FALSE)),VLOOKUP($P1409,'M1'!$A:$C,Q$2,FALSE)),"SPECIFY METHOD")))</f>
        <v>Debris - Zero</v>
      </c>
      <c r="R1409" s="7" t="str">
        <f>IF($N1409=1,IF(ISERROR(VLOOKUP($P1409,'M1'!$A:$C,R$2,FALSE)),"NOT PRESENT",VLOOKUP($P1409,'M1'!$A:$C,R$2,FALSE)),IF($N1409=2,IF(ISERROR(VLOOKUP(DATA!$P1409,'M2'!$A:$C,R$2,FALSE)),"NOT PRESENT",VLOOKUP(DATA!$P1409,'M2'!$A:$C,R$2,FALSE)),IF($N1409=0,IF(ISERROR(VLOOKUP($P1409,'M1'!$A:$C,R$2,FALSE)),IF(ISERROR(VLOOKUP(DATA!$P1409,'M2'!$A:$C,R$2,FALSE)),"NOT PRESENT",VLOOKUP(DATA!$P1409,'M2'!$A:$C,R$2,FALSE)),VLOOKUP($P1409,'M1'!$A:$C,R$2,FALSE)),"SPECIFY METHOD")))</f>
        <v>No Debris found</v>
      </c>
      <c r="S1409" s="33">
        <f t="shared" si="2705"/>
        <v>0</v>
      </c>
      <c r="T1409" s="2">
        <v>0</v>
      </c>
    </row>
    <row r="1410" spans="2:20">
      <c r="B1410" s="2" t="str">
        <f t="shared" ref="B1410:D1410" si="2798">IF(ISERROR(B1409),IF(ISERROR(B1408),IF(ISERROR(B1407),"BLANK",B1407),B1408),B1409)</f>
        <v>LH</v>
      </c>
      <c r="C1410" s="2" t="str">
        <f t="shared" si="2798"/>
        <v>KK</v>
      </c>
      <c r="D1410" s="2" t="str">
        <f t="shared" si="2798"/>
        <v>BC3</v>
      </c>
      <c r="E1410" s="7" t="str">
        <f>IF(ISERROR(VLOOKUP($D1410,SITES!$A:$E,2,FALSE)),"",VLOOKUP($D1410,SITES!$A:$E,2,FALSE))</f>
        <v>Broward County 3</v>
      </c>
      <c r="F1410" s="4">
        <f>IF(ISERROR(VLOOKUP($D1410,SITES!$A:$E,3,FALSE)),"",VLOOKUP($D1410,SITES!$A:$E,3,FALSE))</f>
        <v>26.158633333333334</v>
      </c>
      <c r="G1410" s="31">
        <f>IF(ISERROR(VLOOKUP($D1410,SITES!$A:$E,4,FALSE)),"",VLOOKUP($D1410,SITES!$A:$E,4,FALSE))</f>
        <v>-80.077349999999996</v>
      </c>
      <c r="H1410" s="50">
        <f t="shared" ref="H1410:P1410" si="2799">IF(ISERROR(H1409),IF(ISERROR(H1408),IF(ISERROR(H1407),"BLANK",H1407),H1408),H1409)</f>
        <v>45479</v>
      </c>
      <c r="I1410" s="2">
        <f t="shared" si="2799"/>
        <v>15</v>
      </c>
      <c r="J1410" s="2" t="str">
        <f t="shared" si="2799"/>
        <v>N</v>
      </c>
      <c r="K1410" s="6">
        <f t="shared" si="2799"/>
        <v>0.41666666666666669</v>
      </c>
      <c r="L1410" s="2" t="str">
        <f t="shared" si="2799"/>
        <v>Angela</v>
      </c>
      <c r="M1410" s="2">
        <f t="shared" si="2799"/>
        <v>18.899999999999999</v>
      </c>
      <c r="N1410" s="2">
        <f t="shared" si="2799"/>
        <v>2</v>
      </c>
      <c r="O1410" s="2">
        <f t="shared" si="2799"/>
        <v>2</v>
      </c>
      <c r="P1410" s="2" t="str">
        <f t="shared" si="2799"/>
        <v>dez</v>
      </c>
      <c r="Q1410" s="7" t="str">
        <f>IF($N1410=1,IF(ISERROR(VLOOKUP($P1410,'M1'!$A:$C,Q$2,FALSE)),"NOT PRESENT",VLOOKUP($P1410,'M1'!$A:$C,Q$2,FALSE)),IF($N1410=2,IF(ISERROR(VLOOKUP(DATA!$P1410,'M2'!$A:$C,Q$2,FALSE)),"NOT PRESENT",VLOOKUP(DATA!$P1410,'M2'!$A:$C,Q$2,FALSE)),IF($N1410=0,IF(ISERROR(VLOOKUP($P1410,'M1'!$A:$C,Q$2,FALSE)),IF(ISERROR(VLOOKUP(DATA!$P1410,'M2'!$A:$C,Q$2,FALSE)),"NOT PRESENT",VLOOKUP(DATA!$P1410,'M2'!$A:$C,Q$2,FALSE)),VLOOKUP($P1410,'M1'!$A:$C,Q$2,FALSE)),"SPECIFY METHOD")))</f>
        <v>Debris - Zero</v>
      </c>
      <c r="R1410" s="7" t="str">
        <f>IF($N1410=1,IF(ISERROR(VLOOKUP($P1410,'M1'!$A:$C,R$2,FALSE)),"NOT PRESENT",VLOOKUP($P1410,'M1'!$A:$C,R$2,FALSE)),IF($N1410=2,IF(ISERROR(VLOOKUP(DATA!$P1410,'M2'!$A:$C,R$2,FALSE)),"NOT PRESENT",VLOOKUP(DATA!$P1410,'M2'!$A:$C,R$2,FALSE)),IF($N1410=0,IF(ISERROR(VLOOKUP($P1410,'M1'!$A:$C,R$2,FALSE)),IF(ISERROR(VLOOKUP(DATA!$P1410,'M2'!$A:$C,R$2,FALSE)),"NOT PRESENT",VLOOKUP(DATA!$P1410,'M2'!$A:$C,R$2,FALSE)),VLOOKUP($P1410,'M1'!$A:$C,R$2,FALSE)),"SPECIFY METHOD")))</f>
        <v>No Debris found</v>
      </c>
      <c r="S1410" s="33">
        <f t="shared" si="2705"/>
        <v>0</v>
      </c>
      <c r="T1410" s="2">
        <v>0</v>
      </c>
    </row>
    <row r="1411" spans="2:20">
      <c r="B1411" s="2" t="str">
        <f t="shared" ref="B1411:D1411" si="2800">IF(ISERROR(B1410),IF(ISERROR(B1409),IF(ISERROR(B1408),"BLANK",B1408),B1409),B1410)</f>
        <v>LH</v>
      </c>
      <c r="C1411" s="2" t="str">
        <f t="shared" si="2800"/>
        <v>KK</v>
      </c>
      <c r="D1411" s="2" t="str">
        <f t="shared" si="2800"/>
        <v>BC3</v>
      </c>
      <c r="E1411" s="7" t="str">
        <f>IF(ISERROR(VLOOKUP($D1411,SITES!$A:$E,2,FALSE)),"",VLOOKUP($D1411,SITES!$A:$E,2,FALSE))</f>
        <v>Broward County 3</v>
      </c>
      <c r="F1411" s="4">
        <f>IF(ISERROR(VLOOKUP($D1411,SITES!$A:$E,3,FALSE)),"",VLOOKUP($D1411,SITES!$A:$E,3,FALSE))</f>
        <v>26.158633333333334</v>
      </c>
      <c r="G1411" s="31">
        <f>IF(ISERROR(VLOOKUP($D1411,SITES!$A:$E,4,FALSE)),"",VLOOKUP($D1411,SITES!$A:$E,4,FALSE))</f>
        <v>-80.077349999999996</v>
      </c>
      <c r="H1411" s="50">
        <f t="shared" ref="H1411:P1411" si="2801">IF(ISERROR(H1410),IF(ISERROR(H1409),IF(ISERROR(H1408),"BLANK",H1408),H1409),H1410)</f>
        <v>45479</v>
      </c>
      <c r="I1411" s="2">
        <f t="shared" si="2801"/>
        <v>15</v>
      </c>
      <c r="J1411" s="2" t="str">
        <f t="shared" si="2801"/>
        <v>N</v>
      </c>
      <c r="K1411" s="6">
        <f t="shared" si="2801"/>
        <v>0.41666666666666669</v>
      </c>
      <c r="L1411" s="2" t="str">
        <f t="shared" si="2801"/>
        <v>Angela</v>
      </c>
      <c r="M1411" s="2">
        <f t="shared" si="2801"/>
        <v>18.899999999999999</v>
      </c>
      <c r="N1411" s="2">
        <f t="shared" si="2801"/>
        <v>2</v>
      </c>
      <c r="O1411" s="2">
        <f t="shared" si="2801"/>
        <v>2</v>
      </c>
      <c r="P1411" s="2" t="str">
        <f t="shared" si="2801"/>
        <v>dez</v>
      </c>
      <c r="Q1411" s="7" t="str">
        <f>IF($N1411=1,IF(ISERROR(VLOOKUP($P1411,'M1'!$A:$C,Q$2,FALSE)),"NOT PRESENT",VLOOKUP($P1411,'M1'!$A:$C,Q$2,FALSE)),IF($N1411=2,IF(ISERROR(VLOOKUP(DATA!$P1411,'M2'!$A:$C,Q$2,FALSE)),"NOT PRESENT",VLOOKUP(DATA!$P1411,'M2'!$A:$C,Q$2,FALSE)),IF($N1411=0,IF(ISERROR(VLOOKUP($P1411,'M1'!$A:$C,Q$2,FALSE)),IF(ISERROR(VLOOKUP(DATA!$P1411,'M2'!$A:$C,Q$2,FALSE)),"NOT PRESENT",VLOOKUP(DATA!$P1411,'M2'!$A:$C,Q$2,FALSE)),VLOOKUP($P1411,'M1'!$A:$C,Q$2,FALSE)),"SPECIFY METHOD")))</f>
        <v>Debris - Zero</v>
      </c>
      <c r="R1411" s="7" t="str">
        <f>IF($N1411=1,IF(ISERROR(VLOOKUP($P1411,'M1'!$A:$C,R$2,FALSE)),"NOT PRESENT",VLOOKUP($P1411,'M1'!$A:$C,R$2,FALSE)),IF($N1411=2,IF(ISERROR(VLOOKUP(DATA!$P1411,'M2'!$A:$C,R$2,FALSE)),"NOT PRESENT",VLOOKUP(DATA!$P1411,'M2'!$A:$C,R$2,FALSE)),IF($N1411=0,IF(ISERROR(VLOOKUP($P1411,'M1'!$A:$C,R$2,FALSE)),IF(ISERROR(VLOOKUP(DATA!$P1411,'M2'!$A:$C,R$2,FALSE)),"NOT PRESENT",VLOOKUP(DATA!$P1411,'M2'!$A:$C,R$2,FALSE)),VLOOKUP($P1411,'M1'!$A:$C,R$2,FALSE)),"SPECIFY METHOD")))</f>
        <v>No Debris found</v>
      </c>
      <c r="S1411" s="33">
        <f t="shared" si="2705"/>
        <v>0</v>
      </c>
      <c r="T1411" s="2">
        <v>0</v>
      </c>
    </row>
    <row r="1412" spans="2:20">
      <c r="B1412" s="2" t="str">
        <f t="shared" ref="B1412:D1412" si="2802">IF(ISERROR(B1411),IF(ISERROR(B1410),IF(ISERROR(B1409),"BLANK",B1409),B1410),B1411)</f>
        <v>LH</v>
      </c>
      <c r="C1412" s="2" t="str">
        <f t="shared" si="2802"/>
        <v>KK</v>
      </c>
      <c r="D1412" s="2" t="str">
        <f t="shared" si="2802"/>
        <v>BC3</v>
      </c>
      <c r="E1412" s="7" t="str">
        <f>IF(ISERROR(VLOOKUP($D1412,SITES!$A:$E,2,FALSE)),"",VLOOKUP($D1412,SITES!$A:$E,2,FALSE))</f>
        <v>Broward County 3</v>
      </c>
      <c r="F1412" s="4">
        <f>IF(ISERROR(VLOOKUP($D1412,SITES!$A:$E,3,FALSE)),"",VLOOKUP($D1412,SITES!$A:$E,3,FALSE))</f>
        <v>26.158633333333334</v>
      </c>
      <c r="G1412" s="31">
        <f>IF(ISERROR(VLOOKUP($D1412,SITES!$A:$E,4,FALSE)),"",VLOOKUP($D1412,SITES!$A:$E,4,FALSE))</f>
        <v>-80.077349999999996</v>
      </c>
      <c r="H1412" s="50">
        <f t="shared" ref="H1412:P1412" si="2803">IF(ISERROR(H1411),IF(ISERROR(H1410),IF(ISERROR(H1409),"BLANK",H1409),H1410),H1411)</f>
        <v>45479</v>
      </c>
      <c r="I1412" s="2">
        <f t="shared" si="2803"/>
        <v>15</v>
      </c>
      <c r="J1412" s="2" t="str">
        <f t="shared" si="2803"/>
        <v>N</v>
      </c>
      <c r="K1412" s="6">
        <f t="shared" si="2803"/>
        <v>0.41666666666666669</v>
      </c>
      <c r="L1412" s="2" t="str">
        <f t="shared" si="2803"/>
        <v>Angela</v>
      </c>
      <c r="M1412" s="2">
        <f t="shared" si="2803"/>
        <v>18.899999999999999</v>
      </c>
      <c r="N1412" s="2">
        <f t="shared" si="2803"/>
        <v>2</v>
      </c>
      <c r="O1412" s="2">
        <f t="shared" si="2803"/>
        <v>2</v>
      </c>
      <c r="P1412" s="2" t="str">
        <f t="shared" si="2803"/>
        <v>dez</v>
      </c>
      <c r="Q1412" s="7" t="str">
        <f>IF($N1412=1,IF(ISERROR(VLOOKUP($P1412,'M1'!$A:$C,Q$2,FALSE)),"NOT PRESENT",VLOOKUP($P1412,'M1'!$A:$C,Q$2,FALSE)),IF($N1412=2,IF(ISERROR(VLOOKUP(DATA!$P1412,'M2'!$A:$C,Q$2,FALSE)),"NOT PRESENT",VLOOKUP(DATA!$P1412,'M2'!$A:$C,Q$2,FALSE)),IF($N1412=0,IF(ISERROR(VLOOKUP($P1412,'M1'!$A:$C,Q$2,FALSE)),IF(ISERROR(VLOOKUP(DATA!$P1412,'M2'!$A:$C,Q$2,FALSE)),"NOT PRESENT",VLOOKUP(DATA!$P1412,'M2'!$A:$C,Q$2,FALSE)),VLOOKUP($P1412,'M1'!$A:$C,Q$2,FALSE)),"SPECIFY METHOD")))</f>
        <v>Debris - Zero</v>
      </c>
      <c r="R1412" s="7" t="str">
        <f>IF($N1412=1,IF(ISERROR(VLOOKUP($P1412,'M1'!$A:$C,R$2,FALSE)),"NOT PRESENT",VLOOKUP($P1412,'M1'!$A:$C,R$2,FALSE)),IF($N1412=2,IF(ISERROR(VLOOKUP(DATA!$P1412,'M2'!$A:$C,R$2,FALSE)),"NOT PRESENT",VLOOKUP(DATA!$P1412,'M2'!$A:$C,R$2,FALSE)),IF($N1412=0,IF(ISERROR(VLOOKUP($P1412,'M1'!$A:$C,R$2,FALSE)),IF(ISERROR(VLOOKUP(DATA!$P1412,'M2'!$A:$C,R$2,FALSE)),"NOT PRESENT",VLOOKUP(DATA!$P1412,'M2'!$A:$C,R$2,FALSE)),VLOOKUP($P1412,'M1'!$A:$C,R$2,FALSE)),"SPECIFY METHOD")))</f>
        <v>No Debris found</v>
      </c>
      <c r="S1412" s="33">
        <f t="shared" si="2705"/>
        <v>0</v>
      </c>
      <c r="T1412" s="2">
        <v>0</v>
      </c>
    </row>
    <row r="1413" spans="2:20">
      <c r="B1413" s="2" t="str">
        <f t="shared" ref="B1413:D1413" si="2804">IF(ISERROR(B1412),IF(ISERROR(B1411),IF(ISERROR(B1410),"BLANK",B1410),B1411),B1412)</f>
        <v>LH</v>
      </c>
      <c r="C1413" s="2" t="str">
        <f t="shared" si="2804"/>
        <v>KK</v>
      </c>
      <c r="D1413" s="2" t="str">
        <f t="shared" si="2804"/>
        <v>BC3</v>
      </c>
      <c r="E1413" s="7" t="str">
        <f>IF(ISERROR(VLOOKUP($D1413,SITES!$A:$E,2,FALSE)),"",VLOOKUP($D1413,SITES!$A:$E,2,FALSE))</f>
        <v>Broward County 3</v>
      </c>
      <c r="F1413" s="4">
        <f>IF(ISERROR(VLOOKUP($D1413,SITES!$A:$E,3,FALSE)),"",VLOOKUP($D1413,SITES!$A:$E,3,FALSE))</f>
        <v>26.158633333333334</v>
      </c>
      <c r="G1413" s="31">
        <f>IF(ISERROR(VLOOKUP($D1413,SITES!$A:$E,4,FALSE)),"",VLOOKUP($D1413,SITES!$A:$E,4,FALSE))</f>
        <v>-80.077349999999996</v>
      </c>
      <c r="H1413" s="50">
        <f t="shared" ref="H1413:P1413" si="2805">IF(ISERROR(H1412),IF(ISERROR(H1411),IF(ISERROR(H1410),"BLANK",H1410),H1411),H1412)</f>
        <v>45479</v>
      </c>
      <c r="I1413" s="2">
        <f t="shared" si="2805"/>
        <v>15</v>
      </c>
      <c r="J1413" s="2" t="str">
        <f t="shared" si="2805"/>
        <v>N</v>
      </c>
      <c r="K1413" s="6">
        <f t="shared" si="2805"/>
        <v>0.41666666666666669</v>
      </c>
      <c r="L1413" s="2" t="str">
        <f t="shared" si="2805"/>
        <v>Angela</v>
      </c>
      <c r="M1413" s="2">
        <f t="shared" si="2805"/>
        <v>18.899999999999999</v>
      </c>
      <c r="N1413" s="2">
        <f t="shared" si="2805"/>
        <v>2</v>
      </c>
      <c r="O1413" s="2">
        <f t="shared" si="2805"/>
        <v>2</v>
      </c>
      <c r="P1413" s="2" t="str">
        <f t="shared" si="2805"/>
        <v>dez</v>
      </c>
      <c r="Q1413" s="7" t="str">
        <f>IF($N1413=1,IF(ISERROR(VLOOKUP($P1413,'M1'!$A:$C,Q$2,FALSE)),"NOT PRESENT",VLOOKUP($P1413,'M1'!$A:$C,Q$2,FALSE)),IF($N1413=2,IF(ISERROR(VLOOKUP(DATA!$P1413,'M2'!$A:$C,Q$2,FALSE)),"NOT PRESENT",VLOOKUP(DATA!$P1413,'M2'!$A:$C,Q$2,FALSE)),IF($N1413=0,IF(ISERROR(VLOOKUP($P1413,'M1'!$A:$C,Q$2,FALSE)),IF(ISERROR(VLOOKUP(DATA!$P1413,'M2'!$A:$C,Q$2,FALSE)),"NOT PRESENT",VLOOKUP(DATA!$P1413,'M2'!$A:$C,Q$2,FALSE)),VLOOKUP($P1413,'M1'!$A:$C,Q$2,FALSE)),"SPECIFY METHOD")))</f>
        <v>Debris - Zero</v>
      </c>
      <c r="R1413" s="7" t="str">
        <f>IF($N1413=1,IF(ISERROR(VLOOKUP($P1413,'M1'!$A:$C,R$2,FALSE)),"NOT PRESENT",VLOOKUP($P1413,'M1'!$A:$C,R$2,FALSE)),IF($N1413=2,IF(ISERROR(VLOOKUP(DATA!$P1413,'M2'!$A:$C,R$2,FALSE)),"NOT PRESENT",VLOOKUP(DATA!$P1413,'M2'!$A:$C,R$2,FALSE)),IF($N1413=0,IF(ISERROR(VLOOKUP($P1413,'M1'!$A:$C,R$2,FALSE)),IF(ISERROR(VLOOKUP(DATA!$P1413,'M2'!$A:$C,R$2,FALSE)),"NOT PRESENT",VLOOKUP(DATA!$P1413,'M2'!$A:$C,R$2,FALSE)),VLOOKUP($P1413,'M1'!$A:$C,R$2,FALSE)),"SPECIFY METHOD")))</f>
        <v>No Debris found</v>
      </c>
      <c r="S1413" s="33">
        <f t="shared" si="2705"/>
        <v>0</v>
      </c>
      <c r="T1413" s="2">
        <v>0</v>
      </c>
    </row>
    <row r="1414" spans="2:20">
      <c r="B1414" s="2" t="str">
        <f t="shared" ref="B1414:D1414" si="2806">IF(ISERROR(B1413),IF(ISERROR(B1412),IF(ISERROR(B1411),"BLANK",B1411),B1412),B1413)</f>
        <v>LH</v>
      </c>
      <c r="C1414" s="2" t="str">
        <f t="shared" si="2806"/>
        <v>KK</v>
      </c>
      <c r="D1414" s="2" t="str">
        <f t="shared" si="2806"/>
        <v>BC3</v>
      </c>
      <c r="E1414" s="7" t="str">
        <f>IF(ISERROR(VLOOKUP($D1414,SITES!$A:$E,2,FALSE)),"",VLOOKUP($D1414,SITES!$A:$E,2,FALSE))</f>
        <v>Broward County 3</v>
      </c>
      <c r="F1414" s="4">
        <f>IF(ISERROR(VLOOKUP($D1414,SITES!$A:$E,3,FALSE)),"",VLOOKUP($D1414,SITES!$A:$E,3,FALSE))</f>
        <v>26.158633333333334</v>
      </c>
      <c r="G1414" s="31">
        <f>IF(ISERROR(VLOOKUP($D1414,SITES!$A:$E,4,FALSE)),"",VLOOKUP($D1414,SITES!$A:$E,4,FALSE))</f>
        <v>-80.077349999999996</v>
      </c>
      <c r="H1414" s="50">
        <f t="shared" ref="H1414:P1414" si="2807">IF(ISERROR(H1413),IF(ISERROR(H1412),IF(ISERROR(H1411),"BLANK",H1411),H1412),H1413)</f>
        <v>45479</v>
      </c>
      <c r="I1414" s="2">
        <f t="shared" si="2807"/>
        <v>15</v>
      </c>
      <c r="J1414" s="2" t="str">
        <f t="shared" si="2807"/>
        <v>N</v>
      </c>
      <c r="K1414" s="6">
        <f t="shared" si="2807"/>
        <v>0.41666666666666669</v>
      </c>
      <c r="L1414" s="2" t="str">
        <f t="shared" si="2807"/>
        <v>Angela</v>
      </c>
      <c r="M1414" s="2">
        <f t="shared" si="2807"/>
        <v>18.899999999999999</v>
      </c>
      <c r="N1414" s="2">
        <f t="shared" si="2807"/>
        <v>2</v>
      </c>
      <c r="O1414" s="2">
        <f t="shared" si="2807"/>
        <v>2</v>
      </c>
      <c r="P1414" s="2" t="str">
        <f t="shared" si="2807"/>
        <v>dez</v>
      </c>
      <c r="Q1414" s="7" t="str">
        <f>IF($N1414=1,IF(ISERROR(VLOOKUP($P1414,'M1'!$A:$C,Q$2,FALSE)),"NOT PRESENT",VLOOKUP($P1414,'M1'!$A:$C,Q$2,FALSE)),IF($N1414=2,IF(ISERROR(VLOOKUP(DATA!$P1414,'M2'!$A:$C,Q$2,FALSE)),"NOT PRESENT",VLOOKUP(DATA!$P1414,'M2'!$A:$C,Q$2,FALSE)),IF($N1414=0,IF(ISERROR(VLOOKUP($P1414,'M1'!$A:$C,Q$2,FALSE)),IF(ISERROR(VLOOKUP(DATA!$P1414,'M2'!$A:$C,Q$2,FALSE)),"NOT PRESENT",VLOOKUP(DATA!$P1414,'M2'!$A:$C,Q$2,FALSE)),VLOOKUP($P1414,'M1'!$A:$C,Q$2,FALSE)),"SPECIFY METHOD")))</f>
        <v>Debris - Zero</v>
      </c>
      <c r="R1414" s="7" t="str">
        <f>IF($N1414=1,IF(ISERROR(VLOOKUP($P1414,'M1'!$A:$C,R$2,FALSE)),"NOT PRESENT",VLOOKUP($P1414,'M1'!$A:$C,R$2,FALSE)),IF($N1414=2,IF(ISERROR(VLOOKUP(DATA!$P1414,'M2'!$A:$C,R$2,FALSE)),"NOT PRESENT",VLOOKUP(DATA!$P1414,'M2'!$A:$C,R$2,FALSE)),IF($N1414=0,IF(ISERROR(VLOOKUP($P1414,'M1'!$A:$C,R$2,FALSE)),IF(ISERROR(VLOOKUP(DATA!$P1414,'M2'!$A:$C,R$2,FALSE)),"NOT PRESENT",VLOOKUP(DATA!$P1414,'M2'!$A:$C,R$2,FALSE)),VLOOKUP($P1414,'M1'!$A:$C,R$2,FALSE)),"SPECIFY METHOD")))</f>
        <v>No Debris found</v>
      </c>
      <c r="S1414" s="33">
        <f t="shared" si="2705"/>
        <v>0</v>
      </c>
      <c r="T1414" s="2">
        <v>0</v>
      </c>
    </row>
    <row r="1415" spans="2:20">
      <c r="B1415" s="2" t="str">
        <f t="shared" ref="B1415:D1415" si="2808">IF(ISERROR(B1414),IF(ISERROR(B1413),IF(ISERROR(B1412),"BLANK",B1412),B1413),B1414)</f>
        <v>LH</v>
      </c>
      <c r="C1415" s="2" t="str">
        <f t="shared" si="2808"/>
        <v>KK</v>
      </c>
      <c r="D1415" s="2" t="str">
        <f t="shared" si="2808"/>
        <v>BC3</v>
      </c>
      <c r="E1415" s="7" t="str">
        <f>IF(ISERROR(VLOOKUP($D1415,SITES!$A:$E,2,FALSE)),"",VLOOKUP($D1415,SITES!$A:$E,2,FALSE))</f>
        <v>Broward County 3</v>
      </c>
      <c r="F1415" s="4">
        <f>IF(ISERROR(VLOOKUP($D1415,SITES!$A:$E,3,FALSE)),"",VLOOKUP($D1415,SITES!$A:$E,3,FALSE))</f>
        <v>26.158633333333334</v>
      </c>
      <c r="G1415" s="31">
        <f>IF(ISERROR(VLOOKUP($D1415,SITES!$A:$E,4,FALSE)),"",VLOOKUP($D1415,SITES!$A:$E,4,FALSE))</f>
        <v>-80.077349999999996</v>
      </c>
      <c r="H1415" s="50">
        <f t="shared" ref="H1415:P1415" si="2809">IF(ISERROR(H1414),IF(ISERROR(H1413),IF(ISERROR(H1412),"BLANK",H1412),H1413),H1414)</f>
        <v>45479</v>
      </c>
      <c r="I1415" s="2">
        <f t="shared" si="2809"/>
        <v>15</v>
      </c>
      <c r="J1415" s="2" t="str">
        <f t="shared" si="2809"/>
        <v>N</v>
      </c>
      <c r="K1415" s="6">
        <f t="shared" si="2809"/>
        <v>0.41666666666666669</v>
      </c>
      <c r="L1415" s="2" t="str">
        <f t="shared" si="2809"/>
        <v>Angela</v>
      </c>
      <c r="M1415" s="2">
        <f t="shared" si="2809"/>
        <v>18.899999999999999</v>
      </c>
      <c r="N1415" s="2">
        <f t="shared" si="2809"/>
        <v>2</v>
      </c>
      <c r="O1415" s="2">
        <f t="shared" si="2809"/>
        <v>2</v>
      </c>
      <c r="P1415" s="2" t="str">
        <f t="shared" si="2809"/>
        <v>dez</v>
      </c>
      <c r="Q1415" s="7" t="str">
        <f>IF($N1415=1,IF(ISERROR(VLOOKUP($P1415,'M1'!$A:$C,Q$2,FALSE)),"NOT PRESENT",VLOOKUP($P1415,'M1'!$A:$C,Q$2,FALSE)),IF($N1415=2,IF(ISERROR(VLOOKUP(DATA!$P1415,'M2'!$A:$C,Q$2,FALSE)),"NOT PRESENT",VLOOKUP(DATA!$P1415,'M2'!$A:$C,Q$2,FALSE)),IF($N1415=0,IF(ISERROR(VLOOKUP($P1415,'M1'!$A:$C,Q$2,FALSE)),IF(ISERROR(VLOOKUP(DATA!$P1415,'M2'!$A:$C,Q$2,FALSE)),"NOT PRESENT",VLOOKUP(DATA!$P1415,'M2'!$A:$C,Q$2,FALSE)),VLOOKUP($P1415,'M1'!$A:$C,Q$2,FALSE)),"SPECIFY METHOD")))</f>
        <v>Debris - Zero</v>
      </c>
      <c r="R1415" s="7" t="str">
        <f>IF($N1415=1,IF(ISERROR(VLOOKUP($P1415,'M1'!$A:$C,R$2,FALSE)),"NOT PRESENT",VLOOKUP($P1415,'M1'!$A:$C,R$2,FALSE)),IF($N1415=2,IF(ISERROR(VLOOKUP(DATA!$P1415,'M2'!$A:$C,R$2,FALSE)),"NOT PRESENT",VLOOKUP(DATA!$P1415,'M2'!$A:$C,R$2,FALSE)),IF($N1415=0,IF(ISERROR(VLOOKUP($P1415,'M1'!$A:$C,R$2,FALSE)),IF(ISERROR(VLOOKUP(DATA!$P1415,'M2'!$A:$C,R$2,FALSE)),"NOT PRESENT",VLOOKUP(DATA!$P1415,'M2'!$A:$C,R$2,FALSE)),VLOOKUP($P1415,'M1'!$A:$C,R$2,FALSE)),"SPECIFY METHOD")))</f>
        <v>No Debris found</v>
      </c>
      <c r="S1415" s="33">
        <f t="shared" si="2705"/>
        <v>0</v>
      </c>
      <c r="T1415" s="2">
        <v>0</v>
      </c>
    </row>
    <row r="1416" spans="2:20">
      <c r="B1416" s="2" t="str">
        <f t="shared" ref="B1416:D1416" si="2810">IF(ISERROR(B1415),IF(ISERROR(B1414),IF(ISERROR(B1413),"BLANK",B1413),B1414),B1415)</f>
        <v>LH</v>
      </c>
      <c r="C1416" s="2" t="str">
        <f t="shared" si="2810"/>
        <v>KK</v>
      </c>
      <c r="D1416" s="2" t="str">
        <f t="shared" si="2810"/>
        <v>BC3</v>
      </c>
      <c r="E1416" s="7" t="str">
        <f>IF(ISERROR(VLOOKUP($D1416,SITES!$A:$E,2,FALSE)),"",VLOOKUP($D1416,SITES!$A:$E,2,FALSE))</f>
        <v>Broward County 3</v>
      </c>
      <c r="F1416" s="4">
        <f>IF(ISERROR(VLOOKUP($D1416,SITES!$A:$E,3,FALSE)),"",VLOOKUP($D1416,SITES!$A:$E,3,FALSE))</f>
        <v>26.158633333333334</v>
      </c>
      <c r="G1416" s="31">
        <f>IF(ISERROR(VLOOKUP($D1416,SITES!$A:$E,4,FALSE)),"",VLOOKUP($D1416,SITES!$A:$E,4,FALSE))</f>
        <v>-80.077349999999996</v>
      </c>
      <c r="H1416" s="50">
        <f t="shared" ref="H1416:P1416" si="2811">IF(ISERROR(H1415),IF(ISERROR(H1414),IF(ISERROR(H1413),"BLANK",H1413),H1414),H1415)</f>
        <v>45479</v>
      </c>
      <c r="I1416" s="2">
        <f t="shared" si="2811"/>
        <v>15</v>
      </c>
      <c r="J1416" s="2" t="str">
        <f t="shared" si="2811"/>
        <v>N</v>
      </c>
      <c r="K1416" s="6">
        <f t="shared" si="2811"/>
        <v>0.41666666666666669</v>
      </c>
      <c r="L1416" s="2" t="str">
        <f t="shared" si="2811"/>
        <v>Angela</v>
      </c>
      <c r="M1416" s="2">
        <f t="shared" si="2811"/>
        <v>18.899999999999999</v>
      </c>
      <c r="N1416" s="2">
        <f t="shared" si="2811"/>
        <v>2</v>
      </c>
      <c r="O1416" s="2">
        <f t="shared" si="2811"/>
        <v>2</v>
      </c>
      <c r="P1416" s="2" t="str">
        <f t="shared" si="2811"/>
        <v>dez</v>
      </c>
      <c r="Q1416" s="7" t="str">
        <f>IF($N1416=1,IF(ISERROR(VLOOKUP($P1416,'M1'!$A:$C,Q$2,FALSE)),"NOT PRESENT",VLOOKUP($P1416,'M1'!$A:$C,Q$2,FALSE)),IF($N1416=2,IF(ISERROR(VLOOKUP(DATA!$P1416,'M2'!$A:$C,Q$2,FALSE)),"NOT PRESENT",VLOOKUP(DATA!$P1416,'M2'!$A:$C,Q$2,FALSE)),IF($N1416=0,IF(ISERROR(VLOOKUP($P1416,'M1'!$A:$C,Q$2,FALSE)),IF(ISERROR(VLOOKUP(DATA!$P1416,'M2'!$A:$C,Q$2,FALSE)),"NOT PRESENT",VLOOKUP(DATA!$P1416,'M2'!$A:$C,Q$2,FALSE)),VLOOKUP($P1416,'M1'!$A:$C,Q$2,FALSE)),"SPECIFY METHOD")))</f>
        <v>Debris - Zero</v>
      </c>
      <c r="R1416" s="7" t="str">
        <f>IF($N1416=1,IF(ISERROR(VLOOKUP($P1416,'M1'!$A:$C,R$2,FALSE)),"NOT PRESENT",VLOOKUP($P1416,'M1'!$A:$C,R$2,FALSE)),IF($N1416=2,IF(ISERROR(VLOOKUP(DATA!$P1416,'M2'!$A:$C,R$2,FALSE)),"NOT PRESENT",VLOOKUP(DATA!$P1416,'M2'!$A:$C,R$2,FALSE)),IF($N1416=0,IF(ISERROR(VLOOKUP($P1416,'M1'!$A:$C,R$2,FALSE)),IF(ISERROR(VLOOKUP(DATA!$P1416,'M2'!$A:$C,R$2,FALSE)),"NOT PRESENT",VLOOKUP(DATA!$P1416,'M2'!$A:$C,R$2,FALSE)),VLOOKUP($P1416,'M1'!$A:$C,R$2,FALSE)),"SPECIFY METHOD")))</f>
        <v>No Debris found</v>
      </c>
      <c r="S1416" s="33">
        <f t="shared" si="2705"/>
        <v>0</v>
      </c>
      <c r="T1416" s="2">
        <v>0</v>
      </c>
    </row>
    <row r="1417" spans="2:20">
      <c r="B1417" s="2" t="str">
        <f t="shared" ref="B1417:D1417" si="2812">IF(ISERROR(B1416),IF(ISERROR(B1415),IF(ISERROR(B1414),"BLANK",B1414),B1415),B1416)</f>
        <v>LH</v>
      </c>
      <c r="C1417" s="2" t="str">
        <f t="shared" si="2812"/>
        <v>KK</v>
      </c>
      <c r="D1417" s="2" t="str">
        <f t="shared" si="2812"/>
        <v>BC3</v>
      </c>
      <c r="E1417" s="7" t="str">
        <f>IF(ISERROR(VLOOKUP($D1417,SITES!$A:$E,2,FALSE)),"",VLOOKUP($D1417,SITES!$A:$E,2,FALSE))</f>
        <v>Broward County 3</v>
      </c>
      <c r="F1417" s="4">
        <f>IF(ISERROR(VLOOKUP($D1417,SITES!$A:$E,3,FALSE)),"",VLOOKUP($D1417,SITES!$A:$E,3,FALSE))</f>
        <v>26.158633333333334</v>
      </c>
      <c r="G1417" s="31">
        <f>IF(ISERROR(VLOOKUP($D1417,SITES!$A:$E,4,FALSE)),"",VLOOKUP($D1417,SITES!$A:$E,4,FALSE))</f>
        <v>-80.077349999999996</v>
      </c>
      <c r="H1417" s="50">
        <f t="shared" ref="H1417:P1417" si="2813">IF(ISERROR(H1416),IF(ISERROR(H1415),IF(ISERROR(H1414),"BLANK",H1414),H1415),H1416)</f>
        <v>45479</v>
      </c>
      <c r="I1417" s="2">
        <f t="shared" si="2813"/>
        <v>15</v>
      </c>
      <c r="J1417" s="2" t="str">
        <f t="shared" si="2813"/>
        <v>N</v>
      </c>
      <c r="K1417" s="6">
        <f t="shared" si="2813"/>
        <v>0.41666666666666669</v>
      </c>
      <c r="L1417" s="2" t="str">
        <f t="shared" si="2813"/>
        <v>Angela</v>
      </c>
      <c r="M1417" s="2">
        <f t="shared" si="2813"/>
        <v>18.899999999999999</v>
      </c>
      <c r="N1417" s="2">
        <f t="shared" si="2813"/>
        <v>2</v>
      </c>
      <c r="O1417" s="2">
        <f t="shared" si="2813"/>
        <v>2</v>
      </c>
      <c r="P1417" s="2" t="str">
        <f t="shared" si="2813"/>
        <v>dez</v>
      </c>
      <c r="Q1417" s="7" t="str">
        <f>IF($N1417=1,IF(ISERROR(VLOOKUP($P1417,'M1'!$A:$C,Q$2,FALSE)),"NOT PRESENT",VLOOKUP($P1417,'M1'!$A:$C,Q$2,FALSE)),IF($N1417=2,IF(ISERROR(VLOOKUP(DATA!$P1417,'M2'!$A:$C,Q$2,FALSE)),"NOT PRESENT",VLOOKUP(DATA!$P1417,'M2'!$A:$C,Q$2,FALSE)),IF($N1417=0,IF(ISERROR(VLOOKUP($P1417,'M1'!$A:$C,Q$2,FALSE)),IF(ISERROR(VLOOKUP(DATA!$P1417,'M2'!$A:$C,Q$2,FALSE)),"NOT PRESENT",VLOOKUP(DATA!$P1417,'M2'!$A:$C,Q$2,FALSE)),VLOOKUP($P1417,'M1'!$A:$C,Q$2,FALSE)),"SPECIFY METHOD")))</f>
        <v>Debris - Zero</v>
      </c>
      <c r="R1417" s="7" t="str">
        <f>IF($N1417=1,IF(ISERROR(VLOOKUP($P1417,'M1'!$A:$C,R$2,FALSE)),"NOT PRESENT",VLOOKUP($P1417,'M1'!$A:$C,R$2,FALSE)),IF($N1417=2,IF(ISERROR(VLOOKUP(DATA!$P1417,'M2'!$A:$C,R$2,FALSE)),"NOT PRESENT",VLOOKUP(DATA!$P1417,'M2'!$A:$C,R$2,FALSE)),IF($N1417=0,IF(ISERROR(VLOOKUP($P1417,'M1'!$A:$C,R$2,FALSE)),IF(ISERROR(VLOOKUP(DATA!$P1417,'M2'!$A:$C,R$2,FALSE)),"NOT PRESENT",VLOOKUP(DATA!$P1417,'M2'!$A:$C,R$2,FALSE)),VLOOKUP($P1417,'M1'!$A:$C,R$2,FALSE)),"SPECIFY METHOD")))</f>
        <v>No Debris found</v>
      </c>
      <c r="S1417" s="33">
        <f t="shared" si="2705"/>
        <v>0</v>
      </c>
      <c r="T1417" s="2">
        <v>0</v>
      </c>
    </row>
    <row r="1418" spans="2:20">
      <c r="B1418" s="2" t="str">
        <f t="shared" ref="B1418:D1418" si="2814">IF(ISERROR(B1417),IF(ISERROR(B1416),IF(ISERROR(B1415),"BLANK",B1415),B1416),B1417)</f>
        <v>LH</v>
      </c>
      <c r="C1418" s="2" t="str">
        <f t="shared" si="2814"/>
        <v>KK</v>
      </c>
      <c r="D1418" s="2" t="str">
        <f t="shared" si="2814"/>
        <v>BC3</v>
      </c>
      <c r="E1418" s="7" t="str">
        <f>IF(ISERROR(VLOOKUP($D1418,SITES!$A:$E,2,FALSE)),"",VLOOKUP($D1418,SITES!$A:$E,2,FALSE))</f>
        <v>Broward County 3</v>
      </c>
      <c r="F1418" s="4">
        <f>IF(ISERROR(VLOOKUP($D1418,SITES!$A:$E,3,FALSE)),"",VLOOKUP($D1418,SITES!$A:$E,3,FALSE))</f>
        <v>26.158633333333334</v>
      </c>
      <c r="G1418" s="31">
        <f>IF(ISERROR(VLOOKUP($D1418,SITES!$A:$E,4,FALSE)),"",VLOOKUP($D1418,SITES!$A:$E,4,FALSE))</f>
        <v>-80.077349999999996</v>
      </c>
      <c r="H1418" s="50">
        <f t="shared" ref="H1418:P1418" si="2815">IF(ISERROR(H1417),IF(ISERROR(H1416),IF(ISERROR(H1415),"BLANK",H1415),H1416),H1417)</f>
        <v>45479</v>
      </c>
      <c r="I1418" s="2">
        <f t="shared" si="2815"/>
        <v>15</v>
      </c>
      <c r="J1418" s="2" t="str">
        <f t="shared" si="2815"/>
        <v>N</v>
      </c>
      <c r="K1418" s="6">
        <f t="shared" si="2815"/>
        <v>0.41666666666666669</v>
      </c>
      <c r="L1418" s="2" t="str">
        <f t="shared" si="2815"/>
        <v>Angela</v>
      </c>
      <c r="M1418" s="2">
        <f t="shared" si="2815"/>
        <v>18.899999999999999</v>
      </c>
      <c r="N1418" s="2">
        <f t="shared" si="2815"/>
        <v>2</v>
      </c>
      <c r="O1418" s="2">
        <f t="shared" si="2815"/>
        <v>2</v>
      </c>
      <c r="P1418" s="2" t="str">
        <f t="shared" si="2815"/>
        <v>dez</v>
      </c>
      <c r="Q1418" s="7" t="str">
        <f>IF($N1418=1,IF(ISERROR(VLOOKUP($P1418,'M1'!$A:$C,Q$2,FALSE)),"NOT PRESENT",VLOOKUP($P1418,'M1'!$A:$C,Q$2,FALSE)),IF($N1418=2,IF(ISERROR(VLOOKUP(DATA!$P1418,'M2'!$A:$C,Q$2,FALSE)),"NOT PRESENT",VLOOKUP(DATA!$P1418,'M2'!$A:$C,Q$2,FALSE)),IF($N1418=0,IF(ISERROR(VLOOKUP($P1418,'M1'!$A:$C,Q$2,FALSE)),IF(ISERROR(VLOOKUP(DATA!$P1418,'M2'!$A:$C,Q$2,FALSE)),"NOT PRESENT",VLOOKUP(DATA!$P1418,'M2'!$A:$C,Q$2,FALSE)),VLOOKUP($P1418,'M1'!$A:$C,Q$2,FALSE)),"SPECIFY METHOD")))</f>
        <v>Debris - Zero</v>
      </c>
      <c r="R1418" s="7" t="str">
        <f>IF($N1418=1,IF(ISERROR(VLOOKUP($P1418,'M1'!$A:$C,R$2,FALSE)),"NOT PRESENT",VLOOKUP($P1418,'M1'!$A:$C,R$2,FALSE)),IF($N1418=2,IF(ISERROR(VLOOKUP(DATA!$P1418,'M2'!$A:$C,R$2,FALSE)),"NOT PRESENT",VLOOKUP(DATA!$P1418,'M2'!$A:$C,R$2,FALSE)),IF($N1418=0,IF(ISERROR(VLOOKUP($P1418,'M1'!$A:$C,R$2,FALSE)),IF(ISERROR(VLOOKUP(DATA!$P1418,'M2'!$A:$C,R$2,FALSE)),"NOT PRESENT",VLOOKUP(DATA!$P1418,'M2'!$A:$C,R$2,FALSE)),VLOOKUP($P1418,'M1'!$A:$C,R$2,FALSE)),"SPECIFY METHOD")))</f>
        <v>No Debris found</v>
      </c>
      <c r="S1418" s="33">
        <f t="shared" si="2705"/>
        <v>0</v>
      </c>
      <c r="T1418" s="2">
        <v>0</v>
      </c>
    </row>
    <row r="1419" spans="2:20">
      <c r="B1419" s="2" t="str">
        <f t="shared" ref="B1419:D1419" si="2816">IF(ISERROR(B1418),IF(ISERROR(B1417),IF(ISERROR(B1416),"BLANK",B1416),B1417),B1418)</f>
        <v>LH</v>
      </c>
      <c r="C1419" s="2" t="str">
        <f t="shared" si="2816"/>
        <v>KK</v>
      </c>
      <c r="D1419" s="2" t="str">
        <f t="shared" si="2816"/>
        <v>BC3</v>
      </c>
      <c r="E1419" s="7" t="str">
        <f>IF(ISERROR(VLOOKUP($D1419,SITES!$A:$E,2,FALSE)),"",VLOOKUP($D1419,SITES!$A:$E,2,FALSE))</f>
        <v>Broward County 3</v>
      </c>
      <c r="F1419" s="4">
        <f>IF(ISERROR(VLOOKUP($D1419,SITES!$A:$E,3,FALSE)),"",VLOOKUP($D1419,SITES!$A:$E,3,FALSE))</f>
        <v>26.158633333333334</v>
      </c>
      <c r="G1419" s="31">
        <f>IF(ISERROR(VLOOKUP($D1419,SITES!$A:$E,4,FALSE)),"",VLOOKUP($D1419,SITES!$A:$E,4,FALSE))</f>
        <v>-80.077349999999996</v>
      </c>
      <c r="H1419" s="50">
        <f t="shared" ref="H1419:P1419" si="2817">IF(ISERROR(H1418),IF(ISERROR(H1417),IF(ISERROR(H1416),"BLANK",H1416),H1417),H1418)</f>
        <v>45479</v>
      </c>
      <c r="I1419" s="2">
        <f t="shared" si="2817"/>
        <v>15</v>
      </c>
      <c r="J1419" s="2" t="str">
        <f t="shared" si="2817"/>
        <v>N</v>
      </c>
      <c r="K1419" s="6">
        <f t="shared" si="2817"/>
        <v>0.41666666666666669</v>
      </c>
      <c r="L1419" s="2" t="str">
        <f t="shared" si="2817"/>
        <v>Angela</v>
      </c>
      <c r="M1419" s="2">
        <f t="shared" si="2817"/>
        <v>18.899999999999999</v>
      </c>
      <c r="N1419" s="2">
        <f t="shared" si="2817"/>
        <v>2</v>
      </c>
      <c r="O1419" s="2">
        <f t="shared" si="2817"/>
        <v>2</v>
      </c>
      <c r="P1419" s="2" t="str">
        <f t="shared" si="2817"/>
        <v>dez</v>
      </c>
      <c r="Q1419" s="7" t="str">
        <f>IF($N1419=1,IF(ISERROR(VLOOKUP($P1419,'M1'!$A:$C,Q$2,FALSE)),"NOT PRESENT",VLOOKUP($P1419,'M1'!$A:$C,Q$2,FALSE)),IF($N1419=2,IF(ISERROR(VLOOKUP(DATA!$P1419,'M2'!$A:$C,Q$2,FALSE)),"NOT PRESENT",VLOOKUP(DATA!$P1419,'M2'!$A:$C,Q$2,FALSE)),IF($N1419=0,IF(ISERROR(VLOOKUP($P1419,'M1'!$A:$C,Q$2,FALSE)),IF(ISERROR(VLOOKUP(DATA!$P1419,'M2'!$A:$C,Q$2,FALSE)),"NOT PRESENT",VLOOKUP(DATA!$P1419,'M2'!$A:$C,Q$2,FALSE)),VLOOKUP($P1419,'M1'!$A:$C,Q$2,FALSE)),"SPECIFY METHOD")))</f>
        <v>Debris - Zero</v>
      </c>
      <c r="R1419" s="7" t="str">
        <f>IF($N1419=1,IF(ISERROR(VLOOKUP($P1419,'M1'!$A:$C,R$2,FALSE)),"NOT PRESENT",VLOOKUP($P1419,'M1'!$A:$C,R$2,FALSE)),IF($N1419=2,IF(ISERROR(VLOOKUP(DATA!$P1419,'M2'!$A:$C,R$2,FALSE)),"NOT PRESENT",VLOOKUP(DATA!$P1419,'M2'!$A:$C,R$2,FALSE)),IF($N1419=0,IF(ISERROR(VLOOKUP($P1419,'M1'!$A:$C,R$2,FALSE)),IF(ISERROR(VLOOKUP(DATA!$P1419,'M2'!$A:$C,R$2,FALSE)),"NOT PRESENT",VLOOKUP(DATA!$P1419,'M2'!$A:$C,R$2,FALSE)),VLOOKUP($P1419,'M1'!$A:$C,R$2,FALSE)),"SPECIFY METHOD")))</f>
        <v>No Debris found</v>
      </c>
      <c r="S1419" s="33">
        <f t="shared" si="2705"/>
        <v>0</v>
      </c>
      <c r="T1419" s="2">
        <v>0</v>
      </c>
    </row>
    <row r="1420" spans="2:20">
      <c r="B1420" s="2" t="str">
        <f t="shared" ref="B1420:D1420" si="2818">IF(ISERROR(B1419),IF(ISERROR(B1418),IF(ISERROR(B1417),"BLANK",B1417),B1418),B1419)</f>
        <v>LH</v>
      </c>
      <c r="C1420" s="2" t="str">
        <f t="shared" si="2818"/>
        <v>KK</v>
      </c>
      <c r="D1420" s="2" t="str">
        <f t="shared" si="2818"/>
        <v>BC3</v>
      </c>
      <c r="E1420" s="7" t="str">
        <f>IF(ISERROR(VLOOKUP($D1420,SITES!$A:$E,2,FALSE)),"",VLOOKUP($D1420,SITES!$A:$E,2,FALSE))</f>
        <v>Broward County 3</v>
      </c>
      <c r="F1420" s="4">
        <f>IF(ISERROR(VLOOKUP($D1420,SITES!$A:$E,3,FALSE)),"",VLOOKUP($D1420,SITES!$A:$E,3,FALSE))</f>
        <v>26.158633333333334</v>
      </c>
      <c r="G1420" s="31">
        <f>IF(ISERROR(VLOOKUP($D1420,SITES!$A:$E,4,FALSE)),"",VLOOKUP($D1420,SITES!$A:$E,4,FALSE))</f>
        <v>-80.077349999999996</v>
      </c>
      <c r="H1420" s="50">
        <f t="shared" ref="H1420:P1420" si="2819">IF(ISERROR(H1419),IF(ISERROR(H1418),IF(ISERROR(H1417),"BLANK",H1417),H1418),H1419)</f>
        <v>45479</v>
      </c>
      <c r="I1420" s="2">
        <f t="shared" si="2819"/>
        <v>15</v>
      </c>
      <c r="J1420" s="2" t="str">
        <f t="shared" si="2819"/>
        <v>N</v>
      </c>
      <c r="K1420" s="6">
        <f t="shared" si="2819"/>
        <v>0.41666666666666669</v>
      </c>
      <c r="L1420" s="2" t="str">
        <f t="shared" si="2819"/>
        <v>Angela</v>
      </c>
      <c r="M1420" s="2">
        <f t="shared" si="2819"/>
        <v>18.899999999999999</v>
      </c>
      <c r="N1420" s="2">
        <f t="shared" si="2819"/>
        <v>2</v>
      </c>
      <c r="O1420" s="2">
        <f t="shared" si="2819"/>
        <v>2</v>
      </c>
      <c r="P1420" s="2" t="str">
        <f t="shared" si="2819"/>
        <v>dez</v>
      </c>
      <c r="Q1420" s="7" t="str">
        <f>IF($N1420=1,IF(ISERROR(VLOOKUP($P1420,'M1'!$A:$C,Q$2,FALSE)),"NOT PRESENT",VLOOKUP($P1420,'M1'!$A:$C,Q$2,FALSE)),IF($N1420=2,IF(ISERROR(VLOOKUP(DATA!$P1420,'M2'!$A:$C,Q$2,FALSE)),"NOT PRESENT",VLOOKUP(DATA!$P1420,'M2'!$A:$C,Q$2,FALSE)),IF($N1420=0,IF(ISERROR(VLOOKUP($P1420,'M1'!$A:$C,Q$2,FALSE)),IF(ISERROR(VLOOKUP(DATA!$P1420,'M2'!$A:$C,Q$2,FALSE)),"NOT PRESENT",VLOOKUP(DATA!$P1420,'M2'!$A:$C,Q$2,FALSE)),VLOOKUP($P1420,'M1'!$A:$C,Q$2,FALSE)),"SPECIFY METHOD")))</f>
        <v>Debris - Zero</v>
      </c>
      <c r="R1420" s="7" t="str">
        <f>IF($N1420=1,IF(ISERROR(VLOOKUP($P1420,'M1'!$A:$C,R$2,FALSE)),"NOT PRESENT",VLOOKUP($P1420,'M1'!$A:$C,R$2,FALSE)),IF($N1420=2,IF(ISERROR(VLOOKUP(DATA!$P1420,'M2'!$A:$C,R$2,FALSE)),"NOT PRESENT",VLOOKUP(DATA!$P1420,'M2'!$A:$C,R$2,FALSE)),IF($N1420=0,IF(ISERROR(VLOOKUP($P1420,'M1'!$A:$C,R$2,FALSE)),IF(ISERROR(VLOOKUP(DATA!$P1420,'M2'!$A:$C,R$2,FALSE)),"NOT PRESENT",VLOOKUP(DATA!$P1420,'M2'!$A:$C,R$2,FALSE)),VLOOKUP($P1420,'M1'!$A:$C,R$2,FALSE)),"SPECIFY METHOD")))</f>
        <v>No Debris found</v>
      </c>
      <c r="S1420" s="33">
        <f t="shared" si="2705"/>
        <v>0</v>
      </c>
      <c r="T1420" s="2">
        <v>0</v>
      </c>
    </row>
    <row r="1421" spans="2:20">
      <c r="B1421" s="2" t="str">
        <f t="shared" ref="B1421:D1421" si="2820">IF(ISERROR(B1420),IF(ISERROR(B1419),IF(ISERROR(B1418),"BLANK",B1418),B1419),B1420)</f>
        <v>LH</v>
      </c>
      <c r="C1421" s="2" t="str">
        <f t="shared" si="2820"/>
        <v>KK</v>
      </c>
      <c r="D1421" s="2" t="str">
        <f t="shared" si="2820"/>
        <v>BC3</v>
      </c>
      <c r="E1421" s="7" t="str">
        <f>IF(ISERROR(VLOOKUP($D1421,SITES!$A:$E,2,FALSE)),"",VLOOKUP($D1421,SITES!$A:$E,2,FALSE))</f>
        <v>Broward County 3</v>
      </c>
      <c r="F1421" s="4">
        <f>IF(ISERROR(VLOOKUP($D1421,SITES!$A:$E,3,FALSE)),"",VLOOKUP($D1421,SITES!$A:$E,3,FALSE))</f>
        <v>26.158633333333334</v>
      </c>
      <c r="G1421" s="31">
        <f>IF(ISERROR(VLOOKUP($D1421,SITES!$A:$E,4,FALSE)),"",VLOOKUP($D1421,SITES!$A:$E,4,FALSE))</f>
        <v>-80.077349999999996</v>
      </c>
      <c r="H1421" s="50">
        <f t="shared" ref="H1421:P1421" si="2821">IF(ISERROR(H1420),IF(ISERROR(H1419),IF(ISERROR(H1418),"BLANK",H1418),H1419),H1420)</f>
        <v>45479</v>
      </c>
      <c r="I1421" s="2">
        <f t="shared" si="2821"/>
        <v>15</v>
      </c>
      <c r="J1421" s="2" t="str">
        <f t="shared" si="2821"/>
        <v>N</v>
      </c>
      <c r="K1421" s="6">
        <f t="shared" si="2821"/>
        <v>0.41666666666666669</v>
      </c>
      <c r="L1421" s="2" t="str">
        <f t="shared" si="2821"/>
        <v>Angela</v>
      </c>
      <c r="M1421" s="2">
        <f t="shared" si="2821"/>
        <v>18.899999999999999</v>
      </c>
      <c r="N1421" s="2">
        <f t="shared" si="2821"/>
        <v>2</v>
      </c>
      <c r="O1421" s="2">
        <f t="shared" si="2821"/>
        <v>2</v>
      </c>
      <c r="P1421" s="2" t="str">
        <f t="shared" si="2821"/>
        <v>dez</v>
      </c>
      <c r="Q1421" s="7" t="str">
        <f>IF($N1421=1,IF(ISERROR(VLOOKUP($P1421,'M1'!$A:$C,Q$2,FALSE)),"NOT PRESENT",VLOOKUP($P1421,'M1'!$A:$C,Q$2,FALSE)),IF($N1421=2,IF(ISERROR(VLOOKUP(DATA!$P1421,'M2'!$A:$C,Q$2,FALSE)),"NOT PRESENT",VLOOKUP(DATA!$P1421,'M2'!$A:$C,Q$2,FALSE)),IF($N1421=0,IF(ISERROR(VLOOKUP($P1421,'M1'!$A:$C,Q$2,FALSE)),IF(ISERROR(VLOOKUP(DATA!$P1421,'M2'!$A:$C,Q$2,FALSE)),"NOT PRESENT",VLOOKUP(DATA!$P1421,'M2'!$A:$C,Q$2,FALSE)),VLOOKUP($P1421,'M1'!$A:$C,Q$2,FALSE)),"SPECIFY METHOD")))</f>
        <v>Debris - Zero</v>
      </c>
      <c r="R1421" s="7" t="str">
        <f>IF($N1421=1,IF(ISERROR(VLOOKUP($P1421,'M1'!$A:$C,R$2,FALSE)),"NOT PRESENT",VLOOKUP($P1421,'M1'!$A:$C,R$2,FALSE)),IF($N1421=2,IF(ISERROR(VLOOKUP(DATA!$P1421,'M2'!$A:$C,R$2,FALSE)),"NOT PRESENT",VLOOKUP(DATA!$P1421,'M2'!$A:$C,R$2,FALSE)),IF($N1421=0,IF(ISERROR(VLOOKUP($P1421,'M1'!$A:$C,R$2,FALSE)),IF(ISERROR(VLOOKUP(DATA!$P1421,'M2'!$A:$C,R$2,FALSE)),"NOT PRESENT",VLOOKUP(DATA!$P1421,'M2'!$A:$C,R$2,FALSE)),VLOOKUP($P1421,'M1'!$A:$C,R$2,FALSE)),"SPECIFY METHOD")))</f>
        <v>No Debris found</v>
      </c>
      <c r="S1421" s="33">
        <f t="shared" si="2705"/>
        <v>0</v>
      </c>
      <c r="T1421" s="2">
        <v>0</v>
      </c>
    </row>
    <row r="1422" spans="2:20">
      <c r="B1422" s="2" t="str">
        <f t="shared" ref="B1422:D1422" si="2822">IF(ISERROR(B1421),IF(ISERROR(B1420),IF(ISERROR(B1419),"BLANK",B1419),B1420),B1421)</f>
        <v>LH</v>
      </c>
      <c r="C1422" s="2" t="str">
        <f t="shared" si="2822"/>
        <v>KK</v>
      </c>
      <c r="D1422" s="2" t="str">
        <f t="shared" si="2822"/>
        <v>BC3</v>
      </c>
      <c r="E1422" s="7" t="str">
        <f>IF(ISERROR(VLOOKUP($D1422,SITES!$A:$E,2,FALSE)),"",VLOOKUP($D1422,SITES!$A:$E,2,FALSE))</f>
        <v>Broward County 3</v>
      </c>
      <c r="F1422" s="4">
        <f>IF(ISERROR(VLOOKUP($D1422,SITES!$A:$E,3,FALSE)),"",VLOOKUP($D1422,SITES!$A:$E,3,FALSE))</f>
        <v>26.158633333333334</v>
      </c>
      <c r="G1422" s="31">
        <f>IF(ISERROR(VLOOKUP($D1422,SITES!$A:$E,4,FALSE)),"",VLOOKUP($D1422,SITES!$A:$E,4,FALSE))</f>
        <v>-80.077349999999996</v>
      </c>
      <c r="H1422" s="50">
        <f t="shared" ref="H1422:P1422" si="2823">IF(ISERROR(H1421),IF(ISERROR(H1420),IF(ISERROR(H1419),"BLANK",H1419),H1420),H1421)</f>
        <v>45479</v>
      </c>
      <c r="I1422" s="2">
        <f t="shared" si="2823"/>
        <v>15</v>
      </c>
      <c r="J1422" s="2" t="str">
        <f t="shared" si="2823"/>
        <v>N</v>
      </c>
      <c r="K1422" s="6">
        <f t="shared" si="2823"/>
        <v>0.41666666666666669</v>
      </c>
      <c r="L1422" s="2" t="str">
        <f t="shared" si="2823"/>
        <v>Angela</v>
      </c>
      <c r="M1422" s="2">
        <f t="shared" si="2823"/>
        <v>18.899999999999999</v>
      </c>
      <c r="N1422" s="2">
        <f t="shared" si="2823"/>
        <v>2</v>
      </c>
      <c r="O1422" s="2">
        <f t="shared" si="2823"/>
        <v>2</v>
      </c>
      <c r="P1422" s="2" t="str">
        <f t="shared" si="2823"/>
        <v>dez</v>
      </c>
      <c r="Q1422" s="7" t="str">
        <f>IF($N1422=1,IF(ISERROR(VLOOKUP($P1422,'M1'!$A:$C,Q$2,FALSE)),"NOT PRESENT",VLOOKUP($P1422,'M1'!$A:$C,Q$2,FALSE)),IF($N1422=2,IF(ISERROR(VLOOKUP(DATA!$P1422,'M2'!$A:$C,Q$2,FALSE)),"NOT PRESENT",VLOOKUP(DATA!$P1422,'M2'!$A:$C,Q$2,FALSE)),IF($N1422=0,IF(ISERROR(VLOOKUP($P1422,'M1'!$A:$C,Q$2,FALSE)),IF(ISERROR(VLOOKUP(DATA!$P1422,'M2'!$A:$C,Q$2,FALSE)),"NOT PRESENT",VLOOKUP(DATA!$P1422,'M2'!$A:$C,Q$2,FALSE)),VLOOKUP($P1422,'M1'!$A:$C,Q$2,FALSE)),"SPECIFY METHOD")))</f>
        <v>Debris - Zero</v>
      </c>
      <c r="R1422" s="7" t="str">
        <f>IF($N1422=1,IF(ISERROR(VLOOKUP($P1422,'M1'!$A:$C,R$2,FALSE)),"NOT PRESENT",VLOOKUP($P1422,'M1'!$A:$C,R$2,FALSE)),IF($N1422=2,IF(ISERROR(VLOOKUP(DATA!$P1422,'M2'!$A:$C,R$2,FALSE)),"NOT PRESENT",VLOOKUP(DATA!$P1422,'M2'!$A:$C,R$2,FALSE)),IF($N1422=0,IF(ISERROR(VLOOKUP($P1422,'M1'!$A:$C,R$2,FALSE)),IF(ISERROR(VLOOKUP(DATA!$P1422,'M2'!$A:$C,R$2,FALSE)),"NOT PRESENT",VLOOKUP(DATA!$P1422,'M2'!$A:$C,R$2,FALSE)),VLOOKUP($P1422,'M1'!$A:$C,R$2,FALSE)),"SPECIFY METHOD")))</f>
        <v>No Debris found</v>
      </c>
      <c r="S1422" s="33">
        <f t="shared" si="2705"/>
        <v>0</v>
      </c>
      <c r="T1422" s="2">
        <v>0</v>
      </c>
    </row>
    <row r="1423" spans="2:20">
      <c r="B1423" s="2" t="str">
        <f t="shared" ref="B1423:D1423" si="2824">IF(ISERROR(B1422),IF(ISERROR(B1421),IF(ISERROR(B1420),"BLANK",B1420),B1421),B1422)</f>
        <v>LH</v>
      </c>
      <c r="C1423" s="2" t="str">
        <f t="shared" si="2824"/>
        <v>KK</v>
      </c>
      <c r="D1423" s="2" t="str">
        <f t="shared" si="2824"/>
        <v>BC3</v>
      </c>
      <c r="E1423" s="7" t="str">
        <f>IF(ISERROR(VLOOKUP($D1423,SITES!$A:$E,2,FALSE)),"",VLOOKUP($D1423,SITES!$A:$E,2,FALSE))</f>
        <v>Broward County 3</v>
      </c>
      <c r="F1423" s="4">
        <f>IF(ISERROR(VLOOKUP($D1423,SITES!$A:$E,3,FALSE)),"",VLOOKUP($D1423,SITES!$A:$E,3,FALSE))</f>
        <v>26.158633333333334</v>
      </c>
      <c r="G1423" s="31">
        <f>IF(ISERROR(VLOOKUP($D1423,SITES!$A:$E,4,FALSE)),"",VLOOKUP($D1423,SITES!$A:$E,4,FALSE))</f>
        <v>-80.077349999999996</v>
      </c>
      <c r="H1423" s="50">
        <f t="shared" ref="H1423:P1423" si="2825">IF(ISERROR(H1422),IF(ISERROR(H1421),IF(ISERROR(H1420),"BLANK",H1420),H1421),H1422)</f>
        <v>45479</v>
      </c>
      <c r="I1423" s="2">
        <f t="shared" si="2825"/>
        <v>15</v>
      </c>
      <c r="J1423" s="2" t="str">
        <f t="shared" si="2825"/>
        <v>N</v>
      </c>
      <c r="K1423" s="6">
        <f t="shared" si="2825"/>
        <v>0.41666666666666669</v>
      </c>
      <c r="L1423" s="2" t="str">
        <f t="shared" si="2825"/>
        <v>Angela</v>
      </c>
      <c r="M1423" s="2">
        <f t="shared" si="2825"/>
        <v>18.899999999999999</v>
      </c>
      <c r="N1423" s="2">
        <f t="shared" si="2825"/>
        <v>2</v>
      </c>
      <c r="O1423" s="2">
        <f t="shared" si="2825"/>
        <v>2</v>
      </c>
      <c r="P1423" s="2" t="str">
        <f t="shared" si="2825"/>
        <v>dez</v>
      </c>
      <c r="Q1423" s="7" t="str">
        <f>IF($N1423=1,IF(ISERROR(VLOOKUP($P1423,'M1'!$A:$C,Q$2,FALSE)),"NOT PRESENT",VLOOKUP($P1423,'M1'!$A:$C,Q$2,FALSE)),IF($N1423=2,IF(ISERROR(VLOOKUP(DATA!$P1423,'M2'!$A:$C,Q$2,FALSE)),"NOT PRESENT",VLOOKUP(DATA!$P1423,'M2'!$A:$C,Q$2,FALSE)),IF($N1423=0,IF(ISERROR(VLOOKUP($P1423,'M1'!$A:$C,Q$2,FALSE)),IF(ISERROR(VLOOKUP(DATA!$P1423,'M2'!$A:$C,Q$2,FALSE)),"NOT PRESENT",VLOOKUP(DATA!$P1423,'M2'!$A:$C,Q$2,FALSE)),VLOOKUP($P1423,'M1'!$A:$C,Q$2,FALSE)),"SPECIFY METHOD")))</f>
        <v>Debris - Zero</v>
      </c>
      <c r="R1423" s="7" t="str">
        <f>IF($N1423=1,IF(ISERROR(VLOOKUP($P1423,'M1'!$A:$C,R$2,FALSE)),"NOT PRESENT",VLOOKUP($P1423,'M1'!$A:$C,R$2,FALSE)),IF($N1423=2,IF(ISERROR(VLOOKUP(DATA!$P1423,'M2'!$A:$C,R$2,FALSE)),"NOT PRESENT",VLOOKUP(DATA!$P1423,'M2'!$A:$C,R$2,FALSE)),IF($N1423=0,IF(ISERROR(VLOOKUP($P1423,'M1'!$A:$C,R$2,FALSE)),IF(ISERROR(VLOOKUP(DATA!$P1423,'M2'!$A:$C,R$2,FALSE)),"NOT PRESENT",VLOOKUP(DATA!$P1423,'M2'!$A:$C,R$2,FALSE)),VLOOKUP($P1423,'M1'!$A:$C,R$2,FALSE)),"SPECIFY METHOD")))</f>
        <v>No Debris found</v>
      </c>
      <c r="S1423" s="33">
        <f t="shared" si="2705"/>
        <v>0</v>
      </c>
      <c r="T1423" s="2">
        <v>0</v>
      </c>
    </row>
    <row r="1424" spans="2:20">
      <c r="B1424" s="2" t="str">
        <f t="shared" ref="B1424:D1424" si="2826">IF(ISERROR(B1423),IF(ISERROR(B1422),IF(ISERROR(B1421),"BLANK",B1421),B1422),B1423)</f>
        <v>LH</v>
      </c>
      <c r="C1424" s="2" t="str">
        <f t="shared" si="2826"/>
        <v>KK</v>
      </c>
      <c r="D1424" s="2" t="str">
        <f t="shared" si="2826"/>
        <v>BC3</v>
      </c>
      <c r="E1424" s="7" t="str">
        <f>IF(ISERROR(VLOOKUP($D1424,SITES!$A:$E,2,FALSE)),"",VLOOKUP($D1424,SITES!$A:$E,2,FALSE))</f>
        <v>Broward County 3</v>
      </c>
      <c r="F1424" s="4">
        <f>IF(ISERROR(VLOOKUP($D1424,SITES!$A:$E,3,FALSE)),"",VLOOKUP($D1424,SITES!$A:$E,3,FALSE))</f>
        <v>26.158633333333334</v>
      </c>
      <c r="G1424" s="31">
        <f>IF(ISERROR(VLOOKUP($D1424,SITES!$A:$E,4,FALSE)),"",VLOOKUP($D1424,SITES!$A:$E,4,FALSE))</f>
        <v>-80.077349999999996</v>
      </c>
      <c r="H1424" s="50">
        <f t="shared" ref="H1424:P1424" si="2827">IF(ISERROR(H1423),IF(ISERROR(H1422),IF(ISERROR(H1421),"BLANK",H1421),H1422),H1423)</f>
        <v>45479</v>
      </c>
      <c r="I1424" s="2">
        <f t="shared" si="2827"/>
        <v>15</v>
      </c>
      <c r="J1424" s="2" t="str">
        <f t="shared" si="2827"/>
        <v>N</v>
      </c>
      <c r="K1424" s="6">
        <f t="shared" si="2827"/>
        <v>0.41666666666666669</v>
      </c>
      <c r="L1424" s="2" t="str">
        <f t="shared" si="2827"/>
        <v>Angela</v>
      </c>
      <c r="M1424" s="2">
        <f t="shared" si="2827"/>
        <v>18.899999999999999</v>
      </c>
      <c r="N1424" s="2">
        <f t="shared" si="2827"/>
        <v>2</v>
      </c>
      <c r="O1424" s="2">
        <f t="shared" si="2827"/>
        <v>2</v>
      </c>
      <c r="P1424" s="2" t="str">
        <f t="shared" si="2827"/>
        <v>dez</v>
      </c>
      <c r="Q1424" s="7" t="str">
        <f>IF($N1424=1,IF(ISERROR(VLOOKUP($P1424,'M1'!$A:$C,Q$2,FALSE)),"NOT PRESENT",VLOOKUP($P1424,'M1'!$A:$C,Q$2,FALSE)),IF($N1424=2,IF(ISERROR(VLOOKUP(DATA!$P1424,'M2'!$A:$C,Q$2,FALSE)),"NOT PRESENT",VLOOKUP(DATA!$P1424,'M2'!$A:$C,Q$2,FALSE)),IF($N1424=0,IF(ISERROR(VLOOKUP($P1424,'M1'!$A:$C,Q$2,FALSE)),IF(ISERROR(VLOOKUP(DATA!$P1424,'M2'!$A:$C,Q$2,FALSE)),"NOT PRESENT",VLOOKUP(DATA!$P1424,'M2'!$A:$C,Q$2,FALSE)),VLOOKUP($P1424,'M1'!$A:$C,Q$2,FALSE)),"SPECIFY METHOD")))</f>
        <v>Debris - Zero</v>
      </c>
      <c r="R1424" s="7" t="str">
        <f>IF($N1424=1,IF(ISERROR(VLOOKUP($P1424,'M1'!$A:$C,R$2,FALSE)),"NOT PRESENT",VLOOKUP($P1424,'M1'!$A:$C,R$2,FALSE)),IF($N1424=2,IF(ISERROR(VLOOKUP(DATA!$P1424,'M2'!$A:$C,R$2,FALSE)),"NOT PRESENT",VLOOKUP(DATA!$P1424,'M2'!$A:$C,R$2,FALSE)),IF($N1424=0,IF(ISERROR(VLOOKUP($P1424,'M1'!$A:$C,R$2,FALSE)),IF(ISERROR(VLOOKUP(DATA!$P1424,'M2'!$A:$C,R$2,FALSE)),"NOT PRESENT",VLOOKUP(DATA!$P1424,'M2'!$A:$C,R$2,FALSE)),VLOOKUP($P1424,'M1'!$A:$C,R$2,FALSE)),"SPECIFY METHOD")))</f>
        <v>No Debris found</v>
      </c>
      <c r="S1424" s="33">
        <f t="shared" si="2705"/>
        <v>0</v>
      </c>
      <c r="T1424" s="2">
        <v>0</v>
      </c>
    </row>
    <row r="1425" spans="2:20">
      <c r="B1425" s="2" t="str">
        <f t="shared" ref="B1425:D1425" si="2828">IF(ISERROR(B1424),IF(ISERROR(B1423),IF(ISERROR(B1422),"BLANK",B1422),B1423),B1424)</f>
        <v>LH</v>
      </c>
      <c r="C1425" s="2" t="str">
        <f t="shared" si="2828"/>
        <v>KK</v>
      </c>
      <c r="D1425" s="2" t="str">
        <f t="shared" si="2828"/>
        <v>BC3</v>
      </c>
      <c r="E1425" s="7" t="str">
        <f>IF(ISERROR(VLOOKUP($D1425,SITES!$A:$E,2,FALSE)),"",VLOOKUP($D1425,SITES!$A:$E,2,FALSE))</f>
        <v>Broward County 3</v>
      </c>
      <c r="F1425" s="4">
        <f>IF(ISERROR(VLOOKUP($D1425,SITES!$A:$E,3,FALSE)),"",VLOOKUP($D1425,SITES!$A:$E,3,FALSE))</f>
        <v>26.158633333333334</v>
      </c>
      <c r="G1425" s="31">
        <f>IF(ISERROR(VLOOKUP($D1425,SITES!$A:$E,4,FALSE)),"",VLOOKUP($D1425,SITES!$A:$E,4,FALSE))</f>
        <v>-80.077349999999996</v>
      </c>
      <c r="H1425" s="50">
        <f t="shared" ref="H1425:P1425" si="2829">IF(ISERROR(H1424),IF(ISERROR(H1423),IF(ISERROR(H1422),"BLANK",H1422),H1423),H1424)</f>
        <v>45479</v>
      </c>
      <c r="I1425" s="2">
        <f t="shared" si="2829"/>
        <v>15</v>
      </c>
      <c r="J1425" s="2" t="str">
        <f t="shared" si="2829"/>
        <v>N</v>
      </c>
      <c r="K1425" s="6">
        <f t="shared" si="2829"/>
        <v>0.41666666666666669</v>
      </c>
      <c r="L1425" s="2" t="str">
        <f t="shared" si="2829"/>
        <v>Angela</v>
      </c>
      <c r="M1425" s="2">
        <f t="shared" si="2829"/>
        <v>18.899999999999999</v>
      </c>
      <c r="N1425" s="2">
        <f t="shared" si="2829"/>
        <v>2</v>
      </c>
      <c r="O1425" s="2">
        <f t="shared" si="2829"/>
        <v>2</v>
      </c>
      <c r="P1425" s="2" t="str">
        <f t="shared" si="2829"/>
        <v>dez</v>
      </c>
      <c r="Q1425" s="7" t="str">
        <f>IF($N1425=1,IF(ISERROR(VLOOKUP($P1425,'M1'!$A:$C,Q$2,FALSE)),"NOT PRESENT",VLOOKUP($P1425,'M1'!$A:$C,Q$2,FALSE)),IF($N1425=2,IF(ISERROR(VLOOKUP(DATA!$P1425,'M2'!$A:$C,Q$2,FALSE)),"NOT PRESENT",VLOOKUP(DATA!$P1425,'M2'!$A:$C,Q$2,FALSE)),IF($N1425=0,IF(ISERROR(VLOOKUP($P1425,'M1'!$A:$C,Q$2,FALSE)),IF(ISERROR(VLOOKUP(DATA!$P1425,'M2'!$A:$C,Q$2,FALSE)),"NOT PRESENT",VLOOKUP(DATA!$P1425,'M2'!$A:$C,Q$2,FALSE)),VLOOKUP($P1425,'M1'!$A:$C,Q$2,FALSE)),"SPECIFY METHOD")))</f>
        <v>Debris - Zero</v>
      </c>
      <c r="R1425" s="7" t="str">
        <f>IF($N1425=1,IF(ISERROR(VLOOKUP($P1425,'M1'!$A:$C,R$2,FALSE)),"NOT PRESENT",VLOOKUP($P1425,'M1'!$A:$C,R$2,FALSE)),IF($N1425=2,IF(ISERROR(VLOOKUP(DATA!$P1425,'M2'!$A:$C,R$2,FALSE)),"NOT PRESENT",VLOOKUP(DATA!$P1425,'M2'!$A:$C,R$2,FALSE)),IF($N1425=0,IF(ISERROR(VLOOKUP($P1425,'M1'!$A:$C,R$2,FALSE)),IF(ISERROR(VLOOKUP(DATA!$P1425,'M2'!$A:$C,R$2,FALSE)),"NOT PRESENT",VLOOKUP(DATA!$P1425,'M2'!$A:$C,R$2,FALSE)),VLOOKUP($P1425,'M1'!$A:$C,R$2,FALSE)),"SPECIFY METHOD")))</f>
        <v>No Debris found</v>
      </c>
      <c r="S1425" s="33">
        <f t="shared" si="2705"/>
        <v>0</v>
      </c>
      <c r="T1425" s="2">
        <v>0</v>
      </c>
    </row>
    <row r="1426" spans="2:20">
      <c r="B1426" s="2" t="str">
        <f t="shared" ref="B1426:D1426" si="2830">IF(ISERROR(B1425),IF(ISERROR(B1424),IF(ISERROR(B1423),"BLANK",B1423),B1424),B1425)</f>
        <v>LH</v>
      </c>
      <c r="C1426" s="2" t="str">
        <f t="shared" si="2830"/>
        <v>KK</v>
      </c>
      <c r="D1426" s="2" t="str">
        <f t="shared" si="2830"/>
        <v>BC3</v>
      </c>
      <c r="E1426" s="7" t="str">
        <f>IF(ISERROR(VLOOKUP($D1426,SITES!$A:$E,2,FALSE)),"",VLOOKUP($D1426,SITES!$A:$E,2,FALSE))</f>
        <v>Broward County 3</v>
      </c>
      <c r="F1426" s="4">
        <f>IF(ISERROR(VLOOKUP($D1426,SITES!$A:$E,3,FALSE)),"",VLOOKUP($D1426,SITES!$A:$E,3,FALSE))</f>
        <v>26.158633333333334</v>
      </c>
      <c r="G1426" s="31">
        <f>IF(ISERROR(VLOOKUP($D1426,SITES!$A:$E,4,FALSE)),"",VLOOKUP($D1426,SITES!$A:$E,4,FALSE))</f>
        <v>-80.077349999999996</v>
      </c>
      <c r="H1426" s="50">
        <f t="shared" ref="H1426:P1426" si="2831">IF(ISERROR(H1425),IF(ISERROR(H1424),IF(ISERROR(H1423),"BLANK",H1423),H1424),H1425)</f>
        <v>45479</v>
      </c>
      <c r="I1426" s="2">
        <f t="shared" si="2831"/>
        <v>15</v>
      </c>
      <c r="J1426" s="2" t="str">
        <f t="shared" si="2831"/>
        <v>N</v>
      </c>
      <c r="K1426" s="6">
        <f t="shared" si="2831"/>
        <v>0.41666666666666669</v>
      </c>
      <c r="L1426" s="2" t="str">
        <f t="shared" si="2831"/>
        <v>Angela</v>
      </c>
      <c r="M1426" s="2">
        <f t="shared" si="2831"/>
        <v>18.899999999999999</v>
      </c>
      <c r="N1426" s="2">
        <f t="shared" si="2831"/>
        <v>2</v>
      </c>
      <c r="O1426" s="2">
        <f t="shared" si="2831"/>
        <v>2</v>
      </c>
      <c r="P1426" s="2" t="str">
        <f t="shared" si="2831"/>
        <v>dez</v>
      </c>
      <c r="Q1426" s="7" t="str">
        <f>IF($N1426=1,IF(ISERROR(VLOOKUP($P1426,'M1'!$A:$C,Q$2,FALSE)),"NOT PRESENT",VLOOKUP($P1426,'M1'!$A:$C,Q$2,FALSE)),IF($N1426=2,IF(ISERROR(VLOOKUP(DATA!$P1426,'M2'!$A:$C,Q$2,FALSE)),"NOT PRESENT",VLOOKUP(DATA!$P1426,'M2'!$A:$C,Q$2,FALSE)),IF($N1426=0,IF(ISERROR(VLOOKUP($P1426,'M1'!$A:$C,Q$2,FALSE)),IF(ISERROR(VLOOKUP(DATA!$P1426,'M2'!$A:$C,Q$2,FALSE)),"NOT PRESENT",VLOOKUP(DATA!$P1426,'M2'!$A:$C,Q$2,FALSE)),VLOOKUP($P1426,'M1'!$A:$C,Q$2,FALSE)),"SPECIFY METHOD")))</f>
        <v>Debris - Zero</v>
      </c>
      <c r="R1426" s="7" t="str">
        <f>IF($N1426=1,IF(ISERROR(VLOOKUP($P1426,'M1'!$A:$C,R$2,FALSE)),"NOT PRESENT",VLOOKUP($P1426,'M1'!$A:$C,R$2,FALSE)),IF($N1426=2,IF(ISERROR(VLOOKUP(DATA!$P1426,'M2'!$A:$C,R$2,FALSE)),"NOT PRESENT",VLOOKUP(DATA!$P1426,'M2'!$A:$C,R$2,FALSE)),IF($N1426=0,IF(ISERROR(VLOOKUP($P1426,'M1'!$A:$C,R$2,FALSE)),IF(ISERROR(VLOOKUP(DATA!$P1426,'M2'!$A:$C,R$2,FALSE)),"NOT PRESENT",VLOOKUP(DATA!$P1426,'M2'!$A:$C,R$2,FALSE)),VLOOKUP($P1426,'M1'!$A:$C,R$2,FALSE)),"SPECIFY METHOD")))</f>
        <v>No Debris found</v>
      </c>
      <c r="S1426" s="33">
        <f t="shared" si="2705"/>
        <v>0</v>
      </c>
      <c r="T1426" s="2">
        <v>0</v>
      </c>
    </row>
    <row r="1427" spans="2:20">
      <c r="B1427" s="2" t="str">
        <f t="shared" ref="B1427:D1427" si="2832">IF(ISERROR(B1426),IF(ISERROR(B1425),IF(ISERROR(B1424),"BLANK",B1424),B1425),B1426)</f>
        <v>LH</v>
      </c>
      <c r="C1427" s="2" t="str">
        <f t="shared" si="2832"/>
        <v>KK</v>
      </c>
      <c r="D1427" s="2" t="str">
        <f t="shared" si="2832"/>
        <v>BC3</v>
      </c>
      <c r="E1427" s="7" t="str">
        <f>IF(ISERROR(VLOOKUP($D1427,SITES!$A:$E,2,FALSE)),"",VLOOKUP($D1427,SITES!$A:$E,2,FALSE))</f>
        <v>Broward County 3</v>
      </c>
      <c r="F1427" s="4">
        <f>IF(ISERROR(VLOOKUP($D1427,SITES!$A:$E,3,FALSE)),"",VLOOKUP($D1427,SITES!$A:$E,3,FALSE))</f>
        <v>26.158633333333334</v>
      </c>
      <c r="G1427" s="31">
        <f>IF(ISERROR(VLOOKUP($D1427,SITES!$A:$E,4,FALSE)),"",VLOOKUP($D1427,SITES!$A:$E,4,FALSE))</f>
        <v>-80.077349999999996</v>
      </c>
      <c r="H1427" s="50">
        <f t="shared" ref="H1427:P1427" si="2833">IF(ISERROR(H1426),IF(ISERROR(H1425),IF(ISERROR(H1424),"BLANK",H1424),H1425),H1426)</f>
        <v>45479</v>
      </c>
      <c r="I1427" s="2">
        <f t="shared" si="2833"/>
        <v>15</v>
      </c>
      <c r="J1427" s="2" t="str">
        <f t="shared" si="2833"/>
        <v>N</v>
      </c>
      <c r="K1427" s="6">
        <f t="shared" si="2833"/>
        <v>0.41666666666666669</v>
      </c>
      <c r="L1427" s="2" t="str">
        <f t="shared" si="2833"/>
        <v>Angela</v>
      </c>
      <c r="M1427" s="2">
        <f t="shared" si="2833"/>
        <v>18.899999999999999</v>
      </c>
      <c r="N1427" s="2">
        <f t="shared" si="2833"/>
        <v>2</v>
      </c>
      <c r="O1427" s="2">
        <f t="shared" si="2833"/>
        <v>2</v>
      </c>
      <c r="P1427" s="2" t="str">
        <f t="shared" si="2833"/>
        <v>dez</v>
      </c>
      <c r="Q1427" s="7" t="str">
        <f>IF($N1427=1,IF(ISERROR(VLOOKUP($P1427,'M1'!$A:$C,Q$2,FALSE)),"NOT PRESENT",VLOOKUP($P1427,'M1'!$A:$C,Q$2,FALSE)),IF($N1427=2,IF(ISERROR(VLOOKUP(DATA!$P1427,'M2'!$A:$C,Q$2,FALSE)),"NOT PRESENT",VLOOKUP(DATA!$P1427,'M2'!$A:$C,Q$2,FALSE)),IF($N1427=0,IF(ISERROR(VLOOKUP($P1427,'M1'!$A:$C,Q$2,FALSE)),IF(ISERROR(VLOOKUP(DATA!$P1427,'M2'!$A:$C,Q$2,FALSE)),"NOT PRESENT",VLOOKUP(DATA!$P1427,'M2'!$A:$C,Q$2,FALSE)),VLOOKUP($P1427,'M1'!$A:$C,Q$2,FALSE)),"SPECIFY METHOD")))</f>
        <v>Debris - Zero</v>
      </c>
      <c r="R1427" s="7" t="str">
        <f>IF($N1427=1,IF(ISERROR(VLOOKUP($P1427,'M1'!$A:$C,R$2,FALSE)),"NOT PRESENT",VLOOKUP($P1427,'M1'!$A:$C,R$2,FALSE)),IF($N1427=2,IF(ISERROR(VLOOKUP(DATA!$P1427,'M2'!$A:$C,R$2,FALSE)),"NOT PRESENT",VLOOKUP(DATA!$P1427,'M2'!$A:$C,R$2,FALSE)),IF($N1427=0,IF(ISERROR(VLOOKUP($P1427,'M1'!$A:$C,R$2,FALSE)),IF(ISERROR(VLOOKUP(DATA!$P1427,'M2'!$A:$C,R$2,FALSE)),"NOT PRESENT",VLOOKUP(DATA!$P1427,'M2'!$A:$C,R$2,FALSE)),VLOOKUP($P1427,'M1'!$A:$C,R$2,FALSE)),"SPECIFY METHOD")))</f>
        <v>No Debris found</v>
      </c>
      <c r="S1427" s="33">
        <f t="shared" ref="S1427:S1490" si="2834">SUM(T1427:AV1427)</f>
        <v>0</v>
      </c>
      <c r="T1427" s="2">
        <v>0</v>
      </c>
    </row>
    <row r="1428" spans="2:20">
      <c r="B1428" s="2" t="str">
        <f t="shared" ref="B1428:D1428" si="2835">IF(ISERROR(B1427),IF(ISERROR(B1426),IF(ISERROR(B1425),"BLANK",B1425),B1426),B1427)</f>
        <v>LH</v>
      </c>
      <c r="C1428" s="2" t="str">
        <f t="shared" si="2835"/>
        <v>KK</v>
      </c>
      <c r="D1428" s="2" t="str">
        <f t="shared" si="2835"/>
        <v>BC3</v>
      </c>
      <c r="E1428" s="7" t="str">
        <f>IF(ISERROR(VLOOKUP($D1428,SITES!$A:$E,2,FALSE)),"",VLOOKUP($D1428,SITES!$A:$E,2,FALSE))</f>
        <v>Broward County 3</v>
      </c>
      <c r="F1428" s="4">
        <f>IF(ISERROR(VLOOKUP($D1428,SITES!$A:$E,3,FALSE)),"",VLOOKUP($D1428,SITES!$A:$E,3,FALSE))</f>
        <v>26.158633333333334</v>
      </c>
      <c r="G1428" s="31">
        <f>IF(ISERROR(VLOOKUP($D1428,SITES!$A:$E,4,FALSE)),"",VLOOKUP($D1428,SITES!$A:$E,4,FALSE))</f>
        <v>-80.077349999999996</v>
      </c>
      <c r="H1428" s="50">
        <f t="shared" ref="H1428:P1428" si="2836">IF(ISERROR(H1427),IF(ISERROR(H1426),IF(ISERROR(H1425),"BLANK",H1425),H1426),H1427)</f>
        <v>45479</v>
      </c>
      <c r="I1428" s="2">
        <f t="shared" si="2836"/>
        <v>15</v>
      </c>
      <c r="J1428" s="2" t="str">
        <f t="shared" si="2836"/>
        <v>N</v>
      </c>
      <c r="K1428" s="6">
        <f t="shared" si="2836"/>
        <v>0.41666666666666669</v>
      </c>
      <c r="L1428" s="2" t="str">
        <f t="shared" si="2836"/>
        <v>Angela</v>
      </c>
      <c r="M1428" s="2">
        <f t="shared" si="2836"/>
        <v>18.899999999999999</v>
      </c>
      <c r="N1428" s="2">
        <f t="shared" si="2836"/>
        <v>2</v>
      </c>
      <c r="O1428" s="2">
        <f t="shared" si="2836"/>
        <v>2</v>
      </c>
      <c r="P1428" s="2" t="str">
        <f t="shared" si="2836"/>
        <v>dez</v>
      </c>
      <c r="Q1428" s="7" t="str">
        <f>IF($N1428=1,IF(ISERROR(VLOOKUP($P1428,'M1'!$A:$C,Q$2,FALSE)),"NOT PRESENT",VLOOKUP($P1428,'M1'!$A:$C,Q$2,FALSE)),IF($N1428=2,IF(ISERROR(VLOOKUP(DATA!$P1428,'M2'!$A:$C,Q$2,FALSE)),"NOT PRESENT",VLOOKUP(DATA!$P1428,'M2'!$A:$C,Q$2,FALSE)),IF($N1428=0,IF(ISERROR(VLOOKUP($P1428,'M1'!$A:$C,Q$2,FALSE)),IF(ISERROR(VLOOKUP(DATA!$P1428,'M2'!$A:$C,Q$2,FALSE)),"NOT PRESENT",VLOOKUP(DATA!$P1428,'M2'!$A:$C,Q$2,FALSE)),VLOOKUP($P1428,'M1'!$A:$C,Q$2,FALSE)),"SPECIFY METHOD")))</f>
        <v>Debris - Zero</v>
      </c>
      <c r="R1428" s="7" t="str">
        <f>IF($N1428=1,IF(ISERROR(VLOOKUP($P1428,'M1'!$A:$C,R$2,FALSE)),"NOT PRESENT",VLOOKUP($P1428,'M1'!$A:$C,R$2,FALSE)),IF($N1428=2,IF(ISERROR(VLOOKUP(DATA!$P1428,'M2'!$A:$C,R$2,FALSE)),"NOT PRESENT",VLOOKUP(DATA!$P1428,'M2'!$A:$C,R$2,FALSE)),IF($N1428=0,IF(ISERROR(VLOOKUP($P1428,'M1'!$A:$C,R$2,FALSE)),IF(ISERROR(VLOOKUP(DATA!$P1428,'M2'!$A:$C,R$2,FALSE)),"NOT PRESENT",VLOOKUP(DATA!$P1428,'M2'!$A:$C,R$2,FALSE)),VLOOKUP($P1428,'M1'!$A:$C,R$2,FALSE)),"SPECIFY METHOD")))</f>
        <v>No Debris found</v>
      </c>
      <c r="S1428" s="33">
        <f t="shared" si="2834"/>
        <v>0</v>
      </c>
      <c r="T1428" s="2">
        <v>0</v>
      </c>
    </row>
    <row r="1429" spans="2:20">
      <c r="B1429" s="2" t="str">
        <f t="shared" ref="B1429:D1429" si="2837">IF(ISERROR(B1428),IF(ISERROR(B1427),IF(ISERROR(B1426),"BLANK",B1426),B1427),B1428)</f>
        <v>LH</v>
      </c>
      <c r="C1429" s="2" t="str">
        <f t="shared" si="2837"/>
        <v>KK</v>
      </c>
      <c r="D1429" s="2" t="str">
        <f t="shared" si="2837"/>
        <v>BC3</v>
      </c>
      <c r="E1429" s="7" t="str">
        <f>IF(ISERROR(VLOOKUP($D1429,SITES!$A:$E,2,FALSE)),"",VLOOKUP($D1429,SITES!$A:$E,2,FALSE))</f>
        <v>Broward County 3</v>
      </c>
      <c r="F1429" s="4">
        <f>IF(ISERROR(VLOOKUP($D1429,SITES!$A:$E,3,FALSE)),"",VLOOKUP($D1429,SITES!$A:$E,3,FALSE))</f>
        <v>26.158633333333334</v>
      </c>
      <c r="G1429" s="31">
        <f>IF(ISERROR(VLOOKUP($D1429,SITES!$A:$E,4,FALSE)),"",VLOOKUP($D1429,SITES!$A:$E,4,FALSE))</f>
        <v>-80.077349999999996</v>
      </c>
      <c r="H1429" s="50">
        <f t="shared" ref="H1429:P1429" si="2838">IF(ISERROR(H1428),IF(ISERROR(H1427),IF(ISERROR(H1426),"BLANK",H1426),H1427),H1428)</f>
        <v>45479</v>
      </c>
      <c r="I1429" s="2">
        <f t="shared" si="2838"/>
        <v>15</v>
      </c>
      <c r="J1429" s="2" t="str">
        <f t="shared" si="2838"/>
        <v>N</v>
      </c>
      <c r="K1429" s="6">
        <f t="shared" si="2838"/>
        <v>0.41666666666666669</v>
      </c>
      <c r="L1429" s="2" t="str">
        <f t="shared" si="2838"/>
        <v>Angela</v>
      </c>
      <c r="M1429" s="2">
        <f t="shared" si="2838"/>
        <v>18.899999999999999</v>
      </c>
      <c r="N1429" s="2">
        <f t="shared" si="2838"/>
        <v>2</v>
      </c>
      <c r="O1429" s="2">
        <f t="shared" si="2838"/>
        <v>2</v>
      </c>
      <c r="P1429" s="2" t="str">
        <f t="shared" si="2838"/>
        <v>dez</v>
      </c>
      <c r="Q1429" s="7" t="str">
        <f>IF($N1429=1,IF(ISERROR(VLOOKUP($P1429,'M1'!$A:$C,Q$2,FALSE)),"NOT PRESENT",VLOOKUP($P1429,'M1'!$A:$C,Q$2,FALSE)),IF($N1429=2,IF(ISERROR(VLOOKUP(DATA!$P1429,'M2'!$A:$C,Q$2,FALSE)),"NOT PRESENT",VLOOKUP(DATA!$P1429,'M2'!$A:$C,Q$2,FALSE)),IF($N1429=0,IF(ISERROR(VLOOKUP($P1429,'M1'!$A:$C,Q$2,FALSE)),IF(ISERROR(VLOOKUP(DATA!$P1429,'M2'!$A:$C,Q$2,FALSE)),"NOT PRESENT",VLOOKUP(DATA!$P1429,'M2'!$A:$C,Q$2,FALSE)),VLOOKUP($P1429,'M1'!$A:$C,Q$2,FALSE)),"SPECIFY METHOD")))</f>
        <v>Debris - Zero</v>
      </c>
      <c r="R1429" s="7" t="str">
        <f>IF($N1429=1,IF(ISERROR(VLOOKUP($P1429,'M1'!$A:$C,R$2,FALSE)),"NOT PRESENT",VLOOKUP($P1429,'M1'!$A:$C,R$2,FALSE)),IF($N1429=2,IF(ISERROR(VLOOKUP(DATA!$P1429,'M2'!$A:$C,R$2,FALSE)),"NOT PRESENT",VLOOKUP(DATA!$P1429,'M2'!$A:$C,R$2,FALSE)),IF($N1429=0,IF(ISERROR(VLOOKUP($P1429,'M1'!$A:$C,R$2,FALSE)),IF(ISERROR(VLOOKUP(DATA!$P1429,'M2'!$A:$C,R$2,FALSE)),"NOT PRESENT",VLOOKUP(DATA!$P1429,'M2'!$A:$C,R$2,FALSE)),VLOOKUP($P1429,'M1'!$A:$C,R$2,FALSE)),"SPECIFY METHOD")))</f>
        <v>No Debris found</v>
      </c>
      <c r="S1429" s="33">
        <f t="shared" si="2834"/>
        <v>0</v>
      </c>
      <c r="T1429" s="2">
        <v>0</v>
      </c>
    </row>
    <row r="1430" spans="2:20">
      <c r="B1430" s="2" t="str">
        <f t="shared" ref="B1430:D1430" si="2839">IF(ISERROR(B1429),IF(ISERROR(B1428),IF(ISERROR(B1427),"BLANK",B1427),B1428),B1429)</f>
        <v>LH</v>
      </c>
      <c r="C1430" s="2" t="str">
        <f t="shared" si="2839"/>
        <v>KK</v>
      </c>
      <c r="D1430" s="2" t="str">
        <f t="shared" si="2839"/>
        <v>BC3</v>
      </c>
      <c r="E1430" s="7" t="str">
        <f>IF(ISERROR(VLOOKUP($D1430,SITES!$A:$E,2,FALSE)),"",VLOOKUP($D1430,SITES!$A:$E,2,FALSE))</f>
        <v>Broward County 3</v>
      </c>
      <c r="F1430" s="4">
        <f>IF(ISERROR(VLOOKUP($D1430,SITES!$A:$E,3,FALSE)),"",VLOOKUP($D1430,SITES!$A:$E,3,FALSE))</f>
        <v>26.158633333333334</v>
      </c>
      <c r="G1430" s="31">
        <f>IF(ISERROR(VLOOKUP($D1430,SITES!$A:$E,4,FALSE)),"",VLOOKUP($D1430,SITES!$A:$E,4,FALSE))</f>
        <v>-80.077349999999996</v>
      </c>
      <c r="H1430" s="50">
        <f t="shared" ref="H1430:P1430" si="2840">IF(ISERROR(H1429),IF(ISERROR(H1428),IF(ISERROR(H1427),"BLANK",H1427),H1428),H1429)</f>
        <v>45479</v>
      </c>
      <c r="I1430" s="2">
        <f t="shared" si="2840"/>
        <v>15</v>
      </c>
      <c r="J1430" s="2" t="str">
        <f t="shared" si="2840"/>
        <v>N</v>
      </c>
      <c r="K1430" s="6">
        <f t="shared" si="2840"/>
        <v>0.41666666666666669</v>
      </c>
      <c r="L1430" s="2" t="str">
        <f t="shared" si="2840"/>
        <v>Angela</v>
      </c>
      <c r="M1430" s="2">
        <f t="shared" si="2840"/>
        <v>18.899999999999999</v>
      </c>
      <c r="N1430" s="2">
        <f t="shared" si="2840"/>
        <v>2</v>
      </c>
      <c r="O1430" s="2">
        <f t="shared" si="2840"/>
        <v>2</v>
      </c>
      <c r="P1430" s="2" t="str">
        <f t="shared" si="2840"/>
        <v>dez</v>
      </c>
      <c r="Q1430" s="7" t="str">
        <f>IF($N1430=1,IF(ISERROR(VLOOKUP($P1430,'M1'!$A:$C,Q$2,FALSE)),"NOT PRESENT",VLOOKUP($P1430,'M1'!$A:$C,Q$2,FALSE)),IF($N1430=2,IF(ISERROR(VLOOKUP(DATA!$P1430,'M2'!$A:$C,Q$2,FALSE)),"NOT PRESENT",VLOOKUP(DATA!$P1430,'M2'!$A:$C,Q$2,FALSE)),IF($N1430=0,IF(ISERROR(VLOOKUP($P1430,'M1'!$A:$C,Q$2,FALSE)),IF(ISERROR(VLOOKUP(DATA!$P1430,'M2'!$A:$C,Q$2,FALSE)),"NOT PRESENT",VLOOKUP(DATA!$P1430,'M2'!$A:$C,Q$2,FALSE)),VLOOKUP($P1430,'M1'!$A:$C,Q$2,FALSE)),"SPECIFY METHOD")))</f>
        <v>Debris - Zero</v>
      </c>
      <c r="R1430" s="7" t="str">
        <f>IF($N1430=1,IF(ISERROR(VLOOKUP($P1430,'M1'!$A:$C,R$2,FALSE)),"NOT PRESENT",VLOOKUP($P1430,'M1'!$A:$C,R$2,FALSE)),IF($N1430=2,IF(ISERROR(VLOOKUP(DATA!$P1430,'M2'!$A:$C,R$2,FALSE)),"NOT PRESENT",VLOOKUP(DATA!$P1430,'M2'!$A:$C,R$2,FALSE)),IF($N1430=0,IF(ISERROR(VLOOKUP($P1430,'M1'!$A:$C,R$2,FALSE)),IF(ISERROR(VLOOKUP(DATA!$P1430,'M2'!$A:$C,R$2,FALSE)),"NOT PRESENT",VLOOKUP(DATA!$P1430,'M2'!$A:$C,R$2,FALSE)),VLOOKUP($P1430,'M1'!$A:$C,R$2,FALSE)),"SPECIFY METHOD")))</f>
        <v>No Debris found</v>
      </c>
      <c r="S1430" s="33">
        <f t="shared" si="2834"/>
        <v>0</v>
      </c>
      <c r="T1430" s="2">
        <v>0</v>
      </c>
    </row>
    <row r="1431" spans="2:20">
      <c r="B1431" s="2" t="str">
        <f t="shared" ref="B1431:D1431" si="2841">IF(ISERROR(B1430),IF(ISERROR(B1429),IF(ISERROR(B1428),"BLANK",B1428),B1429),B1430)</f>
        <v>LH</v>
      </c>
      <c r="C1431" s="2" t="str">
        <f t="shared" si="2841"/>
        <v>KK</v>
      </c>
      <c r="D1431" s="2" t="str">
        <f t="shared" si="2841"/>
        <v>BC3</v>
      </c>
      <c r="E1431" s="7" t="str">
        <f>IF(ISERROR(VLOOKUP($D1431,SITES!$A:$E,2,FALSE)),"",VLOOKUP($D1431,SITES!$A:$E,2,FALSE))</f>
        <v>Broward County 3</v>
      </c>
      <c r="F1431" s="4">
        <f>IF(ISERROR(VLOOKUP($D1431,SITES!$A:$E,3,FALSE)),"",VLOOKUP($D1431,SITES!$A:$E,3,FALSE))</f>
        <v>26.158633333333334</v>
      </c>
      <c r="G1431" s="31">
        <f>IF(ISERROR(VLOOKUP($D1431,SITES!$A:$E,4,FALSE)),"",VLOOKUP($D1431,SITES!$A:$E,4,FALSE))</f>
        <v>-80.077349999999996</v>
      </c>
      <c r="H1431" s="50">
        <f t="shared" ref="H1431:P1431" si="2842">IF(ISERROR(H1430),IF(ISERROR(H1429),IF(ISERROR(H1428),"BLANK",H1428),H1429),H1430)</f>
        <v>45479</v>
      </c>
      <c r="I1431" s="2">
        <f t="shared" si="2842"/>
        <v>15</v>
      </c>
      <c r="J1431" s="2" t="str">
        <f t="shared" si="2842"/>
        <v>N</v>
      </c>
      <c r="K1431" s="6">
        <f t="shared" si="2842"/>
        <v>0.41666666666666669</v>
      </c>
      <c r="L1431" s="2" t="str">
        <f t="shared" si="2842"/>
        <v>Angela</v>
      </c>
      <c r="M1431" s="2">
        <f t="shared" si="2842"/>
        <v>18.899999999999999</v>
      </c>
      <c r="N1431" s="2">
        <f t="shared" si="2842"/>
        <v>2</v>
      </c>
      <c r="O1431" s="2">
        <f t="shared" si="2842"/>
        <v>2</v>
      </c>
      <c r="P1431" s="2" t="str">
        <f t="shared" si="2842"/>
        <v>dez</v>
      </c>
      <c r="Q1431" s="7" t="str">
        <f>IF($N1431=1,IF(ISERROR(VLOOKUP($P1431,'M1'!$A:$C,Q$2,FALSE)),"NOT PRESENT",VLOOKUP($P1431,'M1'!$A:$C,Q$2,FALSE)),IF($N1431=2,IF(ISERROR(VLOOKUP(DATA!$P1431,'M2'!$A:$C,Q$2,FALSE)),"NOT PRESENT",VLOOKUP(DATA!$P1431,'M2'!$A:$C,Q$2,FALSE)),IF($N1431=0,IF(ISERROR(VLOOKUP($P1431,'M1'!$A:$C,Q$2,FALSE)),IF(ISERROR(VLOOKUP(DATA!$P1431,'M2'!$A:$C,Q$2,FALSE)),"NOT PRESENT",VLOOKUP(DATA!$P1431,'M2'!$A:$C,Q$2,FALSE)),VLOOKUP($P1431,'M1'!$A:$C,Q$2,FALSE)),"SPECIFY METHOD")))</f>
        <v>Debris - Zero</v>
      </c>
      <c r="R1431" s="7" t="str">
        <f>IF($N1431=1,IF(ISERROR(VLOOKUP($P1431,'M1'!$A:$C,R$2,FALSE)),"NOT PRESENT",VLOOKUP($P1431,'M1'!$A:$C,R$2,FALSE)),IF($N1431=2,IF(ISERROR(VLOOKUP(DATA!$P1431,'M2'!$A:$C,R$2,FALSE)),"NOT PRESENT",VLOOKUP(DATA!$P1431,'M2'!$A:$C,R$2,FALSE)),IF($N1431=0,IF(ISERROR(VLOOKUP($P1431,'M1'!$A:$C,R$2,FALSE)),IF(ISERROR(VLOOKUP(DATA!$P1431,'M2'!$A:$C,R$2,FALSE)),"NOT PRESENT",VLOOKUP(DATA!$P1431,'M2'!$A:$C,R$2,FALSE)),VLOOKUP($P1431,'M1'!$A:$C,R$2,FALSE)),"SPECIFY METHOD")))</f>
        <v>No Debris found</v>
      </c>
      <c r="S1431" s="33">
        <f t="shared" si="2834"/>
        <v>0</v>
      </c>
      <c r="T1431" s="2">
        <v>0</v>
      </c>
    </row>
    <row r="1432" spans="2:20">
      <c r="B1432" s="2" t="str">
        <f t="shared" ref="B1432:D1432" si="2843">IF(ISERROR(B1431),IF(ISERROR(B1430),IF(ISERROR(B1429),"BLANK",B1429),B1430),B1431)</f>
        <v>LH</v>
      </c>
      <c r="C1432" s="2" t="str">
        <f t="shared" si="2843"/>
        <v>KK</v>
      </c>
      <c r="D1432" s="2" t="str">
        <f t="shared" si="2843"/>
        <v>BC3</v>
      </c>
      <c r="E1432" s="7" t="str">
        <f>IF(ISERROR(VLOOKUP($D1432,SITES!$A:$E,2,FALSE)),"",VLOOKUP($D1432,SITES!$A:$E,2,FALSE))</f>
        <v>Broward County 3</v>
      </c>
      <c r="F1432" s="4">
        <f>IF(ISERROR(VLOOKUP($D1432,SITES!$A:$E,3,FALSE)),"",VLOOKUP($D1432,SITES!$A:$E,3,FALSE))</f>
        <v>26.158633333333334</v>
      </c>
      <c r="G1432" s="31">
        <f>IF(ISERROR(VLOOKUP($D1432,SITES!$A:$E,4,FALSE)),"",VLOOKUP($D1432,SITES!$A:$E,4,FALSE))</f>
        <v>-80.077349999999996</v>
      </c>
      <c r="H1432" s="50">
        <f t="shared" ref="H1432:P1432" si="2844">IF(ISERROR(H1431),IF(ISERROR(H1430),IF(ISERROR(H1429),"BLANK",H1429),H1430),H1431)</f>
        <v>45479</v>
      </c>
      <c r="I1432" s="2">
        <f t="shared" si="2844"/>
        <v>15</v>
      </c>
      <c r="J1432" s="2" t="str">
        <f t="shared" si="2844"/>
        <v>N</v>
      </c>
      <c r="K1432" s="6">
        <f t="shared" si="2844"/>
        <v>0.41666666666666669</v>
      </c>
      <c r="L1432" s="2" t="str">
        <f t="shared" si="2844"/>
        <v>Angela</v>
      </c>
      <c r="M1432" s="2">
        <f t="shared" si="2844"/>
        <v>18.899999999999999</v>
      </c>
      <c r="N1432" s="2">
        <f t="shared" si="2844"/>
        <v>2</v>
      </c>
      <c r="O1432" s="2">
        <f t="shared" si="2844"/>
        <v>2</v>
      </c>
      <c r="P1432" s="2" t="str">
        <f t="shared" si="2844"/>
        <v>dez</v>
      </c>
      <c r="Q1432" s="7" t="str">
        <f>IF($N1432=1,IF(ISERROR(VLOOKUP($P1432,'M1'!$A:$C,Q$2,FALSE)),"NOT PRESENT",VLOOKUP($P1432,'M1'!$A:$C,Q$2,FALSE)),IF($N1432=2,IF(ISERROR(VLOOKUP(DATA!$P1432,'M2'!$A:$C,Q$2,FALSE)),"NOT PRESENT",VLOOKUP(DATA!$P1432,'M2'!$A:$C,Q$2,FALSE)),IF($N1432=0,IF(ISERROR(VLOOKUP($P1432,'M1'!$A:$C,Q$2,FALSE)),IF(ISERROR(VLOOKUP(DATA!$P1432,'M2'!$A:$C,Q$2,FALSE)),"NOT PRESENT",VLOOKUP(DATA!$P1432,'M2'!$A:$C,Q$2,FALSE)),VLOOKUP($P1432,'M1'!$A:$C,Q$2,FALSE)),"SPECIFY METHOD")))</f>
        <v>Debris - Zero</v>
      </c>
      <c r="R1432" s="7" t="str">
        <f>IF($N1432=1,IF(ISERROR(VLOOKUP($P1432,'M1'!$A:$C,R$2,FALSE)),"NOT PRESENT",VLOOKUP($P1432,'M1'!$A:$C,R$2,FALSE)),IF($N1432=2,IF(ISERROR(VLOOKUP(DATA!$P1432,'M2'!$A:$C,R$2,FALSE)),"NOT PRESENT",VLOOKUP(DATA!$P1432,'M2'!$A:$C,R$2,FALSE)),IF($N1432=0,IF(ISERROR(VLOOKUP($P1432,'M1'!$A:$C,R$2,FALSE)),IF(ISERROR(VLOOKUP(DATA!$P1432,'M2'!$A:$C,R$2,FALSE)),"NOT PRESENT",VLOOKUP(DATA!$P1432,'M2'!$A:$C,R$2,FALSE)),VLOOKUP($P1432,'M1'!$A:$C,R$2,FALSE)),"SPECIFY METHOD")))</f>
        <v>No Debris found</v>
      </c>
      <c r="S1432" s="33">
        <f t="shared" si="2834"/>
        <v>0</v>
      </c>
      <c r="T1432" s="2">
        <v>0</v>
      </c>
    </row>
    <row r="1433" spans="2:20">
      <c r="B1433" s="2" t="str">
        <f t="shared" ref="B1433:D1433" si="2845">IF(ISERROR(B1432),IF(ISERROR(B1431),IF(ISERROR(B1430),"BLANK",B1430),B1431),B1432)</f>
        <v>LH</v>
      </c>
      <c r="C1433" s="2" t="str">
        <f t="shared" si="2845"/>
        <v>KK</v>
      </c>
      <c r="D1433" s="2" t="str">
        <f t="shared" si="2845"/>
        <v>BC3</v>
      </c>
      <c r="E1433" s="7" t="str">
        <f>IF(ISERROR(VLOOKUP($D1433,SITES!$A:$E,2,FALSE)),"",VLOOKUP($D1433,SITES!$A:$E,2,FALSE))</f>
        <v>Broward County 3</v>
      </c>
      <c r="F1433" s="4">
        <f>IF(ISERROR(VLOOKUP($D1433,SITES!$A:$E,3,FALSE)),"",VLOOKUP($D1433,SITES!$A:$E,3,FALSE))</f>
        <v>26.158633333333334</v>
      </c>
      <c r="G1433" s="31">
        <f>IF(ISERROR(VLOOKUP($D1433,SITES!$A:$E,4,FALSE)),"",VLOOKUP($D1433,SITES!$A:$E,4,FALSE))</f>
        <v>-80.077349999999996</v>
      </c>
      <c r="H1433" s="50">
        <f t="shared" ref="H1433:P1433" si="2846">IF(ISERROR(H1432),IF(ISERROR(H1431),IF(ISERROR(H1430),"BLANK",H1430),H1431),H1432)</f>
        <v>45479</v>
      </c>
      <c r="I1433" s="2">
        <f t="shared" si="2846"/>
        <v>15</v>
      </c>
      <c r="J1433" s="2" t="str">
        <f t="shared" si="2846"/>
        <v>N</v>
      </c>
      <c r="K1433" s="6">
        <f t="shared" si="2846"/>
        <v>0.41666666666666669</v>
      </c>
      <c r="L1433" s="2" t="str">
        <f t="shared" si="2846"/>
        <v>Angela</v>
      </c>
      <c r="M1433" s="2">
        <f t="shared" si="2846"/>
        <v>18.899999999999999</v>
      </c>
      <c r="N1433" s="2">
        <f t="shared" si="2846"/>
        <v>2</v>
      </c>
      <c r="O1433" s="2">
        <f t="shared" si="2846"/>
        <v>2</v>
      </c>
      <c r="P1433" s="2" t="str">
        <f t="shared" si="2846"/>
        <v>dez</v>
      </c>
      <c r="Q1433" s="7" t="str">
        <f>IF($N1433=1,IF(ISERROR(VLOOKUP($P1433,'M1'!$A:$C,Q$2,FALSE)),"NOT PRESENT",VLOOKUP($P1433,'M1'!$A:$C,Q$2,FALSE)),IF($N1433=2,IF(ISERROR(VLOOKUP(DATA!$P1433,'M2'!$A:$C,Q$2,FALSE)),"NOT PRESENT",VLOOKUP(DATA!$P1433,'M2'!$A:$C,Q$2,FALSE)),IF($N1433=0,IF(ISERROR(VLOOKUP($P1433,'M1'!$A:$C,Q$2,FALSE)),IF(ISERROR(VLOOKUP(DATA!$P1433,'M2'!$A:$C,Q$2,FALSE)),"NOT PRESENT",VLOOKUP(DATA!$P1433,'M2'!$A:$C,Q$2,FALSE)),VLOOKUP($P1433,'M1'!$A:$C,Q$2,FALSE)),"SPECIFY METHOD")))</f>
        <v>Debris - Zero</v>
      </c>
      <c r="R1433" s="7" t="str">
        <f>IF($N1433=1,IF(ISERROR(VLOOKUP($P1433,'M1'!$A:$C,R$2,FALSE)),"NOT PRESENT",VLOOKUP($P1433,'M1'!$A:$C,R$2,FALSE)),IF($N1433=2,IF(ISERROR(VLOOKUP(DATA!$P1433,'M2'!$A:$C,R$2,FALSE)),"NOT PRESENT",VLOOKUP(DATA!$P1433,'M2'!$A:$C,R$2,FALSE)),IF($N1433=0,IF(ISERROR(VLOOKUP($P1433,'M1'!$A:$C,R$2,FALSE)),IF(ISERROR(VLOOKUP(DATA!$P1433,'M2'!$A:$C,R$2,FALSE)),"NOT PRESENT",VLOOKUP(DATA!$P1433,'M2'!$A:$C,R$2,FALSE)),VLOOKUP($P1433,'M1'!$A:$C,R$2,FALSE)),"SPECIFY METHOD")))</f>
        <v>No Debris found</v>
      </c>
      <c r="S1433" s="33">
        <f t="shared" si="2834"/>
        <v>0</v>
      </c>
      <c r="T1433" s="2">
        <v>0</v>
      </c>
    </row>
    <row r="1434" spans="2:20">
      <c r="B1434" s="2" t="str">
        <f t="shared" ref="B1434:D1434" si="2847">IF(ISERROR(B1433),IF(ISERROR(B1432),IF(ISERROR(B1431),"BLANK",B1431),B1432),B1433)</f>
        <v>LH</v>
      </c>
      <c r="C1434" s="2" t="str">
        <f t="shared" si="2847"/>
        <v>KK</v>
      </c>
      <c r="D1434" s="2" t="str">
        <f t="shared" si="2847"/>
        <v>BC3</v>
      </c>
      <c r="E1434" s="7" t="str">
        <f>IF(ISERROR(VLOOKUP($D1434,SITES!$A:$E,2,FALSE)),"",VLOOKUP($D1434,SITES!$A:$E,2,FALSE))</f>
        <v>Broward County 3</v>
      </c>
      <c r="F1434" s="4">
        <f>IF(ISERROR(VLOOKUP($D1434,SITES!$A:$E,3,FALSE)),"",VLOOKUP($D1434,SITES!$A:$E,3,FALSE))</f>
        <v>26.158633333333334</v>
      </c>
      <c r="G1434" s="31">
        <f>IF(ISERROR(VLOOKUP($D1434,SITES!$A:$E,4,FALSE)),"",VLOOKUP($D1434,SITES!$A:$E,4,FALSE))</f>
        <v>-80.077349999999996</v>
      </c>
      <c r="H1434" s="50">
        <f t="shared" ref="H1434:P1434" si="2848">IF(ISERROR(H1433),IF(ISERROR(H1432),IF(ISERROR(H1431),"BLANK",H1431),H1432),H1433)</f>
        <v>45479</v>
      </c>
      <c r="I1434" s="2">
        <f t="shared" si="2848"/>
        <v>15</v>
      </c>
      <c r="J1434" s="2" t="str">
        <f t="shared" si="2848"/>
        <v>N</v>
      </c>
      <c r="K1434" s="6">
        <f t="shared" si="2848"/>
        <v>0.41666666666666669</v>
      </c>
      <c r="L1434" s="2" t="str">
        <f t="shared" si="2848"/>
        <v>Angela</v>
      </c>
      <c r="M1434" s="2">
        <f t="shared" si="2848"/>
        <v>18.899999999999999</v>
      </c>
      <c r="N1434" s="2">
        <f t="shared" si="2848"/>
        <v>2</v>
      </c>
      <c r="O1434" s="2">
        <f t="shared" si="2848"/>
        <v>2</v>
      </c>
      <c r="P1434" s="2" t="str">
        <f t="shared" si="2848"/>
        <v>dez</v>
      </c>
      <c r="Q1434" s="7" t="str">
        <f>IF($N1434=1,IF(ISERROR(VLOOKUP($P1434,'M1'!$A:$C,Q$2,FALSE)),"NOT PRESENT",VLOOKUP($P1434,'M1'!$A:$C,Q$2,FALSE)),IF($N1434=2,IF(ISERROR(VLOOKUP(DATA!$P1434,'M2'!$A:$C,Q$2,FALSE)),"NOT PRESENT",VLOOKUP(DATA!$P1434,'M2'!$A:$C,Q$2,FALSE)),IF($N1434=0,IF(ISERROR(VLOOKUP($P1434,'M1'!$A:$C,Q$2,FALSE)),IF(ISERROR(VLOOKUP(DATA!$P1434,'M2'!$A:$C,Q$2,FALSE)),"NOT PRESENT",VLOOKUP(DATA!$P1434,'M2'!$A:$C,Q$2,FALSE)),VLOOKUP($P1434,'M1'!$A:$C,Q$2,FALSE)),"SPECIFY METHOD")))</f>
        <v>Debris - Zero</v>
      </c>
      <c r="R1434" s="7" t="str">
        <f>IF($N1434=1,IF(ISERROR(VLOOKUP($P1434,'M1'!$A:$C,R$2,FALSE)),"NOT PRESENT",VLOOKUP($P1434,'M1'!$A:$C,R$2,FALSE)),IF($N1434=2,IF(ISERROR(VLOOKUP(DATA!$P1434,'M2'!$A:$C,R$2,FALSE)),"NOT PRESENT",VLOOKUP(DATA!$P1434,'M2'!$A:$C,R$2,FALSE)),IF($N1434=0,IF(ISERROR(VLOOKUP($P1434,'M1'!$A:$C,R$2,FALSE)),IF(ISERROR(VLOOKUP(DATA!$P1434,'M2'!$A:$C,R$2,FALSE)),"NOT PRESENT",VLOOKUP(DATA!$P1434,'M2'!$A:$C,R$2,FALSE)),VLOOKUP($P1434,'M1'!$A:$C,R$2,FALSE)),"SPECIFY METHOD")))</f>
        <v>No Debris found</v>
      </c>
      <c r="S1434" s="33">
        <f t="shared" si="2834"/>
        <v>0</v>
      </c>
      <c r="T1434" s="2">
        <v>0</v>
      </c>
    </row>
    <row r="1435" spans="2:20">
      <c r="B1435" s="2" t="str">
        <f t="shared" ref="B1435:D1435" si="2849">IF(ISERROR(B1434),IF(ISERROR(B1433),IF(ISERROR(B1432),"BLANK",B1432),B1433),B1434)</f>
        <v>LH</v>
      </c>
      <c r="C1435" s="2" t="str">
        <f t="shared" si="2849"/>
        <v>KK</v>
      </c>
      <c r="D1435" s="2" t="str">
        <f t="shared" si="2849"/>
        <v>BC3</v>
      </c>
      <c r="E1435" s="7" t="str">
        <f>IF(ISERROR(VLOOKUP($D1435,SITES!$A:$E,2,FALSE)),"",VLOOKUP($D1435,SITES!$A:$E,2,FALSE))</f>
        <v>Broward County 3</v>
      </c>
      <c r="F1435" s="4">
        <f>IF(ISERROR(VLOOKUP($D1435,SITES!$A:$E,3,FALSE)),"",VLOOKUP($D1435,SITES!$A:$E,3,FALSE))</f>
        <v>26.158633333333334</v>
      </c>
      <c r="G1435" s="31">
        <f>IF(ISERROR(VLOOKUP($D1435,SITES!$A:$E,4,FALSE)),"",VLOOKUP($D1435,SITES!$A:$E,4,FALSE))</f>
        <v>-80.077349999999996</v>
      </c>
      <c r="H1435" s="50">
        <f t="shared" ref="H1435:P1435" si="2850">IF(ISERROR(H1434),IF(ISERROR(H1433),IF(ISERROR(H1432),"BLANK",H1432),H1433),H1434)</f>
        <v>45479</v>
      </c>
      <c r="I1435" s="2">
        <f t="shared" si="2850"/>
        <v>15</v>
      </c>
      <c r="J1435" s="2" t="str">
        <f t="shared" si="2850"/>
        <v>N</v>
      </c>
      <c r="K1435" s="6">
        <f t="shared" si="2850"/>
        <v>0.41666666666666669</v>
      </c>
      <c r="L1435" s="2" t="str">
        <f t="shared" si="2850"/>
        <v>Angela</v>
      </c>
      <c r="M1435" s="2">
        <f t="shared" si="2850"/>
        <v>18.899999999999999</v>
      </c>
      <c r="N1435" s="2">
        <f t="shared" si="2850"/>
        <v>2</v>
      </c>
      <c r="O1435" s="2">
        <f t="shared" si="2850"/>
        <v>2</v>
      </c>
      <c r="P1435" s="2" t="str">
        <f t="shared" si="2850"/>
        <v>dez</v>
      </c>
      <c r="Q1435" s="7" t="str">
        <f>IF($N1435=1,IF(ISERROR(VLOOKUP($P1435,'M1'!$A:$C,Q$2,FALSE)),"NOT PRESENT",VLOOKUP($P1435,'M1'!$A:$C,Q$2,FALSE)),IF($N1435=2,IF(ISERROR(VLOOKUP(DATA!$P1435,'M2'!$A:$C,Q$2,FALSE)),"NOT PRESENT",VLOOKUP(DATA!$P1435,'M2'!$A:$C,Q$2,FALSE)),IF($N1435=0,IF(ISERROR(VLOOKUP($P1435,'M1'!$A:$C,Q$2,FALSE)),IF(ISERROR(VLOOKUP(DATA!$P1435,'M2'!$A:$C,Q$2,FALSE)),"NOT PRESENT",VLOOKUP(DATA!$P1435,'M2'!$A:$C,Q$2,FALSE)),VLOOKUP($P1435,'M1'!$A:$C,Q$2,FALSE)),"SPECIFY METHOD")))</f>
        <v>Debris - Zero</v>
      </c>
      <c r="R1435" s="7" t="str">
        <f>IF($N1435=1,IF(ISERROR(VLOOKUP($P1435,'M1'!$A:$C,R$2,FALSE)),"NOT PRESENT",VLOOKUP($P1435,'M1'!$A:$C,R$2,FALSE)),IF($N1435=2,IF(ISERROR(VLOOKUP(DATA!$P1435,'M2'!$A:$C,R$2,FALSE)),"NOT PRESENT",VLOOKUP(DATA!$P1435,'M2'!$A:$C,R$2,FALSE)),IF($N1435=0,IF(ISERROR(VLOOKUP($P1435,'M1'!$A:$C,R$2,FALSE)),IF(ISERROR(VLOOKUP(DATA!$P1435,'M2'!$A:$C,R$2,FALSE)),"NOT PRESENT",VLOOKUP(DATA!$P1435,'M2'!$A:$C,R$2,FALSE)),VLOOKUP($P1435,'M1'!$A:$C,R$2,FALSE)),"SPECIFY METHOD")))</f>
        <v>No Debris found</v>
      </c>
      <c r="S1435" s="33">
        <f t="shared" si="2834"/>
        <v>0</v>
      </c>
      <c r="T1435" s="2">
        <v>0</v>
      </c>
    </row>
    <row r="1436" spans="2:20">
      <c r="B1436" s="2" t="str">
        <f t="shared" ref="B1436:D1436" si="2851">IF(ISERROR(B1435),IF(ISERROR(B1434),IF(ISERROR(B1433),"BLANK",B1433),B1434),B1435)</f>
        <v>LH</v>
      </c>
      <c r="C1436" s="2" t="str">
        <f t="shared" si="2851"/>
        <v>KK</v>
      </c>
      <c r="D1436" s="2" t="str">
        <f t="shared" si="2851"/>
        <v>BC3</v>
      </c>
      <c r="E1436" s="7" t="str">
        <f>IF(ISERROR(VLOOKUP($D1436,SITES!$A:$E,2,FALSE)),"",VLOOKUP($D1436,SITES!$A:$E,2,FALSE))</f>
        <v>Broward County 3</v>
      </c>
      <c r="F1436" s="4">
        <f>IF(ISERROR(VLOOKUP($D1436,SITES!$A:$E,3,FALSE)),"",VLOOKUP($D1436,SITES!$A:$E,3,FALSE))</f>
        <v>26.158633333333334</v>
      </c>
      <c r="G1436" s="31">
        <f>IF(ISERROR(VLOOKUP($D1436,SITES!$A:$E,4,FALSE)),"",VLOOKUP($D1436,SITES!$A:$E,4,FALSE))</f>
        <v>-80.077349999999996</v>
      </c>
      <c r="H1436" s="50">
        <f t="shared" ref="H1436:P1436" si="2852">IF(ISERROR(H1435),IF(ISERROR(H1434),IF(ISERROR(H1433),"BLANK",H1433),H1434),H1435)</f>
        <v>45479</v>
      </c>
      <c r="I1436" s="2">
        <f t="shared" si="2852"/>
        <v>15</v>
      </c>
      <c r="J1436" s="2" t="str">
        <f t="shared" si="2852"/>
        <v>N</v>
      </c>
      <c r="K1436" s="6">
        <f t="shared" si="2852"/>
        <v>0.41666666666666669</v>
      </c>
      <c r="L1436" s="2" t="str">
        <f t="shared" si="2852"/>
        <v>Angela</v>
      </c>
      <c r="M1436" s="2">
        <f t="shared" si="2852"/>
        <v>18.899999999999999</v>
      </c>
      <c r="N1436" s="2">
        <f t="shared" si="2852"/>
        <v>2</v>
      </c>
      <c r="O1436" s="2">
        <f t="shared" si="2852"/>
        <v>2</v>
      </c>
      <c r="P1436" s="2" t="str">
        <f t="shared" si="2852"/>
        <v>dez</v>
      </c>
      <c r="Q1436" s="7" t="str">
        <f>IF($N1436=1,IF(ISERROR(VLOOKUP($P1436,'M1'!$A:$C,Q$2,FALSE)),"NOT PRESENT",VLOOKUP($P1436,'M1'!$A:$C,Q$2,FALSE)),IF($N1436=2,IF(ISERROR(VLOOKUP(DATA!$P1436,'M2'!$A:$C,Q$2,FALSE)),"NOT PRESENT",VLOOKUP(DATA!$P1436,'M2'!$A:$C,Q$2,FALSE)),IF($N1436=0,IF(ISERROR(VLOOKUP($P1436,'M1'!$A:$C,Q$2,FALSE)),IF(ISERROR(VLOOKUP(DATA!$P1436,'M2'!$A:$C,Q$2,FALSE)),"NOT PRESENT",VLOOKUP(DATA!$P1436,'M2'!$A:$C,Q$2,FALSE)),VLOOKUP($P1436,'M1'!$A:$C,Q$2,FALSE)),"SPECIFY METHOD")))</f>
        <v>Debris - Zero</v>
      </c>
      <c r="R1436" s="7" t="str">
        <f>IF($N1436=1,IF(ISERROR(VLOOKUP($P1436,'M1'!$A:$C,R$2,FALSE)),"NOT PRESENT",VLOOKUP($P1436,'M1'!$A:$C,R$2,FALSE)),IF($N1436=2,IF(ISERROR(VLOOKUP(DATA!$P1436,'M2'!$A:$C,R$2,FALSE)),"NOT PRESENT",VLOOKUP(DATA!$P1436,'M2'!$A:$C,R$2,FALSE)),IF($N1436=0,IF(ISERROR(VLOOKUP($P1436,'M1'!$A:$C,R$2,FALSE)),IF(ISERROR(VLOOKUP(DATA!$P1436,'M2'!$A:$C,R$2,FALSE)),"NOT PRESENT",VLOOKUP(DATA!$P1436,'M2'!$A:$C,R$2,FALSE)),VLOOKUP($P1436,'M1'!$A:$C,R$2,FALSE)),"SPECIFY METHOD")))</f>
        <v>No Debris found</v>
      </c>
      <c r="S1436" s="33">
        <f t="shared" si="2834"/>
        <v>0</v>
      </c>
      <c r="T1436" s="2">
        <v>0</v>
      </c>
    </row>
    <row r="1437" spans="2:20">
      <c r="B1437" s="2" t="str">
        <f t="shared" ref="B1437:D1437" si="2853">IF(ISERROR(B1436),IF(ISERROR(B1435),IF(ISERROR(B1434),"BLANK",B1434),B1435),B1436)</f>
        <v>LH</v>
      </c>
      <c r="C1437" s="2" t="str">
        <f t="shared" si="2853"/>
        <v>KK</v>
      </c>
      <c r="D1437" s="2" t="str">
        <f t="shared" si="2853"/>
        <v>BC3</v>
      </c>
      <c r="E1437" s="7" t="str">
        <f>IF(ISERROR(VLOOKUP($D1437,SITES!$A:$E,2,FALSE)),"",VLOOKUP($D1437,SITES!$A:$E,2,FALSE))</f>
        <v>Broward County 3</v>
      </c>
      <c r="F1437" s="4">
        <f>IF(ISERROR(VLOOKUP($D1437,SITES!$A:$E,3,FALSE)),"",VLOOKUP($D1437,SITES!$A:$E,3,FALSE))</f>
        <v>26.158633333333334</v>
      </c>
      <c r="G1437" s="31">
        <f>IF(ISERROR(VLOOKUP($D1437,SITES!$A:$E,4,FALSE)),"",VLOOKUP($D1437,SITES!$A:$E,4,FALSE))</f>
        <v>-80.077349999999996</v>
      </c>
      <c r="H1437" s="50">
        <f t="shared" ref="H1437:P1437" si="2854">IF(ISERROR(H1436),IF(ISERROR(H1435),IF(ISERROR(H1434),"BLANK",H1434),H1435),H1436)</f>
        <v>45479</v>
      </c>
      <c r="I1437" s="2">
        <f t="shared" si="2854"/>
        <v>15</v>
      </c>
      <c r="J1437" s="2" t="str">
        <f t="shared" si="2854"/>
        <v>N</v>
      </c>
      <c r="K1437" s="6">
        <f t="shared" si="2854"/>
        <v>0.41666666666666669</v>
      </c>
      <c r="L1437" s="2" t="str">
        <f t="shared" si="2854"/>
        <v>Angela</v>
      </c>
      <c r="M1437" s="2">
        <f t="shared" si="2854"/>
        <v>18.899999999999999</v>
      </c>
      <c r="N1437" s="2">
        <f t="shared" si="2854"/>
        <v>2</v>
      </c>
      <c r="O1437" s="2">
        <f t="shared" si="2854"/>
        <v>2</v>
      </c>
      <c r="P1437" s="2" t="str">
        <f t="shared" si="2854"/>
        <v>dez</v>
      </c>
      <c r="Q1437" s="7" t="str">
        <f>IF($N1437=1,IF(ISERROR(VLOOKUP($P1437,'M1'!$A:$C,Q$2,FALSE)),"NOT PRESENT",VLOOKUP($P1437,'M1'!$A:$C,Q$2,FALSE)),IF($N1437=2,IF(ISERROR(VLOOKUP(DATA!$P1437,'M2'!$A:$C,Q$2,FALSE)),"NOT PRESENT",VLOOKUP(DATA!$P1437,'M2'!$A:$C,Q$2,FALSE)),IF($N1437=0,IF(ISERROR(VLOOKUP($P1437,'M1'!$A:$C,Q$2,FALSE)),IF(ISERROR(VLOOKUP(DATA!$P1437,'M2'!$A:$C,Q$2,FALSE)),"NOT PRESENT",VLOOKUP(DATA!$P1437,'M2'!$A:$C,Q$2,FALSE)),VLOOKUP($P1437,'M1'!$A:$C,Q$2,FALSE)),"SPECIFY METHOD")))</f>
        <v>Debris - Zero</v>
      </c>
      <c r="R1437" s="7" t="str">
        <f>IF($N1437=1,IF(ISERROR(VLOOKUP($P1437,'M1'!$A:$C,R$2,FALSE)),"NOT PRESENT",VLOOKUP($P1437,'M1'!$A:$C,R$2,FALSE)),IF($N1437=2,IF(ISERROR(VLOOKUP(DATA!$P1437,'M2'!$A:$C,R$2,FALSE)),"NOT PRESENT",VLOOKUP(DATA!$P1437,'M2'!$A:$C,R$2,FALSE)),IF($N1437=0,IF(ISERROR(VLOOKUP($P1437,'M1'!$A:$C,R$2,FALSE)),IF(ISERROR(VLOOKUP(DATA!$P1437,'M2'!$A:$C,R$2,FALSE)),"NOT PRESENT",VLOOKUP(DATA!$P1437,'M2'!$A:$C,R$2,FALSE)),VLOOKUP($P1437,'M1'!$A:$C,R$2,FALSE)),"SPECIFY METHOD")))</f>
        <v>No Debris found</v>
      </c>
      <c r="S1437" s="33">
        <f t="shared" si="2834"/>
        <v>0</v>
      </c>
      <c r="T1437" s="2">
        <v>0</v>
      </c>
    </row>
    <row r="1438" spans="2:20">
      <c r="B1438" s="2" t="str">
        <f t="shared" ref="B1438:D1438" si="2855">IF(ISERROR(B1437),IF(ISERROR(B1436),IF(ISERROR(B1435),"BLANK",B1435),B1436),B1437)</f>
        <v>LH</v>
      </c>
      <c r="C1438" s="2" t="str">
        <f t="shared" si="2855"/>
        <v>KK</v>
      </c>
      <c r="D1438" s="2" t="str">
        <f t="shared" si="2855"/>
        <v>BC3</v>
      </c>
      <c r="E1438" s="7" t="str">
        <f>IF(ISERROR(VLOOKUP($D1438,SITES!$A:$E,2,FALSE)),"",VLOOKUP($D1438,SITES!$A:$E,2,FALSE))</f>
        <v>Broward County 3</v>
      </c>
      <c r="F1438" s="4">
        <f>IF(ISERROR(VLOOKUP($D1438,SITES!$A:$E,3,FALSE)),"",VLOOKUP($D1438,SITES!$A:$E,3,FALSE))</f>
        <v>26.158633333333334</v>
      </c>
      <c r="G1438" s="31">
        <f>IF(ISERROR(VLOOKUP($D1438,SITES!$A:$E,4,FALSE)),"",VLOOKUP($D1438,SITES!$A:$E,4,FALSE))</f>
        <v>-80.077349999999996</v>
      </c>
      <c r="H1438" s="50">
        <f t="shared" ref="H1438:P1438" si="2856">IF(ISERROR(H1437),IF(ISERROR(H1436),IF(ISERROR(H1435),"BLANK",H1435),H1436),H1437)</f>
        <v>45479</v>
      </c>
      <c r="I1438" s="2">
        <f t="shared" si="2856"/>
        <v>15</v>
      </c>
      <c r="J1438" s="2" t="str">
        <f t="shared" si="2856"/>
        <v>N</v>
      </c>
      <c r="K1438" s="6">
        <f t="shared" si="2856"/>
        <v>0.41666666666666669</v>
      </c>
      <c r="L1438" s="2" t="str">
        <f t="shared" si="2856"/>
        <v>Angela</v>
      </c>
      <c r="M1438" s="2">
        <f t="shared" si="2856"/>
        <v>18.899999999999999</v>
      </c>
      <c r="N1438" s="2">
        <f t="shared" si="2856"/>
        <v>2</v>
      </c>
      <c r="O1438" s="2">
        <f t="shared" si="2856"/>
        <v>2</v>
      </c>
      <c r="P1438" s="2" t="str">
        <f t="shared" si="2856"/>
        <v>dez</v>
      </c>
      <c r="Q1438" s="7" t="str">
        <f>IF($N1438=1,IF(ISERROR(VLOOKUP($P1438,'M1'!$A:$C,Q$2,FALSE)),"NOT PRESENT",VLOOKUP($P1438,'M1'!$A:$C,Q$2,FALSE)),IF($N1438=2,IF(ISERROR(VLOOKUP(DATA!$P1438,'M2'!$A:$C,Q$2,FALSE)),"NOT PRESENT",VLOOKUP(DATA!$P1438,'M2'!$A:$C,Q$2,FALSE)),IF($N1438=0,IF(ISERROR(VLOOKUP($P1438,'M1'!$A:$C,Q$2,FALSE)),IF(ISERROR(VLOOKUP(DATA!$P1438,'M2'!$A:$C,Q$2,FALSE)),"NOT PRESENT",VLOOKUP(DATA!$P1438,'M2'!$A:$C,Q$2,FALSE)),VLOOKUP($P1438,'M1'!$A:$C,Q$2,FALSE)),"SPECIFY METHOD")))</f>
        <v>Debris - Zero</v>
      </c>
      <c r="R1438" s="7" t="str">
        <f>IF($N1438=1,IF(ISERROR(VLOOKUP($P1438,'M1'!$A:$C,R$2,FALSE)),"NOT PRESENT",VLOOKUP($P1438,'M1'!$A:$C,R$2,FALSE)),IF($N1438=2,IF(ISERROR(VLOOKUP(DATA!$P1438,'M2'!$A:$C,R$2,FALSE)),"NOT PRESENT",VLOOKUP(DATA!$P1438,'M2'!$A:$C,R$2,FALSE)),IF($N1438=0,IF(ISERROR(VLOOKUP($P1438,'M1'!$A:$C,R$2,FALSE)),IF(ISERROR(VLOOKUP(DATA!$P1438,'M2'!$A:$C,R$2,FALSE)),"NOT PRESENT",VLOOKUP(DATA!$P1438,'M2'!$A:$C,R$2,FALSE)),VLOOKUP($P1438,'M1'!$A:$C,R$2,FALSE)),"SPECIFY METHOD")))</f>
        <v>No Debris found</v>
      </c>
      <c r="S1438" s="33">
        <f t="shared" si="2834"/>
        <v>0</v>
      </c>
      <c r="T1438" s="2">
        <v>0</v>
      </c>
    </row>
    <row r="1439" spans="2:20">
      <c r="B1439" s="2" t="str">
        <f t="shared" ref="B1439:D1439" si="2857">IF(ISERROR(B1438),IF(ISERROR(B1437),IF(ISERROR(B1436),"BLANK",B1436),B1437),B1438)</f>
        <v>LH</v>
      </c>
      <c r="C1439" s="2" t="str">
        <f t="shared" si="2857"/>
        <v>KK</v>
      </c>
      <c r="D1439" s="2" t="str">
        <f t="shared" si="2857"/>
        <v>BC3</v>
      </c>
      <c r="E1439" s="7" t="str">
        <f>IF(ISERROR(VLOOKUP($D1439,SITES!$A:$E,2,FALSE)),"",VLOOKUP($D1439,SITES!$A:$E,2,FALSE))</f>
        <v>Broward County 3</v>
      </c>
      <c r="F1439" s="4">
        <f>IF(ISERROR(VLOOKUP($D1439,SITES!$A:$E,3,FALSE)),"",VLOOKUP($D1439,SITES!$A:$E,3,FALSE))</f>
        <v>26.158633333333334</v>
      </c>
      <c r="G1439" s="31">
        <f>IF(ISERROR(VLOOKUP($D1439,SITES!$A:$E,4,FALSE)),"",VLOOKUP($D1439,SITES!$A:$E,4,FALSE))</f>
        <v>-80.077349999999996</v>
      </c>
      <c r="H1439" s="50">
        <f t="shared" ref="H1439:P1439" si="2858">IF(ISERROR(H1438),IF(ISERROR(H1437),IF(ISERROR(H1436),"BLANK",H1436),H1437),H1438)</f>
        <v>45479</v>
      </c>
      <c r="I1439" s="2">
        <f t="shared" si="2858"/>
        <v>15</v>
      </c>
      <c r="J1439" s="2" t="str">
        <f t="shared" si="2858"/>
        <v>N</v>
      </c>
      <c r="K1439" s="6">
        <f t="shared" si="2858"/>
        <v>0.41666666666666669</v>
      </c>
      <c r="L1439" s="2" t="str">
        <f t="shared" si="2858"/>
        <v>Angela</v>
      </c>
      <c r="M1439" s="2">
        <f t="shared" si="2858"/>
        <v>18.899999999999999</v>
      </c>
      <c r="N1439" s="2">
        <f t="shared" si="2858"/>
        <v>2</v>
      </c>
      <c r="O1439" s="2">
        <f t="shared" si="2858"/>
        <v>2</v>
      </c>
      <c r="P1439" s="2" t="str">
        <f t="shared" si="2858"/>
        <v>dez</v>
      </c>
      <c r="Q1439" s="7" t="str">
        <f>IF($N1439=1,IF(ISERROR(VLOOKUP($P1439,'M1'!$A:$C,Q$2,FALSE)),"NOT PRESENT",VLOOKUP($P1439,'M1'!$A:$C,Q$2,FALSE)),IF($N1439=2,IF(ISERROR(VLOOKUP(DATA!$P1439,'M2'!$A:$C,Q$2,FALSE)),"NOT PRESENT",VLOOKUP(DATA!$P1439,'M2'!$A:$C,Q$2,FALSE)),IF($N1439=0,IF(ISERROR(VLOOKUP($P1439,'M1'!$A:$C,Q$2,FALSE)),IF(ISERROR(VLOOKUP(DATA!$P1439,'M2'!$A:$C,Q$2,FALSE)),"NOT PRESENT",VLOOKUP(DATA!$P1439,'M2'!$A:$C,Q$2,FALSE)),VLOOKUP($P1439,'M1'!$A:$C,Q$2,FALSE)),"SPECIFY METHOD")))</f>
        <v>Debris - Zero</v>
      </c>
      <c r="R1439" s="7" t="str">
        <f>IF($N1439=1,IF(ISERROR(VLOOKUP($P1439,'M1'!$A:$C,R$2,FALSE)),"NOT PRESENT",VLOOKUP($P1439,'M1'!$A:$C,R$2,FALSE)),IF($N1439=2,IF(ISERROR(VLOOKUP(DATA!$P1439,'M2'!$A:$C,R$2,FALSE)),"NOT PRESENT",VLOOKUP(DATA!$P1439,'M2'!$A:$C,R$2,FALSE)),IF($N1439=0,IF(ISERROR(VLOOKUP($P1439,'M1'!$A:$C,R$2,FALSE)),IF(ISERROR(VLOOKUP(DATA!$P1439,'M2'!$A:$C,R$2,FALSE)),"NOT PRESENT",VLOOKUP(DATA!$P1439,'M2'!$A:$C,R$2,FALSE)),VLOOKUP($P1439,'M1'!$A:$C,R$2,FALSE)),"SPECIFY METHOD")))</f>
        <v>No Debris found</v>
      </c>
      <c r="S1439" s="33">
        <f t="shared" si="2834"/>
        <v>0</v>
      </c>
      <c r="T1439" s="2">
        <v>0</v>
      </c>
    </row>
    <row r="1440" spans="2:20">
      <c r="B1440" s="2" t="str">
        <f t="shared" ref="B1440:D1440" si="2859">IF(ISERROR(B1439),IF(ISERROR(B1438),IF(ISERROR(B1437),"BLANK",B1437),B1438),B1439)</f>
        <v>LH</v>
      </c>
      <c r="C1440" s="2" t="str">
        <f t="shared" si="2859"/>
        <v>KK</v>
      </c>
      <c r="D1440" s="2" t="str">
        <f t="shared" si="2859"/>
        <v>BC3</v>
      </c>
      <c r="E1440" s="7" t="str">
        <f>IF(ISERROR(VLOOKUP($D1440,SITES!$A:$E,2,FALSE)),"",VLOOKUP($D1440,SITES!$A:$E,2,FALSE))</f>
        <v>Broward County 3</v>
      </c>
      <c r="F1440" s="4">
        <f>IF(ISERROR(VLOOKUP($D1440,SITES!$A:$E,3,FALSE)),"",VLOOKUP($D1440,SITES!$A:$E,3,FALSE))</f>
        <v>26.158633333333334</v>
      </c>
      <c r="G1440" s="31">
        <f>IF(ISERROR(VLOOKUP($D1440,SITES!$A:$E,4,FALSE)),"",VLOOKUP($D1440,SITES!$A:$E,4,FALSE))</f>
        <v>-80.077349999999996</v>
      </c>
      <c r="H1440" s="50">
        <f t="shared" ref="H1440:P1440" si="2860">IF(ISERROR(H1439),IF(ISERROR(H1438),IF(ISERROR(H1437),"BLANK",H1437),H1438),H1439)</f>
        <v>45479</v>
      </c>
      <c r="I1440" s="2">
        <f t="shared" si="2860"/>
        <v>15</v>
      </c>
      <c r="J1440" s="2" t="str">
        <f t="shared" si="2860"/>
        <v>N</v>
      </c>
      <c r="K1440" s="6">
        <f t="shared" si="2860"/>
        <v>0.41666666666666669</v>
      </c>
      <c r="L1440" s="2" t="str">
        <f t="shared" si="2860"/>
        <v>Angela</v>
      </c>
      <c r="M1440" s="2">
        <f t="shared" si="2860"/>
        <v>18.899999999999999</v>
      </c>
      <c r="N1440" s="2">
        <f t="shared" si="2860"/>
        <v>2</v>
      </c>
      <c r="O1440" s="2">
        <f t="shared" si="2860"/>
        <v>2</v>
      </c>
      <c r="P1440" s="2" t="str">
        <f t="shared" si="2860"/>
        <v>dez</v>
      </c>
      <c r="Q1440" s="7" t="str">
        <f>IF($N1440=1,IF(ISERROR(VLOOKUP($P1440,'M1'!$A:$C,Q$2,FALSE)),"NOT PRESENT",VLOOKUP($P1440,'M1'!$A:$C,Q$2,FALSE)),IF($N1440=2,IF(ISERROR(VLOOKUP(DATA!$P1440,'M2'!$A:$C,Q$2,FALSE)),"NOT PRESENT",VLOOKUP(DATA!$P1440,'M2'!$A:$C,Q$2,FALSE)),IF($N1440=0,IF(ISERROR(VLOOKUP($P1440,'M1'!$A:$C,Q$2,FALSE)),IF(ISERROR(VLOOKUP(DATA!$P1440,'M2'!$A:$C,Q$2,FALSE)),"NOT PRESENT",VLOOKUP(DATA!$P1440,'M2'!$A:$C,Q$2,FALSE)),VLOOKUP($P1440,'M1'!$A:$C,Q$2,FALSE)),"SPECIFY METHOD")))</f>
        <v>Debris - Zero</v>
      </c>
      <c r="R1440" s="7" t="str">
        <f>IF($N1440=1,IF(ISERROR(VLOOKUP($P1440,'M1'!$A:$C,R$2,FALSE)),"NOT PRESENT",VLOOKUP($P1440,'M1'!$A:$C,R$2,FALSE)),IF($N1440=2,IF(ISERROR(VLOOKUP(DATA!$P1440,'M2'!$A:$C,R$2,FALSE)),"NOT PRESENT",VLOOKUP(DATA!$P1440,'M2'!$A:$C,R$2,FALSE)),IF($N1440=0,IF(ISERROR(VLOOKUP($P1440,'M1'!$A:$C,R$2,FALSE)),IF(ISERROR(VLOOKUP(DATA!$P1440,'M2'!$A:$C,R$2,FALSE)),"NOT PRESENT",VLOOKUP(DATA!$P1440,'M2'!$A:$C,R$2,FALSE)),VLOOKUP($P1440,'M1'!$A:$C,R$2,FALSE)),"SPECIFY METHOD")))</f>
        <v>No Debris found</v>
      </c>
      <c r="S1440" s="33">
        <f t="shared" si="2834"/>
        <v>0</v>
      </c>
      <c r="T1440" s="2">
        <v>0</v>
      </c>
    </row>
    <row r="1441" spans="2:20">
      <c r="B1441" s="2" t="str">
        <f t="shared" ref="B1441:D1441" si="2861">IF(ISERROR(B1440),IF(ISERROR(B1439),IF(ISERROR(B1438),"BLANK",B1438),B1439),B1440)</f>
        <v>LH</v>
      </c>
      <c r="C1441" s="2" t="str">
        <f t="shared" si="2861"/>
        <v>KK</v>
      </c>
      <c r="D1441" s="2" t="str">
        <f t="shared" si="2861"/>
        <v>BC3</v>
      </c>
      <c r="E1441" s="7" t="str">
        <f>IF(ISERROR(VLOOKUP($D1441,SITES!$A:$E,2,FALSE)),"",VLOOKUP($D1441,SITES!$A:$E,2,FALSE))</f>
        <v>Broward County 3</v>
      </c>
      <c r="F1441" s="4">
        <f>IF(ISERROR(VLOOKUP($D1441,SITES!$A:$E,3,FALSE)),"",VLOOKUP($D1441,SITES!$A:$E,3,FALSE))</f>
        <v>26.158633333333334</v>
      </c>
      <c r="G1441" s="31">
        <f>IF(ISERROR(VLOOKUP($D1441,SITES!$A:$E,4,FALSE)),"",VLOOKUP($D1441,SITES!$A:$E,4,FALSE))</f>
        <v>-80.077349999999996</v>
      </c>
      <c r="H1441" s="50">
        <f t="shared" ref="H1441:P1441" si="2862">IF(ISERROR(H1440),IF(ISERROR(H1439),IF(ISERROR(H1438),"BLANK",H1438),H1439),H1440)</f>
        <v>45479</v>
      </c>
      <c r="I1441" s="2">
        <f t="shared" si="2862"/>
        <v>15</v>
      </c>
      <c r="J1441" s="2" t="str">
        <f t="shared" si="2862"/>
        <v>N</v>
      </c>
      <c r="K1441" s="6">
        <f t="shared" si="2862"/>
        <v>0.41666666666666669</v>
      </c>
      <c r="L1441" s="2" t="str">
        <f t="shared" si="2862"/>
        <v>Angela</v>
      </c>
      <c r="M1441" s="2">
        <f t="shared" si="2862"/>
        <v>18.899999999999999</v>
      </c>
      <c r="N1441" s="2">
        <f t="shared" si="2862"/>
        <v>2</v>
      </c>
      <c r="O1441" s="2">
        <f t="shared" si="2862"/>
        <v>2</v>
      </c>
      <c r="P1441" s="2" t="str">
        <f t="shared" si="2862"/>
        <v>dez</v>
      </c>
      <c r="Q1441" s="7" t="str">
        <f>IF($N1441=1,IF(ISERROR(VLOOKUP($P1441,'M1'!$A:$C,Q$2,FALSE)),"NOT PRESENT",VLOOKUP($P1441,'M1'!$A:$C,Q$2,FALSE)),IF($N1441=2,IF(ISERROR(VLOOKUP(DATA!$P1441,'M2'!$A:$C,Q$2,FALSE)),"NOT PRESENT",VLOOKUP(DATA!$P1441,'M2'!$A:$C,Q$2,FALSE)),IF($N1441=0,IF(ISERROR(VLOOKUP($P1441,'M1'!$A:$C,Q$2,FALSE)),IF(ISERROR(VLOOKUP(DATA!$P1441,'M2'!$A:$C,Q$2,FALSE)),"NOT PRESENT",VLOOKUP(DATA!$P1441,'M2'!$A:$C,Q$2,FALSE)),VLOOKUP($P1441,'M1'!$A:$C,Q$2,FALSE)),"SPECIFY METHOD")))</f>
        <v>Debris - Zero</v>
      </c>
      <c r="R1441" s="7" t="str">
        <f>IF($N1441=1,IF(ISERROR(VLOOKUP($P1441,'M1'!$A:$C,R$2,FALSE)),"NOT PRESENT",VLOOKUP($P1441,'M1'!$A:$C,R$2,FALSE)),IF($N1441=2,IF(ISERROR(VLOOKUP(DATA!$P1441,'M2'!$A:$C,R$2,FALSE)),"NOT PRESENT",VLOOKUP(DATA!$P1441,'M2'!$A:$C,R$2,FALSE)),IF($N1441=0,IF(ISERROR(VLOOKUP($P1441,'M1'!$A:$C,R$2,FALSE)),IF(ISERROR(VLOOKUP(DATA!$P1441,'M2'!$A:$C,R$2,FALSE)),"NOT PRESENT",VLOOKUP(DATA!$P1441,'M2'!$A:$C,R$2,FALSE)),VLOOKUP($P1441,'M1'!$A:$C,R$2,FALSE)),"SPECIFY METHOD")))</f>
        <v>No Debris found</v>
      </c>
      <c r="S1441" s="33">
        <f t="shared" si="2834"/>
        <v>0</v>
      </c>
      <c r="T1441" s="2">
        <v>0</v>
      </c>
    </row>
    <row r="1442" spans="2:20">
      <c r="B1442" s="2" t="str">
        <f t="shared" ref="B1442:D1442" si="2863">IF(ISERROR(B1441),IF(ISERROR(B1440),IF(ISERROR(B1439),"BLANK",B1439),B1440),B1441)</f>
        <v>LH</v>
      </c>
      <c r="C1442" s="2" t="str">
        <f t="shared" si="2863"/>
        <v>KK</v>
      </c>
      <c r="D1442" s="2" t="str">
        <f t="shared" si="2863"/>
        <v>BC3</v>
      </c>
      <c r="E1442" s="7" t="str">
        <f>IF(ISERROR(VLOOKUP($D1442,SITES!$A:$E,2,FALSE)),"",VLOOKUP($D1442,SITES!$A:$E,2,FALSE))</f>
        <v>Broward County 3</v>
      </c>
      <c r="F1442" s="4">
        <f>IF(ISERROR(VLOOKUP($D1442,SITES!$A:$E,3,FALSE)),"",VLOOKUP($D1442,SITES!$A:$E,3,FALSE))</f>
        <v>26.158633333333334</v>
      </c>
      <c r="G1442" s="31">
        <f>IF(ISERROR(VLOOKUP($D1442,SITES!$A:$E,4,FALSE)),"",VLOOKUP($D1442,SITES!$A:$E,4,FALSE))</f>
        <v>-80.077349999999996</v>
      </c>
      <c r="H1442" s="50">
        <f t="shared" ref="H1442:P1442" si="2864">IF(ISERROR(H1441),IF(ISERROR(H1440),IF(ISERROR(H1439),"BLANK",H1439),H1440),H1441)</f>
        <v>45479</v>
      </c>
      <c r="I1442" s="2">
        <f t="shared" si="2864"/>
        <v>15</v>
      </c>
      <c r="J1442" s="2" t="str">
        <f t="shared" si="2864"/>
        <v>N</v>
      </c>
      <c r="K1442" s="6">
        <f t="shared" si="2864"/>
        <v>0.41666666666666669</v>
      </c>
      <c r="L1442" s="2" t="str">
        <f t="shared" si="2864"/>
        <v>Angela</v>
      </c>
      <c r="M1442" s="2">
        <f t="shared" si="2864"/>
        <v>18.899999999999999</v>
      </c>
      <c r="N1442" s="2">
        <f t="shared" si="2864"/>
        <v>2</v>
      </c>
      <c r="O1442" s="2">
        <f t="shared" si="2864"/>
        <v>2</v>
      </c>
      <c r="P1442" s="2" t="str">
        <f t="shared" si="2864"/>
        <v>dez</v>
      </c>
      <c r="Q1442" s="7" t="str">
        <f>IF($N1442=1,IF(ISERROR(VLOOKUP($P1442,'M1'!$A:$C,Q$2,FALSE)),"NOT PRESENT",VLOOKUP($P1442,'M1'!$A:$C,Q$2,FALSE)),IF($N1442=2,IF(ISERROR(VLOOKUP(DATA!$P1442,'M2'!$A:$C,Q$2,FALSE)),"NOT PRESENT",VLOOKUP(DATA!$P1442,'M2'!$A:$C,Q$2,FALSE)),IF($N1442=0,IF(ISERROR(VLOOKUP($P1442,'M1'!$A:$C,Q$2,FALSE)),IF(ISERROR(VLOOKUP(DATA!$P1442,'M2'!$A:$C,Q$2,FALSE)),"NOT PRESENT",VLOOKUP(DATA!$P1442,'M2'!$A:$C,Q$2,FALSE)),VLOOKUP($P1442,'M1'!$A:$C,Q$2,FALSE)),"SPECIFY METHOD")))</f>
        <v>Debris - Zero</v>
      </c>
      <c r="R1442" s="7" t="str">
        <f>IF($N1442=1,IF(ISERROR(VLOOKUP($P1442,'M1'!$A:$C,R$2,FALSE)),"NOT PRESENT",VLOOKUP($P1442,'M1'!$A:$C,R$2,FALSE)),IF($N1442=2,IF(ISERROR(VLOOKUP(DATA!$P1442,'M2'!$A:$C,R$2,FALSE)),"NOT PRESENT",VLOOKUP(DATA!$P1442,'M2'!$A:$C,R$2,FALSE)),IF($N1442=0,IF(ISERROR(VLOOKUP($P1442,'M1'!$A:$C,R$2,FALSE)),IF(ISERROR(VLOOKUP(DATA!$P1442,'M2'!$A:$C,R$2,FALSE)),"NOT PRESENT",VLOOKUP(DATA!$P1442,'M2'!$A:$C,R$2,FALSE)),VLOOKUP($P1442,'M1'!$A:$C,R$2,FALSE)),"SPECIFY METHOD")))</f>
        <v>No Debris found</v>
      </c>
      <c r="S1442" s="33">
        <f t="shared" si="2834"/>
        <v>0</v>
      </c>
      <c r="T1442" s="2">
        <v>0</v>
      </c>
    </row>
    <row r="1443" spans="2:20">
      <c r="B1443" s="2" t="str">
        <f t="shared" ref="B1443:D1443" si="2865">IF(ISERROR(B1442),IF(ISERROR(B1441),IF(ISERROR(B1440),"BLANK",B1440),B1441),B1442)</f>
        <v>LH</v>
      </c>
      <c r="C1443" s="2" t="str">
        <f t="shared" si="2865"/>
        <v>KK</v>
      </c>
      <c r="D1443" s="2" t="str">
        <f t="shared" si="2865"/>
        <v>BC3</v>
      </c>
      <c r="E1443" s="7" t="str">
        <f>IF(ISERROR(VLOOKUP($D1443,SITES!$A:$E,2,FALSE)),"",VLOOKUP($D1443,SITES!$A:$E,2,FALSE))</f>
        <v>Broward County 3</v>
      </c>
      <c r="F1443" s="4">
        <f>IF(ISERROR(VLOOKUP($D1443,SITES!$A:$E,3,FALSE)),"",VLOOKUP($D1443,SITES!$A:$E,3,FALSE))</f>
        <v>26.158633333333334</v>
      </c>
      <c r="G1443" s="31">
        <f>IF(ISERROR(VLOOKUP($D1443,SITES!$A:$E,4,FALSE)),"",VLOOKUP($D1443,SITES!$A:$E,4,FALSE))</f>
        <v>-80.077349999999996</v>
      </c>
      <c r="H1443" s="50">
        <f t="shared" ref="H1443:P1443" si="2866">IF(ISERROR(H1442),IF(ISERROR(H1441),IF(ISERROR(H1440),"BLANK",H1440),H1441),H1442)</f>
        <v>45479</v>
      </c>
      <c r="I1443" s="2">
        <f t="shared" si="2866"/>
        <v>15</v>
      </c>
      <c r="J1443" s="2" t="str">
        <f t="shared" si="2866"/>
        <v>N</v>
      </c>
      <c r="K1443" s="6">
        <f t="shared" si="2866"/>
        <v>0.41666666666666669</v>
      </c>
      <c r="L1443" s="2" t="str">
        <f t="shared" si="2866"/>
        <v>Angela</v>
      </c>
      <c r="M1443" s="2">
        <f t="shared" si="2866"/>
        <v>18.899999999999999</v>
      </c>
      <c r="N1443" s="2">
        <f t="shared" si="2866"/>
        <v>2</v>
      </c>
      <c r="O1443" s="2">
        <f t="shared" si="2866"/>
        <v>2</v>
      </c>
      <c r="P1443" s="2" t="str">
        <f t="shared" si="2866"/>
        <v>dez</v>
      </c>
      <c r="Q1443" s="7" t="str">
        <f>IF($N1443=1,IF(ISERROR(VLOOKUP($P1443,'M1'!$A:$C,Q$2,FALSE)),"NOT PRESENT",VLOOKUP($P1443,'M1'!$A:$C,Q$2,FALSE)),IF($N1443=2,IF(ISERROR(VLOOKUP(DATA!$P1443,'M2'!$A:$C,Q$2,FALSE)),"NOT PRESENT",VLOOKUP(DATA!$P1443,'M2'!$A:$C,Q$2,FALSE)),IF($N1443=0,IF(ISERROR(VLOOKUP($P1443,'M1'!$A:$C,Q$2,FALSE)),IF(ISERROR(VLOOKUP(DATA!$P1443,'M2'!$A:$C,Q$2,FALSE)),"NOT PRESENT",VLOOKUP(DATA!$P1443,'M2'!$A:$C,Q$2,FALSE)),VLOOKUP($P1443,'M1'!$A:$C,Q$2,FALSE)),"SPECIFY METHOD")))</f>
        <v>Debris - Zero</v>
      </c>
      <c r="R1443" s="7" t="str">
        <f>IF($N1443=1,IF(ISERROR(VLOOKUP($P1443,'M1'!$A:$C,R$2,FALSE)),"NOT PRESENT",VLOOKUP($P1443,'M1'!$A:$C,R$2,FALSE)),IF($N1443=2,IF(ISERROR(VLOOKUP(DATA!$P1443,'M2'!$A:$C,R$2,FALSE)),"NOT PRESENT",VLOOKUP(DATA!$P1443,'M2'!$A:$C,R$2,FALSE)),IF($N1443=0,IF(ISERROR(VLOOKUP($P1443,'M1'!$A:$C,R$2,FALSE)),IF(ISERROR(VLOOKUP(DATA!$P1443,'M2'!$A:$C,R$2,FALSE)),"NOT PRESENT",VLOOKUP(DATA!$P1443,'M2'!$A:$C,R$2,FALSE)),VLOOKUP($P1443,'M1'!$A:$C,R$2,FALSE)),"SPECIFY METHOD")))</f>
        <v>No Debris found</v>
      </c>
      <c r="S1443" s="33">
        <f t="shared" si="2834"/>
        <v>0</v>
      </c>
      <c r="T1443" s="2">
        <v>0</v>
      </c>
    </row>
    <row r="1444" spans="2:20">
      <c r="B1444" s="2" t="str">
        <f t="shared" ref="B1444:D1444" si="2867">IF(ISERROR(B1443),IF(ISERROR(B1442),IF(ISERROR(B1441),"BLANK",B1441),B1442),B1443)</f>
        <v>LH</v>
      </c>
      <c r="C1444" s="2" t="str">
        <f t="shared" si="2867"/>
        <v>KK</v>
      </c>
      <c r="D1444" s="2" t="str">
        <f t="shared" si="2867"/>
        <v>BC3</v>
      </c>
      <c r="E1444" s="7" t="str">
        <f>IF(ISERROR(VLOOKUP($D1444,SITES!$A:$E,2,FALSE)),"",VLOOKUP($D1444,SITES!$A:$E,2,FALSE))</f>
        <v>Broward County 3</v>
      </c>
      <c r="F1444" s="4">
        <f>IF(ISERROR(VLOOKUP($D1444,SITES!$A:$E,3,FALSE)),"",VLOOKUP($D1444,SITES!$A:$E,3,FALSE))</f>
        <v>26.158633333333334</v>
      </c>
      <c r="G1444" s="31">
        <f>IF(ISERROR(VLOOKUP($D1444,SITES!$A:$E,4,FALSE)),"",VLOOKUP($D1444,SITES!$A:$E,4,FALSE))</f>
        <v>-80.077349999999996</v>
      </c>
      <c r="H1444" s="50">
        <f t="shared" ref="H1444:P1444" si="2868">IF(ISERROR(H1443),IF(ISERROR(H1442),IF(ISERROR(H1441),"BLANK",H1441),H1442),H1443)</f>
        <v>45479</v>
      </c>
      <c r="I1444" s="2">
        <f t="shared" si="2868"/>
        <v>15</v>
      </c>
      <c r="J1444" s="2" t="str">
        <f t="shared" si="2868"/>
        <v>N</v>
      </c>
      <c r="K1444" s="6">
        <f t="shared" si="2868"/>
        <v>0.41666666666666669</v>
      </c>
      <c r="L1444" s="2" t="str">
        <f t="shared" si="2868"/>
        <v>Angela</v>
      </c>
      <c r="M1444" s="2">
        <f t="shared" si="2868"/>
        <v>18.899999999999999</v>
      </c>
      <c r="N1444" s="2">
        <f t="shared" si="2868"/>
        <v>2</v>
      </c>
      <c r="O1444" s="2">
        <f t="shared" si="2868"/>
        <v>2</v>
      </c>
      <c r="P1444" s="2" t="str">
        <f t="shared" si="2868"/>
        <v>dez</v>
      </c>
      <c r="Q1444" s="7" t="str">
        <f>IF($N1444=1,IF(ISERROR(VLOOKUP($P1444,'M1'!$A:$C,Q$2,FALSE)),"NOT PRESENT",VLOOKUP($P1444,'M1'!$A:$C,Q$2,FALSE)),IF($N1444=2,IF(ISERROR(VLOOKUP(DATA!$P1444,'M2'!$A:$C,Q$2,FALSE)),"NOT PRESENT",VLOOKUP(DATA!$P1444,'M2'!$A:$C,Q$2,FALSE)),IF($N1444=0,IF(ISERROR(VLOOKUP($P1444,'M1'!$A:$C,Q$2,FALSE)),IF(ISERROR(VLOOKUP(DATA!$P1444,'M2'!$A:$C,Q$2,FALSE)),"NOT PRESENT",VLOOKUP(DATA!$P1444,'M2'!$A:$C,Q$2,FALSE)),VLOOKUP($P1444,'M1'!$A:$C,Q$2,FALSE)),"SPECIFY METHOD")))</f>
        <v>Debris - Zero</v>
      </c>
      <c r="R1444" s="7" t="str">
        <f>IF($N1444=1,IF(ISERROR(VLOOKUP($P1444,'M1'!$A:$C,R$2,FALSE)),"NOT PRESENT",VLOOKUP($P1444,'M1'!$A:$C,R$2,FALSE)),IF($N1444=2,IF(ISERROR(VLOOKUP(DATA!$P1444,'M2'!$A:$C,R$2,FALSE)),"NOT PRESENT",VLOOKUP(DATA!$P1444,'M2'!$A:$C,R$2,FALSE)),IF($N1444=0,IF(ISERROR(VLOOKUP($P1444,'M1'!$A:$C,R$2,FALSE)),IF(ISERROR(VLOOKUP(DATA!$P1444,'M2'!$A:$C,R$2,FALSE)),"NOT PRESENT",VLOOKUP(DATA!$P1444,'M2'!$A:$C,R$2,FALSE)),VLOOKUP($P1444,'M1'!$A:$C,R$2,FALSE)),"SPECIFY METHOD")))</f>
        <v>No Debris found</v>
      </c>
      <c r="S1444" s="33">
        <f t="shared" si="2834"/>
        <v>0</v>
      </c>
      <c r="T1444" s="2">
        <v>0</v>
      </c>
    </row>
    <row r="1445" spans="2:20">
      <c r="B1445" s="2" t="str">
        <f t="shared" ref="B1445:D1445" si="2869">IF(ISERROR(B1444),IF(ISERROR(B1443),IF(ISERROR(B1442),"BLANK",B1442),B1443),B1444)</f>
        <v>LH</v>
      </c>
      <c r="C1445" s="2" t="str">
        <f t="shared" si="2869"/>
        <v>KK</v>
      </c>
      <c r="D1445" s="2" t="str">
        <f t="shared" si="2869"/>
        <v>BC3</v>
      </c>
      <c r="E1445" s="7" t="str">
        <f>IF(ISERROR(VLOOKUP($D1445,SITES!$A:$E,2,FALSE)),"",VLOOKUP($D1445,SITES!$A:$E,2,FALSE))</f>
        <v>Broward County 3</v>
      </c>
      <c r="F1445" s="4">
        <f>IF(ISERROR(VLOOKUP($D1445,SITES!$A:$E,3,FALSE)),"",VLOOKUP($D1445,SITES!$A:$E,3,FALSE))</f>
        <v>26.158633333333334</v>
      </c>
      <c r="G1445" s="31">
        <f>IF(ISERROR(VLOOKUP($D1445,SITES!$A:$E,4,FALSE)),"",VLOOKUP($D1445,SITES!$A:$E,4,FALSE))</f>
        <v>-80.077349999999996</v>
      </c>
      <c r="H1445" s="50">
        <f t="shared" ref="H1445:P1445" si="2870">IF(ISERROR(H1444),IF(ISERROR(H1443),IF(ISERROR(H1442),"BLANK",H1442),H1443),H1444)</f>
        <v>45479</v>
      </c>
      <c r="I1445" s="2">
        <f t="shared" si="2870"/>
        <v>15</v>
      </c>
      <c r="J1445" s="2" t="str">
        <f t="shared" si="2870"/>
        <v>N</v>
      </c>
      <c r="K1445" s="6">
        <f t="shared" si="2870"/>
        <v>0.41666666666666669</v>
      </c>
      <c r="L1445" s="2" t="str">
        <f t="shared" si="2870"/>
        <v>Angela</v>
      </c>
      <c r="M1445" s="2">
        <f t="shared" si="2870"/>
        <v>18.899999999999999</v>
      </c>
      <c r="N1445" s="2">
        <f t="shared" si="2870"/>
        <v>2</v>
      </c>
      <c r="O1445" s="2">
        <f t="shared" si="2870"/>
        <v>2</v>
      </c>
      <c r="P1445" s="2" t="str">
        <f t="shared" si="2870"/>
        <v>dez</v>
      </c>
      <c r="Q1445" s="7" t="str">
        <f>IF($N1445=1,IF(ISERROR(VLOOKUP($P1445,'M1'!$A:$C,Q$2,FALSE)),"NOT PRESENT",VLOOKUP($P1445,'M1'!$A:$C,Q$2,FALSE)),IF($N1445=2,IF(ISERROR(VLOOKUP(DATA!$P1445,'M2'!$A:$C,Q$2,FALSE)),"NOT PRESENT",VLOOKUP(DATA!$P1445,'M2'!$A:$C,Q$2,FALSE)),IF($N1445=0,IF(ISERROR(VLOOKUP($P1445,'M1'!$A:$C,Q$2,FALSE)),IF(ISERROR(VLOOKUP(DATA!$P1445,'M2'!$A:$C,Q$2,FALSE)),"NOT PRESENT",VLOOKUP(DATA!$P1445,'M2'!$A:$C,Q$2,FALSE)),VLOOKUP($P1445,'M1'!$A:$C,Q$2,FALSE)),"SPECIFY METHOD")))</f>
        <v>Debris - Zero</v>
      </c>
      <c r="R1445" s="7" t="str">
        <f>IF($N1445=1,IF(ISERROR(VLOOKUP($P1445,'M1'!$A:$C,R$2,FALSE)),"NOT PRESENT",VLOOKUP($P1445,'M1'!$A:$C,R$2,FALSE)),IF($N1445=2,IF(ISERROR(VLOOKUP(DATA!$P1445,'M2'!$A:$C,R$2,FALSE)),"NOT PRESENT",VLOOKUP(DATA!$P1445,'M2'!$A:$C,R$2,FALSE)),IF($N1445=0,IF(ISERROR(VLOOKUP($P1445,'M1'!$A:$C,R$2,FALSE)),IF(ISERROR(VLOOKUP(DATA!$P1445,'M2'!$A:$C,R$2,FALSE)),"NOT PRESENT",VLOOKUP(DATA!$P1445,'M2'!$A:$C,R$2,FALSE)),VLOOKUP($P1445,'M1'!$A:$C,R$2,FALSE)),"SPECIFY METHOD")))</f>
        <v>No Debris found</v>
      </c>
      <c r="S1445" s="33">
        <f t="shared" si="2834"/>
        <v>0</v>
      </c>
      <c r="T1445" s="2">
        <v>0</v>
      </c>
    </row>
    <row r="1446" spans="2:20">
      <c r="B1446" s="2" t="str">
        <f t="shared" ref="B1446:D1446" si="2871">IF(ISERROR(B1445),IF(ISERROR(B1444),IF(ISERROR(B1443),"BLANK",B1443),B1444),B1445)</f>
        <v>LH</v>
      </c>
      <c r="C1446" s="2" t="str">
        <f t="shared" si="2871"/>
        <v>KK</v>
      </c>
      <c r="D1446" s="2" t="str">
        <f t="shared" si="2871"/>
        <v>BC3</v>
      </c>
      <c r="E1446" s="7" t="str">
        <f>IF(ISERROR(VLOOKUP($D1446,SITES!$A:$E,2,FALSE)),"",VLOOKUP($D1446,SITES!$A:$E,2,FALSE))</f>
        <v>Broward County 3</v>
      </c>
      <c r="F1446" s="4">
        <f>IF(ISERROR(VLOOKUP($D1446,SITES!$A:$E,3,FALSE)),"",VLOOKUP($D1446,SITES!$A:$E,3,FALSE))</f>
        <v>26.158633333333334</v>
      </c>
      <c r="G1446" s="31">
        <f>IF(ISERROR(VLOOKUP($D1446,SITES!$A:$E,4,FALSE)),"",VLOOKUP($D1446,SITES!$A:$E,4,FALSE))</f>
        <v>-80.077349999999996</v>
      </c>
      <c r="H1446" s="50">
        <f t="shared" ref="H1446:P1446" si="2872">IF(ISERROR(H1445),IF(ISERROR(H1444),IF(ISERROR(H1443),"BLANK",H1443),H1444),H1445)</f>
        <v>45479</v>
      </c>
      <c r="I1446" s="2">
        <f t="shared" si="2872"/>
        <v>15</v>
      </c>
      <c r="J1446" s="2" t="str">
        <f t="shared" si="2872"/>
        <v>N</v>
      </c>
      <c r="K1446" s="6">
        <f t="shared" si="2872"/>
        <v>0.41666666666666669</v>
      </c>
      <c r="L1446" s="2" t="str">
        <f t="shared" si="2872"/>
        <v>Angela</v>
      </c>
      <c r="M1446" s="2">
        <f t="shared" si="2872"/>
        <v>18.899999999999999</v>
      </c>
      <c r="N1446" s="2">
        <f t="shared" si="2872"/>
        <v>2</v>
      </c>
      <c r="O1446" s="2">
        <f t="shared" si="2872"/>
        <v>2</v>
      </c>
      <c r="P1446" s="2" t="str">
        <f t="shared" si="2872"/>
        <v>dez</v>
      </c>
      <c r="Q1446" s="7" t="str">
        <f>IF($N1446=1,IF(ISERROR(VLOOKUP($P1446,'M1'!$A:$C,Q$2,FALSE)),"NOT PRESENT",VLOOKUP($P1446,'M1'!$A:$C,Q$2,FALSE)),IF($N1446=2,IF(ISERROR(VLOOKUP(DATA!$P1446,'M2'!$A:$C,Q$2,FALSE)),"NOT PRESENT",VLOOKUP(DATA!$P1446,'M2'!$A:$C,Q$2,FALSE)),IF($N1446=0,IF(ISERROR(VLOOKUP($P1446,'M1'!$A:$C,Q$2,FALSE)),IF(ISERROR(VLOOKUP(DATA!$P1446,'M2'!$A:$C,Q$2,FALSE)),"NOT PRESENT",VLOOKUP(DATA!$P1446,'M2'!$A:$C,Q$2,FALSE)),VLOOKUP($P1446,'M1'!$A:$C,Q$2,FALSE)),"SPECIFY METHOD")))</f>
        <v>Debris - Zero</v>
      </c>
      <c r="R1446" s="7" t="str">
        <f>IF($N1446=1,IF(ISERROR(VLOOKUP($P1446,'M1'!$A:$C,R$2,FALSE)),"NOT PRESENT",VLOOKUP($P1446,'M1'!$A:$C,R$2,FALSE)),IF($N1446=2,IF(ISERROR(VLOOKUP(DATA!$P1446,'M2'!$A:$C,R$2,FALSE)),"NOT PRESENT",VLOOKUP(DATA!$P1446,'M2'!$A:$C,R$2,FALSE)),IF($N1446=0,IF(ISERROR(VLOOKUP($P1446,'M1'!$A:$C,R$2,FALSE)),IF(ISERROR(VLOOKUP(DATA!$P1446,'M2'!$A:$C,R$2,FALSE)),"NOT PRESENT",VLOOKUP(DATA!$P1446,'M2'!$A:$C,R$2,FALSE)),VLOOKUP($P1446,'M1'!$A:$C,R$2,FALSE)),"SPECIFY METHOD")))</f>
        <v>No Debris found</v>
      </c>
      <c r="S1446" s="33">
        <f t="shared" si="2834"/>
        <v>0</v>
      </c>
      <c r="T1446" s="2">
        <v>0</v>
      </c>
    </row>
    <row r="1447" spans="2:20">
      <c r="B1447" s="2" t="str">
        <f t="shared" ref="B1447:D1447" si="2873">IF(ISERROR(B1446),IF(ISERROR(B1445),IF(ISERROR(B1444),"BLANK",B1444),B1445),B1446)</f>
        <v>LH</v>
      </c>
      <c r="C1447" s="2" t="str">
        <f t="shared" si="2873"/>
        <v>KK</v>
      </c>
      <c r="D1447" s="2" t="str">
        <f t="shared" si="2873"/>
        <v>BC3</v>
      </c>
      <c r="E1447" s="7" t="str">
        <f>IF(ISERROR(VLOOKUP($D1447,SITES!$A:$E,2,FALSE)),"",VLOOKUP($D1447,SITES!$A:$E,2,FALSE))</f>
        <v>Broward County 3</v>
      </c>
      <c r="F1447" s="4">
        <f>IF(ISERROR(VLOOKUP($D1447,SITES!$A:$E,3,FALSE)),"",VLOOKUP($D1447,SITES!$A:$E,3,FALSE))</f>
        <v>26.158633333333334</v>
      </c>
      <c r="G1447" s="31">
        <f>IF(ISERROR(VLOOKUP($D1447,SITES!$A:$E,4,FALSE)),"",VLOOKUP($D1447,SITES!$A:$E,4,FALSE))</f>
        <v>-80.077349999999996</v>
      </c>
      <c r="H1447" s="50">
        <f t="shared" ref="H1447:P1447" si="2874">IF(ISERROR(H1446),IF(ISERROR(H1445),IF(ISERROR(H1444),"BLANK",H1444),H1445),H1446)</f>
        <v>45479</v>
      </c>
      <c r="I1447" s="2">
        <f t="shared" si="2874"/>
        <v>15</v>
      </c>
      <c r="J1447" s="2" t="str">
        <f t="shared" si="2874"/>
        <v>N</v>
      </c>
      <c r="K1447" s="6">
        <f t="shared" si="2874"/>
        <v>0.41666666666666669</v>
      </c>
      <c r="L1447" s="2" t="str">
        <f t="shared" si="2874"/>
        <v>Angela</v>
      </c>
      <c r="M1447" s="2">
        <f t="shared" si="2874"/>
        <v>18.899999999999999</v>
      </c>
      <c r="N1447" s="2">
        <f t="shared" si="2874"/>
        <v>2</v>
      </c>
      <c r="O1447" s="2">
        <f t="shared" si="2874"/>
        <v>2</v>
      </c>
      <c r="P1447" s="2" t="str">
        <f t="shared" si="2874"/>
        <v>dez</v>
      </c>
      <c r="Q1447" s="7" t="str">
        <f>IF($N1447=1,IF(ISERROR(VLOOKUP($P1447,'M1'!$A:$C,Q$2,FALSE)),"NOT PRESENT",VLOOKUP($P1447,'M1'!$A:$C,Q$2,FALSE)),IF($N1447=2,IF(ISERROR(VLOOKUP(DATA!$P1447,'M2'!$A:$C,Q$2,FALSE)),"NOT PRESENT",VLOOKUP(DATA!$P1447,'M2'!$A:$C,Q$2,FALSE)),IF($N1447=0,IF(ISERROR(VLOOKUP($P1447,'M1'!$A:$C,Q$2,FALSE)),IF(ISERROR(VLOOKUP(DATA!$P1447,'M2'!$A:$C,Q$2,FALSE)),"NOT PRESENT",VLOOKUP(DATA!$P1447,'M2'!$A:$C,Q$2,FALSE)),VLOOKUP($P1447,'M1'!$A:$C,Q$2,FALSE)),"SPECIFY METHOD")))</f>
        <v>Debris - Zero</v>
      </c>
      <c r="R1447" s="7" t="str">
        <f>IF($N1447=1,IF(ISERROR(VLOOKUP($P1447,'M1'!$A:$C,R$2,FALSE)),"NOT PRESENT",VLOOKUP($P1447,'M1'!$A:$C,R$2,FALSE)),IF($N1447=2,IF(ISERROR(VLOOKUP(DATA!$P1447,'M2'!$A:$C,R$2,FALSE)),"NOT PRESENT",VLOOKUP(DATA!$P1447,'M2'!$A:$C,R$2,FALSE)),IF($N1447=0,IF(ISERROR(VLOOKUP($P1447,'M1'!$A:$C,R$2,FALSE)),IF(ISERROR(VLOOKUP(DATA!$P1447,'M2'!$A:$C,R$2,FALSE)),"NOT PRESENT",VLOOKUP(DATA!$P1447,'M2'!$A:$C,R$2,FALSE)),VLOOKUP($P1447,'M1'!$A:$C,R$2,FALSE)),"SPECIFY METHOD")))</f>
        <v>No Debris found</v>
      </c>
      <c r="S1447" s="33">
        <f t="shared" si="2834"/>
        <v>0</v>
      </c>
      <c r="T1447" s="2">
        <v>0</v>
      </c>
    </row>
    <row r="1448" spans="2:20">
      <c r="B1448" s="2" t="str">
        <f t="shared" ref="B1448:D1448" si="2875">IF(ISERROR(B1447),IF(ISERROR(B1446),IF(ISERROR(B1445),"BLANK",B1445),B1446),B1447)</f>
        <v>LH</v>
      </c>
      <c r="C1448" s="2" t="str">
        <f t="shared" si="2875"/>
        <v>KK</v>
      </c>
      <c r="D1448" s="2" t="str">
        <f t="shared" si="2875"/>
        <v>BC3</v>
      </c>
      <c r="E1448" s="7" t="str">
        <f>IF(ISERROR(VLOOKUP($D1448,SITES!$A:$E,2,FALSE)),"",VLOOKUP($D1448,SITES!$A:$E,2,FALSE))</f>
        <v>Broward County 3</v>
      </c>
      <c r="F1448" s="4">
        <f>IF(ISERROR(VLOOKUP($D1448,SITES!$A:$E,3,FALSE)),"",VLOOKUP($D1448,SITES!$A:$E,3,FALSE))</f>
        <v>26.158633333333334</v>
      </c>
      <c r="G1448" s="31">
        <f>IF(ISERROR(VLOOKUP($D1448,SITES!$A:$E,4,FALSE)),"",VLOOKUP($D1448,SITES!$A:$E,4,FALSE))</f>
        <v>-80.077349999999996</v>
      </c>
      <c r="H1448" s="50">
        <f t="shared" ref="H1448:P1448" si="2876">IF(ISERROR(H1447),IF(ISERROR(H1446),IF(ISERROR(H1445),"BLANK",H1445),H1446),H1447)</f>
        <v>45479</v>
      </c>
      <c r="I1448" s="2">
        <f t="shared" si="2876"/>
        <v>15</v>
      </c>
      <c r="J1448" s="2" t="str">
        <f t="shared" si="2876"/>
        <v>N</v>
      </c>
      <c r="K1448" s="6">
        <f t="shared" si="2876"/>
        <v>0.41666666666666669</v>
      </c>
      <c r="L1448" s="2" t="str">
        <f t="shared" si="2876"/>
        <v>Angela</v>
      </c>
      <c r="M1448" s="2">
        <f t="shared" si="2876"/>
        <v>18.899999999999999</v>
      </c>
      <c r="N1448" s="2">
        <f t="shared" si="2876"/>
        <v>2</v>
      </c>
      <c r="O1448" s="2">
        <f t="shared" si="2876"/>
        <v>2</v>
      </c>
      <c r="P1448" s="2" t="str">
        <f t="shared" si="2876"/>
        <v>dez</v>
      </c>
      <c r="Q1448" s="7" t="str">
        <f>IF($N1448=1,IF(ISERROR(VLOOKUP($P1448,'M1'!$A:$C,Q$2,FALSE)),"NOT PRESENT",VLOOKUP($P1448,'M1'!$A:$C,Q$2,FALSE)),IF($N1448=2,IF(ISERROR(VLOOKUP(DATA!$P1448,'M2'!$A:$C,Q$2,FALSE)),"NOT PRESENT",VLOOKUP(DATA!$P1448,'M2'!$A:$C,Q$2,FALSE)),IF($N1448=0,IF(ISERROR(VLOOKUP($P1448,'M1'!$A:$C,Q$2,FALSE)),IF(ISERROR(VLOOKUP(DATA!$P1448,'M2'!$A:$C,Q$2,FALSE)),"NOT PRESENT",VLOOKUP(DATA!$P1448,'M2'!$A:$C,Q$2,FALSE)),VLOOKUP($P1448,'M1'!$A:$C,Q$2,FALSE)),"SPECIFY METHOD")))</f>
        <v>Debris - Zero</v>
      </c>
      <c r="R1448" s="7" t="str">
        <f>IF($N1448=1,IF(ISERROR(VLOOKUP($P1448,'M1'!$A:$C,R$2,FALSE)),"NOT PRESENT",VLOOKUP($P1448,'M1'!$A:$C,R$2,FALSE)),IF($N1448=2,IF(ISERROR(VLOOKUP(DATA!$P1448,'M2'!$A:$C,R$2,FALSE)),"NOT PRESENT",VLOOKUP(DATA!$P1448,'M2'!$A:$C,R$2,FALSE)),IF($N1448=0,IF(ISERROR(VLOOKUP($P1448,'M1'!$A:$C,R$2,FALSE)),IF(ISERROR(VLOOKUP(DATA!$P1448,'M2'!$A:$C,R$2,FALSE)),"NOT PRESENT",VLOOKUP(DATA!$P1448,'M2'!$A:$C,R$2,FALSE)),VLOOKUP($P1448,'M1'!$A:$C,R$2,FALSE)),"SPECIFY METHOD")))</f>
        <v>No Debris found</v>
      </c>
      <c r="S1448" s="33">
        <f t="shared" si="2834"/>
        <v>0</v>
      </c>
      <c r="T1448" s="2">
        <v>0</v>
      </c>
    </row>
    <row r="1449" spans="2:20">
      <c r="B1449" s="2" t="str">
        <f t="shared" ref="B1449:D1449" si="2877">IF(ISERROR(B1448),IF(ISERROR(B1447),IF(ISERROR(B1446),"BLANK",B1446),B1447),B1448)</f>
        <v>LH</v>
      </c>
      <c r="C1449" s="2" t="str">
        <f t="shared" si="2877"/>
        <v>KK</v>
      </c>
      <c r="D1449" s="2" t="str">
        <f t="shared" si="2877"/>
        <v>BC3</v>
      </c>
      <c r="E1449" s="7" t="str">
        <f>IF(ISERROR(VLOOKUP($D1449,SITES!$A:$E,2,FALSE)),"",VLOOKUP($D1449,SITES!$A:$E,2,FALSE))</f>
        <v>Broward County 3</v>
      </c>
      <c r="F1449" s="4">
        <f>IF(ISERROR(VLOOKUP($D1449,SITES!$A:$E,3,FALSE)),"",VLOOKUP($D1449,SITES!$A:$E,3,FALSE))</f>
        <v>26.158633333333334</v>
      </c>
      <c r="G1449" s="31">
        <f>IF(ISERROR(VLOOKUP($D1449,SITES!$A:$E,4,FALSE)),"",VLOOKUP($D1449,SITES!$A:$E,4,FALSE))</f>
        <v>-80.077349999999996</v>
      </c>
      <c r="H1449" s="50">
        <f t="shared" ref="H1449:P1449" si="2878">IF(ISERROR(H1448),IF(ISERROR(H1447),IF(ISERROR(H1446),"BLANK",H1446),H1447),H1448)</f>
        <v>45479</v>
      </c>
      <c r="I1449" s="2">
        <f t="shared" si="2878"/>
        <v>15</v>
      </c>
      <c r="J1449" s="2" t="str">
        <f t="shared" si="2878"/>
        <v>N</v>
      </c>
      <c r="K1449" s="6">
        <f t="shared" si="2878"/>
        <v>0.41666666666666669</v>
      </c>
      <c r="L1449" s="2" t="str">
        <f t="shared" si="2878"/>
        <v>Angela</v>
      </c>
      <c r="M1449" s="2">
        <f t="shared" si="2878"/>
        <v>18.899999999999999</v>
      </c>
      <c r="N1449" s="2">
        <f t="shared" si="2878"/>
        <v>2</v>
      </c>
      <c r="O1449" s="2">
        <f t="shared" si="2878"/>
        <v>2</v>
      </c>
      <c r="P1449" s="2" t="str">
        <f t="shared" si="2878"/>
        <v>dez</v>
      </c>
      <c r="Q1449" s="7" t="str">
        <f>IF($N1449=1,IF(ISERROR(VLOOKUP($P1449,'M1'!$A:$C,Q$2,FALSE)),"NOT PRESENT",VLOOKUP($P1449,'M1'!$A:$C,Q$2,FALSE)),IF($N1449=2,IF(ISERROR(VLOOKUP(DATA!$P1449,'M2'!$A:$C,Q$2,FALSE)),"NOT PRESENT",VLOOKUP(DATA!$P1449,'M2'!$A:$C,Q$2,FALSE)),IF($N1449=0,IF(ISERROR(VLOOKUP($P1449,'M1'!$A:$C,Q$2,FALSE)),IF(ISERROR(VLOOKUP(DATA!$P1449,'M2'!$A:$C,Q$2,FALSE)),"NOT PRESENT",VLOOKUP(DATA!$P1449,'M2'!$A:$C,Q$2,FALSE)),VLOOKUP($P1449,'M1'!$A:$C,Q$2,FALSE)),"SPECIFY METHOD")))</f>
        <v>Debris - Zero</v>
      </c>
      <c r="R1449" s="7" t="str">
        <f>IF($N1449=1,IF(ISERROR(VLOOKUP($P1449,'M1'!$A:$C,R$2,FALSE)),"NOT PRESENT",VLOOKUP($P1449,'M1'!$A:$C,R$2,FALSE)),IF($N1449=2,IF(ISERROR(VLOOKUP(DATA!$P1449,'M2'!$A:$C,R$2,FALSE)),"NOT PRESENT",VLOOKUP(DATA!$P1449,'M2'!$A:$C,R$2,FALSE)),IF($N1449=0,IF(ISERROR(VLOOKUP($P1449,'M1'!$A:$C,R$2,FALSE)),IF(ISERROR(VLOOKUP(DATA!$P1449,'M2'!$A:$C,R$2,FALSE)),"NOT PRESENT",VLOOKUP(DATA!$P1449,'M2'!$A:$C,R$2,FALSE)),VLOOKUP($P1449,'M1'!$A:$C,R$2,FALSE)),"SPECIFY METHOD")))</f>
        <v>No Debris found</v>
      </c>
      <c r="S1449" s="33">
        <f t="shared" si="2834"/>
        <v>0</v>
      </c>
      <c r="T1449" s="2">
        <v>0</v>
      </c>
    </row>
    <row r="1450" spans="2:20">
      <c r="B1450" s="2" t="str">
        <f t="shared" ref="B1450:D1450" si="2879">IF(ISERROR(B1449),IF(ISERROR(B1448),IF(ISERROR(B1447),"BLANK",B1447),B1448),B1449)</f>
        <v>LH</v>
      </c>
      <c r="C1450" s="2" t="str">
        <f t="shared" si="2879"/>
        <v>KK</v>
      </c>
      <c r="D1450" s="2" t="str">
        <f t="shared" si="2879"/>
        <v>BC3</v>
      </c>
      <c r="E1450" s="7" t="str">
        <f>IF(ISERROR(VLOOKUP($D1450,SITES!$A:$E,2,FALSE)),"",VLOOKUP($D1450,SITES!$A:$E,2,FALSE))</f>
        <v>Broward County 3</v>
      </c>
      <c r="F1450" s="4">
        <f>IF(ISERROR(VLOOKUP($D1450,SITES!$A:$E,3,FALSE)),"",VLOOKUP($D1450,SITES!$A:$E,3,FALSE))</f>
        <v>26.158633333333334</v>
      </c>
      <c r="G1450" s="31">
        <f>IF(ISERROR(VLOOKUP($D1450,SITES!$A:$E,4,FALSE)),"",VLOOKUP($D1450,SITES!$A:$E,4,FALSE))</f>
        <v>-80.077349999999996</v>
      </c>
      <c r="H1450" s="50">
        <f t="shared" ref="H1450:P1450" si="2880">IF(ISERROR(H1449),IF(ISERROR(H1448),IF(ISERROR(H1447),"BLANK",H1447),H1448),H1449)</f>
        <v>45479</v>
      </c>
      <c r="I1450" s="2">
        <f t="shared" si="2880"/>
        <v>15</v>
      </c>
      <c r="J1450" s="2" t="str">
        <f t="shared" si="2880"/>
        <v>N</v>
      </c>
      <c r="K1450" s="6">
        <f t="shared" si="2880"/>
        <v>0.41666666666666669</v>
      </c>
      <c r="L1450" s="2" t="str">
        <f t="shared" si="2880"/>
        <v>Angela</v>
      </c>
      <c r="M1450" s="2">
        <f t="shared" si="2880"/>
        <v>18.899999999999999</v>
      </c>
      <c r="N1450" s="2">
        <f t="shared" si="2880"/>
        <v>2</v>
      </c>
      <c r="O1450" s="2">
        <f t="shared" si="2880"/>
        <v>2</v>
      </c>
      <c r="P1450" s="2" t="str">
        <f t="shared" si="2880"/>
        <v>dez</v>
      </c>
      <c r="Q1450" s="7" t="str">
        <f>IF($N1450=1,IF(ISERROR(VLOOKUP($P1450,'M1'!$A:$C,Q$2,FALSE)),"NOT PRESENT",VLOOKUP($P1450,'M1'!$A:$C,Q$2,FALSE)),IF($N1450=2,IF(ISERROR(VLOOKUP(DATA!$P1450,'M2'!$A:$C,Q$2,FALSE)),"NOT PRESENT",VLOOKUP(DATA!$P1450,'M2'!$A:$C,Q$2,FALSE)),IF($N1450=0,IF(ISERROR(VLOOKUP($P1450,'M1'!$A:$C,Q$2,FALSE)),IF(ISERROR(VLOOKUP(DATA!$P1450,'M2'!$A:$C,Q$2,FALSE)),"NOT PRESENT",VLOOKUP(DATA!$P1450,'M2'!$A:$C,Q$2,FALSE)),VLOOKUP($P1450,'M1'!$A:$C,Q$2,FALSE)),"SPECIFY METHOD")))</f>
        <v>Debris - Zero</v>
      </c>
      <c r="R1450" s="7" t="str">
        <f>IF($N1450=1,IF(ISERROR(VLOOKUP($P1450,'M1'!$A:$C,R$2,FALSE)),"NOT PRESENT",VLOOKUP($P1450,'M1'!$A:$C,R$2,FALSE)),IF($N1450=2,IF(ISERROR(VLOOKUP(DATA!$P1450,'M2'!$A:$C,R$2,FALSE)),"NOT PRESENT",VLOOKUP(DATA!$P1450,'M2'!$A:$C,R$2,FALSE)),IF($N1450=0,IF(ISERROR(VLOOKUP($P1450,'M1'!$A:$C,R$2,FALSE)),IF(ISERROR(VLOOKUP(DATA!$P1450,'M2'!$A:$C,R$2,FALSE)),"NOT PRESENT",VLOOKUP(DATA!$P1450,'M2'!$A:$C,R$2,FALSE)),VLOOKUP($P1450,'M1'!$A:$C,R$2,FALSE)),"SPECIFY METHOD")))</f>
        <v>No Debris found</v>
      </c>
      <c r="S1450" s="33">
        <f t="shared" si="2834"/>
        <v>0</v>
      </c>
      <c r="T1450" s="2">
        <v>0</v>
      </c>
    </row>
    <row r="1451" spans="2:20">
      <c r="B1451" s="2" t="str">
        <f t="shared" ref="B1451:D1451" si="2881">IF(ISERROR(B1450),IF(ISERROR(B1449),IF(ISERROR(B1448),"BLANK",B1448),B1449),B1450)</f>
        <v>LH</v>
      </c>
      <c r="C1451" s="2" t="str">
        <f t="shared" si="2881"/>
        <v>KK</v>
      </c>
      <c r="D1451" s="2" t="str">
        <f t="shared" si="2881"/>
        <v>BC3</v>
      </c>
      <c r="E1451" s="7" t="str">
        <f>IF(ISERROR(VLOOKUP($D1451,SITES!$A:$E,2,FALSE)),"",VLOOKUP($D1451,SITES!$A:$E,2,FALSE))</f>
        <v>Broward County 3</v>
      </c>
      <c r="F1451" s="4">
        <f>IF(ISERROR(VLOOKUP($D1451,SITES!$A:$E,3,FALSE)),"",VLOOKUP($D1451,SITES!$A:$E,3,FALSE))</f>
        <v>26.158633333333334</v>
      </c>
      <c r="G1451" s="31">
        <f>IF(ISERROR(VLOOKUP($D1451,SITES!$A:$E,4,FALSE)),"",VLOOKUP($D1451,SITES!$A:$E,4,FALSE))</f>
        <v>-80.077349999999996</v>
      </c>
      <c r="H1451" s="50">
        <f t="shared" ref="H1451:P1451" si="2882">IF(ISERROR(H1450),IF(ISERROR(H1449),IF(ISERROR(H1448),"BLANK",H1448),H1449),H1450)</f>
        <v>45479</v>
      </c>
      <c r="I1451" s="2">
        <f t="shared" si="2882"/>
        <v>15</v>
      </c>
      <c r="J1451" s="2" t="str">
        <f t="shared" si="2882"/>
        <v>N</v>
      </c>
      <c r="K1451" s="6">
        <f t="shared" si="2882"/>
        <v>0.41666666666666669</v>
      </c>
      <c r="L1451" s="2" t="str">
        <f t="shared" si="2882"/>
        <v>Angela</v>
      </c>
      <c r="M1451" s="2">
        <f t="shared" si="2882"/>
        <v>18.899999999999999</v>
      </c>
      <c r="N1451" s="2">
        <f t="shared" si="2882"/>
        <v>2</v>
      </c>
      <c r="O1451" s="2">
        <f t="shared" si="2882"/>
        <v>2</v>
      </c>
      <c r="P1451" s="2" t="str">
        <f t="shared" si="2882"/>
        <v>dez</v>
      </c>
      <c r="Q1451" s="7" t="str">
        <f>IF($N1451=1,IF(ISERROR(VLOOKUP($P1451,'M1'!$A:$C,Q$2,FALSE)),"NOT PRESENT",VLOOKUP($P1451,'M1'!$A:$C,Q$2,FALSE)),IF($N1451=2,IF(ISERROR(VLOOKUP(DATA!$P1451,'M2'!$A:$C,Q$2,FALSE)),"NOT PRESENT",VLOOKUP(DATA!$P1451,'M2'!$A:$C,Q$2,FALSE)),IF($N1451=0,IF(ISERROR(VLOOKUP($P1451,'M1'!$A:$C,Q$2,FALSE)),IF(ISERROR(VLOOKUP(DATA!$P1451,'M2'!$A:$C,Q$2,FALSE)),"NOT PRESENT",VLOOKUP(DATA!$P1451,'M2'!$A:$C,Q$2,FALSE)),VLOOKUP($P1451,'M1'!$A:$C,Q$2,FALSE)),"SPECIFY METHOD")))</f>
        <v>Debris - Zero</v>
      </c>
      <c r="R1451" s="7" t="str">
        <f>IF($N1451=1,IF(ISERROR(VLOOKUP($P1451,'M1'!$A:$C,R$2,FALSE)),"NOT PRESENT",VLOOKUP($P1451,'M1'!$A:$C,R$2,FALSE)),IF($N1451=2,IF(ISERROR(VLOOKUP(DATA!$P1451,'M2'!$A:$C,R$2,FALSE)),"NOT PRESENT",VLOOKUP(DATA!$P1451,'M2'!$A:$C,R$2,FALSE)),IF($N1451=0,IF(ISERROR(VLOOKUP($P1451,'M1'!$A:$C,R$2,FALSE)),IF(ISERROR(VLOOKUP(DATA!$P1451,'M2'!$A:$C,R$2,FALSE)),"NOT PRESENT",VLOOKUP(DATA!$P1451,'M2'!$A:$C,R$2,FALSE)),VLOOKUP($P1451,'M1'!$A:$C,R$2,FALSE)),"SPECIFY METHOD")))</f>
        <v>No Debris found</v>
      </c>
      <c r="S1451" s="33">
        <f t="shared" si="2834"/>
        <v>0</v>
      </c>
      <c r="T1451" s="2">
        <v>0</v>
      </c>
    </row>
    <row r="1452" spans="2:20">
      <c r="B1452" s="2" t="str">
        <f t="shared" ref="B1452:D1452" si="2883">IF(ISERROR(B1451),IF(ISERROR(B1450),IF(ISERROR(B1449),"BLANK",B1449),B1450),B1451)</f>
        <v>LH</v>
      </c>
      <c r="C1452" s="2" t="str">
        <f t="shared" si="2883"/>
        <v>KK</v>
      </c>
      <c r="D1452" s="2" t="str">
        <f t="shared" si="2883"/>
        <v>BC3</v>
      </c>
      <c r="E1452" s="7" t="str">
        <f>IF(ISERROR(VLOOKUP($D1452,SITES!$A:$E,2,FALSE)),"",VLOOKUP($D1452,SITES!$A:$E,2,FALSE))</f>
        <v>Broward County 3</v>
      </c>
      <c r="F1452" s="4">
        <f>IF(ISERROR(VLOOKUP($D1452,SITES!$A:$E,3,FALSE)),"",VLOOKUP($D1452,SITES!$A:$E,3,FALSE))</f>
        <v>26.158633333333334</v>
      </c>
      <c r="G1452" s="31">
        <f>IF(ISERROR(VLOOKUP($D1452,SITES!$A:$E,4,FALSE)),"",VLOOKUP($D1452,SITES!$A:$E,4,FALSE))</f>
        <v>-80.077349999999996</v>
      </c>
      <c r="H1452" s="50">
        <f t="shared" ref="H1452:P1452" si="2884">IF(ISERROR(H1451),IF(ISERROR(H1450),IF(ISERROR(H1449),"BLANK",H1449),H1450),H1451)</f>
        <v>45479</v>
      </c>
      <c r="I1452" s="2">
        <f t="shared" si="2884"/>
        <v>15</v>
      </c>
      <c r="J1452" s="2" t="str">
        <f t="shared" si="2884"/>
        <v>N</v>
      </c>
      <c r="K1452" s="6">
        <f t="shared" si="2884"/>
        <v>0.41666666666666669</v>
      </c>
      <c r="L1452" s="2" t="str">
        <f t="shared" si="2884"/>
        <v>Angela</v>
      </c>
      <c r="M1452" s="2">
        <f t="shared" si="2884"/>
        <v>18.899999999999999</v>
      </c>
      <c r="N1452" s="2">
        <f t="shared" si="2884"/>
        <v>2</v>
      </c>
      <c r="O1452" s="2">
        <f t="shared" si="2884"/>
        <v>2</v>
      </c>
      <c r="P1452" s="2" t="str">
        <f t="shared" si="2884"/>
        <v>dez</v>
      </c>
      <c r="Q1452" s="7" t="str">
        <f>IF($N1452=1,IF(ISERROR(VLOOKUP($P1452,'M1'!$A:$C,Q$2,FALSE)),"NOT PRESENT",VLOOKUP($P1452,'M1'!$A:$C,Q$2,FALSE)),IF($N1452=2,IF(ISERROR(VLOOKUP(DATA!$P1452,'M2'!$A:$C,Q$2,FALSE)),"NOT PRESENT",VLOOKUP(DATA!$P1452,'M2'!$A:$C,Q$2,FALSE)),IF($N1452=0,IF(ISERROR(VLOOKUP($P1452,'M1'!$A:$C,Q$2,FALSE)),IF(ISERROR(VLOOKUP(DATA!$P1452,'M2'!$A:$C,Q$2,FALSE)),"NOT PRESENT",VLOOKUP(DATA!$P1452,'M2'!$A:$C,Q$2,FALSE)),VLOOKUP($P1452,'M1'!$A:$C,Q$2,FALSE)),"SPECIFY METHOD")))</f>
        <v>Debris - Zero</v>
      </c>
      <c r="R1452" s="7" t="str">
        <f>IF($N1452=1,IF(ISERROR(VLOOKUP($P1452,'M1'!$A:$C,R$2,FALSE)),"NOT PRESENT",VLOOKUP($P1452,'M1'!$A:$C,R$2,FALSE)),IF($N1452=2,IF(ISERROR(VLOOKUP(DATA!$P1452,'M2'!$A:$C,R$2,FALSE)),"NOT PRESENT",VLOOKUP(DATA!$P1452,'M2'!$A:$C,R$2,FALSE)),IF($N1452=0,IF(ISERROR(VLOOKUP($P1452,'M1'!$A:$C,R$2,FALSE)),IF(ISERROR(VLOOKUP(DATA!$P1452,'M2'!$A:$C,R$2,FALSE)),"NOT PRESENT",VLOOKUP(DATA!$P1452,'M2'!$A:$C,R$2,FALSE)),VLOOKUP($P1452,'M1'!$A:$C,R$2,FALSE)),"SPECIFY METHOD")))</f>
        <v>No Debris found</v>
      </c>
      <c r="S1452" s="33">
        <f t="shared" si="2834"/>
        <v>0</v>
      </c>
      <c r="T1452" s="2">
        <v>0</v>
      </c>
    </row>
    <row r="1453" spans="2:20">
      <c r="B1453" s="2" t="str">
        <f t="shared" ref="B1453:D1453" si="2885">IF(ISERROR(B1452),IF(ISERROR(B1451),IF(ISERROR(B1450),"BLANK",B1450),B1451),B1452)</f>
        <v>LH</v>
      </c>
      <c r="C1453" s="2" t="str">
        <f t="shared" si="2885"/>
        <v>KK</v>
      </c>
      <c r="D1453" s="2" t="str">
        <f t="shared" si="2885"/>
        <v>BC3</v>
      </c>
      <c r="E1453" s="7" t="str">
        <f>IF(ISERROR(VLOOKUP($D1453,SITES!$A:$E,2,FALSE)),"",VLOOKUP($D1453,SITES!$A:$E,2,FALSE))</f>
        <v>Broward County 3</v>
      </c>
      <c r="F1453" s="4">
        <f>IF(ISERROR(VLOOKUP($D1453,SITES!$A:$E,3,FALSE)),"",VLOOKUP($D1453,SITES!$A:$E,3,FALSE))</f>
        <v>26.158633333333334</v>
      </c>
      <c r="G1453" s="31">
        <f>IF(ISERROR(VLOOKUP($D1453,SITES!$A:$E,4,FALSE)),"",VLOOKUP($D1453,SITES!$A:$E,4,FALSE))</f>
        <v>-80.077349999999996</v>
      </c>
      <c r="H1453" s="50">
        <f t="shared" ref="H1453:P1453" si="2886">IF(ISERROR(H1452),IF(ISERROR(H1451),IF(ISERROR(H1450),"BLANK",H1450),H1451),H1452)</f>
        <v>45479</v>
      </c>
      <c r="I1453" s="2">
        <f t="shared" si="2886"/>
        <v>15</v>
      </c>
      <c r="J1453" s="2" t="str">
        <f t="shared" si="2886"/>
        <v>N</v>
      </c>
      <c r="K1453" s="6">
        <f t="shared" si="2886"/>
        <v>0.41666666666666669</v>
      </c>
      <c r="L1453" s="2" t="str">
        <f t="shared" si="2886"/>
        <v>Angela</v>
      </c>
      <c r="M1453" s="2">
        <f t="shared" si="2886"/>
        <v>18.899999999999999</v>
      </c>
      <c r="N1453" s="2">
        <f t="shared" si="2886"/>
        <v>2</v>
      </c>
      <c r="O1453" s="2">
        <f t="shared" si="2886"/>
        <v>2</v>
      </c>
      <c r="P1453" s="2" t="str">
        <f t="shared" si="2886"/>
        <v>dez</v>
      </c>
      <c r="Q1453" s="7" t="str">
        <f>IF($N1453=1,IF(ISERROR(VLOOKUP($P1453,'M1'!$A:$C,Q$2,FALSE)),"NOT PRESENT",VLOOKUP($P1453,'M1'!$A:$C,Q$2,FALSE)),IF($N1453=2,IF(ISERROR(VLOOKUP(DATA!$P1453,'M2'!$A:$C,Q$2,FALSE)),"NOT PRESENT",VLOOKUP(DATA!$P1453,'M2'!$A:$C,Q$2,FALSE)),IF($N1453=0,IF(ISERROR(VLOOKUP($P1453,'M1'!$A:$C,Q$2,FALSE)),IF(ISERROR(VLOOKUP(DATA!$P1453,'M2'!$A:$C,Q$2,FALSE)),"NOT PRESENT",VLOOKUP(DATA!$P1453,'M2'!$A:$C,Q$2,FALSE)),VLOOKUP($P1453,'M1'!$A:$C,Q$2,FALSE)),"SPECIFY METHOD")))</f>
        <v>Debris - Zero</v>
      </c>
      <c r="R1453" s="7" t="str">
        <f>IF($N1453=1,IF(ISERROR(VLOOKUP($P1453,'M1'!$A:$C,R$2,FALSE)),"NOT PRESENT",VLOOKUP($P1453,'M1'!$A:$C,R$2,FALSE)),IF($N1453=2,IF(ISERROR(VLOOKUP(DATA!$P1453,'M2'!$A:$C,R$2,FALSE)),"NOT PRESENT",VLOOKUP(DATA!$P1453,'M2'!$A:$C,R$2,FALSE)),IF($N1453=0,IF(ISERROR(VLOOKUP($P1453,'M1'!$A:$C,R$2,FALSE)),IF(ISERROR(VLOOKUP(DATA!$P1453,'M2'!$A:$C,R$2,FALSE)),"NOT PRESENT",VLOOKUP(DATA!$P1453,'M2'!$A:$C,R$2,FALSE)),VLOOKUP($P1453,'M1'!$A:$C,R$2,FALSE)),"SPECIFY METHOD")))</f>
        <v>No Debris found</v>
      </c>
      <c r="S1453" s="33">
        <f t="shared" si="2834"/>
        <v>0</v>
      </c>
      <c r="T1453" s="2">
        <v>0</v>
      </c>
    </row>
    <row r="1454" spans="2:20">
      <c r="B1454" s="2" t="str">
        <f t="shared" ref="B1454:D1454" si="2887">IF(ISERROR(B1453),IF(ISERROR(B1452),IF(ISERROR(B1451),"BLANK",B1451),B1452),B1453)</f>
        <v>LH</v>
      </c>
      <c r="C1454" s="2" t="str">
        <f t="shared" si="2887"/>
        <v>KK</v>
      </c>
      <c r="D1454" s="2" t="str">
        <f t="shared" si="2887"/>
        <v>BC3</v>
      </c>
      <c r="E1454" s="7" t="str">
        <f>IF(ISERROR(VLOOKUP($D1454,SITES!$A:$E,2,FALSE)),"",VLOOKUP($D1454,SITES!$A:$E,2,FALSE))</f>
        <v>Broward County 3</v>
      </c>
      <c r="F1454" s="4">
        <f>IF(ISERROR(VLOOKUP($D1454,SITES!$A:$E,3,FALSE)),"",VLOOKUP($D1454,SITES!$A:$E,3,FALSE))</f>
        <v>26.158633333333334</v>
      </c>
      <c r="G1454" s="31">
        <f>IF(ISERROR(VLOOKUP($D1454,SITES!$A:$E,4,FALSE)),"",VLOOKUP($D1454,SITES!$A:$E,4,FALSE))</f>
        <v>-80.077349999999996</v>
      </c>
      <c r="H1454" s="50">
        <f t="shared" ref="H1454:P1454" si="2888">IF(ISERROR(H1453),IF(ISERROR(H1452),IF(ISERROR(H1451),"BLANK",H1451),H1452),H1453)</f>
        <v>45479</v>
      </c>
      <c r="I1454" s="2">
        <f t="shared" si="2888"/>
        <v>15</v>
      </c>
      <c r="J1454" s="2" t="str">
        <f t="shared" si="2888"/>
        <v>N</v>
      </c>
      <c r="K1454" s="6">
        <f t="shared" si="2888"/>
        <v>0.41666666666666669</v>
      </c>
      <c r="L1454" s="2" t="str">
        <f t="shared" si="2888"/>
        <v>Angela</v>
      </c>
      <c r="M1454" s="2">
        <f t="shared" si="2888"/>
        <v>18.899999999999999</v>
      </c>
      <c r="N1454" s="2">
        <f t="shared" si="2888"/>
        <v>2</v>
      </c>
      <c r="O1454" s="2">
        <f t="shared" si="2888"/>
        <v>2</v>
      </c>
      <c r="P1454" s="2" t="str">
        <f t="shared" si="2888"/>
        <v>dez</v>
      </c>
      <c r="Q1454" s="7" t="str">
        <f>IF($N1454=1,IF(ISERROR(VLOOKUP($P1454,'M1'!$A:$C,Q$2,FALSE)),"NOT PRESENT",VLOOKUP($P1454,'M1'!$A:$C,Q$2,FALSE)),IF($N1454=2,IF(ISERROR(VLOOKUP(DATA!$P1454,'M2'!$A:$C,Q$2,FALSE)),"NOT PRESENT",VLOOKUP(DATA!$P1454,'M2'!$A:$C,Q$2,FALSE)),IF($N1454=0,IF(ISERROR(VLOOKUP($P1454,'M1'!$A:$C,Q$2,FALSE)),IF(ISERROR(VLOOKUP(DATA!$P1454,'M2'!$A:$C,Q$2,FALSE)),"NOT PRESENT",VLOOKUP(DATA!$P1454,'M2'!$A:$C,Q$2,FALSE)),VLOOKUP($P1454,'M1'!$A:$C,Q$2,FALSE)),"SPECIFY METHOD")))</f>
        <v>Debris - Zero</v>
      </c>
      <c r="R1454" s="7" t="str">
        <f>IF($N1454=1,IF(ISERROR(VLOOKUP($P1454,'M1'!$A:$C,R$2,FALSE)),"NOT PRESENT",VLOOKUP($P1454,'M1'!$A:$C,R$2,FALSE)),IF($N1454=2,IF(ISERROR(VLOOKUP(DATA!$P1454,'M2'!$A:$C,R$2,FALSE)),"NOT PRESENT",VLOOKUP(DATA!$P1454,'M2'!$A:$C,R$2,FALSE)),IF($N1454=0,IF(ISERROR(VLOOKUP($P1454,'M1'!$A:$C,R$2,FALSE)),IF(ISERROR(VLOOKUP(DATA!$P1454,'M2'!$A:$C,R$2,FALSE)),"NOT PRESENT",VLOOKUP(DATA!$P1454,'M2'!$A:$C,R$2,FALSE)),VLOOKUP($P1454,'M1'!$A:$C,R$2,FALSE)),"SPECIFY METHOD")))</f>
        <v>No Debris found</v>
      </c>
      <c r="S1454" s="33">
        <f t="shared" si="2834"/>
        <v>0</v>
      </c>
      <c r="T1454" s="2">
        <v>0</v>
      </c>
    </row>
    <row r="1455" spans="2:20">
      <c r="B1455" s="2" t="str">
        <f t="shared" ref="B1455:D1455" si="2889">IF(ISERROR(B1454),IF(ISERROR(B1453),IF(ISERROR(B1452),"BLANK",B1452),B1453),B1454)</f>
        <v>LH</v>
      </c>
      <c r="C1455" s="2" t="str">
        <f t="shared" si="2889"/>
        <v>KK</v>
      </c>
      <c r="D1455" s="2" t="str">
        <f t="shared" si="2889"/>
        <v>BC3</v>
      </c>
      <c r="E1455" s="7" t="str">
        <f>IF(ISERROR(VLOOKUP($D1455,SITES!$A:$E,2,FALSE)),"",VLOOKUP($D1455,SITES!$A:$E,2,FALSE))</f>
        <v>Broward County 3</v>
      </c>
      <c r="F1455" s="4">
        <f>IF(ISERROR(VLOOKUP($D1455,SITES!$A:$E,3,FALSE)),"",VLOOKUP($D1455,SITES!$A:$E,3,FALSE))</f>
        <v>26.158633333333334</v>
      </c>
      <c r="G1455" s="31">
        <f>IF(ISERROR(VLOOKUP($D1455,SITES!$A:$E,4,FALSE)),"",VLOOKUP($D1455,SITES!$A:$E,4,FALSE))</f>
        <v>-80.077349999999996</v>
      </c>
      <c r="H1455" s="50">
        <f t="shared" ref="H1455:P1455" si="2890">IF(ISERROR(H1454),IF(ISERROR(H1453),IF(ISERROR(H1452),"BLANK",H1452),H1453),H1454)</f>
        <v>45479</v>
      </c>
      <c r="I1455" s="2">
        <f t="shared" si="2890"/>
        <v>15</v>
      </c>
      <c r="J1455" s="2" t="str">
        <f t="shared" si="2890"/>
        <v>N</v>
      </c>
      <c r="K1455" s="6">
        <f t="shared" si="2890"/>
        <v>0.41666666666666669</v>
      </c>
      <c r="L1455" s="2" t="str">
        <f t="shared" si="2890"/>
        <v>Angela</v>
      </c>
      <c r="M1455" s="2">
        <f t="shared" si="2890"/>
        <v>18.899999999999999</v>
      </c>
      <c r="N1455" s="2">
        <f t="shared" si="2890"/>
        <v>2</v>
      </c>
      <c r="O1455" s="2">
        <f t="shared" si="2890"/>
        <v>2</v>
      </c>
      <c r="P1455" s="2" t="str">
        <f t="shared" si="2890"/>
        <v>dez</v>
      </c>
      <c r="Q1455" s="7" t="str">
        <f>IF($N1455=1,IF(ISERROR(VLOOKUP($P1455,'M1'!$A:$C,Q$2,FALSE)),"NOT PRESENT",VLOOKUP($P1455,'M1'!$A:$C,Q$2,FALSE)),IF($N1455=2,IF(ISERROR(VLOOKUP(DATA!$P1455,'M2'!$A:$C,Q$2,FALSE)),"NOT PRESENT",VLOOKUP(DATA!$P1455,'M2'!$A:$C,Q$2,FALSE)),IF($N1455=0,IF(ISERROR(VLOOKUP($P1455,'M1'!$A:$C,Q$2,FALSE)),IF(ISERROR(VLOOKUP(DATA!$P1455,'M2'!$A:$C,Q$2,FALSE)),"NOT PRESENT",VLOOKUP(DATA!$P1455,'M2'!$A:$C,Q$2,FALSE)),VLOOKUP($P1455,'M1'!$A:$C,Q$2,FALSE)),"SPECIFY METHOD")))</f>
        <v>Debris - Zero</v>
      </c>
      <c r="R1455" s="7" t="str">
        <f>IF($N1455=1,IF(ISERROR(VLOOKUP($P1455,'M1'!$A:$C,R$2,FALSE)),"NOT PRESENT",VLOOKUP($P1455,'M1'!$A:$C,R$2,FALSE)),IF($N1455=2,IF(ISERROR(VLOOKUP(DATA!$P1455,'M2'!$A:$C,R$2,FALSE)),"NOT PRESENT",VLOOKUP(DATA!$P1455,'M2'!$A:$C,R$2,FALSE)),IF($N1455=0,IF(ISERROR(VLOOKUP($P1455,'M1'!$A:$C,R$2,FALSE)),IF(ISERROR(VLOOKUP(DATA!$P1455,'M2'!$A:$C,R$2,FALSE)),"NOT PRESENT",VLOOKUP(DATA!$P1455,'M2'!$A:$C,R$2,FALSE)),VLOOKUP($P1455,'M1'!$A:$C,R$2,FALSE)),"SPECIFY METHOD")))</f>
        <v>No Debris found</v>
      </c>
      <c r="S1455" s="33">
        <f t="shared" si="2834"/>
        <v>0</v>
      </c>
      <c r="T1455" s="2">
        <v>0</v>
      </c>
    </row>
    <row r="1456" spans="2:20">
      <c r="B1456" s="2" t="str">
        <f t="shared" ref="B1456:D1456" si="2891">IF(ISERROR(B1455),IF(ISERROR(B1454),IF(ISERROR(B1453),"BLANK",B1453),B1454),B1455)</f>
        <v>LH</v>
      </c>
      <c r="C1456" s="2" t="str">
        <f t="shared" si="2891"/>
        <v>KK</v>
      </c>
      <c r="D1456" s="2" t="str">
        <f t="shared" si="2891"/>
        <v>BC3</v>
      </c>
      <c r="E1456" s="7" t="str">
        <f>IF(ISERROR(VLOOKUP($D1456,SITES!$A:$E,2,FALSE)),"",VLOOKUP($D1456,SITES!$A:$E,2,FALSE))</f>
        <v>Broward County 3</v>
      </c>
      <c r="F1456" s="4">
        <f>IF(ISERROR(VLOOKUP($D1456,SITES!$A:$E,3,FALSE)),"",VLOOKUP($D1456,SITES!$A:$E,3,FALSE))</f>
        <v>26.158633333333334</v>
      </c>
      <c r="G1456" s="31">
        <f>IF(ISERROR(VLOOKUP($D1456,SITES!$A:$E,4,FALSE)),"",VLOOKUP($D1456,SITES!$A:$E,4,FALSE))</f>
        <v>-80.077349999999996</v>
      </c>
      <c r="H1456" s="50">
        <f t="shared" ref="H1456:P1456" si="2892">IF(ISERROR(H1455),IF(ISERROR(H1454),IF(ISERROR(H1453),"BLANK",H1453),H1454),H1455)</f>
        <v>45479</v>
      </c>
      <c r="I1456" s="2">
        <f t="shared" si="2892"/>
        <v>15</v>
      </c>
      <c r="J1456" s="2" t="str">
        <f t="shared" si="2892"/>
        <v>N</v>
      </c>
      <c r="K1456" s="6">
        <f t="shared" si="2892"/>
        <v>0.41666666666666669</v>
      </c>
      <c r="L1456" s="2" t="str">
        <f t="shared" si="2892"/>
        <v>Angela</v>
      </c>
      <c r="M1456" s="2">
        <f t="shared" si="2892"/>
        <v>18.899999999999999</v>
      </c>
      <c r="N1456" s="2">
        <f t="shared" si="2892"/>
        <v>2</v>
      </c>
      <c r="O1456" s="2">
        <f t="shared" si="2892"/>
        <v>2</v>
      </c>
      <c r="P1456" s="2" t="str">
        <f t="shared" si="2892"/>
        <v>dez</v>
      </c>
      <c r="Q1456" s="7" t="str">
        <f>IF($N1456=1,IF(ISERROR(VLOOKUP($P1456,'M1'!$A:$C,Q$2,FALSE)),"NOT PRESENT",VLOOKUP($P1456,'M1'!$A:$C,Q$2,FALSE)),IF($N1456=2,IF(ISERROR(VLOOKUP(DATA!$P1456,'M2'!$A:$C,Q$2,FALSE)),"NOT PRESENT",VLOOKUP(DATA!$P1456,'M2'!$A:$C,Q$2,FALSE)),IF($N1456=0,IF(ISERROR(VLOOKUP($P1456,'M1'!$A:$C,Q$2,FALSE)),IF(ISERROR(VLOOKUP(DATA!$P1456,'M2'!$A:$C,Q$2,FALSE)),"NOT PRESENT",VLOOKUP(DATA!$P1456,'M2'!$A:$C,Q$2,FALSE)),VLOOKUP($P1456,'M1'!$A:$C,Q$2,FALSE)),"SPECIFY METHOD")))</f>
        <v>Debris - Zero</v>
      </c>
      <c r="R1456" s="7" t="str">
        <f>IF($N1456=1,IF(ISERROR(VLOOKUP($P1456,'M1'!$A:$C,R$2,FALSE)),"NOT PRESENT",VLOOKUP($P1456,'M1'!$A:$C,R$2,FALSE)),IF($N1456=2,IF(ISERROR(VLOOKUP(DATA!$P1456,'M2'!$A:$C,R$2,FALSE)),"NOT PRESENT",VLOOKUP(DATA!$P1456,'M2'!$A:$C,R$2,FALSE)),IF($N1456=0,IF(ISERROR(VLOOKUP($P1456,'M1'!$A:$C,R$2,FALSE)),IF(ISERROR(VLOOKUP(DATA!$P1456,'M2'!$A:$C,R$2,FALSE)),"NOT PRESENT",VLOOKUP(DATA!$P1456,'M2'!$A:$C,R$2,FALSE)),VLOOKUP($P1456,'M1'!$A:$C,R$2,FALSE)),"SPECIFY METHOD")))</f>
        <v>No Debris found</v>
      </c>
      <c r="S1456" s="33">
        <f t="shared" si="2834"/>
        <v>0</v>
      </c>
      <c r="T1456" s="2">
        <v>0</v>
      </c>
    </row>
    <row r="1457" spans="2:20">
      <c r="B1457" s="2" t="str">
        <f t="shared" ref="B1457:D1457" si="2893">IF(ISERROR(B1456),IF(ISERROR(B1455),IF(ISERROR(B1454),"BLANK",B1454),B1455),B1456)</f>
        <v>LH</v>
      </c>
      <c r="C1457" s="2" t="str">
        <f t="shared" si="2893"/>
        <v>KK</v>
      </c>
      <c r="D1457" s="2" t="str">
        <f t="shared" si="2893"/>
        <v>BC3</v>
      </c>
      <c r="E1457" s="7" t="str">
        <f>IF(ISERROR(VLOOKUP($D1457,SITES!$A:$E,2,FALSE)),"",VLOOKUP($D1457,SITES!$A:$E,2,FALSE))</f>
        <v>Broward County 3</v>
      </c>
      <c r="F1457" s="4">
        <f>IF(ISERROR(VLOOKUP($D1457,SITES!$A:$E,3,FALSE)),"",VLOOKUP($D1457,SITES!$A:$E,3,FALSE))</f>
        <v>26.158633333333334</v>
      </c>
      <c r="G1457" s="31">
        <f>IF(ISERROR(VLOOKUP($D1457,SITES!$A:$E,4,FALSE)),"",VLOOKUP($D1457,SITES!$A:$E,4,FALSE))</f>
        <v>-80.077349999999996</v>
      </c>
      <c r="H1457" s="50">
        <f t="shared" ref="H1457:P1457" si="2894">IF(ISERROR(H1456),IF(ISERROR(H1455),IF(ISERROR(H1454),"BLANK",H1454),H1455),H1456)</f>
        <v>45479</v>
      </c>
      <c r="I1457" s="2">
        <f t="shared" si="2894"/>
        <v>15</v>
      </c>
      <c r="J1457" s="2" t="str">
        <f t="shared" si="2894"/>
        <v>N</v>
      </c>
      <c r="K1457" s="6">
        <f t="shared" si="2894"/>
        <v>0.41666666666666669</v>
      </c>
      <c r="L1457" s="2" t="str">
        <f t="shared" si="2894"/>
        <v>Angela</v>
      </c>
      <c r="M1457" s="2">
        <f t="shared" si="2894"/>
        <v>18.899999999999999</v>
      </c>
      <c r="N1457" s="2">
        <f t="shared" si="2894"/>
        <v>2</v>
      </c>
      <c r="O1457" s="2">
        <f t="shared" si="2894"/>
        <v>2</v>
      </c>
      <c r="P1457" s="2" t="str">
        <f t="shared" si="2894"/>
        <v>dez</v>
      </c>
      <c r="Q1457" s="7" t="str">
        <f>IF($N1457=1,IF(ISERROR(VLOOKUP($P1457,'M1'!$A:$C,Q$2,FALSE)),"NOT PRESENT",VLOOKUP($P1457,'M1'!$A:$C,Q$2,FALSE)),IF($N1457=2,IF(ISERROR(VLOOKUP(DATA!$P1457,'M2'!$A:$C,Q$2,FALSE)),"NOT PRESENT",VLOOKUP(DATA!$P1457,'M2'!$A:$C,Q$2,FALSE)),IF($N1457=0,IF(ISERROR(VLOOKUP($P1457,'M1'!$A:$C,Q$2,FALSE)),IF(ISERROR(VLOOKUP(DATA!$P1457,'M2'!$A:$C,Q$2,FALSE)),"NOT PRESENT",VLOOKUP(DATA!$P1457,'M2'!$A:$C,Q$2,FALSE)),VLOOKUP($P1457,'M1'!$A:$C,Q$2,FALSE)),"SPECIFY METHOD")))</f>
        <v>Debris - Zero</v>
      </c>
      <c r="R1457" s="7" t="str">
        <f>IF($N1457=1,IF(ISERROR(VLOOKUP($P1457,'M1'!$A:$C,R$2,FALSE)),"NOT PRESENT",VLOOKUP($P1457,'M1'!$A:$C,R$2,FALSE)),IF($N1457=2,IF(ISERROR(VLOOKUP(DATA!$P1457,'M2'!$A:$C,R$2,FALSE)),"NOT PRESENT",VLOOKUP(DATA!$P1457,'M2'!$A:$C,R$2,FALSE)),IF($N1457=0,IF(ISERROR(VLOOKUP($P1457,'M1'!$A:$C,R$2,FALSE)),IF(ISERROR(VLOOKUP(DATA!$P1457,'M2'!$A:$C,R$2,FALSE)),"NOT PRESENT",VLOOKUP(DATA!$P1457,'M2'!$A:$C,R$2,FALSE)),VLOOKUP($P1457,'M1'!$A:$C,R$2,FALSE)),"SPECIFY METHOD")))</f>
        <v>No Debris found</v>
      </c>
      <c r="S1457" s="33">
        <f t="shared" si="2834"/>
        <v>0</v>
      </c>
      <c r="T1457" s="2">
        <v>0</v>
      </c>
    </row>
    <row r="1458" spans="2:20">
      <c r="B1458" s="2" t="str">
        <f t="shared" ref="B1458:D1458" si="2895">IF(ISERROR(B1457),IF(ISERROR(B1456),IF(ISERROR(B1455),"BLANK",B1455),B1456),B1457)</f>
        <v>LH</v>
      </c>
      <c r="C1458" s="2" t="str">
        <f t="shared" si="2895"/>
        <v>KK</v>
      </c>
      <c r="D1458" s="2" t="str">
        <f t="shared" si="2895"/>
        <v>BC3</v>
      </c>
      <c r="E1458" s="7" t="str">
        <f>IF(ISERROR(VLOOKUP($D1458,SITES!$A:$E,2,FALSE)),"",VLOOKUP($D1458,SITES!$A:$E,2,FALSE))</f>
        <v>Broward County 3</v>
      </c>
      <c r="F1458" s="4">
        <f>IF(ISERROR(VLOOKUP($D1458,SITES!$A:$E,3,FALSE)),"",VLOOKUP($D1458,SITES!$A:$E,3,FALSE))</f>
        <v>26.158633333333334</v>
      </c>
      <c r="G1458" s="31">
        <f>IF(ISERROR(VLOOKUP($D1458,SITES!$A:$E,4,FALSE)),"",VLOOKUP($D1458,SITES!$A:$E,4,FALSE))</f>
        <v>-80.077349999999996</v>
      </c>
      <c r="H1458" s="50">
        <f t="shared" ref="H1458:P1458" si="2896">IF(ISERROR(H1457),IF(ISERROR(H1456),IF(ISERROR(H1455),"BLANK",H1455),H1456),H1457)</f>
        <v>45479</v>
      </c>
      <c r="I1458" s="2">
        <f t="shared" si="2896"/>
        <v>15</v>
      </c>
      <c r="J1458" s="2" t="str">
        <f t="shared" si="2896"/>
        <v>N</v>
      </c>
      <c r="K1458" s="6">
        <f t="shared" si="2896"/>
        <v>0.41666666666666669</v>
      </c>
      <c r="L1458" s="2" t="str">
        <f t="shared" si="2896"/>
        <v>Angela</v>
      </c>
      <c r="M1458" s="2">
        <f t="shared" si="2896"/>
        <v>18.899999999999999</v>
      </c>
      <c r="N1458" s="2">
        <f t="shared" si="2896"/>
        <v>2</v>
      </c>
      <c r="O1458" s="2">
        <f t="shared" si="2896"/>
        <v>2</v>
      </c>
      <c r="P1458" s="2" t="str">
        <f t="shared" si="2896"/>
        <v>dez</v>
      </c>
      <c r="Q1458" s="7" t="str">
        <f>IF($N1458=1,IF(ISERROR(VLOOKUP($P1458,'M1'!$A:$C,Q$2,FALSE)),"NOT PRESENT",VLOOKUP($P1458,'M1'!$A:$C,Q$2,FALSE)),IF($N1458=2,IF(ISERROR(VLOOKUP(DATA!$P1458,'M2'!$A:$C,Q$2,FALSE)),"NOT PRESENT",VLOOKUP(DATA!$P1458,'M2'!$A:$C,Q$2,FALSE)),IF($N1458=0,IF(ISERROR(VLOOKUP($P1458,'M1'!$A:$C,Q$2,FALSE)),IF(ISERROR(VLOOKUP(DATA!$P1458,'M2'!$A:$C,Q$2,FALSE)),"NOT PRESENT",VLOOKUP(DATA!$P1458,'M2'!$A:$C,Q$2,FALSE)),VLOOKUP($P1458,'M1'!$A:$C,Q$2,FALSE)),"SPECIFY METHOD")))</f>
        <v>Debris - Zero</v>
      </c>
      <c r="R1458" s="7" t="str">
        <f>IF($N1458=1,IF(ISERROR(VLOOKUP($P1458,'M1'!$A:$C,R$2,FALSE)),"NOT PRESENT",VLOOKUP($P1458,'M1'!$A:$C,R$2,FALSE)),IF($N1458=2,IF(ISERROR(VLOOKUP(DATA!$P1458,'M2'!$A:$C,R$2,FALSE)),"NOT PRESENT",VLOOKUP(DATA!$P1458,'M2'!$A:$C,R$2,FALSE)),IF($N1458=0,IF(ISERROR(VLOOKUP($P1458,'M1'!$A:$C,R$2,FALSE)),IF(ISERROR(VLOOKUP(DATA!$P1458,'M2'!$A:$C,R$2,FALSE)),"NOT PRESENT",VLOOKUP(DATA!$P1458,'M2'!$A:$C,R$2,FALSE)),VLOOKUP($P1458,'M1'!$A:$C,R$2,FALSE)),"SPECIFY METHOD")))</f>
        <v>No Debris found</v>
      </c>
      <c r="S1458" s="33">
        <f t="shared" si="2834"/>
        <v>0</v>
      </c>
      <c r="T1458" s="2">
        <v>0</v>
      </c>
    </row>
    <row r="1459" spans="2:20">
      <c r="B1459" s="2" t="str">
        <f t="shared" ref="B1459:D1459" si="2897">IF(ISERROR(B1458),IF(ISERROR(B1457),IF(ISERROR(B1456),"BLANK",B1456),B1457),B1458)</f>
        <v>LH</v>
      </c>
      <c r="C1459" s="2" t="str">
        <f t="shared" si="2897"/>
        <v>KK</v>
      </c>
      <c r="D1459" s="2" t="str">
        <f t="shared" si="2897"/>
        <v>BC3</v>
      </c>
      <c r="E1459" s="7" t="str">
        <f>IF(ISERROR(VLOOKUP($D1459,SITES!$A:$E,2,FALSE)),"",VLOOKUP($D1459,SITES!$A:$E,2,FALSE))</f>
        <v>Broward County 3</v>
      </c>
      <c r="F1459" s="4">
        <f>IF(ISERROR(VLOOKUP($D1459,SITES!$A:$E,3,FALSE)),"",VLOOKUP($D1459,SITES!$A:$E,3,FALSE))</f>
        <v>26.158633333333334</v>
      </c>
      <c r="G1459" s="31">
        <f>IF(ISERROR(VLOOKUP($D1459,SITES!$A:$E,4,FALSE)),"",VLOOKUP($D1459,SITES!$A:$E,4,FALSE))</f>
        <v>-80.077349999999996</v>
      </c>
      <c r="H1459" s="50">
        <f t="shared" ref="H1459:P1459" si="2898">IF(ISERROR(H1458),IF(ISERROR(H1457),IF(ISERROR(H1456),"BLANK",H1456),H1457),H1458)</f>
        <v>45479</v>
      </c>
      <c r="I1459" s="2">
        <f t="shared" si="2898"/>
        <v>15</v>
      </c>
      <c r="J1459" s="2" t="str">
        <f t="shared" si="2898"/>
        <v>N</v>
      </c>
      <c r="K1459" s="6">
        <f t="shared" si="2898"/>
        <v>0.41666666666666669</v>
      </c>
      <c r="L1459" s="2" t="str">
        <f t="shared" si="2898"/>
        <v>Angela</v>
      </c>
      <c r="M1459" s="2">
        <f t="shared" si="2898"/>
        <v>18.899999999999999</v>
      </c>
      <c r="N1459" s="2">
        <f t="shared" si="2898"/>
        <v>2</v>
      </c>
      <c r="O1459" s="2">
        <f t="shared" si="2898"/>
        <v>2</v>
      </c>
      <c r="P1459" s="2" t="str">
        <f t="shared" si="2898"/>
        <v>dez</v>
      </c>
      <c r="Q1459" s="7" t="str">
        <f>IF($N1459=1,IF(ISERROR(VLOOKUP($P1459,'M1'!$A:$C,Q$2,FALSE)),"NOT PRESENT",VLOOKUP($P1459,'M1'!$A:$C,Q$2,FALSE)),IF($N1459=2,IF(ISERROR(VLOOKUP(DATA!$P1459,'M2'!$A:$C,Q$2,FALSE)),"NOT PRESENT",VLOOKUP(DATA!$P1459,'M2'!$A:$C,Q$2,FALSE)),IF($N1459=0,IF(ISERROR(VLOOKUP($P1459,'M1'!$A:$C,Q$2,FALSE)),IF(ISERROR(VLOOKUP(DATA!$P1459,'M2'!$A:$C,Q$2,FALSE)),"NOT PRESENT",VLOOKUP(DATA!$P1459,'M2'!$A:$C,Q$2,FALSE)),VLOOKUP($P1459,'M1'!$A:$C,Q$2,FALSE)),"SPECIFY METHOD")))</f>
        <v>Debris - Zero</v>
      </c>
      <c r="R1459" s="7" t="str">
        <f>IF($N1459=1,IF(ISERROR(VLOOKUP($P1459,'M1'!$A:$C,R$2,FALSE)),"NOT PRESENT",VLOOKUP($P1459,'M1'!$A:$C,R$2,FALSE)),IF($N1459=2,IF(ISERROR(VLOOKUP(DATA!$P1459,'M2'!$A:$C,R$2,FALSE)),"NOT PRESENT",VLOOKUP(DATA!$P1459,'M2'!$A:$C,R$2,FALSE)),IF($N1459=0,IF(ISERROR(VLOOKUP($P1459,'M1'!$A:$C,R$2,FALSE)),IF(ISERROR(VLOOKUP(DATA!$P1459,'M2'!$A:$C,R$2,FALSE)),"NOT PRESENT",VLOOKUP(DATA!$P1459,'M2'!$A:$C,R$2,FALSE)),VLOOKUP($P1459,'M1'!$A:$C,R$2,FALSE)),"SPECIFY METHOD")))</f>
        <v>No Debris found</v>
      </c>
      <c r="S1459" s="33">
        <f t="shared" si="2834"/>
        <v>0</v>
      </c>
      <c r="T1459" s="2">
        <v>0</v>
      </c>
    </row>
    <row r="1460" spans="2:20">
      <c r="B1460" s="2" t="str">
        <f t="shared" ref="B1460:D1460" si="2899">IF(ISERROR(B1459),IF(ISERROR(B1458),IF(ISERROR(B1457),"BLANK",B1457),B1458),B1459)</f>
        <v>LH</v>
      </c>
      <c r="C1460" s="2" t="str">
        <f t="shared" si="2899"/>
        <v>KK</v>
      </c>
      <c r="D1460" s="2" t="str">
        <f t="shared" si="2899"/>
        <v>BC3</v>
      </c>
      <c r="E1460" s="7" t="str">
        <f>IF(ISERROR(VLOOKUP($D1460,SITES!$A:$E,2,FALSE)),"",VLOOKUP($D1460,SITES!$A:$E,2,FALSE))</f>
        <v>Broward County 3</v>
      </c>
      <c r="F1460" s="4">
        <f>IF(ISERROR(VLOOKUP($D1460,SITES!$A:$E,3,FALSE)),"",VLOOKUP($D1460,SITES!$A:$E,3,FALSE))</f>
        <v>26.158633333333334</v>
      </c>
      <c r="G1460" s="31">
        <f>IF(ISERROR(VLOOKUP($D1460,SITES!$A:$E,4,FALSE)),"",VLOOKUP($D1460,SITES!$A:$E,4,FALSE))</f>
        <v>-80.077349999999996</v>
      </c>
      <c r="H1460" s="50">
        <f t="shared" ref="H1460:P1460" si="2900">IF(ISERROR(H1459),IF(ISERROR(H1458),IF(ISERROR(H1457),"BLANK",H1457),H1458),H1459)</f>
        <v>45479</v>
      </c>
      <c r="I1460" s="2">
        <f t="shared" si="2900"/>
        <v>15</v>
      </c>
      <c r="J1460" s="2" t="str">
        <f t="shared" si="2900"/>
        <v>N</v>
      </c>
      <c r="K1460" s="6">
        <f t="shared" si="2900"/>
        <v>0.41666666666666669</v>
      </c>
      <c r="L1460" s="2" t="str">
        <f t="shared" si="2900"/>
        <v>Angela</v>
      </c>
      <c r="M1460" s="2">
        <f t="shared" si="2900"/>
        <v>18.899999999999999</v>
      </c>
      <c r="N1460" s="2">
        <f t="shared" si="2900"/>
        <v>2</v>
      </c>
      <c r="O1460" s="2">
        <f t="shared" si="2900"/>
        <v>2</v>
      </c>
      <c r="P1460" s="2" t="str">
        <f t="shared" si="2900"/>
        <v>dez</v>
      </c>
      <c r="Q1460" s="7" t="str">
        <f>IF($N1460=1,IF(ISERROR(VLOOKUP($P1460,'M1'!$A:$C,Q$2,FALSE)),"NOT PRESENT",VLOOKUP($P1460,'M1'!$A:$C,Q$2,FALSE)),IF($N1460=2,IF(ISERROR(VLOOKUP(DATA!$P1460,'M2'!$A:$C,Q$2,FALSE)),"NOT PRESENT",VLOOKUP(DATA!$P1460,'M2'!$A:$C,Q$2,FALSE)),IF($N1460=0,IF(ISERROR(VLOOKUP($P1460,'M1'!$A:$C,Q$2,FALSE)),IF(ISERROR(VLOOKUP(DATA!$P1460,'M2'!$A:$C,Q$2,FALSE)),"NOT PRESENT",VLOOKUP(DATA!$P1460,'M2'!$A:$C,Q$2,FALSE)),VLOOKUP($P1460,'M1'!$A:$C,Q$2,FALSE)),"SPECIFY METHOD")))</f>
        <v>Debris - Zero</v>
      </c>
      <c r="R1460" s="7" t="str">
        <f>IF($N1460=1,IF(ISERROR(VLOOKUP($P1460,'M1'!$A:$C,R$2,FALSE)),"NOT PRESENT",VLOOKUP($P1460,'M1'!$A:$C,R$2,FALSE)),IF($N1460=2,IF(ISERROR(VLOOKUP(DATA!$P1460,'M2'!$A:$C,R$2,FALSE)),"NOT PRESENT",VLOOKUP(DATA!$P1460,'M2'!$A:$C,R$2,FALSE)),IF($N1460=0,IF(ISERROR(VLOOKUP($P1460,'M1'!$A:$C,R$2,FALSE)),IF(ISERROR(VLOOKUP(DATA!$P1460,'M2'!$A:$C,R$2,FALSE)),"NOT PRESENT",VLOOKUP(DATA!$P1460,'M2'!$A:$C,R$2,FALSE)),VLOOKUP($P1460,'M1'!$A:$C,R$2,FALSE)),"SPECIFY METHOD")))</f>
        <v>No Debris found</v>
      </c>
      <c r="S1460" s="33">
        <f t="shared" si="2834"/>
        <v>0</v>
      </c>
      <c r="T1460" s="2">
        <v>0</v>
      </c>
    </row>
    <row r="1461" spans="2:20">
      <c r="B1461" s="2" t="str">
        <f t="shared" ref="B1461:D1461" si="2901">IF(ISERROR(B1460),IF(ISERROR(B1459),IF(ISERROR(B1458),"BLANK",B1458),B1459),B1460)</f>
        <v>LH</v>
      </c>
      <c r="C1461" s="2" t="str">
        <f t="shared" si="2901"/>
        <v>KK</v>
      </c>
      <c r="D1461" s="2" t="str">
        <f t="shared" si="2901"/>
        <v>BC3</v>
      </c>
      <c r="E1461" s="7" t="str">
        <f>IF(ISERROR(VLOOKUP($D1461,SITES!$A:$E,2,FALSE)),"",VLOOKUP($D1461,SITES!$A:$E,2,FALSE))</f>
        <v>Broward County 3</v>
      </c>
      <c r="F1461" s="4">
        <f>IF(ISERROR(VLOOKUP($D1461,SITES!$A:$E,3,FALSE)),"",VLOOKUP($D1461,SITES!$A:$E,3,FALSE))</f>
        <v>26.158633333333334</v>
      </c>
      <c r="G1461" s="31">
        <f>IF(ISERROR(VLOOKUP($D1461,SITES!$A:$E,4,FALSE)),"",VLOOKUP($D1461,SITES!$A:$E,4,FALSE))</f>
        <v>-80.077349999999996</v>
      </c>
      <c r="H1461" s="50">
        <f t="shared" ref="H1461:P1461" si="2902">IF(ISERROR(H1460),IF(ISERROR(H1459),IF(ISERROR(H1458),"BLANK",H1458),H1459),H1460)</f>
        <v>45479</v>
      </c>
      <c r="I1461" s="2">
        <f t="shared" si="2902"/>
        <v>15</v>
      </c>
      <c r="J1461" s="2" t="str">
        <f t="shared" si="2902"/>
        <v>N</v>
      </c>
      <c r="K1461" s="6">
        <f t="shared" si="2902"/>
        <v>0.41666666666666669</v>
      </c>
      <c r="L1461" s="2" t="str">
        <f t="shared" si="2902"/>
        <v>Angela</v>
      </c>
      <c r="M1461" s="2">
        <f t="shared" si="2902"/>
        <v>18.899999999999999</v>
      </c>
      <c r="N1461" s="2">
        <f t="shared" si="2902"/>
        <v>2</v>
      </c>
      <c r="O1461" s="2">
        <f t="shared" si="2902"/>
        <v>2</v>
      </c>
      <c r="P1461" s="2" t="str">
        <f t="shared" si="2902"/>
        <v>dez</v>
      </c>
      <c r="Q1461" s="7" t="str">
        <f>IF($N1461=1,IF(ISERROR(VLOOKUP($P1461,'M1'!$A:$C,Q$2,FALSE)),"NOT PRESENT",VLOOKUP($P1461,'M1'!$A:$C,Q$2,FALSE)),IF($N1461=2,IF(ISERROR(VLOOKUP(DATA!$P1461,'M2'!$A:$C,Q$2,FALSE)),"NOT PRESENT",VLOOKUP(DATA!$P1461,'M2'!$A:$C,Q$2,FALSE)),IF($N1461=0,IF(ISERROR(VLOOKUP($P1461,'M1'!$A:$C,Q$2,FALSE)),IF(ISERROR(VLOOKUP(DATA!$P1461,'M2'!$A:$C,Q$2,FALSE)),"NOT PRESENT",VLOOKUP(DATA!$P1461,'M2'!$A:$C,Q$2,FALSE)),VLOOKUP($P1461,'M1'!$A:$C,Q$2,FALSE)),"SPECIFY METHOD")))</f>
        <v>Debris - Zero</v>
      </c>
      <c r="R1461" s="7" t="str">
        <f>IF($N1461=1,IF(ISERROR(VLOOKUP($P1461,'M1'!$A:$C,R$2,FALSE)),"NOT PRESENT",VLOOKUP($P1461,'M1'!$A:$C,R$2,FALSE)),IF($N1461=2,IF(ISERROR(VLOOKUP(DATA!$P1461,'M2'!$A:$C,R$2,FALSE)),"NOT PRESENT",VLOOKUP(DATA!$P1461,'M2'!$A:$C,R$2,FALSE)),IF($N1461=0,IF(ISERROR(VLOOKUP($P1461,'M1'!$A:$C,R$2,FALSE)),IF(ISERROR(VLOOKUP(DATA!$P1461,'M2'!$A:$C,R$2,FALSE)),"NOT PRESENT",VLOOKUP(DATA!$P1461,'M2'!$A:$C,R$2,FALSE)),VLOOKUP($P1461,'M1'!$A:$C,R$2,FALSE)),"SPECIFY METHOD")))</f>
        <v>No Debris found</v>
      </c>
      <c r="S1461" s="33">
        <f t="shared" si="2834"/>
        <v>0</v>
      </c>
      <c r="T1461" s="2">
        <v>0</v>
      </c>
    </row>
    <row r="1462" spans="2:20">
      <c r="B1462" s="2" t="str">
        <f t="shared" ref="B1462:D1462" si="2903">IF(ISERROR(B1461),IF(ISERROR(B1460),IF(ISERROR(B1459),"BLANK",B1459),B1460),B1461)</f>
        <v>LH</v>
      </c>
      <c r="C1462" s="2" t="str">
        <f t="shared" si="2903"/>
        <v>KK</v>
      </c>
      <c r="D1462" s="2" t="str">
        <f t="shared" si="2903"/>
        <v>BC3</v>
      </c>
      <c r="E1462" s="7" t="str">
        <f>IF(ISERROR(VLOOKUP($D1462,SITES!$A:$E,2,FALSE)),"",VLOOKUP($D1462,SITES!$A:$E,2,FALSE))</f>
        <v>Broward County 3</v>
      </c>
      <c r="F1462" s="4">
        <f>IF(ISERROR(VLOOKUP($D1462,SITES!$A:$E,3,FALSE)),"",VLOOKUP($D1462,SITES!$A:$E,3,FALSE))</f>
        <v>26.158633333333334</v>
      </c>
      <c r="G1462" s="31">
        <f>IF(ISERROR(VLOOKUP($D1462,SITES!$A:$E,4,FALSE)),"",VLOOKUP($D1462,SITES!$A:$E,4,FALSE))</f>
        <v>-80.077349999999996</v>
      </c>
      <c r="H1462" s="50">
        <f t="shared" ref="H1462:P1462" si="2904">IF(ISERROR(H1461),IF(ISERROR(H1460),IF(ISERROR(H1459),"BLANK",H1459),H1460),H1461)</f>
        <v>45479</v>
      </c>
      <c r="I1462" s="2">
        <f t="shared" si="2904"/>
        <v>15</v>
      </c>
      <c r="J1462" s="2" t="str">
        <f t="shared" si="2904"/>
        <v>N</v>
      </c>
      <c r="K1462" s="6">
        <f t="shared" si="2904"/>
        <v>0.41666666666666669</v>
      </c>
      <c r="L1462" s="2" t="str">
        <f t="shared" si="2904"/>
        <v>Angela</v>
      </c>
      <c r="M1462" s="2">
        <f t="shared" si="2904"/>
        <v>18.899999999999999</v>
      </c>
      <c r="N1462" s="2">
        <f t="shared" si="2904"/>
        <v>2</v>
      </c>
      <c r="O1462" s="2">
        <f t="shared" si="2904"/>
        <v>2</v>
      </c>
      <c r="P1462" s="2" t="str">
        <f t="shared" si="2904"/>
        <v>dez</v>
      </c>
      <c r="Q1462" s="7" t="str">
        <f>IF($N1462=1,IF(ISERROR(VLOOKUP($P1462,'M1'!$A:$C,Q$2,FALSE)),"NOT PRESENT",VLOOKUP($P1462,'M1'!$A:$C,Q$2,FALSE)),IF($N1462=2,IF(ISERROR(VLOOKUP(DATA!$P1462,'M2'!$A:$C,Q$2,FALSE)),"NOT PRESENT",VLOOKUP(DATA!$P1462,'M2'!$A:$C,Q$2,FALSE)),IF($N1462=0,IF(ISERROR(VLOOKUP($P1462,'M1'!$A:$C,Q$2,FALSE)),IF(ISERROR(VLOOKUP(DATA!$P1462,'M2'!$A:$C,Q$2,FALSE)),"NOT PRESENT",VLOOKUP(DATA!$P1462,'M2'!$A:$C,Q$2,FALSE)),VLOOKUP($P1462,'M1'!$A:$C,Q$2,FALSE)),"SPECIFY METHOD")))</f>
        <v>Debris - Zero</v>
      </c>
      <c r="R1462" s="7" t="str">
        <f>IF($N1462=1,IF(ISERROR(VLOOKUP($P1462,'M1'!$A:$C,R$2,FALSE)),"NOT PRESENT",VLOOKUP($P1462,'M1'!$A:$C,R$2,FALSE)),IF($N1462=2,IF(ISERROR(VLOOKUP(DATA!$P1462,'M2'!$A:$C,R$2,FALSE)),"NOT PRESENT",VLOOKUP(DATA!$P1462,'M2'!$A:$C,R$2,FALSE)),IF($N1462=0,IF(ISERROR(VLOOKUP($P1462,'M1'!$A:$C,R$2,FALSE)),IF(ISERROR(VLOOKUP(DATA!$P1462,'M2'!$A:$C,R$2,FALSE)),"NOT PRESENT",VLOOKUP(DATA!$P1462,'M2'!$A:$C,R$2,FALSE)),VLOOKUP($P1462,'M1'!$A:$C,R$2,FALSE)),"SPECIFY METHOD")))</f>
        <v>No Debris found</v>
      </c>
      <c r="S1462" s="33">
        <f t="shared" si="2834"/>
        <v>0</v>
      </c>
      <c r="T1462" s="2">
        <v>0</v>
      </c>
    </row>
    <row r="1463" spans="2:20">
      <c r="B1463" s="2" t="str">
        <f t="shared" ref="B1463:D1463" si="2905">IF(ISERROR(B1462),IF(ISERROR(B1461),IF(ISERROR(B1460),"BLANK",B1460),B1461),B1462)</f>
        <v>LH</v>
      </c>
      <c r="C1463" s="2" t="str">
        <f t="shared" si="2905"/>
        <v>KK</v>
      </c>
      <c r="D1463" s="2" t="str">
        <f t="shared" si="2905"/>
        <v>BC3</v>
      </c>
      <c r="E1463" s="7" t="str">
        <f>IF(ISERROR(VLOOKUP($D1463,SITES!$A:$E,2,FALSE)),"",VLOOKUP($D1463,SITES!$A:$E,2,FALSE))</f>
        <v>Broward County 3</v>
      </c>
      <c r="F1463" s="4">
        <f>IF(ISERROR(VLOOKUP($D1463,SITES!$A:$E,3,FALSE)),"",VLOOKUP($D1463,SITES!$A:$E,3,FALSE))</f>
        <v>26.158633333333334</v>
      </c>
      <c r="G1463" s="31">
        <f>IF(ISERROR(VLOOKUP($D1463,SITES!$A:$E,4,FALSE)),"",VLOOKUP($D1463,SITES!$A:$E,4,FALSE))</f>
        <v>-80.077349999999996</v>
      </c>
      <c r="H1463" s="50">
        <f t="shared" ref="H1463:P1463" si="2906">IF(ISERROR(H1462),IF(ISERROR(H1461),IF(ISERROR(H1460),"BLANK",H1460),H1461),H1462)</f>
        <v>45479</v>
      </c>
      <c r="I1463" s="2">
        <f t="shared" si="2906"/>
        <v>15</v>
      </c>
      <c r="J1463" s="2" t="str">
        <f t="shared" si="2906"/>
        <v>N</v>
      </c>
      <c r="K1463" s="6">
        <f t="shared" si="2906"/>
        <v>0.41666666666666669</v>
      </c>
      <c r="L1463" s="2" t="str">
        <f t="shared" si="2906"/>
        <v>Angela</v>
      </c>
      <c r="M1463" s="2">
        <f t="shared" si="2906"/>
        <v>18.899999999999999</v>
      </c>
      <c r="N1463" s="2">
        <f t="shared" si="2906"/>
        <v>2</v>
      </c>
      <c r="O1463" s="2">
        <f t="shared" si="2906"/>
        <v>2</v>
      </c>
      <c r="P1463" s="2" t="str">
        <f t="shared" si="2906"/>
        <v>dez</v>
      </c>
      <c r="Q1463" s="7" t="str">
        <f>IF($N1463=1,IF(ISERROR(VLOOKUP($P1463,'M1'!$A:$C,Q$2,FALSE)),"NOT PRESENT",VLOOKUP($P1463,'M1'!$A:$C,Q$2,FALSE)),IF($N1463=2,IF(ISERROR(VLOOKUP(DATA!$P1463,'M2'!$A:$C,Q$2,FALSE)),"NOT PRESENT",VLOOKUP(DATA!$P1463,'M2'!$A:$C,Q$2,FALSE)),IF($N1463=0,IF(ISERROR(VLOOKUP($P1463,'M1'!$A:$C,Q$2,FALSE)),IF(ISERROR(VLOOKUP(DATA!$P1463,'M2'!$A:$C,Q$2,FALSE)),"NOT PRESENT",VLOOKUP(DATA!$P1463,'M2'!$A:$C,Q$2,FALSE)),VLOOKUP($P1463,'M1'!$A:$C,Q$2,FALSE)),"SPECIFY METHOD")))</f>
        <v>Debris - Zero</v>
      </c>
      <c r="R1463" s="7" t="str">
        <f>IF($N1463=1,IF(ISERROR(VLOOKUP($P1463,'M1'!$A:$C,R$2,FALSE)),"NOT PRESENT",VLOOKUP($P1463,'M1'!$A:$C,R$2,FALSE)),IF($N1463=2,IF(ISERROR(VLOOKUP(DATA!$P1463,'M2'!$A:$C,R$2,FALSE)),"NOT PRESENT",VLOOKUP(DATA!$P1463,'M2'!$A:$C,R$2,FALSE)),IF($N1463=0,IF(ISERROR(VLOOKUP($P1463,'M1'!$A:$C,R$2,FALSE)),IF(ISERROR(VLOOKUP(DATA!$P1463,'M2'!$A:$C,R$2,FALSE)),"NOT PRESENT",VLOOKUP(DATA!$P1463,'M2'!$A:$C,R$2,FALSE)),VLOOKUP($P1463,'M1'!$A:$C,R$2,FALSE)),"SPECIFY METHOD")))</f>
        <v>No Debris found</v>
      </c>
      <c r="S1463" s="33">
        <f t="shared" si="2834"/>
        <v>0</v>
      </c>
      <c r="T1463" s="2">
        <v>0</v>
      </c>
    </row>
    <row r="1464" spans="2:20">
      <c r="B1464" s="2" t="str">
        <f t="shared" ref="B1464:D1464" si="2907">IF(ISERROR(B1463),IF(ISERROR(B1462),IF(ISERROR(B1461),"BLANK",B1461),B1462),B1463)</f>
        <v>LH</v>
      </c>
      <c r="C1464" s="2" t="str">
        <f t="shared" si="2907"/>
        <v>KK</v>
      </c>
      <c r="D1464" s="2" t="str">
        <f t="shared" si="2907"/>
        <v>BC3</v>
      </c>
      <c r="E1464" s="7" t="str">
        <f>IF(ISERROR(VLOOKUP($D1464,SITES!$A:$E,2,FALSE)),"",VLOOKUP($D1464,SITES!$A:$E,2,FALSE))</f>
        <v>Broward County 3</v>
      </c>
      <c r="F1464" s="4">
        <f>IF(ISERROR(VLOOKUP($D1464,SITES!$A:$E,3,FALSE)),"",VLOOKUP($D1464,SITES!$A:$E,3,FALSE))</f>
        <v>26.158633333333334</v>
      </c>
      <c r="G1464" s="31">
        <f>IF(ISERROR(VLOOKUP($D1464,SITES!$A:$E,4,FALSE)),"",VLOOKUP($D1464,SITES!$A:$E,4,FALSE))</f>
        <v>-80.077349999999996</v>
      </c>
      <c r="H1464" s="50">
        <f t="shared" ref="H1464:P1464" si="2908">IF(ISERROR(H1463),IF(ISERROR(H1462),IF(ISERROR(H1461),"BLANK",H1461),H1462),H1463)</f>
        <v>45479</v>
      </c>
      <c r="I1464" s="2">
        <f t="shared" si="2908"/>
        <v>15</v>
      </c>
      <c r="J1464" s="2" t="str">
        <f t="shared" si="2908"/>
        <v>N</v>
      </c>
      <c r="K1464" s="6">
        <f t="shared" si="2908"/>
        <v>0.41666666666666669</v>
      </c>
      <c r="L1464" s="2" t="str">
        <f t="shared" si="2908"/>
        <v>Angela</v>
      </c>
      <c r="M1464" s="2">
        <f t="shared" si="2908"/>
        <v>18.899999999999999</v>
      </c>
      <c r="N1464" s="2">
        <f t="shared" si="2908"/>
        <v>2</v>
      </c>
      <c r="O1464" s="2">
        <f t="shared" si="2908"/>
        <v>2</v>
      </c>
      <c r="P1464" s="2" t="str">
        <f t="shared" si="2908"/>
        <v>dez</v>
      </c>
      <c r="Q1464" s="7" t="str">
        <f>IF($N1464=1,IF(ISERROR(VLOOKUP($P1464,'M1'!$A:$C,Q$2,FALSE)),"NOT PRESENT",VLOOKUP($P1464,'M1'!$A:$C,Q$2,FALSE)),IF($N1464=2,IF(ISERROR(VLOOKUP(DATA!$P1464,'M2'!$A:$C,Q$2,FALSE)),"NOT PRESENT",VLOOKUP(DATA!$P1464,'M2'!$A:$C,Q$2,FALSE)),IF($N1464=0,IF(ISERROR(VLOOKUP($P1464,'M1'!$A:$C,Q$2,FALSE)),IF(ISERROR(VLOOKUP(DATA!$P1464,'M2'!$A:$C,Q$2,FALSE)),"NOT PRESENT",VLOOKUP(DATA!$P1464,'M2'!$A:$C,Q$2,FALSE)),VLOOKUP($P1464,'M1'!$A:$C,Q$2,FALSE)),"SPECIFY METHOD")))</f>
        <v>Debris - Zero</v>
      </c>
      <c r="R1464" s="7" t="str">
        <f>IF($N1464=1,IF(ISERROR(VLOOKUP($P1464,'M1'!$A:$C,R$2,FALSE)),"NOT PRESENT",VLOOKUP($P1464,'M1'!$A:$C,R$2,FALSE)),IF($N1464=2,IF(ISERROR(VLOOKUP(DATA!$P1464,'M2'!$A:$C,R$2,FALSE)),"NOT PRESENT",VLOOKUP(DATA!$P1464,'M2'!$A:$C,R$2,FALSE)),IF($N1464=0,IF(ISERROR(VLOOKUP($P1464,'M1'!$A:$C,R$2,FALSE)),IF(ISERROR(VLOOKUP(DATA!$P1464,'M2'!$A:$C,R$2,FALSE)),"NOT PRESENT",VLOOKUP(DATA!$P1464,'M2'!$A:$C,R$2,FALSE)),VLOOKUP($P1464,'M1'!$A:$C,R$2,FALSE)),"SPECIFY METHOD")))</f>
        <v>No Debris found</v>
      </c>
      <c r="S1464" s="33">
        <f t="shared" si="2834"/>
        <v>0</v>
      </c>
      <c r="T1464" s="2">
        <v>0</v>
      </c>
    </row>
    <row r="1465" spans="2:20">
      <c r="B1465" s="2" t="str">
        <f t="shared" ref="B1465:D1465" si="2909">IF(ISERROR(B1464),IF(ISERROR(B1463),IF(ISERROR(B1462),"BLANK",B1462),B1463),B1464)</f>
        <v>LH</v>
      </c>
      <c r="C1465" s="2" t="str">
        <f t="shared" si="2909"/>
        <v>KK</v>
      </c>
      <c r="D1465" s="2" t="str">
        <f t="shared" si="2909"/>
        <v>BC3</v>
      </c>
      <c r="E1465" s="7" t="str">
        <f>IF(ISERROR(VLOOKUP($D1465,SITES!$A:$E,2,FALSE)),"",VLOOKUP($D1465,SITES!$A:$E,2,FALSE))</f>
        <v>Broward County 3</v>
      </c>
      <c r="F1465" s="4">
        <f>IF(ISERROR(VLOOKUP($D1465,SITES!$A:$E,3,FALSE)),"",VLOOKUP($D1465,SITES!$A:$E,3,FALSE))</f>
        <v>26.158633333333334</v>
      </c>
      <c r="G1465" s="31">
        <f>IF(ISERROR(VLOOKUP($D1465,SITES!$A:$E,4,FALSE)),"",VLOOKUP($D1465,SITES!$A:$E,4,FALSE))</f>
        <v>-80.077349999999996</v>
      </c>
      <c r="H1465" s="50">
        <f t="shared" ref="H1465:P1465" si="2910">IF(ISERROR(H1464),IF(ISERROR(H1463),IF(ISERROR(H1462),"BLANK",H1462),H1463),H1464)</f>
        <v>45479</v>
      </c>
      <c r="I1465" s="2">
        <f t="shared" si="2910"/>
        <v>15</v>
      </c>
      <c r="J1465" s="2" t="str">
        <f t="shared" si="2910"/>
        <v>N</v>
      </c>
      <c r="K1465" s="6">
        <f t="shared" si="2910"/>
        <v>0.41666666666666669</v>
      </c>
      <c r="L1465" s="2" t="str">
        <f t="shared" si="2910"/>
        <v>Angela</v>
      </c>
      <c r="M1465" s="2">
        <f t="shared" si="2910"/>
        <v>18.899999999999999</v>
      </c>
      <c r="N1465" s="2">
        <f t="shared" si="2910"/>
        <v>2</v>
      </c>
      <c r="O1465" s="2">
        <f t="shared" si="2910"/>
        <v>2</v>
      </c>
      <c r="P1465" s="2" t="str">
        <f t="shared" si="2910"/>
        <v>dez</v>
      </c>
      <c r="Q1465" s="7" t="str">
        <f>IF($N1465=1,IF(ISERROR(VLOOKUP($P1465,'M1'!$A:$C,Q$2,FALSE)),"NOT PRESENT",VLOOKUP($P1465,'M1'!$A:$C,Q$2,FALSE)),IF($N1465=2,IF(ISERROR(VLOOKUP(DATA!$P1465,'M2'!$A:$C,Q$2,FALSE)),"NOT PRESENT",VLOOKUP(DATA!$P1465,'M2'!$A:$C,Q$2,FALSE)),IF($N1465=0,IF(ISERROR(VLOOKUP($P1465,'M1'!$A:$C,Q$2,FALSE)),IF(ISERROR(VLOOKUP(DATA!$P1465,'M2'!$A:$C,Q$2,FALSE)),"NOT PRESENT",VLOOKUP(DATA!$P1465,'M2'!$A:$C,Q$2,FALSE)),VLOOKUP($P1465,'M1'!$A:$C,Q$2,FALSE)),"SPECIFY METHOD")))</f>
        <v>Debris - Zero</v>
      </c>
      <c r="R1465" s="7" t="str">
        <f>IF($N1465=1,IF(ISERROR(VLOOKUP($P1465,'M1'!$A:$C,R$2,FALSE)),"NOT PRESENT",VLOOKUP($P1465,'M1'!$A:$C,R$2,FALSE)),IF($N1465=2,IF(ISERROR(VLOOKUP(DATA!$P1465,'M2'!$A:$C,R$2,FALSE)),"NOT PRESENT",VLOOKUP(DATA!$P1465,'M2'!$A:$C,R$2,FALSE)),IF($N1465=0,IF(ISERROR(VLOOKUP($P1465,'M1'!$A:$C,R$2,FALSE)),IF(ISERROR(VLOOKUP(DATA!$P1465,'M2'!$A:$C,R$2,FALSE)),"NOT PRESENT",VLOOKUP(DATA!$P1465,'M2'!$A:$C,R$2,FALSE)),VLOOKUP($P1465,'M1'!$A:$C,R$2,FALSE)),"SPECIFY METHOD")))</f>
        <v>No Debris found</v>
      </c>
      <c r="S1465" s="33">
        <f t="shared" si="2834"/>
        <v>0</v>
      </c>
      <c r="T1465" s="2">
        <v>0</v>
      </c>
    </row>
    <row r="1466" spans="2:20">
      <c r="B1466" s="2" t="str">
        <f t="shared" ref="B1466:D1466" si="2911">IF(ISERROR(B1465),IF(ISERROR(B1464),IF(ISERROR(B1463),"BLANK",B1463),B1464),B1465)</f>
        <v>LH</v>
      </c>
      <c r="C1466" s="2" t="str">
        <f t="shared" si="2911"/>
        <v>KK</v>
      </c>
      <c r="D1466" s="2" t="str">
        <f t="shared" si="2911"/>
        <v>BC3</v>
      </c>
      <c r="E1466" s="7" t="str">
        <f>IF(ISERROR(VLOOKUP($D1466,SITES!$A:$E,2,FALSE)),"",VLOOKUP($D1466,SITES!$A:$E,2,FALSE))</f>
        <v>Broward County 3</v>
      </c>
      <c r="F1466" s="4">
        <f>IF(ISERROR(VLOOKUP($D1466,SITES!$A:$E,3,FALSE)),"",VLOOKUP($D1466,SITES!$A:$E,3,FALSE))</f>
        <v>26.158633333333334</v>
      </c>
      <c r="G1466" s="31">
        <f>IF(ISERROR(VLOOKUP($D1466,SITES!$A:$E,4,FALSE)),"",VLOOKUP($D1466,SITES!$A:$E,4,FALSE))</f>
        <v>-80.077349999999996</v>
      </c>
      <c r="H1466" s="50">
        <f t="shared" ref="H1466:P1466" si="2912">IF(ISERROR(H1465),IF(ISERROR(H1464),IF(ISERROR(H1463),"BLANK",H1463),H1464),H1465)</f>
        <v>45479</v>
      </c>
      <c r="I1466" s="2">
        <f t="shared" si="2912"/>
        <v>15</v>
      </c>
      <c r="J1466" s="2" t="str">
        <f t="shared" si="2912"/>
        <v>N</v>
      </c>
      <c r="K1466" s="6">
        <f t="shared" si="2912"/>
        <v>0.41666666666666669</v>
      </c>
      <c r="L1466" s="2" t="str">
        <f t="shared" si="2912"/>
        <v>Angela</v>
      </c>
      <c r="M1466" s="2">
        <f t="shared" si="2912"/>
        <v>18.899999999999999</v>
      </c>
      <c r="N1466" s="2">
        <f t="shared" si="2912"/>
        <v>2</v>
      </c>
      <c r="O1466" s="2">
        <f t="shared" si="2912"/>
        <v>2</v>
      </c>
      <c r="P1466" s="2" t="str">
        <f t="shared" si="2912"/>
        <v>dez</v>
      </c>
      <c r="Q1466" s="7" t="str">
        <f>IF($N1466=1,IF(ISERROR(VLOOKUP($P1466,'M1'!$A:$C,Q$2,FALSE)),"NOT PRESENT",VLOOKUP($P1466,'M1'!$A:$C,Q$2,FALSE)),IF($N1466=2,IF(ISERROR(VLOOKUP(DATA!$P1466,'M2'!$A:$C,Q$2,FALSE)),"NOT PRESENT",VLOOKUP(DATA!$P1466,'M2'!$A:$C,Q$2,FALSE)),IF($N1466=0,IF(ISERROR(VLOOKUP($P1466,'M1'!$A:$C,Q$2,FALSE)),IF(ISERROR(VLOOKUP(DATA!$P1466,'M2'!$A:$C,Q$2,FALSE)),"NOT PRESENT",VLOOKUP(DATA!$P1466,'M2'!$A:$C,Q$2,FALSE)),VLOOKUP($P1466,'M1'!$A:$C,Q$2,FALSE)),"SPECIFY METHOD")))</f>
        <v>Debris - Zero</v>
      </c>
      <c r="R1466" s="7" t="str">
        <f>IF($N1466=1,IF(ISERROR(VLOOKUP($P1466,'M1'!$A:$C,R$2,FALSE)),"NOT PRESENT",VLOOKUP($P1466,'M1'!$A:$C,R$2,FALSE)),IF($N1466=2,IF(ISERROR(VLOOKUP(DATA!$P1466,'M2'!$A:$C,R$2,FALSE)),"NOT PRESENT",VLOOKUP(DATA!$P1466,'M2'!$A:$C,R$2,FALSE)),IF($N1466=0,IF(ISERROR(VLOOKUP($P1466,'M1'!$A:$C,R$2,FALSE)),IF(ISERROR(VLOOKUP(DATA!$P1466,'M2'!$A:$C,R$2,FALSE)),"NOT PRESENT",VLOOKUP(DATA!$P1466,'M2'!$A:$C,R$2,FALSE)),VLOOKUP($P1466,'M1'!$A:$C,R$2,FALSE)),"SPECIFY METHOD")))</f>
        <v>No Debris found</v>
      </c>
      <c r="S1466" s="33">
        <f t="shared" si="2834"/>
        <v>0</v>
      </c>
      <c r="T1466" s="2">
        <v>0</v>
      </c>
    </row>
    <row r="1467" spans="2:20">
      <c r="B1467" s="2" t="str">
        <f t="shared" ref="B1467:D1467" si="2913">IF(ISERROR(B1466),IF(ISERROR(B1465),IF(ISERROR(B1464),"BLANK",B1464),B1465),B1466)</f>
        <v>LH</v>
      </c>
      <c r="C1467" s="2" t="str">
        <f t="shared" si="2913"/>
        <v>KK</v>
      </c>
      <c r="D1467" s="2" t="str">
        <f t="shared" si="2913"/>
        <v>BC3</v>
      </c>
      <c r="E1467" s="7" t="str">
        <f>IF(ISERROR(VLOOKUP($D1467,SITES!$A:$E,2,FALSE)),"",VLOOKUP($D1467,SITES!$A:$E,2,FALSE))</f>
        <v>Broward County 3</v>
      </c>
      <c r="F1467" s="4">
        <f>IF(ISERROR(VLOOKUP($D1467,SITES!$A:$E,3,FALSE)),"",VLOOKUP($D1467,SITES!$A:$E,3,FALSE))</f>
        <v>26.158633333333334</v>
      </c>
      <c r="G1467" s="31">
        <f>IF(ISERROR(VLOOKUP($D1467,SITES!$A:$E,4,FALSE)),"",VLOOKUP($D1467,SITES!$A:$E,4,FALSE))</f>
        <v>-80.077349999999996</v>
      </c>
      <c r="H1467" s="50">
        <f t="shared" ref="H1467:P1467" si="2914">IF(ISERROR(H1466),IF(ISERROR(H1465),IF(ISERROR(H1464),"BLANK",H1464),H1465),H1466)</f>
        <v>45479</v>
      </c>
      <c r="I1467" s="2">
        <f t="shared" si="2914"/>
        <v>15</v>
      </c>
      <c r="J1467" s="2" t="str">
        <f t="shared" si="2914"/>
        <v>N</v>
      </c>
      <c r="K1467" s="6">
        <f t="shared" si="2914"/>
        <v>0.41666666666666669</v>
      </c>
      <c r="L1467" s="2" t="str">
        <f t="shared" si="2914"/>
        <v>Angela</v>
      </c>
      <c r="M1467" s="2">
        <f t="shared" si="2914"/>
        <v>18.899999999999999</v>
      </c>
      <c r="N1467" s="2">
        <f t="shared" si="2914"/>
        <v>2</v>
      </c>
      <c r="O1467" s="2">
        <f t="shared" si="2914"/>
        <v>2</v>
      </c>
      <c r="P1467" s="2" t="str">
        <f t="shared" si="2914"/>
        <v>dez</v>
      </c>
      <c r="Q1467" s="7" t="str">
        <f>IF($N1467=1,IF(ISERROR(VLOOKUP($P1467,'M1'!$A:$C,Q$2,FALSE)),"NOT PRESENT",VLOOKUP($P1467,'M1'!$A:$C,Q$2,FALSE)),IF($N1467=2,IF(ISERROR(VLOOKUP(DATA!$P1467,'M2'!$A:$C,Q$2,FALSE)),"NOT PRESENT",VLOOKUP(DATA!$P1467,'M2'!$A:$C,Q$2,FALSE)),IF($N1467=0,IF(ISERROR(VLOOKUP($P1467,'M1'!$A:$C,Q$2,FALSE)),IF(ISERROR(VLOOKUP(DATA!$P1467,'M2'!$A:$C,Q$2,FALSE)),"NOT PRESENT",VLOOKUP(DATA!$P1467,'M2'!$A:$C,Q$2,FALSE)),VLOOKUP($P1467,'M1'!$A:$C,Q$2,FALSE)),"SPECIFY METHOD")))</f>
        <v>Debris - Zero</v>
      </c>
      <c r="R1467" s="7" t="str">
        <f>IF($N1467=1,IF(ISERROR(VLOOKUP($P1467,'M1'!$A:$C,R$2,FALSE)),"NOT PRESENT",VLOOKUP($P1467,'M1'!$A:$C,R$2,FALSE)),IF($N1467=2,IF(ISERROR(VLOOKUP(DATA!$P1467,'M2'!$A:$C,R$2,FALSE)),"NOT PRESENT",VLOOKUP(DATA!$P1467,'M2'!$A:$C,R$2,FALSE)),IF($N1467=0,IF(ISERROR(VLOOKUP($P1467,'M1'!$A:$C,R$2,FALSE)),IF(ISERROR(VLOOKUP(DATA!$P1467,'M2'!$A:$C,R$2,FALSE)),"NOT PRESENT",VLOOKUP(DATA!$P1467,'M2'!$A:$C,R$2,FALSE)),VLOOKUP($P1467,'M1'!$A:$C,R$2,FALSE)),"SPECIFY METHOD")))</f>
        <v>No Debris found</v>
      </c>
      <c r="S1467" s="33">
        <f t="shared" si="2834"/>
        <v>0</v>
      </c>
      <c r="T1467" s="2">
        <v>0</v>
      </c>
    </row>
    <row r="1468" spans="2:20">
      <c r="B1468" s="2" t="str">
        <f t="shared" ref="B1468:D1468" si="2915">IF(ISERROR(B1467),IF(ISERROR(B1466),IF(ISERROR(B1465),"BLANK",B1465),B1466),B1467)</f>
        <v>LH</v>
      </c>
      <c r="C1468" s="2" t="str">
        <f t="shared" si="2915"/>
        <v>KK</v>
      </c>
      <c r="D1468" s="2" t="str">
        <f t="shared" si="2915"/>
        <v>BC3</v>
      </c>
      <c r="E1468" s="7" t="str">
        <f>IF(ISERROR(VLOOKUP($D1468,SITES!$A:$E,2,FALSE)),"",VLOOKUP($D1468,SITES!$A:$E,2,FALSE))</f>
        <v>Broward County 3</v>
      </c>
      <c r="F1468" s="4">
        <f>IF(ISERROR(VLOOKUP($D1468,SITES!$A:$E,3,FALSE)),"",VLOOKUP($D1468,SITES!$A:$E,3,FALSE))</f>
        <v>26.158633333333334</v>
      </c>
      <c r="G1468" s="31">
        <f>IF(ISERROR(VLOOKUP($D1468,SITES!$A:$E,4,FALSE)),"",VLOOKUP($D1468,SITES!$A:$E,4,FALSE))</f>
        <v>-80.077349999999996</v>
      </c>
      <c r="H1468" s="50">
        <f t="shared" ref="H1468:P1468" si="2916">IF(ISERROR(H1467),IF(ISERROR(H1466),IF(ISERROR(H1465),"BLANK",H1465),H1466),H1467)</f>
        <v>45479</v>
      </c>
      <c r="I1468" s="2">
        <f t="shared" si="2916"/>
        <v>15</v>
      </c>
      <c r="J1468" s="2" t="str">
        <f t="shared" si="2916"/>
        <v>N</v>
      </c>
      <c r="K1468" s="6">
        <f t="shared" si="2916"/>
        <v>0.41666666666666669</v>
      </c>
      <c r="L1468" s="2" t="str">
        <f t="shared" si="2916"/>
        <v>Angela</v>
      </c>
      <c r="M1468" s="2">
        <f t="shared" si="2916"/>
        <v>18.899999999999999</v>
      </c>
      <c r="N1468" s="2">
        <f t="shared" si="2916"/>
        <v>2</v>
      </c>
      <c r="O1468" s="2">
        <f t="shared" si="2916"/>
        <v>2</v>
      </c>
      <c r="P1468" s="2" t="str">
        <f t="shared" si="2916"/>
        <v>dez</v>
      </c>
      <c r="Q1468" s="7" t="str">
        <f>IF($N1468=1,IF(ISERROR(VLOOKUP($P1468,'M1'!$A:$C,Q$2,FALSE)),"NOT PRESENT",VLOOKUP($P1468,'M1'!$A:$C,Q$2,FALSE)),IF($N1468=2,IF(ISERROR(VLOOKUP(DATA!$P1468,'M2'!$A:$C,Q$2,FALSE)),"NOT PRESENT",VLOOKUP(DATA!$P1468,'M2'!$A:$C,Q$2,FALSE)),IF($N1468=0,IF(ISERROR(VLOOKUP($P1468,'M1'!$A:$C,Q$2,FALSE)),IF(ISERROR(VLOOKUP(DATA!$P1468,'M2'!$A:$C,Q$2,FALSE)),"NOT PRESENT",VLOOKUP(DATA!$P1468,'M2'!$A:$C,Q$2,FALSE)),VLOOKUP($P1468,'M1'!$A:$C,Q$2,FALSE)),"SPECIFY METHOD")))</f>
        <v>Debris - Zero</v>
      </c>
      <c r="R1468" s="7" t="str">
        <f>IF($N1468=1,IF(ISERROR(VLOOKUP($P1468,'M1'!$A:$C,R$2,FALSE)),"NOT PRESENT",VLOOKUP($P1468,'M1'!$A:$C,R$2,FALSE)),IF($N1468=2,IF(ISERROR(VLOOKUP(DATA!$P1468,'M2'!$A:$C,R$2,FALSE)),"NOT PRESENT",VLOOKUP(DATA!$P1468,'M2'!$A:$C,R$2,FALSE)),IF($N1468=0,IF(ISERROR(VLOOKUP($P1468,'M1'!$A:$C,R$2,FALSE)),IF(ISERROR(VLOOKUP(DATA!$P1468,'M2'!$A:$C,R$2,FALSE)),"NOT PRESENT",VLOOKUP(DATA!$P1468,'M2'!$A:$C,R$2,FALSE)),VLOOKUP($P1468,'M1'!$A:$C,R$2,FALSE)),"SPECIFY METHOD")))</f>
        <v>No Debris found</v>
      </c>
      <c r="S1468" s="33">
        <f t="shared" si="2834"/>
        <v>0</v>
      </c>
      <c r="T1468" s="2">
        <v>0</v>
      </c>
    </row>
    <row r="1469" spans="2:20">
      <c r="B1469" s="2" t="str">
        <f t="shared" ref="B1469:D1469" si="2917">IF(ISERROR(B1468),IF(ISERROR(B1467),IF(ISERROR(B1466),"BLANK",B1466),B1467),B1468)</f>
        <v>LH</v>
      </c>
      <c r="C1469" s="2" t="str">
        <f t="shared" si="2917"/>
        <v>KK</v>
      </c>
      <c r="D1469" s="2" t="str">
        <f t="shared" si="2917"/>
        <v>BC3</v>
      </c>
      <c r="E1469" s="7" t="str">
        <f>IF(ISERROR(VLOOKUP($D1469,SITES!$A:$E,2,FALSE)),"",VLOOKUP($D1469,SITES!$A:$E,2,FALSE))</f>
        <v>Broward County 3</v>
      </c>
      <c r="F1469" s="4">
        <f>IF(ISERROR(VLOOKUP($D1469,SITES!$A:$E,3,FALSE)),"",VLOOKUP($D1469,SITES!$A:$E,3,FALSE))</f>
        <v>26.158633333333334</v>
      </c>
      <c r="G1469" s="31">
        <f>IF(ISERROR(VLOOKUP($D1469,SITES!$A:$E,4,FALSE)),"",VLOOKUP($D1469,SITES!$A:$E,4,FALSE))</f>
        <v>-80.077349999999996</v>
      </c>
      <c r="H1469" s="50">
        <f t="shared" ref="H1469:P1469" si="2918">IF(ISERROR(H1468),IF(ISERROR(H1467),IF(ISERROR(H1466),"BLANK",H1466),H1467),H1468)</f>
        <v>45479</v>
      </c>
      <c r="I1469" s="2">
        <f t="shared" si="2918"/>
        <v>15</v>
      </c>
      <c r="J1469" s="2" t="str">
        <f t="shared" si="2918"/>
        <v>N</v>
      </c>
      <c r="K1469" s="6">
        <f t="shared" si="2918"/>
        <v>0.41666666666666669</v>
      </c>
      <c r="L1469" s="2" t="str">
        <f t="shared" si="2918"/>
        <v>Angela</v>
      </c>
      <c r="M1469" s="2">
        <f t="shared" si="2918"/>
        <v>18.899999999999999</v>
      </c>
      <c r="N1469" s="2">
        <f t="shared" si="2918"/>
        <v>2</v>
      </c>
      <c r="O1469" s="2">
        <f t="shared" si="2918"/>
        <v>2</v>
      </c>
      <c r="P1469" s="2" t="str">
        <f t="shared" si="2918"/>
        <v>dez</v>
      </c>
      <c r="Q1469" s="7" t="str">
        <f>IF($N1469=1,IF(ISERROR(VLOOKUP($P1469,'M1'!$A:$C,Q$2,FALSE)),"NOT PRESENT",VLOOKUP($P1469,'M1'!$A:$C,Q$2,FALSE)),IF($N1469=2,IF(ISERROR(VLOOKUP(DATA!$P1469,'M2'!$A:$C,Q$2,FALSE)),"NOT PRESENT",VLOOKUP(DATA!$P1469,'M2'!$A:$C,Q$2,FALSE)),IF($N1469=0,IF(ISERROR(VLOOKUP($P1469,'M1'!$A:$C,Q$2,FALSE)),IF(ISERROR(VLOOKUP(DATA!$P1469,'M2'!$A:$C,Q$2,FALSE)),"NOT PRESENT",VLOOKUP(DATA!$P1469,'M2'!$A:$C,Q$2,FALSE)),VLOOKUP($P1469,'M1'!$A:$C,Q$2,FALSE)),"SPECIFY METHOD")))</f>
        <v>Debris - Zero</v>
      </c>
      <c r="R1469" s="7" t="str">
        <f>IF($N1469=1,IF(ISERROR(VLOOKUP($P1469,'M1'!$A:$C,R$2,FALSE)),"NOT PRESENT",VLOOKUP($P1469,'M1'!$A:$C,R$2,FALSE)),IF($N1469=2,IF(ISERROR(VLOOKUP(DATA!$P1469,'M2'!$A:$C,R$2,FALSE)),"NOT PRESENT",VLOOKUP(DATA!$P1469,'M2'!$A:$C,R$2,FALSE)),IF($N1469=0,IF(ISERROR(VLOOKUP($P1469,'M1'!$A:$C,R$2,FALSE)),IF(ISERROR(VLOOKUP(DATA!$P1469,'M2'!$A:$C,R$2,FALSE)),"NOT PRESENT",VLOOKUP(DATA!$P1469,'M2'!$A:$C,R$2,FALSE)),VLOOKUP($P1469,'M1'!$A:$C,R$2,FALSE)),"SPECIFY METHOD")))</f>
        <v>No Debris found</v>
      </c>
      <c r="S1469" s="33">
        <f t="shared" si="2834"/>
        <v>0</v>
      </c>
      <c r="T1469" s="2">
        <v>0</v>
      </c>
    </row>
    <row r="1470" spans="2:20">
      <c r="B1470" s="2" t="str">
        <f t="shared" ref="B1470:D1470" si="2919">IF(ISERROR(B1469),IF(ISERROR(B1468),IF(ISERROR(B1467),"BLANK",B1467),B1468),B1469)</f>
        <v>LH</v>
      </c>
      <c r="C1470" s="2" t="str">
        <f t="shared" si="2919"/>
        <v>KK</v>
      </c>
      <c r="D1470" s="2" t="str">
        <f t="shared" si="2919"/>
        <v>BC3</v>
      </c>
      <c r="E1470" s="7" t="str">
        <f>IF(ISERROR(VLOOKUP($D1470,SITES!$A:$E,2,FALSE)),"",VLOOKUP($D1470,SITES!$A:$E,2,FALSE))</f>
        <v>Broward County 3</v>
      </c>
      <c r="F1470" s="4">
        <f>IF(ISERROR(VLOOKUP($D1470,SITES!$A:$E,3,FALSE)),"",VLOOKUP($D1470,SITES!$A:$E,3,FALSE))</f>
        <v>26.158633333333334</v>
      </c>
      <c r="G1470" s="31">
        <f>IF(ISERROR(VLOOKUP($D1470,SITES!$A:$E,4,FALSE)),"",VLOOKUP($D1470,SITES!$A:$E,4,FALSE))</f>
        <v>-80.077349999999996</v>
      </c>
      <c r="H1470" s="50">
        <f t="shared" ref="H1470:P1470" si="2920">IF(ISERROR(H1469),IF(ISERROR(H1468),IF(ISERROR(H1467),"BLANK",H1467),H1468),H1469)</f>
        <v>45479</v>
      </c>
      <c r="I1470" s="2">
        <f t="shared" si="2920"/>
        <v>15</v>
      </c>
      <c r="J1470" s="2" t="str">
        <f t="shared" si="2920"/>
        <v>N</v>
      </c>
      <c r="K1470" s="6">
        <f t="shared" si="2920"/>
        <v>0.41666666666666669</v>
      </c>
      <c r="L1470" s="2" t="str">
        <f t="shared" si="2920"/>
        <v>Angela</v>
      </c>
      <c r="M1470" s="2">
        <f t="shared" si="2920"/>
        <v>18.899999999999999</v>
      </c>
      <c r="N1470" s="2">
        <f t="shared" si="2920"/>
        <v>2</v>
      </c>
      <c r="O1470" s="2">
        <f t="shared" si="2920"/>
        <v>2</v>
      </c>
      <c r="P1470" s="2" t="str">
        <f t="shared" si="2920"/>
        <v>dez</v>
      </c>
      <c r="Q1470" s="7" t="str">
        <f>IF($N1470=1,IF(ISERROR(VLOOKUP($P1470,'M1'!$A:$C,Q$2,FALSE)),"NOT PRESENT",VLOOKUP($P1470,'M1'!$A:$C,Q$2,FALSE)),IF($N1470=2,IF(ISERROR(VLOOKUP(DATA!$P1470,'M2'!$A:$C,Q$2,FALSE)),"NOT PRESENT",VLOOKUP(DATA!$P1470,'M2'!$A:$C,Q$2,FALSE)),IF($N1470=0,IF(ISERROR(VLOOKUP($P1470,'M1'!$A:$C,Q$2,FALSE)),IF(ISERROR(VLOOKUP(DATA!$P1470,'M2'!$A:$C,Q$2,FALSE)),"NOT PRESENT",VLOOKUP(DATA!$P1470,'M2'!$A:$C,Q$2,FALSE)),VLOOKUP($P1470,'M1'!$A:$C,Q$2,FALSE)),"SPECIFY METHOD")))</f>
        <v>Debris - Zero</v>
      </c>
      <c r="R1470" s="7" t="str">
        <f>IF($N1470=1,IF(ISERROR(VLOOKUP($P1470,'M1'!$A:$C,R$2,FALSE)),"NOT PRESENT",VLOOKUP($P1470,'M1'!$A:$C,R$2,FALSE)),IF($N1470=2,IF(ISERROR(VLOOKUP(DATA!$P1470,'M2'!$A:$C,R$2,FALSE)),"NOT PRESENT",VLOOKUP(DATA!$P1470,'M2'!$A:$C,R$2,FALSE)),IF($N1470=0,IF(ISERROR(VLOOKUP($P1470,'M1'!$A:$C,R$2,FALSE)),IF(ISERROR(VLOOKUP(DATA!$P1470,'M2'!$A:$C,R$2,FALSE)),"NOT PRESENT",VLOOKUP(DATA!$P1470,'M2'!$A:$C,R$2,FALSE)),VLOOKUP($P1470,'M1'!$A:$C,R$2,FALSE)),"SPECIFY METHOD")))</f>
        <v>No Debris found</v>
      </c>
      <c r="S1470" s="33">
        <f t="shared" si="2834"/>
        <v>0</v>
      </c>
      <c r="T1470" s="2">
        <v>0</v>
      </c>
    </row>
    <row r="1471" spans="2:20">
      <c r="B1471" s="2" t="str">
        <f t="shared" ref="B1471:D1471" si="2921">IF(ISERROR(B1470),IF(ISERROR(B1469),IF(ISERROR(B1468),"BLANK",B1468),B1469),B1470)</f>
        <v>LH</v>
      </c>
      <c r="C1471" s="2" t="str">
        <f t="shared" si="2921"/>
        <v>KK</v>
      </c>
      <c r="D1471" s="2" t="str">
        <f t="shared" si="2921"/>
        <v>BC3</v>
      </c>
      <c r="E1471" s="7" t="str">
        <f>IF(ISERROR(VLOOKUP($D1471,SITES!$A:$E,2,FALSE)),"",VLOOKUP($D1471,SITES!$A:$E,2,FALSE))</f>
        <v>Broward County 3</v>
      </c>
      <c r="F1471" s="4">
        <f>IF(ISERROR(VLOOKUP($D1471,SITES!$A:$E,3,FALSE)),"",VLOOKUP($D1471,SITES!$A:$E,3,FALSE))</f>
        <v>26.158633333333334</v>
      </c>
      <c r="G1471" s="31">
        <f>IF(ISERROR(VLOOKUP($D1471,SITES!$A:$E,4,FALSE)),"",VLOOKUP($D1471,SITES!$A:$E,4,FALSE))</f>
        <v>-80.077349999999996</v>
      </c>
      <c r="H1471" s="50">
        <f t="shared" ref="H1471:P1471" si="2922">IF(ISERROR(H1470),IF(ISERROR(H1469),IF(ISERROR(H1468),"BLANK",H1468),H1469),H1470)</f>
        <v>45479</v>
      </c>
      <c r="I1471" s="2">
        <f t="shared" si="2922"/>
        <v>15</v>
      </c>
      <c r="J1471" s="2" t="str">
        <f t="shared" si="2922"/>
        <v>N</v>
      </c>
      <c r="K1471" s="6">
        <f t="shared" si="2922"/>
        <v>0.41666666666666669</v>
      </c>
      <c r="L1471" s="2" t="str">
        <f t="shared" si="2922"/>
        <v>Angela</v>
      </c>
      <c r="M1471" s="2">
        <f t="shared" si="2922"/>
        <v>18.899999999999999</v>
      </c>
      <c r="N1471" s="2">
        <f t="shared" si="2922"/>
        <v>2</v>
      </c>
      <c r="O1471" s="2">
        <f t="shared" si="2922"/>
        <v>2</v>
      </c>
      <c r="P1471" s="2" t="str">
        <f t="shared" si="2922"/>
        <v>dez</v>
      </c>
      <c r="Q1471" s="7" t="str">
        <f>IF($N1471=1,IF(ISERROR(VLOOKUP($P1471,'M1'!$A:$C,Q$2,FALSE)),"NOT PRESENT",VLOOKUP($P1471,'M1'!$A:$C,Q$2,FALSE)),IF($N1471=2,IF(ISERROR(VLOOKUP(DATA!$P1471,'M2'!$A:$C,Q$2,FALSE)),"NOT PRESENT",VLOOKUP(DATA!$P1471,'M2'!$A:$C,Q$2,FALSE)),IF($N1471=0,IF(ISERROR(VLOOKUP($P1471,'M1'!$A:$C,Q$2,FALSE)),IF(ISERROR(VLOOKUP(DATA!$P1471,'M2'!$A:$C,Q$2,FALSE)),"NOT PRESENT",VLOOKUP(DATA!$P1471,'M2'!$A:$C,Q$2,FALSE)),VLOOKUP($P1471,'M1'!$A:$C,Q$2,FALSE)),"SPECIFY METHOD")))</f>
        <v>Debris - Zero</v>
      </c>
      <c r="R1471" s="7" t="str">
        <f>IF($N1471=1,IF(ISERROR(VLOOKUP($P1471,'M1'!$A:$C,R$2,FALSE)),"NOT PRESENT",VLOOKUP($P1471,'M1'!$A:$C,R$2,FALSE)),IF($N1471=2,IF(ISERROR(VLOOKUP(DATA!$P1471,'M2'!$A:$C,R$2,FALSE)),"NOT PRESENT",VLOOKUP(DATA!$P1471,'M2'!$A:$C,R$2,FALSE)),IF($N1471=0,IF(ISERROR(VLOOKUP($P1471,'M1'!$A:$C,R$2,FALSE)),IF(ISERROR(VLOOKUP(DATA!$P1471,'M2'!$A:$C,R$2,FALSE)),"NOT PRESENT",VLOOKUP(DATA!$P1471,'M2'!$A:$C,R$2,FALSE)),VLOOKUP($P1471,'M1'!$A:$C,R$2,FALSE)),"SPECIFY METHOD")))</f>
        <v>No Debris found</v>
      </c>
      <c r="S1471" s="33">
        <f t="shared" si="2834"/>
        <v>0</v>
      </c>
      <c r="T1471" s="2">
        <v>0</v>
      </c>
    </row>
    <row r="1472" spans="2:20">
      <c r="B1472" s="2" t="str">
        <f t="shared" ref="B1472:D1472" si="2923">IF(ISERROR(B1471),IF(ISERROR(B1470),IF(ISERROR(B1469),"BLANK",B1469),B1470),B1471)</f>
        <v>LH</v>
      </c>
      <c r="C1472" s="2" t="str">
        <f t="shared" si="2923"/>
        <v>KK</v>
      </c>
      <c r="D1472" s="2" t="str">
        <f t="shared" si="2923"/>
        <v>BC3</v>
      </c>
      <c r="E1472" s="7" t="str">
        <f>IF(ISERROR(VLOOKUP($D1472,SITES!$A:$E,2,FALSE)),"",VLOOKUP($D1472,SITES!$A:$E,2,FALSE))</f>
        <v>Broward County 3</v>
      </c>
      <c r="F1472" s="4">
        <f>IF(ISERROR(VLOOKUP($D1472,SITES!$A:$E,3,FALSE)),"",VLOOKUP($D1472,SITES!$A:$E,3,FALSE))</f>
        <v>26.158633333333334</v>
      </c>
      <c r="G1472" s="31">
        <f>IF(ISERROR(VLOOKUP($D1472,SITES!$A:$E,4,FALSE)),"",VLOOKUP($D1472,SITES!$A:$E,4,FALSE))</f>
        <v>-80.077349999999996</v>
      </c>
      <c r="H1472" s="50">
        <f t="shared" ref="H1472:P1472" si="2924">IF(ISERROR(H1471),IF(ISERROR(H1470),IF(ISERROR(H1469),"BLANK",H1469),H1470),H1471)</f>
        <v>45479</v>
      </c>
      <c r="I1472" s="2">
        <f t="shared" si="2924"/>
        <v>15</v>
      </c>
      <c r="J1472" s="2" t="str">
        <f t="shared" si="2924"/>
        <v>N</v>
      </c>
      <c r="K1472" s="6">
        <f t="shared" si="2924"/>
        <v>0.41666666666666669</v>
      </c>
      <c r="L1472" s="2" t="str">
        <f t="shared" si="2924"/>
        <v>Angela</v>
      </c>
      <c r="M1472" s="2">
        <f t="shared" si="2924"/>
        <v>18.899999999999999</v>
      </c>
      <c r="N1472" s="2">
        <f t="shared" si="2924"/>
        <v>2</v>
      </c>
      <c r="O1472" s="2">
        <f t="shared" si="2924"/>
        <v>2</v>
      </c>
      <c r="P1472" s="2" t="str">
        <f t="shared" si="2924"/>
        <v>dez</v>
      </c>
      <c r="Q1472" s="7" t="str">
        <f>IF($N1472=1,IF(ISERROR(VLOOKUP($P1472,'M1'!$A:$C,Q$2,FALSE)),"NOT PRESENT",VLOOKUP($P1472,'M1'!$A:$C,Q$2,FALSE)),IF($N1472=2,IF(ISERROR(VLOOKUP(DATA!$P1472,'M2'!$A:$C,Q$2,FALSE)),"NOT PRESENT",VLOOKUP(DATA!$P1472,'M2'!$A:$C,Q$2,FALSE)),IF($N1472=0,IF(ISERROR(VLOOKUP($P1472,'M1'!$A:$C,Q$2,FALSE)),IF(ISERROR(VLOOKUP(DATA!$P1472,'M2'!$A:$C,Q$2,FALSE)),"NOT PRESENT",VLOOKUP(DATA!$P1472,'M2'!$A:$C,Q$2,FALSE)),VLOOKUP($P1472,'M1'!$A:$C,Q$2,FALSE)),"SPECIFY METHOD")))</f>
        <v>Debris - Zero</v>
      </c>
      <c r="R1472" s="7" t="str">
        <f>IF($N1472=1,IF(ISERROR(VLOOKUP($P1472,'M1'!$A:$C,R$2,FALSE)),"NOT PRESENT",VLOOKUP($P1472,'M1'!$A:$C,R$2,FALSE)),IF($N1472=2,IF(ISERROR(VLOOKUP(DATA!$P1472,'M2'!$A:$C,R$2,FALSE)),"NOT PRESENT",VLOOKUP(DATA!$P1472,'M2'!$A:$C,R$2,FALSE)),IF($N1472=0,IF(ISERROR(VLOOKUP($P1472,'M1'!$A:$C,R$2,FALSE)),IF(ISERROR(VLOOKUP(DATA!$P1472,'M2'!$A:$C,R$2,FALSE)),"NOT PRESENT",VLOOKUP(DATA!$P1472,'M2'!$A:$C,R$2,FALSE)),VLOOKUP($P1472,'M1'!$A:$C,R$2,FALSE)),"SPECIFY METHOD")))</f>
        <v>No Debris found</v>
      </c>
      <c r="S1472" s="33">
        <f t="shared" si="2834"/>
        <v>0</v>
      </c>
      <c r="T1472" s="2">
        <v>0</v>
      </c>
    </row>
    <row r="1473" spans="2:20">
      <c r="B1473" s="2" t="str">
        <f t="shared" ref="B1473:D1473" si="2925">IF(ISERROR(B1472),IF(ISERROR(B1471),IF(ISERROR(B1470),"BLANK",B1470),B1471),B1472)</f>
        <v>LH</v>
      </c>
      <c r="C1473" s="2" t="str">
        <f t="shared" si="2925"/>
        <v>KK</v>
      </c>
      <c r="D1473" s="2" t="str">
        <f t="shared" si="2925"/>
        <v>BC3</v>
      </c>
      <c r="E1473" s="7" t="str">
        <f>IF(ISERROR(VLOOKUP($D1473,SITES!$A:$E,2,FALSE)),"",VLOOKUP($D1473,SITES!$A:$E,2,FALSE))</f>
        <v>Broward County 3</v>
      </c>
      <c r="F1473" s="4">
        <f>IF(ISERROR(VLOOKUP($D1473,SITES!$A:$E,3,FALSE)),"",VLOOKUP($D1473,SITES!$A:$E,3,FALSE))</f>
        <v>26.158633333333334</v>
      </c>
      <c r="G1473" s="31">
        <f>IF(ISERROR(VLOOKUP($D1473,SITES!$A:$E,4,FALSE)),"",VLOOKUP($D1473,SITES!$A:$E,4,FALSE))</f>
        <v>-80.077349999999996</v>
      </c>
      <c r="H1473" s="50">
        <f t="shared" ref="H1473:P1473" si="2926">IF(ISERROR(H1472),IF(ISERROR(H1471),IF(ISERROR(H1470),"BLANK",H1470),H1471),H1472)</f>
        <v>45479</v>
      </c>
      <c r="I1473" s="2">
        <f t="shared" si="2926"/>
        <v>15</v>
      </c>
      <c r="J1473" s="2" t="str">
        <f t="shared" si="2926"/>
        <v>N</v>
      </c>
      <c r="K1473" s="6">
        <f t="shared" si="2926"/>
        <v>0.41666666666666669</v>
      </c>
      <c r="L1473" s="2" t="str">
        <f t="shared" si="2926"/>
        <v>Angela</v>
      </c>
      <c r="M1473" s="2">
        <f t="shared" si="2926"/>
        <v>18.899999999999999</v>
      </c>
      <c r="N1473" s="2">
        <f t="shared" si="2926"/>
        <v>2</v>
      </c>
      <c r="O1473" s="2">
        <f t="shared" si="2926"/>
        <v>2</v>
      </c>
      <c r="P1473" s="2" t="str">
        <f t="shared" si="2926"/>
        <v>dez</v>
      </c>
      <c r="Q1473" s="7" t="str">
        <f>IF($N1473=1,IF(ISERROR(VLOOKUP($P1473,'M1'!$A:$C,Q$2,FALSE)),"NOT PRESENT",VLOOKUP($P1473,'M1'!$A:$C,Q$2,FALSE)),IF($N1473=2,IF(ISERROR(VLOOKUP(DATA!$P1473,'M2'!$A:$C,Q$2,FALSE)),"NOT PRESENT",VLOOKUP(DATA!$P1473,'M2'!$A:$C,Q$2,FALSE)),IF($N1473=0,IF(ISERROR(VLOOKUP($P1473,'M1'!$A:$C,Q$2,FALSE)),IF(ISERROR(VLOOKUP(DATA!$P1473,'M2'!$A:$C,Q$2,FALSE)),"NOT PRESENT",VLOOKUP(DATA!$P1473,'M2'!$A:$C,Q$2,FALSE)),VLOOKUP($P1473,'M1'!$A:$C,Q$2,FALSE)),"SPECIFY METHOD")))</f>
        <v>Debris - Zero</v>
      </c>
      <c r="R1473" s="7" t="str">
        <f>IF($N1473=1,IF(ISERROR(VLOOKUP($P1473,'M1'!$A:$C,R$2,FALSE)),"NOT PRESENT",VLOOKUP($P1473,'M1'!$A:$C,R$2,FALSE)),IF($N1473=2,IF(ISERROR(VLOOKUP(DATA!$P1473,'M2'!$A:$C,R$2,FALSE)),"NOT PRESENT",VLOOKUP(DATA!$P1473,'M2'!$A:$C,R$2,FALSE)),IF($N1473=0,IF(ISERROR(VLOOKUP($P1473,'M1'!$A:$C,R$2,FALSE)),IF(ISERROR(VLOOKUP(DATA!$P1473,'M2'!$A:$C,R$2,FALSE)),"NOT PRESENT",VLOOKUP(DATA!$P1473,'M2'!$A:$C,R$2,FALSE)),VLOOKUP($P1473,'M1'!$A:$C,R$2,FALSE)),"SPECIFY METHOD")))</f>
        <v>No Debris found</v>
      </c>
      <c r="S1473" s="33">
        <f t="shared" si="2834"/>
        <v>0</v>
      </c>
      <c r="T1473" s="2">
        <v>0</v>
      </c>
    </row>
    <row r="1474" spans="2:20">
      <c r="B1474" s="2" t="str">
        <f t="shared" ref="B1474:D1474" si="2927">IF(ISERROR(B1473),IF(ISERROR(B1472),IF(ISERROR(B1471),"BLANK",B1471),B1472),B1473)</f>
        <v>LH</v>
      </c>
      <c r="C1474" s="2" t="str">
        <f t="shared" si="2927"/>
        <v>KK</v>
      </c>
      <c r="D1474" s="2" t="str">
        <f t="shared" si="2927"/>
        <v>BC3</v>
      </c>
      <c r="E1474" s="7" t="str">
        <f>IF(ISERROR(VLOOKUP($D1474,SITES!$A:$E,2,FALSE)),"",VLOOKUP($D1474,SITES!$A:$E,2,FALSE))</f>
        <v>Broward County 3</v>
      </c>
      <c r="F1474" s="4">
        <f>IF(ISERROR(VLOOKUP($D1474,SITES!$A:$E,3,FALSE)),"",VLOOKUP($D1474,SITES!$A:$E,3,FALSE))</f>
        <v>26.158633333333334</v>
      </c>
      <c r="G1474" s="31">
        <f>IF(ISERROR(VLOOKUP($D1474,SITES!$A:$E,4,FALSE)),"",VLOOKUP($D1474,SITES!$A:$E,4,FALSE))</f>
        <v>-80.077349999999996</v>
      </c>
      <c r="H1474" s="50">
        <f t="shared" ref="H1474:P1474" si="2928">IF(ISERROR(H1473),IF(ISERROR(H1472),IF(ISERROR(H1471),"BLANK",H1471),H1472),H1473)</f>
        <v>45479</v>
      </c>
      <c r="I1474" s="2">
        <f t="shared" si="2928"/>
        <v>15</v>
      </c>
      <c r="J1474" s="2" t="str">
        <f t="shared" si="2928"/>
        <v>N</v>
      </c>
      <c r="K1474" s="6">
        <f t="shared" si="2928"/>
        <v>0.41666666666666669</v>
      </c>
      <c r="L1474" s="2" t="str">
        <f t="shared" si="2928"/>
        <v>Angela</v>
      </c>
      <c r="M1474" s="2">
        <f t="shared" si="2928"/>
        <v>18.899999999999999</v>
      </c>
      <c r="N1474" s="2">
        <f t="shared" si="2928"/>
        <v>2</v>
      </c>
      <c r="O1474" s="2">
        <f t="shared" si="2928"/>
        <v>2</v>
      </c>
      <c r="P1474" s="2" t="str">
        <f t="shared" si="2928"/>
        <v>dez</v>
      </c>
      <c r="Q1474" s="7" t="str">
        <f>IF($N1474=1,IF(ISERROR(VLOOKUP($P1474,'M1'!$A:$C,Q$2,FALSE)),"NOT PRESENT",VLOOKUP($P1474,'M1'!$A:$C,Q$2,FALSE)),IF($N1474=2,IF(ISERROR(VLOOKUP(DATA!$P1474,'M2'!$A:$C,Q$2,FALSE)),"NOT PRESENT",VLOOKUP(DATA!$P1474,'M2'!$A:$C,Q$2,FALSE)),IF($N1474=0,IF(ISERROR(VLOOKUP($P1474,'M1'!$A:$C,Q$2,FALSE)),IF(ISERROR(VLOOKUP(DATA!$P1474,'M2'!$A:$C,Q$2,FALSE)),"NOT PRESENT",VLOOKUP(DATA!$P1474,'M2'!$A:$C,Q$2,FALSE)),VLOOKUP($P1474,'M1'!$A:$C,Q$2,FALSE)),"SPECIFY METHOD")))</f>
        <v>Debris - Zero</v>
      </c>
      <c r="R1474" s="7" t="str">
        <f>IF($N1474=1,IF(ISERROR(VLOOKUP($P1474,'M1'!$A:$C,R$2,FALSE)),"NOT PRESENT",VLOOKUP($P1474,'M1'!$A:$C,R$2,FALSE)),IF($N1474=2,IF(ISERROR(VLOOKUP(DATA!$P1474,'M2'!$A:$C,R$2,FALSE)),"NOT PRESENT",VLOOKUP(DATA!$P1474,'M2'!$A:$C,R$2,FALSE)),IF($N1474=0,IF(ISERROR(VLOOKUP($P1474,'M1'!$A:$C,R$2,FALSE)),IF(ISERROR(VLOOKUP(DATA!$P1474,'M2'!$A:$C,R$2,FALSE)),"NOT PRESENT",VLOOKUP(DATA!$P1474,'M2'!$A:$C,R$2,FALSE)),VLOOKUP($P1474,'M1'!$A:$C,R$2,FALSE)),"SPECIFY METHOD")))</f>
        <v>No Debris found</v>
      </c>
      <c r="S1474" s="33">
        <f t="shared" si="2834"/>
        <v>0</v>
      </c>
      <c r="T1474" s="2">
        <v>0</v>
      </c>
    </row>
    <row r="1475" spans="2:20">
      <c r="B1475" s="2" t="str">
        <f t="shared" ref="B1475:D1475" si="2929">IF(ISERROR(B1474),IF(ISERROR(B1473),IF(ISERROR(B1472),"BLANK",B1472),B1473),B1474)</f>
        <v>LH</v>
      </c>
      <c r="C1475" s="2" t="str">
        <f t="shared" si="2929"/>
        <v>KK</v>
      </c>
      <c r="D1475" s="2" t="str">
        <f t="shared" si="2929"/>
        <v>BC3</v>
      </c>
      <c r="E1475" s="7" t="str">
        <f>IF(ISERROR(VLOOKUP($D1475,SITES!$A:$E,2,FALSE)),"",VLOOKUP($D1475,SITES!$A:$E,2,FALSE))</f>
        <v>Broward County 3</v>
      </c>
      <c r="F1475" s="4">
        <f>IF(ISERROR(VLOOKUP($D1475,SITES!$A:$E,3,FALSE)),"",VLOOKUP($D1475,SITES!$A:$E,3,FALSE))</f>
        <v>26.158633333333334</v>
      </c>
      <c r="G1475" s="31">
        <f>IF(ISERROR(VLOOKUP($D1475,SITES!$A:$E,4,FALSE)),"",VLOOKUP($D1475,SITES!$A:$E,4,FALSE))</f>
        <v>-80.077349999999996</v>
      </c>
      <c r="H1475" s="50">
        <f t="shared" ref="H1475:P1475" si="2930">IF(ISERROR(H1474),IF(ISERROR(H1473),IF(ISERROR(H1472),"BLANK",H1472),H1473),H1474)</f>
        <v>45479</v>
      </c>
      <c r="I1475" s="2">
        <f t="shared" si="2930"/>
        <v>15</v>
      </c>
      <c r="J1475" s="2" t="str">
        <f t="shared" si="2930"/>
        <v>N</v>
      </c>
      <c r="K1475" s="6">
        <f t="shared" si="2930"/>
        <v>0.41666666666666669</v>
      </c>
      <c r="L1475" s="2" t="str">
        <f t="shared" si="2930"/>
        <v>Angela</v>
      </c>
      <c r="M1475" s="2">
        <f t="shared" si="2930"/>
        <v>18.899999999999999</v>
      </c>
      <c r="N1475" s="2">
        <f t="shared" si="2930"/>
        <v>2</v>
      </c>
      <c r="O1475" s="2">
        <f t="shared" si="2930"/>
        <v>2</v>
      </c>
      <c r="P1475" s="2" t="str">
        <f t="shared" si="2930"/>
        <v>dez</v>
      </c>
      <c r="Q1475" s="7" t="str">
        <f>IF($N1475=1,IF(ISERROR(VLOOKUP($P1475,'M1'!$A:$C,Q$2,FALSE)),"NOT PRESENT",VLOOKUP($P1475,'M1'!$A:$C,Q$2,FALSE)),IF($N1475=2,IF(ISERROR(VLOOKUP(DATA!$P1475,'M2'!$A:$C,Q$2,FALSE)),"NOT PRESENT",VLOOKUP(DATA!$P1475,'M2'!$A:$C,Q$2,FALSE)),IF($N1475=0,IF(ISERROR(VLOOKUP($P1475,'M1'!$A:$C,Q$2,FALSE)),IF(ISERROR(VLOOKUP(DATA!$P1475,'M2'!$A:$C,Q$2,FALSE)),"NOT PRESENT",VLOOKUP(DATA!$P1475,'M2'!$A:$C,Q$2,FALSE)),VLOOKUP($P1475,'M1'!$A:$C,Q$2,FALSE)),"SPECIFY METHOD")))</f>
        <v>Debris - Zero</v>
      </c>
      <c r="R1475" s="7" t="str">
        <f>IF($N1475=1,IF(ISERROR(VLOOKUP($P1475,'M1'!$A:$C,R$2,FALSE)),"NOT PRESENT",VLOOKUP($P1475,'M1'!$A:$C,R$2,FALSE)),IF($N1475=2,IF(ISERROR(VLOOKUP(DATA!$P1475,'M2'!$A:$C,R$2,FALSE)),"NOT PRESENT",VLOOKUP(DATA!$P1475,'M2'!$A:$C,R$2,FALSE)),IF($N1475=0,IF(ISERROR(VLOOKUP($P1475,'M1'!$A:$C,R$2,FALSE)),IF(ISERROR(VLOOKUP(DATA!$P1475,'M2'!$A:$C,R$2,FALSE)),"NOT PRESENT",VLOOKUP(DATA!$P1475,'M2'!$A:$C,R$2,FALSE)),VLOOKUP($P1475,'M1'!$A:$C,R$2,FALSE)),"SPECIFY METHOD")))</f>
        <v>No Debris found</v>
      </c>
      <c r="S1475" s="33">
        <f t="shared" si="2834"/>
        <v>0</v>
      </c>
      <c r="T1475" s="2">
        <v>0</v>
      </c>
    </row>
    <row r="1476" spans="2:20">
      <c r="B1476" s="2" t="str">
        <f t="shared" ref="B1476:D1476" si="2931">IF(ISERROR(B1475),IF(ISERROR(B1474),IF(ISERROR(B1473),"BLANK",B1473),B1474),B1475)</f>
        <v>LH</v>
      </c>
      <c r="C1476" s="2" t="str">
        <f t="shared" si="2931"/>
        <v>KK</v>
      </c>
      <c r="D1476" s="2" t="str">
        <f t="shared" si="2931"/>
        <v>BC3</v>
      </c>
      <c r="E1476" s="7" t="str">
        <f>IF(ISERROR(VLOOKUP($D1476,SITES!$A:$E,2,FALSE)),"",VLOOKUP($D1476,SITES!$A:$E,2,FALSE))</f>
        <v>Broward County 3</v>
      </c>
      <c r="F1476" s="4">
        <f>IF(ISERROR(VLOOKUP($D1476,SITES!$A:$E,3,FALSE)),"",VLOOKUP($D1476,SITES!$A:$E,3,FALSE))</f>
        <v>26.158633333333334</v>
      </c>
      <c r="G1476" s="31">
        <f>IF(ISERROR(VLOOKUP($D1476,SITES!$A:$E,4,FALSE)),"",VLOOKUP($D1476,SITES!$A:$E,4,FALSE))</f>
        <v>-80.077349999999996</v>
      </c>
      <c r="H1476" s="50">
        <f t="shared" ref="H1476:P1476" si="2932">IF(ISERROR(H1475),IF(ISERROR(H1474),IF(ISERROR(H1473),"BLANK",H1473),H1474),H1475)</f>
        <v>45479</v>
      </c>
      <c r="I1476" s="2">
        <f t="shared" si="2932"/>
        <v>15</v>
      </c>
      <c r="J1476" s="2" t="str">
        <f t="shared" si="2932"/>
        <v>N</v>
      </c>
      <c r="K1476" s="6">
        <f t="shared" si="2932"/>
        <v>0.41666666666666669</v>
      </c>
      <c r="L1476" s="2" t="str">
        <f t="shared" si="2932"/>
        <v>Angela</v>
      </c>
      <c r="M1476" s="2">
        <f t="shared" si="2932"/>
        <v>18.899999999999999</v>
      </c>
      <c r="N1476" s="2">
        <f t="shared" si="2932"/>
        <v>2</v>
      </c>
      <c r="O1476" s="2">
        <f t="shared" si="2932"/>
        <v>2</v>
      </c>
      <c r="P1476" s="2" t="str">
        <f t="shared" si="2932"/>
        <v>dez</v>
      </c>
      <c r="Q1476" s="7" t="str">
        <f>IF($N1476=1,IF(ISERROR(VLOOKUP($P1476,'M1'!$A:$C,Q$2,FALSE)),"NOT PRESENT",VLOOKUP($P1476,'M1'!$A:$C,Q$2,FALSE)),IF($N1476=2,IF(ISERROR(VLOOKUP(DATA!$P1476,'M2'!$A:$C,Q$2,FALSE)),"NOT PRESENT",VLOOKUP(DATA!$P1476,'M2'!$A:$C,Q$2,FALSE)),IF($N1476=0,IF(ISERROR(VLOOKUP($P1476,'M1'!$A:$C,Q$2,FALSE)),IF(ISERROR(VLOOKUP(DATA!$P1476,'M2'!$A:$C,Q$2,FALSE)),"NOT PRESENT",VLOOKUP(DATA!$P1476,'M2'!$A:$C,Q$2,FALSE)),VLOOKUP($P1476,'M1'!$A:$C,Q$2,FALSE)),"SPECIFY METHOD")))</f>
        <v>Debris - Zero</v>
      </c>
      <c r="R1476" s="7" t="str">
        <f>IF($N1476=1,IF(ISERROR(VLOOKUP($P1476,'M1'!$A:$C,R$2,FALSE)),"NOT PRESENT",VLOOKUP($P1476,'M1'!$A:$C,R$2,FALSE)),IF($N1476=2,IF(ISERROR(VLOOKUP(DATA!$P1476,'M2'!$A:$C,R$2,FALSE)),"NOT PRESENT",VLOOKUP(DATA!$P1476,'M2'!$A:$C,R$2,FALSE)),IF($N1476=0,IF(ISERROR(VLOOKUP($P1476,'M1'!$A:$C,R$2,FALSE)),IF(ISERROR(VLOOKUP(DATA!$P1476,'M2'!$A:$C,R$2,FALSE)),"NOT PRESENT",VLOOKUP(DATA!$P1476,'M2'!$A:$C,R$2,FALSE)),VLOOKUP($P1476,'M1'!$A:$C,R$2,FALSE)),"SPECIFY METHOD")))</f>
        <v>No Debris found</v>
      </c>
      <c r="S1476" s="33">
        <f t="shared" si="2834"/>
        <v>0</v>
      </c>
      <c r="T1476" s="2">
        <v>0</v>
      </c>
    </row>
    <row r="1477" spans="2:20">
      <c r="B1477" s="2" t="str">
        <f t="shared" ref="B1477:D1477" si="2933">IF(ISERROR(B1476),IF(ISERROR(B1475),IF(ISERROR(B1474),"BLANK",B1474),B1475),B1476)</f>
        <v>LH</v>
      </c>
      <c r="C1477" s="2" t="str">
        <f t="shared" si="2933"/>
        <v>KK</v>
      </c>
      <c r="D1477" s="2" t="str">
        <f t="shared" si="2933"/>
        <v>BC3</v>
      </c>
      <c r="E1477" s="7" t="str">
        <f>IF(ISERROR(VLOOKUP($D1477,SITES!$A:$E,2,FALSE)),"",VLOOKUP($D1477,SITES!$A:$E,2,FALSE))</f>
        <v>Broward County 3</v>
      </c>
      <c r="F1477" s="4">
        <f>IF(ISERROR(VLOOKUP($D1477,SITES!$A:$E,3,FALSE)),"",VLOOKUP($D1477,SITES!$A:$E,3,FALSE))</f>
        <v>26.158633333333334</v>
      </c>
      <c r="G1477" s="31">
        <f>IF(ISERROR(VLOOKUP($D1477,SITES!$A:$E,4,FALSE)),"",VLOOKUP($D1477,SITES!$A:$E,4,FALSE))</f>
        <v>-80.077349999999996</v>
      </c>
      <c r="H1477" s="50">
        <f t="shared" ref="H1477:P1477" si="2934">IF(ISERROR(H1476),IF(ISERROR(H1475),IF(ISERROR(H1474),"BLANK",H1474),H1475),H1476)</f>
        <v>45479</v>
      </c>
      <c r="I1477" s="2">
        <f t="shared" si="2934"/>
        <v>15</v>
      </c>
      <c r="J1477" s="2" t="str">
        <f t="shared" si="2934"/>
        <v>N</v>
      </c>
      <c r="K1477" s="6">
        <f t="shared" si="2934"/>
        <v>0.41666666666666669</v>
      </c>
      <c r="L1477" s="2" t="str">
        <f t="shared" si="2934"/>
        <v>Angela</v>
      </c>
      <c r="M1477" s="2">
        <f t="shared" si="2934"/>
        <v>18.899999999999999</v>
      </c>
      <c r="N1477" s="2">
        <f t="shared" si="2934"/>
        <v>2</v>
      </c>
      <c r="O1477" s="2">
        <f t="shared" si="2934"/>
        <v>2</v>
      </c>
      <c r="P1477" s="2" t="str">
        <f t="shared" si="2934"/>
        <v>dez</v>
      </c>
      <c r="Q1477" s="7" t="str">
        <f>IF($N1477=1,IF(ISERROR(VLOOKUP($P1477,'M1'!$A:$C,Q$2,FALSE)),"NOT PRESENT",VLOOKUP($P1477,'M1'!$A:$C,Q$2,FALSE)),IF($N1477=2,IF(ISERROR(VLOOKUP(DATA!$P1477,'M2'!$A:$C,Q$2,FALSE)),"NOT PRESENT",VLOOKUP(DATA!$P1477,'M2'!$A:$C,Q$2,FALSE)),IF($N1477=0,IF(ISERROR(VLOOKUP($P1477,'M1'!$A:$C,Q$2,FALSE)),IF(ISERROR(VLOOKUP(DATA!$P1477,'M2'!$A:$C,Q$2,FALSE)),"NOT PRESENT",VLOOKUP(DATA!$P1477,'M2'!$A:$C,Q$2,FALSE)),VLOOKUP($P1477,'M1'!$A:$C,Q$2,FALSE)),"SPECIFY METHOD")))</f>
        <v>Debris - Zero</v>
      </c>
      <c r="R1477" s="7" t="str">
        <f>IF($N1477=1,IF(ISERROR(VLOOKUP($P1477,'M1'!$A:$C,R$2,FALSE)),"NOT PRESENT",VLOOKUP($P1477,'M1'!$A:$C,R$2,FALSE)),IF($N1477=2,IF(ISERROR(VLOOKUP(DATA!$P1477,'M2'!$A:$C,R$2,FALSE)),"NOT PRESENT",VLOOKUP(DATA!$P1477,'M2'!$A:$C,R$2,FALSE)),IF($N1477=0,IF(ISERROR(VLOOKUP($P1477,'M1'!$A:$C,R$2,FALSE)),IF(ISERROR(VLOOKUP(DATA!$P1477,'M2'!$A:$C,R$2,FALSE)),"NOT PRESENT",VLOOKUP(DATA!$P1477,'M2'!$A:$C,R$2,FALSE)),VLOOKUP($P1477,'M1'!$A:$C,R$2,FALSE)),"SPECIFY METHOD")))</f>
        <v>No Debris found</v>
      </c>
      <c r="S1477" s="33">
        <f t="shared" si="2834"/>
        <v>0</v>
      </c>
      <c r="T1477" s="2">
        <v>0</v>
      </c>
    </row>
    <row r="1478" spans="2:20">
      <c r="B1478" s="2" t="str">
        <f t="shared" ref="B1478:D1478" si="2935">IF(ISERROR(B1477),IF(ISERROR(B1476),IF(ISERROR(B1475),"BLANK",B1475),B1476),B1477)</f>
        <v>LH</v>
      </c>
      <c r="C1478" s="2" t="str">
        <f t="shared" si="2935"/>
        <v>KK</v>
      </c>
      <c r="D1478" s="2" t="str">
        <f t="shared" si="2935"/>
        <v>BC3</v>
      </c>
      <c r="E1478" s="7" t="str">
        <f>IF(ISERROR(VLOOKUP($D1478,SITES!$A:$E,2,FALSE)),"",VLOOKUP($D1478,SITES!$A:$E,2,FALSE))</f>
        <v>Broward County 3</v>
      </c>
      <c r="F1478" s="4">
        <f>IF(ISERROR(VLOOKUP($D1478,SITES!$A:$E,3,FALSE)),"",VLOOKUP($D1478,SITES!$A:$E,3,FALSE))</f>
        <v>26.158633333333334</v>
      </c>
      <c r="G1478" s="31">
        <f>IF(ISERROR(VLOOKUP($D1478,SITES!$A:$E,4,FALSE)),"",VLOOKUP($D1478,SITES!$A:$E,4,FALSE))</f>
        <v>-80.077349999999996</v>
      </c>
      <c r="H1478" s="50">
        <f t="shared" ref="H1478:P1478" si="2936">IF(ISERROR(H1477),IF(ISERROR(H1476),IF(ISERROR(H1475),"BLANK",H1475),H1476),H1477)</f>
        <v>45479</v>
      </c>
      <c r="I1478" s="2">
        <f t="shared" si="2936"/>
        <v>15</v>
      </c>
      <c r="J1478" s="2" t="str">
        <f t="shared" si="2936"/>
        <v>N</v>
      </c>
      <c r="K1478" s="6">
        <f t="shared" si="2936"/>
        <v>0.41666666666666669</v>
      </c>
      <c r="L1478" s="2" t="str">
        <f t="shared" si="2936"/>
        <v>Angela</v>
      </c>
      <c r="M1478" s="2">
        <f t="shared" si="2936"/>
        <v>18.899999999999999</v>
      </c>
      <c r="N1478" s="2">
        <f t="shared" si="2936"/>
        <v>2</v>
      </c>
      <c r="O1478" s="2">
        <f t="shared" si="2936"/>
        <v>2</v>
      </c>
      <c r="P1478" s="2" t="str">
        <f t="shared" si="2936"/>
        <v>dez</v>
      </c>
      <c r="Q1478" s="7" t="str">
        <f>IF($N1478=1,IF(ISERROR(VLOOKUP($P1478,'M1'!$A:$C,Q$2,FALSE)),"NOT PRESENT",VLOOKUP($P1478,'M1'!$A:$C,Q$2,FALSE)),IF($N1478=2,IF(ISERROR(VLOOKUP(DATA!$P1478,'M2'!$A:$C,Q$2,FALSE)),"NOT PRESENT",VLOOKUP(DATA!$P1478,'M2'!$A:$C,Q$2,FALSE)),IF($N1478=0,IF(ISERROR(VLOOKUP($P1478,'M1'!$A:$C,Q$2,FALSE)),IF(ISERROR(VLOOKUP(DATA!$P1478,'M2'!$A:$C,Q$2,FALSE)),"NOT PRESENT",VLOOKUP(DATA!$P1478,'M2'!$A:$C,Q$2,FALSE)),VLOOKUP($P1478,'M1'!$A:$C,Q$2,FALSE)),"SPECIFY METHOD")))</f>
        <v>Debris - Zero</v>
      </c>
      <c r="R1478" s="7" t="str">
        <f>IF($N1478=1,IF(ISERROR(VLOOKUP($P1478,'M1'!$A:$C,R$2,FALSE)),"NOT PRESENT",VLOOKUP($P1478,'M1'!$A:$C,R$2,FALSE)),IF($N1478=2,IF(ISERROR(VLOOKUP(DATA!$P1478,'M2'!$A:$C,R$2,FALSE)),"NOT PRESENT",VLOOKUP(DATA!$P1478,'M2'!$A:$C,R$2,FALSE)),IF($N1478=0,IF(ISERROR(VLOOKUP($P1478,'M1'!$A:$C,R$2,FALSE)),IF(ISERROR(VLOOKUP(DATA!$P1478,'M2'!$A:$C,R$2,FALSE)),"NOT PRESENT",VLOOKUP(DATA!$P1478,'M2'!$A:$C,R$2,FALSE)),VLOOKUP($P1478,'M1'!$A:$C,R$2,FALSE)),"SPECIFY METHOD")))</f>
        <v>No Debris found</v>
      </c>
      <c r="S1478" s="33">
        <f t="shared" si="2834"/>
        <v>0</v>
      </c>
      <c r="T1478" s="2">
        <v>0</v>
      </c>
    </row>
    <row r="1479" spans="2:20">
      <c r="B1479" s="2" t="str">
        <f t="shared" ref="B1479:D1479" si="2937">IF(ISERROR(B1478),IF(ISERROR(B1477),IF(ISERROR(B1476),"BLANK",B1476),B1477),B1478)</f>
        <v>LH</v>
      </c>
      <c r="C1479" s="2" t="str">
        <f t="shared" si="2937"/>
        <v>KK</v>
      </c>
      <c r="D1479" s="2" t="str">
        <f t="shared" si="2937"/>
        <v>BC3</v>
      </c>
      <c r="E1479" s="7" t="str">
        <f>IF(ISERROR(VLOOKUP($D1479,SITES!$A:$E,2,FALSE)),"",VLOOKUP($D1479,SITES!$A:$E,2,FALSE))</f>
        <v>Broward County 3</v>
      </c>
      <c r="F1479" s="4">
        <f>IF(ISERROR(VLOOKUP($D1479,SITES!$A:$E,3,FALSE)),"",VLOOKUP($D1479,SITES!$A:$E,3,FALSE))</f>
        <v>26.158633333333334</v>
      </c>
      <c r="G1479" s="31">
        <f>IF(ISERROR(VLOOKUP($D1479,SITES!$A:$E,4,FALSE)),"",VLOOKUP($D1479,SITES!$A:$E,4,FALSE))</f>
        <v>-80.077349999999996</v>
      </c>
      <c r="H1479" s="50">
        <f t="shared" ref="H1479:P1479" si="2938">IF(ISERROR(H1478),IF(ISERROR(H1477),IF(ISERROR(H1476),"BLANK",H1476),H1477),H1478)</f>
        <v>45479</v>
      </c>
      <c r="I1479" s="2">
        <f t="shared" si="2938"/>
        <v>15</v>
      </c>
      <c r="J1479" s="2" t="str">
        <f t="shared" si="2938"/>
        <v>N</v>
      </c>
      <c r="K1479" s="6">
        <f t="shared" si="2938"/>
        <v>0.41666666666666669</v>
      </c>
      <c r="L1479" s="2" t="str">
        <f t="shared" si="2938"/>
        <v>Angela</v>
      </c>
      <c r="M1479" s="2">
        <f t="shared" si="2938"/>
        <v>18.899999999999999</v>
      </c>
      <c r="N1479" s="2">
        <f t="shared" si="2938"/>
        <v>2</v>
      </c>
      <c r="O1479" s="2">
        <f t="shared" si="2938"/>
        <v>2</v>
      </c>
      <c r="P1479" s="2" t="str">
        <f t="shared" si="2938"/>
        <v>dez</v>
      </c>
      <c r="Q1479" s="7" t="str">
        <f>IF($N1479=1,IF(ISERROR(VLOOKUP($P1479,'M1'!$A:$C,Q$2,FALSE)),"NOT PRESENT",VLOOKUP($P1479,'M1'!$A:$C,Q$2,FALSE)),IF($N1479=2,IF(ISERROR(VLOOKUP(DATA!$P1479,'M2'!$A:$C,Q$2,FALSE)),"NOT PRESENT",VLOOKUP(DATA!$P1479,'M2'!$A:$C,Q$2,FALSE)),IF($N1479=0,IF(ISERROR(VLOOKUP($P1479,'M1'!$A:$C,Q$2,FALSE)),IF(ISERROR(VLOOKUP(DATA!$P1479,'M2'!$A:$C,Q$2,FALSE)),"NOT PRESENT",VLOOKUP(DATA!$P1479,'M2'!$A:$C,Q$2,FALSE)),VLOOKUP($P1479,'M1'!$A:$C,Q$2,FALSE)),"SPECIFY METHOD")))</f>
        <v>Debris - Zero</v>
      </c>
      <c r="R1479" s="7" t="str">
        <f>IF($N1479=1,IF(ISERROR(VLOOKUP($P1479,'M1'!$A:$C,R$2,FALSE)),"NOT PRESENT",VLOOKUP($P1479,'M1'!$A:$C,R$2,FALSE)),IF($N1479=2,IF(ISERROR(VLOOKUP(DATA!$P1479,'M2'!$A:$C,R$2,FALSE)),"NOT PRESENT",VLOOKUP(DATA!$P1479,'M2'!$A:$C,R$2,FALSE)),IF($N1479=0,IF(ISERROR(VLOOKUP($P1479,'M1'!$A:$C,R$2,FALSE)),IF(ISERROR(VLOOKUP(DATA!$P1479,'M2'!$A:$C,R$2,FALSE)),"NOT PRESENT",VLOOKUP(DATA!$P1479,'M2'!$A:$C,R$2,FALSE)),VLOOKUP($P1479,'M1'!$A:$C,R$2,FALSE)),"SPECIFY METHOD")))</f>
        <v>No Debris found</v>
      </c>
      <c r="S1479" s="33">
        <f t="shared" si="2834"/>
        <v>0</v>
      </c>
      <c r="T1479" s="2">
        <v>0</v>
      </c>
    </row>
    <row r="1480" spans="2:20">
      <c r="B1480" s="2" t="str">
        <f t="shared" ref="B1480:D1480" si="2939">IF(ISERROR(B1479),IF(ISERROR(B1478),IF(ISERROR(B1477),"BLANK",B1477),B1478),B1479)</f>
        <v>LH</v>
      </c>
      <c r="C1480" s="2" t="str">
        <f t="shared" si="2939"/>
        <v>KK</v>
      </c>
      <c r="D1480" s="2" t="str">
        <f t="shared" si="2939"/>
        <v>BC3</v>
      </c>
      <c r="E1480" s="7" t="str">
        <f>IF(ISERROR(VLOOKUP($D1480,SITES!$A:$E,2,FALSE)),"",VLOOKUP($D1480,SITES!$A:$E,2,FALSE))</f>
        <v>Broward County 3</v>
      </c>
      <c r="F1480" s="4">
        <f>IF(ISERROR(VLOOKUP($D1480,SITES!$A:$E,3,FALSE)),"",VLOOKUP($D1480,SITES!$A:$E,3,FALSE))</f>
        <v>26.158633333333334</v>
      </c>
      <c r="G1480" s="31">
        <f>IF(ISERROR(VLOOKUP($D1480,SITES!$A:$E,4,FALSE)),"",VLOOKUP($D1480,SITES!$A:$E,4,FALSE))</f>
        <v>-80.077349999999996</v>
      </c>
      <c r="H1480" s="50">
        <f t="shared" ref="H1480:P1480" si="2940">IF(ISERROR(H1479),IF(ISERROR(H1478),IF(ISERROR(H1477),"BLANK",H1477),H1478),H1479)</f>
        <v>45479</v>
      </c>
      <c r="I1480" s="2">
        <f t="shared" si="2940"/>
        <v>15</v>
      </c>
      <c r="J1480" s="2" t="str">
        <f t="shared" si="2940"/>
        <v>N</v>
      </c>
      <c r="K1480" s="6">
        <f t="shared" si="2940"/>
        <v>0.41666666666666669</v>
      </c>
      <c r="L1480" s="2" t="str">
        <f t="shared" si="2940"/>
        <v>Angela</v>
      </c>
      <c r="M1480" s="2">
        <f t="shared" si="2940"/>
        <v>18.899999999999999</v>
      </c>
      <c r="N1480" s="2">
        <f t="shared" si="2940"/>
        <v>2</v>
      </c>
      <c r="O1480" s="2">
        <f t="shared" si="2940"/>
        <v>2</v>
      </c>
      <c r="P1480" s="2" t="str">
        <f t="shared" si="2940"/>
        <v>dez</v>
      </c>
      <c r="Q1480" s="7" t="str">
        <f>IF($N1480=1,IF(ISERROR(VLOOKUP($P1480,'M1'!$A:$C,Q$2,FALSE)),"NOT PRESENT",VLOOKUP($P1480,'M1'!$A:$C,Q$2,FALSE)),IF($N1480=2,IF(ISERROR(VLOOKUP(DATA!$P1480,'M2'!$A:$C,Q$2,FALSE)),"NOT PRESENT",VLOOKUP(DATA!$P1480,'M2'!$A:$C,Q$2,FALSE)),IF($N1480=0,IF(ISERROR(VLOOKUP($P1480,'M1'!$A:$C,Q$2,FALSE)),IF(ISERROR(VLOOKUP(DATA!$P1480,'M2'!$A:$C,Q$2,FALSE)),"NOT PRESENT",VLOOKUP(DATA!$P1480,'M2'!$A:$C,Q$2,FALSE)),VLOOKUP($P1480,'M1'!$A:$C,Q$2,FALSE)),"SPECIFY METHOD")))</f>
        <v>Debris - Zero</v>
      </c>
      <c r="R1480" s="7" t="str">
        <f>IF($N1480=1,IF(ISERROR(VLOOKUP($P1480,'M1'!$A:$C,R$2,FALSE)),"NOT PRESENT",VLOOKUP($P1480,'M1'!$A:$C,R$2,FALSE)),IF($N1480=2,IF(ISERROR(VLOOKUP(DATA!$P1480,'M2'!$A:$C,R$2,FALSE)),"NOT PRESENT",VLOOKUP(DATA!$P1480,'M2'!$A:$C,R$2,FALSE)),IF($N1480=0,IF(ISERROR(VLOOKUP($P1480,'M1'!$A:$C,R$2,FALSE)),IF(ISERROR(VLOOKUP(DATA!$P1480,'M2'!$A:$C,R$2,FALSE)),"NOT PRESENT",VLOOKUP(DATA!$P1480,'M2'!$A:$C,R$2,FALSE)),VLOOKUP($P1480,'M1'!$A:$C,R$2,FALSE)),"SPECIFY METHOD")))</f>
        <v>No Debris found</v>
      </c>
      <c r="S1480" s="33">
        <f t="shared" si="2834"/>
        <v>0</v>
      </c>
      <c r="T1480" s="2">
        <v>0</v>
      </c>
    </row>
    <row r="1481" spans="2:20">
      <c r="B1481" s="2" t="str">
        <f t="shared" ref="B1481:D1481" si="2941">IF(ISERROR(B1480),IF(ISERROR(B1479),IF(ISERROR(B1478),"BLANK",B1478),B1479),B1480)</f>
        <v>LH</v>
      </c>
      <c r="C1481" s="2" t="str">
        <f t="shared" si="2941"/>
        <v>KK</v>
      </c>
      <c r="D1481" s="2" t="str">
        <f t="shared" si="2941"/>
        <v>BC3</v>
      </c>
      <c r="E1481" s="7" t="str">
        <f>IF(ISERROR(VLOOKUP($D1481,SITES!$A:$E,2,FALSE)),"",VLOOKUP($D1481,SITES!$A:$E,2,FALSE))</f>
        <v>Broward County 3</v>
      </c>
      <c r="F1481" s="4">
        <f>IF(ISERROR(VLOOKUP($D1481,SITES!$A:$E,3,FALSE)),"",VLOOKUP($D1481,SITES!$A:$E,3,FALSE))</f>
        <v>26.158633333333334</v>
      </c>
      <c r="G1481" s="31">
        <f>IF(ISERROR(VLOOKUP($D1481,SITES!$A:$E,4,FALSE)),"",VLOOKUP($D1481,SITES!$A:$E,4,FALSE))</f>
        <v>-80.077349999999996</v>
      </c>
      <c r="H1481" s="50">
        <f t="shared" ref="H1481:P1481" si="2942">IF(ISERROR(H1480),IF(ISERROR(H1479),IF(ISERROR(H1478),"BLANK",H1478),H1479),H1480)</f>
        <v>45479</v>
      </c>
      <c r="I1481" s="2">
        <f t="shared" si="2942"/>
        <v>15</v>
      </c>
      <c r="J1481" s="2" t="str">
        <f t="shared" si="2942"/>
        <v>N</v>
      </c>
      <c r="K1481" s="6">
        <f t="shared" si="2942"/>
        <v>0.41666666666666669</v>
      </c>
      <c r="L1481" s="2" t="str">
        <f t="shared" si="2942"/>
        <v>Angela</v>
      </c>
      <c r="M1481" s="2">
        <f t="shared" si="2942"/>
        <v>18.899999999999999</v>
      </c>
      <c r="N1481" s="2">
        <f t="shared" si="2942"/>
        <v>2</v>
      </c>
      <c r="O1481" s="2">
        <f t="shared" si="2942"/>
        <v>2</v>
      </c>
      <c r="P1481" s="2" t="str">
        <f t="shared" si="2942"/>
        <v>dez</v>
      </c>
      <c r="Q1481" s="7" t="str">
        <f>IF($N1481=1,IF(ISERROR(VLOOKUP($P1481,'M1'!$A:$C,Q$2,FALSE)),"NOT PRESENT",VLOOKUP($P1481,'M1'!$A:$C,Q$2,FALSE)),IF($N1481=2,IF(ISERROR(VLOOKUP(DATA!$P1481,'M2'!$A:$C,Q$2,FALSE)),"NOT PRESENT",VLOOKUP(DATA!$P1481,'M2'!$A:$C,Q$2,FALSE)),IF($N1481=0,IF(ISERROR(VLOOKUP($P1481,'M1'!$A:$C,Q$2,FALSE)),IF(ISERROR(VLOOKUP(DATA!$P1481,'M2'!$A:$C,Q$2,FALSE)),"NOT PRESENT",VLOOKUP(DATA!$P1481,'M2'!$A:$C,Q$2,FALSE)),VLOOKUP($P1481,'M1'!$A:$C,Q$2,FALSE)),"SPECIFY METHOD")))</f>
        <v>Debris - Zero</v>
      </c>
      <c r="R1481" s="7" t="str">
        <f>IF($N1481=1,IF(ISERROR(VLOOKUP($P1481,'M1'!$A:$C,R$2,FALSE)),"NOT PRESENT",VLOOKUP($P1481,'M1'!$A:$C,R$2,FALSE)),IF($N1481=2,IF(ISERROR(VLOOKUP(DATA!$P1481,'M2'!$A:$C,R$2,FALSE)),"NOT PRESENT",VLOOKUP(DATA!$P1481,'M2'!$A:$C,R$2,FALSE)),IF($N1481=0,IF(ISERROR(VLOOKUP($P1481,'M1'!$A:$C,R$2,FALSE)),IF(ISERROR(VLOOKUP(DATA!$P1481,'M2'!$A:$C,R$2,FALSE)),"NOT PRESENT",VLOOKUP(DATA!$P1481,'M2'!$A:$C,R$2,FALSE)),VLOOKUP($P1481,'M1'!$A:$C,R$2,FALSE)),"SPECIFY METHOD")))</f>
        <v>No Debris found</v>
      </c>
      <c r="S1481" s="33">
        <f t="shared" si="2834"/>
        <v>0</v>
      </c>
      <c r="T1481" s="2">
        <v>0</v>
      </c>
    </row>
    <row r="1482" spans="2:20">
      <c r="B1482" s="2" t="str">
        <f t="shared" ref="B1482:D1482" si="2943">IF(ISERROR(B1481),IF(ISERROR(B1480),IF(ISERROR(B1479),"BLANK",B1479),B1480),B1481)</f>
        <v>LH</v>
      </c>
      <c r="C1482" s="2" t="str">
        <f t="shared" si="2943"/>
        <v>KK</v>
      </c>
      <c r="D1482" s="2" t="str">
        <f t="shared" si="2943"/>
        <v>BC3</v>
      </c>
      <c r="E1482" s="7" t="str">
        <f>IF(ISERROR(VLOOKUP($D1482,SITES!$A:$E,2,FALSE)),"",VLOOKUP($D1482,SITES!$A:$E,2,FALSE))</f>
        <v>Broward County 3</v>
      </c>
      <c r="F1482" s="4">
        <f>IF(ISERROR(VLOOKUP($D1482,SITES!$A:$E,3,FALSE)),"",VLOOKUP($D1482,SITES!$A:$E,3,FALSE))</f>
        <v>26.158633333333334</v>
      </c>
      <c r="G1482" s="31">
        <f>IF(ISERROR(VLOOKUP($D1482,SITES!$A:$E,4,FALSE)),"",VLOOKUP($D1482,SITES!$A:$E,4,FALSE))</f>
        <v>-80.077349999999996</v>
      </c>
      <c r="H1482" s="50">
        <f t="shared" ref="H1482:P1482" si="2944">IF(ISERROR(H1481),IF(ISERROR(H1480),IF(ISERROR(H1479),"BLANK",H1479),H1480),H1481)</f>
        <v>45479</v>
      </c>
      <c r="I1482" s="2">
        <f t="shared" si="2944"/>
        <v>15</v>
      </c>
      <c r="J1482" s="2" t="str">
        <f t="shared" si="2944"/>
        <v>N</v>
      </c>
      <c r="K1482" s="6">
        <f t="shared" si="2944"/>
        <v>0.41666666666666669</v>
      </c>
      <c r="L1482" s="2" t="str">
        <f t="shared" si="2944"/>
        <v>Angela</v>
      </c>
      <c r="M1482" s="2">
        <f t="shared" si="2944"/>
        <v>18.899999999999999</v>
      </c>
      <c r="N1482" s="2">
        <f t="shared" si="2944"/>
        <v>2</v>
      </c>
      <c r="O1482" s="2">
        <f t="shared" si="2944"/>
        <v>2</v>
      </c>
      <c r="P1482" s="2" t="str">
        <f t="shared" si="2944"/>
        <v>dez</v>
      </c>
      <c r="Q1482" s="7" t="str">
        <f>IF($N1482=1,IF(ISERROR(VLOOKUP($P1482,'M1'!$A:$C,Q$2,FALSE)),"NOT PRESENT",VLOOKUP($P1482,'M1'!$A:$C,Q$2,FALSE)),IF($N1482=2,IF(ISERROR(VLOOKUP(DATA!$P1482,'M2'!$A:$C,Q$2,FALSE)),"NOT PRESENT",VLOOKUP(DATA!$P1482,'M2'!$A:$C,Q$2,FALSE)),IF($N1482=0,IF(ISERROR(VLOOKUP($P1482,'M1'!$A:$C,Q$2,FALSE)),IF(ISERROR(VLOOKUP(DATA!$P1482,'M2'!$A:$C,Q$2,FALSE)),"NOT PRESENT",VLOOKUP(DATA!$P1482,'M2'!$A:$C,Q$2,FALSE)),VLOOKUP($P1482,'M1'!$A:$C,Q$2,FALSE)),"SPECIFY METHOD")))</f>
        <v>Debris - Zero</v>
      </c>
      <c r="R1482" s="7" t="str">
        <f>IF($N1482=1,IF(ISERROR(VLOOKUP($P1482,'M1'!$A:$C,R$2,FALSE)),"NOT PRESENT",VLOOKUP($P1482,'M1'!$A:$C,R$2,FALSE)),IF($N1482=2,IF(ISERROR(VLOOKUP(DATA!$P1482,'M2'!$A:$C,R$2,FALSE)),"NOT PRESENT",VLOOKUP(DATA!$P1482,'M2'!$A:$C,R$2,FALSE)),IF($N1482=0,IF(ISERROR(VLOOKUP($P1482,'M1'!$A:$C,R$2,FALSE)),IF(ISERROR(VLOOKUP(DATA!$P1482,'M2'!$A:$C,R$2,FALSE)),"NOT PRESENT",VLOOKUP(DATA!$P1482,'M2'!$A:$C,R$2,FALSE)),VLOOKUP($P1482,'M1'!$A:$C,R$2,FALSE)),"SPECIFY METHOD")))</f>
        <v>No Debris found</v>
      </c>
      <c r="S1482" s="33">
        <f t="shared" si="2834"/>
        <v>0</v>
      </c>
      <c r="T1482" s="2">
        <v>0</v>
      </c>
    </row>
    <row r="1483" spans="2:20">
      <c r="B1483" s="2" t="str">
        <f t="shared" ref="B1483:D1483" si="2945">IF(ISERROR(B1482),IF(ISERROR(B1481),IF(ISERROR(B1480),"BLANK",B1480),B1481),B1482)</f>
        <v>LH</v>
      </c>
      <c r="C1483" s="2" t="str">
        <f t="shared" si="2945"/>
        <v>KK</v>
      </c>
      <c r="D1483" s="2" t="str">
        <f t="shared" si="2945"/>
        <v>BC3</v>
      </c>
      <c r="E1483" s="7" t="str">
        <f>IF(ISERROR(VLOOKUP($D1483,SITES!$A:$E,2,FALSE)),"",VLOOKUP($D1483,SITES!$A:$E,2,FALSE))</f>
        <v>Broward County 3</v>
      </c>
      <c r="F1483" s="4">
        <f>IF(ISERROR(VLOOKUP($D1483,SITES!$A:$E,3,FALSE)),"",VLOOKUP($D1483,SITES!$A:$E,3,FALSE))</f>
        <v>26.158633333333334</v>
      </c>
      <c r="G1483" s="31">
        <f>IF(ISERROR(VLOOKUP($D1483,SITES!$A:$E,4,FALSE)),"",VLOOKUP($D1483,SITES!$A:$E,4,FALSE))</f>
        <v>-80.077349999999996</v>
      </c>
      <c r="H1483" s="50">
        <f t="shared" ref="H1483:P1483" si="2946">IF(ISERROR(H1482),IF(ISERROR(H1481),IF(ISERROR(H1480),"BLANK",H1480),H1481),H1482)</f>
        <v>45479</v>
      </c>
      <c r="I1483" s="2">
        <f t="shared" si="2946"/>
        <v>15</v>
      </c>
      <c r="J1483" s="2" t="str">
        <f t="shared" si="2946"/>
        <v>N</v>
      </c>
      <c r="K1483" s="6">
        <f t="shared" si="2946"/>
        <v>0.41666666666666669</v>
      </c>
      <c r="L1483" s="2" t="str">
        <f t="shared" si="2946"/>
        <v>Angela</v>
      </c>
      <c r="M1483" s="2">
        <f t="shared" si="2946"/>
        <v>18.899999999999999</v>
      </c>
      <c r="N1483" s="2">
        <f t="shared" si="2946"/>
        <v>2</v>
      </c>
      <c r="O1483" s="2">
        <f t="shared" si="2946"/>
        <v>2</v>
      </c>
      <c r="P1483" s="2" t="str">
        <f t="shared" si="2946"/>
        <v>dez</v>
      </c>
      <c r="Q1483" s="7" t="str">
        <f>IF($N1483=1,IF(ISERROR(VLOOKUP($P1483,'M1'!$A:$C,Q$2,FALSE)),"NOT PRESENT",VLOOKUP($P1483,'M1'!$A:$C,Q$2,FALSE)),IF($N1483=2,IF(ISERROR(VLOOKUP(DATA!$P1483,'M2'!$A:$C,Q$2,FALSE)),"NOT PRESENT",VLOOKUP(DATA!$P1483,'M2'!$A:$C,Q$2,FALSE)),IF($N1483=0,IF(ISERROR(VLOOKUP($P1483,'M1'!$A:$C,Q$2,FALSE)),IF(ISERROR(VLOOKUP(DATA!$P1483,'M2'!$A:$C,Q$2,FALSE)),"NOT PRESENT",VLOOKUP(DATA!$P1483,'M2'!$A:$C,Q$2,FALSE)),VLOOKUP($P1483,'M1'!$A:$C,Q$2,FALSE)),"SPECIFY METHOD")))</f>
        <v>Debris - Zero</v>
      </c>
      <c r="R1483" s="7" t="str">
        <f>IF($N1483=1,IF(ISERROR(VLOOKUP($P1483,'M1'!$A:$C,R$2,FALSE)),"NOT PRESENT",VLOOKUP($P1483,'M1'!$A:$C,R$2,FALSE)),IF($N1483=2,IF(ISERROR(VLOOKUP(DATA!$P1483,'M2'!$A:$C,R$2,FALSE)),"NOT PRESENT",VLOOKUP(DATA!$P1483,'M2'!$A:$C,R$2,FALSE)),IF($N1483=0,IF(ISERROR(VLOOKUP($P1483,'M1'!$A:$C,R$2,FALSE)),IF(ISERROR(VLOOKUP(DATA!$P1483,'M2'!$A:$C,R$2,FALSE)),"NOT PRESENT",VLOOKUP(DATA!$P1483,'M2'!$A:$C,R$2,FALSE)),VLOOKUP($P1483,'M1'!$A:$C,R$2,FALSE)),"SPECIFY METHOD")))</f>
        <v>No Debris found</v>
      </c>
      <c r="S1483" s="33">
        <f t="shared" si="2834"/>
        <v>0</v>
      </c>
      <c r="T1483" s="2">
        <v>0</v>
      </c>
    </row>
    <row r="1484" spans="2:20">
      <c r="B1484" s="2" t="str">
        <f t="shared" ref="B1484:D1484" si="2947">IF(ISERROR(B1483),IF(ISERROR(B1482),IF(ISERROR(B1481),"BLANK",B1481),B1482),B1483)</f>
        <v>LH</v>
      </c>
      <c r="C1484" s="2" t="str">
        <f t="shared" si="2947"/>
        <v>KK</v>
      </c>
      <c r="D1484" s="2" t="str">
        <f t="shared" si="2947"/>
        <v>BC3</v>
      </c>
      <c r="E1484" s="7" t="str">
        <f>IF(ISERROR(VLOOKUP($D1484,SITES!$A:$E,2,FALSE)),"",VLOOKUP($D1484,SITES!$A:$E,2,FALSE))</f>
        <v>Broward County 3</v>
      </c>
      <c r="F1484" s="4">
        <f>IF(ISERROR(VLOOKUP($D1484,SITES!$A:$E,3,FALSE)),"",VLOOKUP($D1484,SITES!$A:$E,3,FALSE))</f>
        <v>26.158633333333334</v>
      </c>
      <c r="G1484" s="31">
        <f>IF(ISERROR(VLOOKUP($D1484,SITES!$A:$E,4,FALSE)),"",VLOOKUP($D1484,SITES!$A:$E,4,FALSE))</f>
        <v>-80.077349999999996</v>
      </c>
      <c r="H1484" s="50">
        <f t="shared" ref="H1484:P1484" si="2948">IF(ISERROR(H1483),IF(ISERROR(H1482),IF(ISERROR(H1481),"BLANK",H1481),H1482),H1483)</f>
        <v>45479</v>
      </c>
      <c r="I1484" s="2">
        <f t="shared" si="2948"/>
        <v>15</v>
      </c>
      <c r="J1484" s="2" t="str">
        <f t="shared" si="2948"/>
        <v>N</v>
      </c>
      <c r="K1484" s="6">
        <f t="shared" si="2948"/>
        <v>0.41666666666666669</v>
      </c>
      <c r="L1484" s="2" t="str">
        <f t="shared" si="2948"/>
        <v>Angela</v>
      </c>
      <c r="M1484" s="2">
        <f t="shared" si="2948"/>
        <v>18.899999999999999</v>
      </c>
      <c r="N1484" s="2">
        <f t="shared" si="2948"/>
        <v>2</v>
      </c>
      <c r="O1484" s="2">
        <f t="shared" si="2948"/>
        <v>2</v>
      </c>
      <c r="P1484" s="2" t="str">
        <f t="shared" si="2948"/>
        <v>dez</v>
      </c>
      <c r="Q1484" s="7" t="str">
        <f>IF($N1484=1,IF(ISERROR(VLOOKUP($P1484,'M1'!$A:$C,Q$2,FALSE)),"NOT PRESENT",VLOOKUP($P1484,'M1'!$A:$C,Q$2,FALSE)),IF($N1484=2,IF(ISERROR(VLOOKUP(DATA!$P1484,'M2'!$A:$C,Q$2,FALSE)),"NOT PRESENT",VLOOKUP(DATA!$P1484,'M2'!$A:$C,Q$2,FALSE)),IF($N1484=0,IF(ISERROR(VLOOKUP($P1484,'M1'!$A:$C,Q$2,FALSE)),IF(ISERROR(VLOOKUP(DATA!$P1484,'M2'!$A:$C,Q$2,FALSE)),"NOT PRESENT",VLOOKUP(DATA!$P1484,'M2'!$A:$C,Q$2,FALSE)),VLOOKUP($P1484,'M1'!$A:$C,Q$2,FALSE)),"SPECIFY METHOD")))</f>
        <v>Debris - Zero</v>
      </c>
      <c r="R1484" s="7" t="str">
        <f>IF($N1484=1,IF(ISERROR(VLOOKUP($P1484,'M1'!$A:$C,R$2,FALSE)),"NOT PRESENT",VLOOKUP($P1484,'M1'!$A:$C,R$2,FALSE)),IF($N1484=2,IF(ISERROR(VLOOKUP(DATA!$P1484,'M2'!$A:$C,R$2,FALSE)),"NOT PRESENT",VLOOKUP(DATA!$P1484,'M2'!$A:$C,R$2,FALSE)),IF($N1484=0,IF(ISERROR(VLOOKUP($P1484,'M1'!$A:$C,R$2,FALSE)),IF(ISERROR(VLOOKUP(DATA!$P1484,'M2'!$A:$C,R$2,FALSE)),"NOT PRESENT",VLOOKUP(DATA!$P1484,'M2'!$A:$C,R$2,FALSE)),VLOOKUP($P1484,'M1'!$A:$C,R$2,FALSE)),"SPECIFY METHOD")))</f>
        <v>No Debris found</v>
      </c>
      <c r="S1484" s="33">
        <f t="shared" si="2834"/>
        <v>0</v>
      </c>
      <c r="T1484" s="2">
        <v>0</v>
      </c>
    </row>
    <row r="1485" spans="2:20">
      <c r="B1485" s="2" t="str">
        <f t="shared" ref="B1485:D1485" si="2949">IF(ISERROR(B1484),IF(ISERROR(B1483),IF(ISERROR(B1482),"BLANK",B1482),B1483),B1484)</f>
        <v>LH</v>
      </c>
      <c r="C1485" s="2" t="str">
        <f t="shared" si="2949"/>
        <v>KK</v>
      </c>
      <c r="D1485" s="2" t="str">
        <f t="shared" si="2949"/>
        <v>BC3</v>
      </c>
      <c r="E1485" s="7" t="str">
        <f>IF(ISERROR(VLOOKUP($D1485,SITES!$A:$E,2,FALSE)),"",VLOOKUP($D1485,SITES!$A:$E,2,FALSE))</f>
        <v>Broward County 3</v>
      </c>
      <c r="F1485" s="4">
        <f>IF(ISERROR(VLOOKUP($D1485,SITES!$A:$E,3,FALSE)),"",VLOOKUP($D1485,SITES!$A:$E,3,FALSE))</f>
        <v>26.158633333333334</v>
      </c>
      <c r="G1485" s="31">
        <f>IF(ISERROR(VLOOKUP($D1485,SITES!$A:$E,4,FALSE)),"",VLOOKUP($D1485,SITES!$A:$E,4,FALSE))</f>
        <v>-80.077349999999996</v>
      </c>
      <c r="H1485" s="50">
        <f t="shared" ref="H1485:P1485" si="2950">IF(ISERROR(H1484),IF(ISERROR(H1483),IF(ISERROR(H1482),"BLANK",H1482),H1483),H1484)</f>
        <v>45479</v>
      </c>
      <c r="I1485" s="2">
        <f t="shared" si="2950"/>
        <v>15</v>
      </c>
      <c r="J1485" s="2" t="str">
        <f t="shared" si="2950"/>
        <v>N</v>
      </c>
      <c r="K1485" s="6">
        <f t="shared" si="2950"/>
        <v>0.41666666666666669</v>
      </c>
      <c r="L1485" s="2" t="str">
        <f t="shared" si="2950"/>
        <v>Angela</v>
      </c>
      <c r="M1485" s="2">
        <f t="shared" si="2950"/>
        <v>18.899999999999999</v>
      </c>
      <c r="N1485" s="2">
        <f t="shared" si="2950"/>
        <v>2</v>
      </c>
      <c r="O1485" s="2">
        <f t="shared" si="2950"/>
        <v>2</v>
      </c>
      <c r="P1485" s="2" t="str">
        <f t="shared" si="2950"/>
        <v>dez</v>
      </c>
      <c r="Q1485" s="7" t="str">
        <f>IF($N1485=1,IF(ISERROR(VLOOKUP($P1485,'M1'!$A:$C,Q$2,FALSE)),"NOT PRESENT",VLOOKUP($P1485,'M1'!$A:$C,Q$2,FALSE)),IF($N1485=2,IF(ISERROR(VLOOKUP(DATA!$P1485,'M2'!$A:$C,Q$2,FALSE)),"NOT PRESENT",VLOOKUP(DATA!$P1485,'M2'!$A:$C,Q$2,FALSE)),IF($N1485=0,IF(ISERROR(VLOOKUP($P1485,'M1'!$A:$C,Q$2,FALSE)),IF(ISERROR(VLOOKUP(DATA!$P1485,'M2'!$A:$C,Q$2,FALSE)),"NOT PRESENT",VLOOKUP(DATA!$P1485,'M2'!$A:$C,Q$2,FALSE)),VLOOKUP($P1485,'M1'!$A:$C,Q$2,FALSE)),"SPECIFY METHOD")))</f>
        <v>Debris - Zero</v>
      </c>
      <c r="R1485" s="7" t="str">
        <f>IF($N1485=1,IF(ISERROR(VLOOKUP($P1485,'M1'!$A:$C,R$2,FALSE)),"NOT PRESENT",VLOOKUP($P1485,'M1'!$A:$C,R$2,FALSE)),IF($N1485=2,IF(ISERROR(VLOOKUP(DATA!$P1485,'M2'!$A:$C,R$2,FALSE)),"NOT PRESENT",VLOOKUP(DATA!$P1485,'M2'!$A:$C,R$2,FALSE)),IF($N1485=0,IF(ISERROR(VLOOKUP($P1485,'M1'!$A:$C,R$2,FALSE)),IF(ISERROR(VLOOKUP(DATA!$P1485,'M2'!$A:$C,R$2,FALSE)),"NOT PRESENT",VLOOKUP(DATA!$P1485,'M2'!$A:$C,R$2,FALSE)),VLOOKUP($P1485,'M1'!$A:$C,R$2,FALSE)),"SPECIFY METHOD")))</f>
        <v>No Debris found</v>
      </c>
      <c r="S1485" s="33">
        <f t="shared" si="2834"/>
        <v>0</v>
      </c>
      <c r="T1485" s="2">
        <v>0</v>
      </c>
    </row>
    <row r="1486" spans="2:20">
      <c r="B1486" s="2" t="str">
        <f t="shared" ref="B1486:D1486" si="2951">IF(ISERROR(B1485),IF(ISERROR(B1484),IF(ISERROR(B1483),"BLANK",B1483),B1484),B1485)</f>
        <v>LH</v>
      </c>
      <c r="C1486" s="2" t="str">
        <f t="shared" si="2951"/>
        <v>KK</v>
      </c>
      <c r="D1486" s="2" t="str">
        <f t="shared" si="2951"/>
        <v>BC3</v>
      </c>
      <c r="E1486" s="7" t="str">
        <f>IF(ISERROR(VLOOKUP($D1486,SITES!$A:$E,2,FALSE)),"",VLOOKUP($D1486,SITES!$A:$E,2,FALSE))</f>
        <v>Broward County 3</v>
      </c>
      <c r="F1486" s="4">
        <f>IF(ISERROR(VLOOKUP($D1486,SITES!$A:$E,3,FALSE)),"",VLOOKUP($D1486,SITES!$A:$E,3,FALSE))</f>
        <v>26.158633333333334</v>
      </c>
      <c r="G1486" s="31">
        <f>IF(ISERROR(VLOOKUP($D1486,SITES!$A:$E,4,FALSE)),"",VLOOKUP($D1486,SITES!$A:$E,4,FALSE))</f>
        <v>-80.077349999999996</v>
      </c>
      <c r="H1486" s="50">
        <f t="shared" ref="H1486:P1486" si="2952">IF(ISERROR(H1485),IF(ISERROR(H1484),IF(ISERROR(H1483),"BLANK",H1483),H1484),H1485)</f>
        <v>45479</v>
      </c>
      <c r="I1486" s="2">
        <f t="shared" si="2952"/>
        <v>15</v>
      </c>
      <c r="J1486" s="2" t="str">
        <f t="shared" si="2952"/>
        <v>N</v>
      </c>
      <c r="K1486" s="6">
        <f t="shared" si="2952"/>
        <v>0.41666666666666669</v>
      </c>
      <c r="L1486" s="2" t="str">
        <f t="shared" si="2952"/>
        <v>Angela</v>
      </c>
      <c r="M1486" s="2">
        <f t="shared" si="2952"/>
        <v>18.899999999999999</v>
      </c>
      <c r="N1486" s="2">
        <f t="shared" si="2952"/>
        <v>2</v>
      </c>
      <c r="O1486" s="2">
        <f t="shared" si="2952"/>
        <v>2</v>
      </c>
      <c r="P1486" s="2" t="str">
        <f t="shared" si="2952"/>
        <v>dez</v>
      </c>
      <c r="Q1486" s="7" t="str">
        <f>IF($N1486=1,IF(ISERROR(VLOOKUP($P1486,'M1'!$A:$C,Q$2,FALSE)),"NOT PRESENT",VLOOKUP($P1486,'M1'!$A:$C,Q$2,FALSE)),IF($N1486=2,IF(ISERROR(VLOOKUP(DATA!$P1486,'M2'!$A:$C,Q$2,FALSE)),"NOT PRESENT",VLOOKUP(DATA!$P1486,'M2'!$A:$C,Q$2,FALSE)),IF($N1486=0,IF(ISERROR(VLOOKUP($P1486,'M1'!$A:$C,Q$2,FALSE)),IF(ISERROR(VLOOKUP(DATA!$P1486,'M2'!$A:$C,Q$2,FALSE)),"NOT PRESENT",VLOOKUP(DATA!$P1486,'M2'!$A:$C,Q$2,FALSE)),VLOOKUP($P1486,'M1'!$A:$C,Q$2,FALSE)),"SPECIFY METHOD")))</f>
        <v>Debris - Zero</v>
      </c>
      <c r="R1486" s="7" t="str">
        <f>IF($N1486=1,IF(ISERROR(VLOOKUP($P1486,'M1'!$A:$C,R$2,FALSE)),"NOT PRESENT",VLOOKUP($P1486,'M1'!$A:$C,R$2,FALSE)),IF($N1486=2,IF(ISERROR(VLOOKUP(DATA!$P1486,'M2'!$A:$C,R$2,FALSE)),"NOT PRESENT",VLOOKUP(DATA!$P1486,'M2'!$A:$C,R$2,FALSE)),IF($N1486=0,IF(ISERROR(VLOOKUP($P1486,'M1'!$A:$C,R$2,FALSE)),IF(ISERROR(VLOOKUP(DATA!$P1486,'M2'!$A:$C,R$2,FALSE)),"NOT PRESENT",VLOOKUP(DATA!$P1486,'M2'!$A:$C,R$2,FALSE)),VLOOKUP($P1486,'M1'!$A:$C,R$2,FALSE)),"SPECIFY METHOD")))</f>
        <v>No Debris found</v>
      </c>
      <c r="S1486" s="33">
        <f t="shared" si="2834"/>
        <v>0</v>
      </c>
      <c r="T1486" s="2">
        <v>0</v>
      </c>
    </row>
    <row r="1487" spans="2:20">
      <c r="B1487" s="2" t="str">
        <f t="shared" ref="B1487:D1487" si="2953">IF(ISERROR(B1486),IF(ISERROR(B1485),IF(ISERROR(B1484),"BLANK",B1484),B1485),B1486)</f>
        <v>LH</v>
      </c>
      <c r="C1487" s="2" t="str">
        <f t="shared" si="2953"/>
        <v>KK</v>
      </c>
      <c r="D1487" s="2" t="str">
        <f t="shared" si="2953"/>
        <v>BC3</v>
      </c>
      <c r="E1487" s="7" t="str">
        <f>IF(ISERROR(VLOOKUP($D1487,SITES!$A:$E,2,FALSE)),"",VLOOKUP($D1487,SITES!$A:$E,2,FALSE))</f>
        <v>Broward County 3</v>
      </c>
      <c r="F1487" s="4">
        <f>IF(ISERROR(VLOOKUP($D1487,SITES!$A:$E,3,FALSE)),"",VLOOKUP($D1487,SITES!$A:$E,3,FALSE))</f>
        <v>26.158633333333334</v>
      </c>
      <c r="G1487" s="31">
        <f>IF(ISERROR(VLOOKUP($D1487,SITES!$A:$E,4,FALSE)),"",VLOOKUP($D1487,SITES!$A:$E,4,FALSE))</f>
        <v>-80.077349999999996</v>
      </c>
      <c r="H1487" s="50">
        <f t="shared" ref="H1487:P1487" si="2954">IF(ISERROR(H1486),IF(ISERROR(H1485),IF(ISERROR(H1484),"BLANK",H1484),H1485),H1486)</f>
        <v>45479</v>
      </c>
      <c r="I1487" s="2">
        <f t="shared" si="2954"/>
        <v>15</v>
      </c>
      <c r="J1487" s="2" t="str">
        <f t="shared" si="2954"/>
        <v>N</v>
      </c>
      <c r="K1487" s="6">
        <f t="shared" si="2954"/>
        <v>0.41666666666666669</v>
      </c>
      <c r="L1487" s="2" t="str">
        <f t="shared" si="2954"/>
        <v>Angela</v>
      </c>
      <c r="M1487" s="2">
        <f t="shared" si="2954"/>
        <v>18.899999999999999</v>
      </c>
      <c r="N1487" s="2">
        <f t="shared" si="2954"/>
        <v>2</v>
      </c>
      <c r="O1487" s="2">
        <f t="shared" si="2954"/>
        <v>2</v>
      </c>
      <c r="P1487" s="2" t="str">
        <f t="shared" si="2954"/>
        <v>dez</v>
      </c>
      <c r="Q1487" s="7" t="str">
        <f>IF($N1487=1,IF(ISERROR(VLOOKUP($P1487,'M1'!$A:$C,Q$2,FALSE)),"NOT PRESENT",VLOOKUP($P1487,'M1'!$A:$C,Q$2,FALSE)),IF($N1487=2,IF(ISERROR(VLOOKUP(DATA!$P1487,'M2'!$A:$C,Q$2,FALSE)),"NOT PRESENT",VLOOKUP(DATA!$P1487,'M2'!$A:$C,Q$2,FALSE)),IF($N1487=0,IF(ISERROR(VLOOKUP($P1487,'M1'!$A:$C,Q$2,FALSE)),IF(ISERROR(VLOOKUP(DATA!$P1487,'M2'!$A:$C,Q$2,FALSE)),"NOT PRESENT",VLOOKUP(DATA!$P1487,'M2'!$A:$C,Q$2,FALSE)),VLOOKUP($P1487,'M1'!$A:$C,Q$2,FALSE)),"SPECIFY METHOD")))</f>
        <v>Debris - Zero</v>
      </c>
      <c r="R1487" s="7" t="str">
        <f>IF($N1487=1,IF(ISERROR(VLOOKUP($P1487,'M1'!$A:$C,R$2,FALSE)),"NOT PRESENT",VLOOKUP($P1487,'M1'!$A:$C,R$2,FALSE)),IF($N1487=2,IF(ISERROR(VLOOKUP(DATA!$P1487,'M2'!$A:$C,R$2,FALSE)),"NOT PRESENT",VLOOKUP(DATA!$P1487,'M2'!$A:$C,R$2,FALSE)),IF($N1487=0,IF(ISERROR(VLOOKUP($P1487,'M1'!$A:$C,R$2,FALSE)),IF(ISERROR(VLOOKUP(DATA!$P1487,'M2'!$A:$C,R$2,FALSE)),"NOT PRESENT",VLOOKUP(DATA!$P1487,'M2'!$A:$C,R$2,FALSE)),VLOOKUP($P1487,'M1'!$A:$C,R$2,FALSE)),"SPECIFY METHOD")))</f>
        <v>No Debris found</v>
      </c>
      <c r="S1487" s="33">
        <f t="shared" si="2834"/>
        <v>0</v>
      </c>
      <c r="T1487" s="2">
        <v>0</v>
      </c>
    </row>
    <row r="1488" spans="2:20">
      <c r="B1488" s="2" t="str">
        <f t="shared" ref="B1488:D1488" si="2955">IF(ISERROR(B1487),IF(ISERROR(B1486),IF(ISERROR(B1485),"BLANK",B1485),B1486),B1487)</f>
        <v>LH</v>
      </c>
      <c r="C1488" s="2" t="str">
        <f t="shared" si="2955"/>
        <v>KK</v>
      </c>
      <c r="D1488" s="2" t="str">
        <f t="shared" si="2955"/>
        <v>BC3</v>
      </c>
      <c r="E1488" s="7" t="str">
        <f>IF(ISERROR(VLOOKUP($D1488,SITES!$A:$E,2,FALSE)),"",VLOOKUP($D1488,SITES!$A:$E,2,FALSE))</f>
        <v>Broward County 3</v>
      </c>
      <c r="F1488" s="4">
        <f>IF(ISERROR(VLOOKUP($D1488,SITES!$A:$E,3,FALSE)),"",VLOOKUP($D1488,SITES!$A:$E,3,FALSE))</f>
        <v>26.158633333333334</v>
      </c>
      <c r="G1488" s="31">
        <f>IF(ISERROR(VLOOKUP($D1488,SITES!$A:$E,4,FALSE)),"",VLOOKUP($D1488,SITES!$A:$E,4,FALSE))</f>
        <v>-80.077349999999996</v>
      </c>
      <c r="H1488" s="50">
        <f t="shared" ref="H1488:P1488" si="2956">IF(ISERROR(H1487),IF(ISERROR(H1486),IF(ISERROR(H1485),"BLANK",H1485),H1486),H1487)</f>
        <v>45479</v>
      </c>
      <c r="I1488" s="2">
        <f t="shared" si="2956"/>
        <v>15</v>
      </c>
      <c r="J1488" s="2" t="str">
        <f t="shared" si="2956"/>
        <v>N</v>
      </c>
      <c r="K1488" s="6">
        <f t="shared" si="2956"/>
        <v>0.41666666666666669</v>
      </c>
      <c r="L1488" s="2" t="str">
        <f t="shared" si="2956"/>
        <v>Angela</v>
      </c>
      <c r="M1488" s="2">
        <f t="shared" si="2956"/>
        <v>18.899999999999999</v>
      </c>
      <c r="N1488" s="2">
        <f t="shared" si="2956"/>
        <v>2</v>
      </c>
      <c r="O1488" s="2">
        <f t="shared" si="2956"/>
        <v>2</v>
      </c>
      <c r="P1488" s="2" t="str">
        <f t="shared" si="2956"/>
        <v>dez</v>
      </c>
      <c r="Q1488" s="7" t="str">
        <f>IF($N1488=1,IF(ISERROR(VLOOKUP($P1488,'M1'!$A:$C,Q$2,FALSE)),"NOT PRESENT",VLOOKUP($P1488,'M1'!$A:$C,Q$2,FALSE)),IF($N1488=2,IF(ISERROR(VLOOKUP(DATA!$P1488,'M2'!$A:$C,Q$2,FALSE)),"NOT PRESENT",VLOOKUP(DATA!$P1488,'M2'!$A:$C,Q$2,FALSE)),IF($N1488=0,IF(ISERROR(VLOOKUP($P1488,'M1'!$A:$C,Q$2,FALSE)),IF(ISERROR(VLOOKUP(DATA!$P1488,'M2'!$A:$C,Q$2,FALSE)),"NOT PRESENT",VLOOKUP(DATA!$P1488,'M2'!$A:$C,Q$2,FALSE)),VLOOKUP($P1488,'M1'!$A:$C,Q$2,FALSE)),"SPECIFY METHOD")))</f>
        <v>Debris - Zero</v>
      </c>
      <c r="R1488" s="7" t="str">
        <f>IF($N1488=1,IF(ISERROR(VLOOKUP($P1488,'M1'!$A:$C,R$2,FALSE)),"NOT PRESENT",VLOOKUP($P1488,'M1'!$A:$C,R$2,FALSE)),IF($N1488=2,IF(ISERROR(VLOOKUP(DATA!$P1488,'M2'!$A:$C,R$2,FALSE)),"NOT PRESENT",VLOOKUP(DATA!$P1488,'M2'!$A:$C,R$2,FALSE)),IF($N1488=0,IF(ISERROR(VLOOKUP($P1488,'M1'!$A:$C,R$2,FALSE)),IF(ISERROR(VLOOKUP(DATA!$P1488,'M2'!$A:$C,R$2,FALSE)),"NOT PRESENT",VLOOKUP(DATA!$P1488,'M2'!$A:$C,R$2,FALSE)),VLOOKUP($P1488,'M1'!$A:$C,R$2,FALSE)),"SPECIFY METHOD")))</f>
        <v>No Debris found</v>
      </c>
      <c r="S1488" s="33">
        <f t="shared" si="2834"/>
        <v>0</v>
      </c>
      <c r="T1488" s="2">
        <v>0</v>
      </c>
    </row>
    <row r="1489" spans="2:20">
      <c r="B1489" s="2" t="str">
        <f t="shared" ref="B1489:D1489" si="2957">IF(ISERROR(B1488),IF(ISERROR(B1487),IF(ISERROR(B1486),"BLANK",B1486),B1487),B1488)</f>
        <v>LH</v>
      </c>
      <c r="C1489" s="2" t="str">
        <f t="shared" si="2957"/>
        <v>KK</v>
      </c>
      <c r="D1489" s="2" t="str">
        <f t="shared" si="2957"/>
        <v>BC3</v>
      </c>
      <c r="E1489" s="7" t="str">
        <f>IF(ISERROR(VLOOKUP($D1489,SITES!$A:$E,2,FALSE)),"",VLOOKUP($D1489,SITES!$A:$E,2,FALSE))</f>
        <v>Broward County 3</v>
      </c>
      <c r="F1489" s="4">
        <f>IF(ISERROR(VLOOKUP($D1489,SITES!$A:$E,3,FALSE)),"",VLOOKUP($D1489,SITES!$A:$E,3,FALSE))</f>
        <v>26.158633333333334</v>
      </c>
      <c r="G1489" s="31">
        <f>IF(ISERROR(VLOOKUP($D1489,SITES!$A:$E,4,FALSE)),"",VLOOKUP($D1489,SITES!$A:$E,4,FALSE))</f>
        <v>-80.077349999999996</v>
      </c>
      <c r="H1489" s="50">
        <f t="shared" ref="H1489:P1489" si="2958">IF(ISERROR(H1488),IF(ISERROR(H1487),IF(ISERROR(H1486),"BLANK",H1486),H1487),H1488)</f>
        <v>45479</v>
      </c>
      <c r="I1489" s="2">
        <f t="shared" si="2958"/>
        <v>15</v>
      </c>
      <c r="J1489" s="2" t="str">
        <f t="shared" si="2958"/>
        <v>N</v>
      </c>
      <c r="K1489" s="6">
        <f t="shared" si="2958"/>
        <v>0.41666666666666669</v>
      </c>
      <c r="L1489" s="2" t="str">
        <f t="shared" si="2958"/>
        <v>Angela</v>
      </c>
      <c r="M1489" s="2">
        <f t="shared" si="2958"/>
        <v>18.899999999999999</v>
      </c>
      <c r="N1489" s="2">
        <f t="shared" si="2958"/>
        <v>2</v>
      </c>
      <c r="O1489" s="2">
        <f t="shared" si="2958"/>
        <v>2</v>
      </c>
      <c r="P1489" s="2" t="str">
        <f t="shared" si="2958"/>
        <v>dez</v>
      </c>
      <c r="Q1489" s="7" t="str">
        <f>IF($N1489=1,IF(ISERROR(VLOOKUP($P1489,'M1'!$A:$C,Q$2,FALSE)),"NOT PRESENT",VLOOKUP($P1489,'M1'!$A:$C,Q$2,FALSE)),IF($N1489=2,IF(ISERROR(VLOOKUP(DATA!$P1489,'M2'!$A:$C,Q$2,FALSE)),"NOT PRESENT",VLOOKUP(DATA!$P1489,'M2'!$A:$C,Q$2,FALSE)),IF($N1489=0,IF(ISERROR(VLOOKUP($P1489,'M1'!$A:$C,Q$2,FALSE)),IF(ISERROR(VLOOKUP(DATA!$P1489,'M2'!$A:$C,Q$2,FALSE)),"NOT PRESENT",VLOOKUP(DATA!$P1489,'M2'!$A:$C,Q$2,FALSE)),VLOOKUP($P1489,'M1'!$A:$C,Q$2,FALSE)),"SPECIFY METHOD")))</f>
        <v>Debris - Zero</v>
      </c>
      <c r="R1489" s="7" t="str">
        <f>IF($N1489=1,IF(ISERROR(VLOOKUP($P1489,'M1'!$A:$C,R$2,FALSE)),"NOT PRESENT",VLOOKUP($P1489,'M1'!$A:$C,R$2,FALSE)),IF($N1489=2,IF(ISERROR(VLOOKUP(DATA!$P1489,'M2'!$A:$C,R$2,FALSE)),"NOT PRESENT",VLOOKUP(DATA!$P1489,'M2'!$A:$C,R$2,FALSE)),IF($N1489=0,IF(ISERROR(VLOOKUP($P1489,'M1'!$A:$C,R$2,FALSE)),IF(ISERROR(VLOOKUP(DATA!$P1489,'M2'!$A:$C,R$2,FALSE)),"NOT PRESENT",VLOOKUP(DATA!$P1489,'M2'!$A:$C,R$2,FALSE)),VLOOKUP($P1489,'M1'!$A:$C,R$2,FALSE)),"SPECIFY METHOD")))</f>
        <v>No Debris found</v>
      </c>
      <c r="S1489" s="33">
        <f t="shared" si="2834"/>
        <v>0</v>
      </c>
      <c r="T1489" s="2">
        <v>0</v>
      </c>
    </row>
    <row r="1490" spans="2:20">
      <c r="B1490" s="2" t="str">
        <f t="shared" ref="B1490:D1490" si="2959">IF(ISERROR(B1489),IF(ISERROR(B1488),IF(ISERROR(B1487),"BLANK",B1487),B1488),B1489)</f>
        <v>LH</v>
      </c>
      <c r="C1490" s="2" t="str">
        <f t="shared" si="2959"/>
        <v>KK</v>
      </c>
      <c r="D1490" s="2" t="str">
        <f t="shared" si="2959"/>
        <v>BC3</v>
      </c>
      <c r="E1490" s="7" t="str">
        <f>IF(ISERROR(VLOOKUP($D1490,SITES!$A:$E,2,FALSE)),"",VLOOKUP($D1490,SITES!$A:$E,2,FALSE))</f>
        <v>Broward County 3</v>
      </c>
      <c r="F1490" s="4">
        <f>IF(ISERROR(VLOOKUP($D1490,SITES!$A:$E,3,FALSE)),"",VLOOKUP($D1490,SITES!$A:$E,3,FALSE))</f>
        <v>26.158633333333334</v>
      </c>
      <c r="G1490" s="31">
        <f>IF(ISERROR(VLOOKUP($D1490,SITES!$A:$E,4,FALSE)),"",VLOOKUP($D1490,SITES!$A:$E,4,FALSE))</f>
        <v>-80.077349999999996</v>
      </c>
      <c r="H1490" s="50">
        <f t="shared" ref="H1490:P1490" si="2960">IF(ISERROR(H1489),IF(ISERROR(H1488),IF(ISERROR(H1487),"BLANK",H1487),H1488),H1489)</f>
        <v>45479</v>
      </c>
      <c r="I1490" s="2">
        <f t="shared" si="2960"/>
        <v>15</v>
      </c>
      <c r="J1490" s="2" t="str">
        <f t="shared" si="2960"/>
        <v>N</v>
      </c>
      <c r="K1490" s="6">
        <f t="shared" si="2960"/>
        <v>0.41666666666666669</v>
      </c>
      <c r="L1490" s="2" t="str">
        <f t="shared" si="2960"/>
        <v>Angela</v>
      </c>
      <c r="M1490" s="2">
        <f t="shared" si="2960"/>
        <v>18.899999999999999</v>
      </c>
      <c r="N1490" s="2">
        <f t="shared" si="2960"/>
        <v>2</v>
      </c>
      <c r="O1490" s="2">
        <f t="shared" si="2960"/>
        <v>2</v>
      </c>
      <c r="P1490" s="2" t="str">
        <f t="shared" si="2960"/>
        <v>dez</v>
      </c>
      <c r="Q1490" s="7" t="str">
        <f>IF($N1490=1,IF(ISERROR(VLOOKUP($P1490,'M1'!$A:$C,Q$2,FALSE)),"NOT PRESENT",VLOOKUP($P1490,'M1'!$A:$C,Q$2,FALSE)),IF($N1490=2,IF(ISERROR(VLOOKUP(DATA!$P1490,'M2'!$A:$C,Q$2,FALSE)),"NOT PRESENT",VLOOKUP(DATA!$P1490,'M2'!$A:$C,Q$2,FALSE)),IF($N1490=0,IF(ISERROR(VLOOKUP($P1490,'M1'!$A:$C,Q$2,FALSE)),IF(ISERROR(VLOOKUP(DATA!$P1490,'M2'!$A:$C,Q$2,FALSE)),"NOT PRESENT",VLOOKUP(DATA!$P1490,'M2'!$A:$C,Q$2,FALSE)),VLOOKUP($P1490,'M1'!$A:$C,Q$2,FALSE)),"SPECIFY METHOD")))</f>
        <v>Debris - Zero</v>
      </c>
      <c r="R1490" s="7" t="str">
        <f>IF($N1490=1,IF(ISERROR(VLOOKUP($P1490,'M1'!$A:$C,R$2,FALSE)),"NOT PRESENT",VLOOKUP($P1490,'M1'!$A:$C,R$2,FALSE)),IF($N1490=2,IF(ISERROR(VLOOKUP(DATA!$P1490,'M2'!$A:$C,R$2,FALSE)),"NOT PRESENT",VLOOKUP(DATA!$P1490,'M2'!$A:$C,R$2,FALSE)),IF($N1490=0,IF(ISERROR(VLOOKUP($P1490,'M1'!$A:$C,R$2,FALSE)),IF(ISERROR(VLOOKUP(DATA!$P1490,'M2'!$A:$C,R$2,FALSE)),"NOT PRESENT",VLOOKUP(DATA!$P1490,'M2'!$A:$C,R$2,FALSE)),VLOOKUP($P1490,'M1'!$A:$C,R$2,FALSE)),"SPECIFY METHOD")))</f>
        <v>No Debris found</v>
      </c>
      <c r="S1490" s="33">
        <f t="shared" si="2834"/>
        <v>0</v>
      </c>
      <c r="T1490" s="2">
        <v>0</v>
      </c>
    </row>
    <row r="1491" spans="2:20">
      <c r="B1491" s="2" t="str">
        <f t="shared" ref="B1491:D1491" si="2961">IF(ISERROR(B1490),IF(ISERROR(B1489),IF(ISERROR(B1488),"BLANK",B1488),B1489),B1490)</f>
        <v>LH</v>
      </c>
      <c r="C1491" s="2" t="str">
        <f t="shared" si="2961"/>
        <v>KK</v>
      </c>
      <c r="D1491" s="2" t="str">
        <f t="shared" si="2961"/>
        <v>BC3</v>
      </c>
      <c r="E1491" s="7" t="str">
        <f>IF(ISERROR(VLOOKUP($D1491,SITES!$A:$E,2,FALSE)),"",VLOOKUP($D1491,SITES!$A:$E,2,FALSE))</f>
        <v>Broward County 3</v>
      </c>
      <c r="F1491" s="4">
        <f>IF(ISERROR(VLOOKUP($D1491,SITES!$A:$E,3,FALSE)),"",VLOOKUP($D1491,SITES!$A:$E,3,FALSE))</f>
        <v>26.158633333333334</v>
      </c>
      <c r="G1491" s="31">
        <f>IF(ISERROR(VLOOKUP($D1491,SITES!$A:$E,4,FALSE)),"",VLOOKUP($D1491,SITES!$A:$E,4,FALSE))</f>
        <v>-80.077349999999996</v>
      </c>
      <c r="H1491" s="50">
        <f t="shared" ref="H1491:P1491" si="2962">IF(ISERROR(H1490),IF(ISERROR(H1489),IF(ISERROR(H1488),"BLANK",H1488),H1489),H1490)</f>
        <v>45479</v>
      </c>
      <c r="I1491" s="2">
        <f t="shared" si="2962"/>
        <v>15</v>
      </c>
      <c r="J1491" s="2" t="str">
        <f t="shared" si="2962"/>
        <v>N</v>
      </c>
      <c r="K1491" s="6">
        <f t="shared" si="2962"/>
        <v>0.41666666666666669</v>
      </c>
      <c r="L1491" s="2" t="str">
        <f t="shared" si="2962"/>
        <v>Angela</v>
      </c>
      <c r="M1491" s="2">
        <f t="shared" si="2962"/>
        <v>18.899999999999999</v>
      </c>
      <c r="N1491" s="2">
        <f t="shared" si="2962"/>
        <v>2</v>
      </c>
      <c r="O1491" s="2">
        <f t="shared" si="2962"/>
        <v>2</v>
      </c>
      <c r="P1491" s="2" t="str">
        <f t="shared" si="2962"/>
        <v>dez</v>
      </c>
      <c r="Q1491" s="7" t="str">
        <f>IF($N1491=1,IF(ISERROR(VLOOKUP($P1491,'M1'!$A:$C,Q$2,FALSE)),"NOT PRESENT",VLOOKUP($P1491,'M1'!$A:$C,Q$2,FALSE)),IF($N1491=2,IF(ISERROR(VLOOKUP(DATA!$P1491,'M2'!$A:$C,Q$2,FALSE)),"NOT PRESENT",VLOOKUP(DATA!$P1491,'M2'!$A:$C,Q$2,FALSE)),IF($N1491=0,IF(ISERROR(VLOOKUP($P1491,'M1'!$A:$C,Q$2,FALSE)),IF(ISERROR(VLOOKUP(DATA!$P1491,'M2'!$A:$C,Q$2,FALSE)),"NOT PRESENT",VLOOKUP(DATA!$P1491,'M2'!$A:$C,Q$2,FALSE)),VLOOKUP($P1491,'M1'!$A:$C,Q$2,FALSE)),"SPECIFY METHOD")))</f>
        <v>Debris - Zero</v>
      </c>
      <c r="R1491" s="7" t="str">
        <f>IF($N1491=1,IF(ISERROR(VLOOKUP($P1491,'M1'!$A:$C,R$2,FALSE)),"NOT PRESENT",VLOOKUP($P1491,'M1'!$A:$C,R$2,FALSE)),IF($N1491=2,IF(ISERROR(VLOOKUP(DATA!$P1491,'M2'!$A:$C,R$2,FALSE)),"NOT PRESENT",VLOOKUP(DATA!$P1491,'M2'!$A:$C,R$2,FALSE)),IF($N1491=0,IF(ISERROR(VLOOKUP($P1491,'M1'!$A:$C,R$2,FALSE)),IF(ISERROR(VLOOKUP(DATA!$P1491,'M2'!$A:$C,R$2,FALSE)),"NOT PRESENT",VLOOKUP(DATA!$P1491,'M2'!$A:$C,R$2,FALSE)),VLOOKUP($P1491,'M1'!$A:$C,R$2,FALSE)),"SPECIFY METHOD")))</f>
        <v>No Debris found</v>
      </c>
      <c r="S1491" s="33">
        <f t="shared" ref="S1491:S1554" si="2963">SUM(T1491:AV1491)</f>
        <v>0</v>
      </c>
      <c r="T1491" s="2">
        <v>0</v>
      </c>
    </row>
    <row r="1492" spans="2:20">
      <c r="B1492" s="2" t="str">
        <f t="shared" ref="B1492:D1492" si="2964">IF(ISERROR(B1491),IF(ISERROR(B1490),IF(ISERROR(B1489),"BLANK",B1489),B1490),B1491)</f>
        <v>LH</v>
      </c>
      <c r="C1492" s="2" t="str">
        <f t="shared" si="2964"/>
        <v>KK</v>
      </c>
      <c r="D1492" s="2" t="str">
        <f t="shared" si="2964"/>
        <v>BC3</v>
      </c>
      <c r="E1492" s="7" t="str">
        <f>IF(ISERROR(VLOOKUP($D1492,SITES!$A:$E,2,FALSE)),"",VLOOKUP($D1492,SITES!$A:$E,2,FALSE))</f>
        <v>Broward County 3</v>
      </c>
      <c r="F1492" s="4">
        <f>IF(ISERROR(VLOOKUP($D1492,SITES!$A:$E,3,FALSE)),"",VLOOKUP($D1492,SITES!$A:$E,3,FALSE))</f>
        <v>26.158633333333334</v>
      </c>
      <c r="G1492" s="31">
        <f>IF(ISERROR(VLOOKUP($D1492,SITES!$A:$E,4,FALSE)),"",VLOOKUP($D1492,SITES!$A:$E,4,FALSE))</f>
        <v>-80.077349999999996</v>
      </c>
      <c r="H1492" s="50">
        <f t="shared" ref="H1492:P1492" si="2965">IF(ISERROR(H1491),IF(ISERROR(H1490),IF(ISERROR(H1489),"BLANK",H1489),H1490),H1491)</f>
        <v>45479</v>
      </c>
      <c r="I1492" s="2">
        <f t="shared" si="2965"/>
        <v>15</v>
      </c>
      <c r="J1492" s="2" t="str">
        <f t="shared" si="2965"/>
        <v>N</v>
      </c>
      <c r="K1492" s="6">
        <f t="shared" si="2965"/>
        <v>0.41666666666666669</v>
      </c>
      <c r="L1492" s="2" t="str">
        <f t="shared" si="2965"/>
        <v>Angela</v>
      </c>
      <c r="M1492" s="2">
        <f t="shared" si="2965"/>
        <v>18.899999999999999</v>
      </c>
      <c r="N1492" s="2">
        <f t="shared" si="2965"/>
        <v>2</v>
      </c>
      <c r="O1492" s="2">
        <f t="shared" si="2965"/>
        <v>2</v>
      </c>
      <c r="P1492" s="2" t="str">
        <f t="shared" si="2965"/>
        <v>dez</v>
      </c>
      <c r="Q1492" s="7" t="str">
        <f>IF($N1492=1,IF(ISERROR(VLOOKUP($P1492,'M1'!$A:$C,Q$2,FALSE)),"NOT PRESENT",VLOOKUP($P1492,'M1'!$A:$C,Q$2,FALSE)),IF($N1492=2,IF(ISERROR(VLOOKUP(DATA!$P1492,'M2'!$A:$C,Q$2,FALSE)),"NOT PRESENT",VLOOKUP(DATA!$P1492,'M2'!$A:$C,Q$2,FALSE)),IF($N1492=0,IF(ISERROR(VLOOKUP($P1492,'M1'!$A:$C,Q$2,FALSE)),IF(ISERROR(VLOOKUP(DATA!$P1492,'M2'!$A:$C,Q$2,FALSE)),"NOT PRESENT",VLOOKUP(DATA!$P1492,'M2'!$A:$C,Q$2,FALSE)),VLOOKUP($P1492,'M1'!$A:$C,Q$2,FALSE)),"SPECIFY METHOD")))</f>
        <v>Debris - Zero</v>
      </c>
      <c r="R1492" s="7" t="str">
        <f>IF($N1492=1,IF(ISERROR(VLOOKUP($P1492,'M1'!$A:$C,R$2,FALSE)),"NOT PRESENT",VLOOKUP($P1492,'M1'!$A:$C,R$2,FALSE)),IF($N1492=2,IF(ISERROR(VLOOKUP(DATA!$P1492,'M2'!$A:$C,R$2,FALSE)),"NOT PRESENT",VLOOKUP(DATA!$P1492,'M2'!$A:$C,R$2,FALSE)),IF($N1492=0,IF(ISERROR(VLOOKUP($P1492,'M1'!$A:$C,R$2,FALSE)),IF(ISERROR(VLOOKUP(DATA!$P1492,'M2'!$A:$C,R$2,FALSE)),"NOT PRESENT",VLOOKUP(DATA!$P1492,'M2'!$A:$C,R$2,FALSE)),VLOOKUP($P1492,'M1'!$A:$C,R$2,FALSE)),"SPECIFY METHOD")))</f>
        <v>No Debris found</v>
      </c>
      <c r="S1492" s="33">
        <f t="shared" si="2963"/>
        <v>0</v>
      </c>
      <c r="T1492" s="2">
        <v>0</v>
      </c>
    </row>
    <row r="1493" spans="2:20">
      <c r="B1493" s="2" t="str">
        <f t="shared" ref="B1493:D1493" si="2966">IF(ISERROR(B1492),IF(ISERROR(B1491),IF(ISERROR(B1490),"BLANK",B1490),B1491),B1492)</f>
        <v>LH</v>
      </c>
      <c r="C1493" s="2" t="str">
        <f t="shared" si="2966"/>
        <v>KK</v>
      </c>
      <c r="D1493" s="2" t="str">
        <f t="shared" si="2966"/>
        <v>BC3</v>
      </c>
      <c r="E1493" s="7" t="str">
        <f>IF(ISERROR(VLOOKUP($D1493,SITES!$A:$E,2,FALSE)),"",VLOOKUP($D1493,SITES!$A:$E,2,FALSE))</f>
        <v>Broward County 3</v>
      </c>
      <c r="F1493" s="4">
        <f>IF(ISERROR(VLOOKUP($D1493,SITES!$A:$E,3,FALSE)),"",VLOOKUP($D1493,SITES!$A:$E,3,FALSE))</f>
        <v>26.158633333333334</v>
      </c>
      <c r="G1493" s="31">
        <f>IF(ISERROR(VLOOKUP($D1493,SITES!$A:$E,4,FALSE)),"",VLOOKUP($D1493,SITES!$A:$E,4,FALSE))</f>
        <v>-80.077349999999996</v>
      </c>
      <c r="H1493" s="50">
        <f t="shared" ref="H1493:P1493" si="2967">IF(ISERROR(H1492),IF(ISERROR(H1491),IF(ISERROR(H1490),"BLANK",H1490),H1491),H1492)</f>
        <v>45479</v>
      </c>
      <c r="I1493" s="2">
        <f t="shared" si="2967"/>
        <v>15</v>
      </c>
      <c r="J1493" s="2" t="str">
        <f t="shared" si="2967"/>
        <v>N</v>
      </c>
      <c r="K1493" s="6">
        <f t="shared" si="2967"/>
        <v>0.41666666666666669</v>
      </c>
      <c r="L1493" s="2" t="str">
        <f t="shared" si="2967"/>
        <v>Angela</v>
      </c>
      <c r="M1493" s="2">
        <f t="shared" si="2967"/>
        <v>18.899999999999999</v>
      </c>
      <c r="N1493" s="2">
        <f t="shared" si="2967"/>
        <v>2</v>
      </c>
      <c r="O1493" s="2">
        <f t="shared" si="2967"/>
        <v>2</v>
      </c>
      <c r="P1493" s="2" t="str">
        <f t="shared" si="2967"/>
        <v>dez</v>
      </c>
      <c r="Q1493" s="7" t="str">
        <f>IF($N1493=1,IF(ISERROR(VLOOKUP($P1493,'M1'!$A:$C,Q$2,FALSE)),"NOT PRESENT",VLOOKUP($P1493,'M1'!$A:$C,Q$2,FALSE)),IF($N1493=2,IF(ISERROR(VLOOKUP(DATA!$P1493,'M2'!$A:$C,Q$2,FALSE)),"NOT PRESENT",VLOOKUP(DATA!$P1493,'M2'!$A:$C,Q$2,FALSE)),IF($N1493=0,IF(ISERROR(VLOOKUP($P1493,'M1'!$A:$C,Q$2,FALSE)),IF(ISERROR(VLOOKUP(DATA!$P1493,'M2'!$A:$C,Q$2,FALSE)),"NOT PRESENT",VLOOKUP(DATA!$P1493,'M2'!$A:$C,Q$2,FALSE)),VLOOKUP($P1493,'M1'!$A:$C,Q$2,FALSE)),"SPECIFY METHOD")))</f>
        <v>Debris - Zero</v>
      </c>
      <c r="R1493" s="7" t="str">
        <f>IF($N1493=1,IF(ISERROR(VLOOKUP($P1493,'M1'!$A:$C,R$2,FALSE)),"NOT PRESENT",VLOOKUP($P1493,'M1'!$A:$C,R$2,FALSE)),IF($N1493=2,IF(ISERROR(VLOOKUP(DATA!$P1493,'M2'!$A:$C,R$2,FALSE)),"NOT PRESENT",VLOOKUP(DATA!$P1493,'M2'!$A:$C,R$2,FALSE)),IF($N1493=0,IF(ISERROR(VLOOKUP($P1493,'M1'!$A:$C,R$2,FALSE)),IF(ISERROR(VLOOKUP(DATA!$P1493,'M2'!$A:$C,R$2,FALSE)),"NOT PRESENT",VLOOKUP(DATA!$P1493,'M2'!$A:$C,R$2,FALSE)),VLOOKUP($P1493,'M1'!$A:$C,R$2,FALSE)),"SPECIFY METHOD")))</f>
        <v>No Debris found</v>
      </c>
      <c r="S1493" s="33">
        <f t="shared" si="2963"/>
        <v>0</v>
      </c>
      <c r="T1493" s="2">
        <v>0</v>
      </c>
    </row>
    <row r="1494" spans="2:20">
      <c r="B1494" s="2" t="str">
        <f t="shared" ref="B1494:D1494" si="2968">IF(ISERROR(B1493),IF(ISERROR(B1492),IF(ISERROR(B1491),"BLANK",B1491),B1492),B1493)</f>
        <v>LH</v>
      </c>
      <c r="C1494" s="2" t="str">
        <f t="shared" si="2968"/>
        <v>KK</v>
      </c>
      <c r="D1494" s="2" t="str">
        <f t="shared" si="2968"/>
        <v>BC3</v>
      </c>
      <c r="E1494" s="7" t="str">
        <f>IF(ISERROR(VLOOKUP($D1494,SITES!$A:$E,2,FALSE)),"",VLOOKUP($D1494,SITES!$A:$E,2,FALSE))</f>
        <v>Broward County 3</v>
      </c>
      <c r="F1494" s="4">
        <f>IF(ISERROR(VLOOKUP($D1494,SITES!$A:$E,3,FALSE)),"",VLOOKUP($D1494,SITES!$A:$E,3,FALSE))</f>
        <v>26.158633333333334</v>
      </c>
      <c r="G1494" s="31">
        <f>IF(ISERROR(VLOOKUP($D1494,SITES!$A:$E,4,FALSE)),"",VLOOKUP($D1494,SITES!$A:$E,4,FALSE))</f>
        <v>-80.077349999999996</v>
      </c>
      <c r="H1494" s="50">
        <f t="shared" ref="H1494:P1494" si="2969">IF(ISERROR(H1493),IF(ISERROR(H1492),IF(ISERROR(H1491),"BLANK",H1491),H1492),H1493)</f>
        <v>45479</v>
      </c>
      <c r="I1494" s="2">
        <f t="shared" si="2969"/>
        <v>15</v>
      </c>
      <c r="J1494" s="2" t="str">
        <f t="shared" si="2969"/>
        <v>N</v>
      </c>
      <c r="K1494" s="6">
        <f t="shared" si="2969"/>
        <v>0.41666666666666669</v>
      </c>
      <c r="L1494" s="2" t="str">
        <f t="shared" si="2969"/>
        <v>Angela</v>
      </c>
      <c r="M1494" s="2">
        <f t="shared" si="2969"/>
        <v>18.899999999999999</v>
      </c>
      <c r="N1494" s="2">
        <f t="shared" si="2969"/>
        <v>2</v>
      </c>
      <c r="O1494" s="2">
        <f t="shared" si="2969"/>
        <v>2</v>
      </c>
      <c r="P1494" s="2" t="str">
        <f t="shared" si="2969"/>
        <v>dez</v>
      </c>
      <c r="Q1494" s="7" t="str">
        <f>IF($N1494=1,IF(ISERROR(VLOOKUP($P1494,'M1'!$A:$C,Q$2,FALSE)),"NOT PRESENT",VLOOKUP($P1494,'M1'!$A:$C,Q$2,FALSE)),IF($N1494=2,IF(ISERROR(VLOOKUP(DATA!$P1494,'M2'!$A:$C,Q$2,FALSE)),"NOT PRESENT",VLOOKUP(DATA!$P1494,'M2'!$A:$C,Q$2,FALSE)),IF($N1494=0,IF(ISERROR(VLOOKUP($P1494,'M1'!$A:$C,Q$2,FALSE)),IF(ISERROR(VLOOKUP(DATA!$P1494,'M2'!$A:$C,Q$2,FALSE)),"NOT PRESENT",VLOOKUP(DATA!$P1494,'M2'!$A:$C,Q$2,FALSE)),VLOOKUP($P1494,'M1'!$A:$C,Q$2,FALSE)),"SPECIFY METHOD")))</f>
        <v>Debris - Zero</v>
      </c>
      <c r="R1494" s="7" t="str">
        <f>IF($N1494=1,IF(ISERROR(VLOOKUP($P1494,'M1'!$A:$C,R$2,FALSE)),"NOT PRESENT",VLOOKUP($P1494,'M1'!$A:$C,R$2,FALSE)),IF($N1494=2,IF(ISERROR(VLOOKUP(DATA!$P1494,'M2'!$A:$C,R$2,FALSE)),"NOT PRESENT",VLOOKUP(DATA!$P1494,'M2'!$A:$C,R$2,FALSE)),IF($N1494=0,IF(ISERROR(VLOOKUP($P1494,'M1'!$A:$C,R$2,FALSE)),IF(ISERROR(VLOOKUP(DATA!$P1494,'M2'!$A:$C,R$2,FALSE)),"NOT PRESENT",VLOOKUP(DATA!$P1494,'M2'!$A:$C,R$2,FALSE)),VLOOKUP($P1494,'M1'!$A:$C,R$2,FALSE)),"SPECIFY METHOD")))</f>
        <v>No Debris found</v>
      </c>
      <c r="S1494" s="33">
        <f t="shared" si="2963"/>
        <v>0</v>
      </c>
      <c r="T1494" s="2">
        <v>0</v>
      </c>
    </row>
    <row r="1495" spans="2:20">
      <c r="B1495" s="2" t="str">
        <f t="shared" ref="B1495:D1495" si="2970">IF(ISERROR(B1494),IF(ISERROR(B1493),IF(ISERROR(B1492),"BLANK",B1492),B1493),B1494)</f>
        <v>LH</v>
      </c>
      <c r="C1495" s="2" t="str">
        <f t="shared" si="2970"/>
        <v>KK</v>
      </c>
      <c r="D1495" s="2" t="str">
        <f t="shared" si="2970"/>
        <v>BC3</v>
      </c>
      <c r="E1495" s="7" t="str">
        <f>IF(ISERROR(VLOOKUP($D1495,SITES!$A:$E,2,FALSE)),"",VLOOKUP($D1495,SITES!$A:$E,2,FALSE))</f>
        <v>Broward County 3</v>
      </c>
      <c r="F1495" s="4">
        <f>IF(ISERROR(VLOOKUP($D1495,SITES!$A:$E,3,FALSE)),"",VLOOKUP($D1495,SITES!$A:$E,3,FALSE))</f>
        <v>26.158633333333334</v>
      </c>
      <c r="G1495" s="31">
        <f>IF(ISERROR(VLOOKUP($D1495,SITES!$A:$E,4,FALSE)),"",VLOOKUP($D1495,SITES!$A:$E,4,FALSE))</f>
        <v>-80.077349999999996</v>
      </c>
      <c r="H1495" s="50">
        <f t="shared" ref="H1495:P1495" si="2971">IF(ISERROR(H1494),IF(ISERROR(H1493),IF(ISERROR(H1492),"BLANK",H1492),H1493),H1494)</f>
        <v>45479</v>
      </c>
      <c r="I1495" s="2">
        <f t="shared" si="2971"/>
        <v>15</v>
      </c>
      <c r="J1495" s="2" t="str">
        <f t="shared" si="2971"/>
        <v>N</v>
      </c>
      <c r="K1495" s="6">
        <f t="shared" si="2971"/>
        <v>0.41666666666666669</v>
      </c>
      <c r="L1495" s="2" t="str">
        <f t="shared" si="2971"/>
        <v>Angela</v>
      </c>
      <c r="M1495" s="2">
        <f t="shared" si="2971"/>
        <v>18.899999999999999</v>
      </c>
      <c r="N1495" s="2">
        <f t="shared" si="2971"/>
        <v>2</v>
      </c>
      <c r="O1495" s="2">
        <f t="shared" si="2971"/>
        <v>2</v>
      </c>
      <c r="P1495" s="2" t="str">
        <f t="shared" si="2971"/>
        <v>dez</v>
      </c>
      <c r="Q1495" s="7" t="str">
        <f>IF($N1495=1,IF(ISERROR(VLOOKUP($P1495,'M1'!$A:$C,Q$2,FALSE)),"NOT PRESENT",VLOOKUP($P1495,'M1'!$A:$C,Q$2,FALSE)),IF($N1495=2,IF(ISERROR(VLOOKUP(DATA!$P1495,'M2'!$A:$C,Q$2,FALSE)),"NOT PRESENT",VLOOKUP(DATA!$P1495,'M2'!$A:$C,Q$2,FALSE)),IF($N1495=0,IF(ISERROR(VLOOKUP($P1495,'M1'!$A:$C,Q$2,FALSE)),IF(ISERROR(VLOOKUP(DATA!$P1495,'M2'!$A:$C,Q$2,FALSE)),"NOT PRESENT",VLOOKUP(DATA!$P1495,'M2'!$A:$C,Q$2,FALSE)),VLOOKUP($P1495,'M1'!$A:$C,Q$2,FALSE)),"SPECIFY METHOD")))</f>
        <v>Debris - Zero</v>
      </c>
      <c r="R1495" s="7" t="str">
        <f>IF($N1495=1,IF(ISERROR(VLOOKUP($P1495,'M1'!$A:$C,R$2,FALSE)),"NOT PRESENT",VLOOKUP($P1495,'M1'!$A:$C,R$2,FALSE)),IF($N1495=2,IF(ISERROR(VLOOKUP(DATA!$P1495,'M2'!$A:$C,R$2,FALSE)),"NOT PRESENT",VLOOKUP(DATA!$P1495,'M2'!$A:$C,R$2,FALSE)),IF($N1495=0,IF(ISERROR(VLOOKUP($P1495,'M1'!$A:$C,R$2,FALSE)),IF(ISERROR(VLOOKUP(DATA!$P1495,'M2'!$A:$C,R$2,FALSE)),"NOT PRESENT",VLOOKUP(DATA!$P1495,'M2'!$A:$C,R$2,FALSE)),VLOOKUP($P1495,'M1'!$A:$C,R$2,FALSE)),"SPECIFY METHOD")))</f>
        <v>No Debris found</v>
      </c>
      <c r="S1495" s="33">
        <f t="shared" si="2963"/>
        <v>0</v>
      </c>
      <c r="T1495" s="2">
        <v>0</v>
      </c>
    </row>
    <row r="1496" spans="2:20">
      <c r="B1496" s="2" t="str">
        <f t="shared" ref="B1496:D1496" si="2972">IF(ISERROR(B1495),IF(ISERROR(B1494),IF(ISERROR(B1493),"BLANK",B1493),B1494),B1495)</f>
        <v>LH</v>
      </c>
      <c r="C1496" s="2" t="str">
        <f t="shared" si="2972"/>
        <v>KK</v>
      </c>
      <c r="D1496" s="2" t="str">
        <f t="shared" si="2972"/>
        <v>BC3</v>
      </c>
      <c r="E1496" s="7" t="str">
        <f>IF(ISERROR(VLOOKUP($D1496,SITES!$A:$E,2,FALSE)),"",VLOOKUP($D1496,SITES!$A:$E,2,FALSE))</f>
        <v>Broward County 3</v>
      </c>
      <c r="F1496" s="4">
        <f>IF(ISERROR(VLOOKUP($D1496,SITES!$A:$E,3,FALSE)),"",VLOOKUP($D1496,SITES!$A:$E,3,FALSE))</f>
        <v>26.158633333333334</v>
      </c>
      <c r="G1496" s="31">
        <f>IF(ISERROR(VLOOKUP($D1496,SITES!$A:$E,4,FALSE)),"",VLOOKUP($D1496,SITES!$A:$E,4,FALSE))</f>
        <v>-80.077349999999996</v>
      </c>
      <c r="H1496" s="50">
        <f t="shared" ref="H1496:P1496" si="2973">IF(ISERROR(H1495),IF(ISERROR(H1494),IF(ISERROR(H1493),"BLANK",H1493),H1494),H1495)</f>
        <v>45479</v>
      </c>
      <c r="I1496" s="2">
        <f t="shared" si="2973"/>
        <v>15</v>
      </c>
      <c r="J1496" s="2" t="str">
        <f t="shared" si="2973"/>
        <v>N</v>
      </c>
      <c r="K1496" s="6">
        <f t="shared" si="2973"/>
        <v>0.41666666666666669</v>
      </c>
      <c r="L1496" s="2" t="str">
        <f t="shared" si="2973"/>
        <v>Angela</v>
      </c>
      <c r="M1496" s="2">
        <f t="shared" si="2973"/>
        <v>18.899999999999999</v>
      </c>
      <c r="N1496" s="2">
        <f t="shared" si="2973"/>
        <v>2</v>
      </c>
      <c r="O1496" s="2">
        <f t="shared" si="2973"/>
        <v>2</v>
      </c>
      <c r="P1496" s="2" t="str">
        <f t="shared" si="2973"/>
        <v>dez</v>
      </c>
      <c r="Q1496" s="7" t="str">
        <f>IF($N1496=1,IF(ISERROR(VLOOKUP($P1496,'M1'!$A:$C,Q$2,FALSE)),"NOT PRESENT",VLOOKUP($P1496,'M1'!$A:$C,Q$2,FALSE)),IF($N1496=2,IF(ISERROR(VLOOKUP(DATA!$P1496,'M2'!$A:$C,Q$2,FALSE)),"NOT PRESENT",VLOOKUP(DATA!$P1496,'M2'!$A:$C,Q$2,FALSE)),IF($N1496=0,IF(ISERROR(VLOOKUP($P1496,'M1'!$A:$C,Q$2,FALSE)),IF(ISERROR(VLOOKUP(DATA!$P1496,'M2'!$A:$C,Q$2,FALSE)),"NOT PRESENT",VLOOKUP(DATA!$P1496,'M2'!$A:$C,Q$2,FALSE)),VLOOKUP($P1496,'M1'!$A:$C,Q$2,FALSE)),"SPECIFY METHOD")))</f>
        <v>Debris - Zero</v>
      </c>
      <c r="R1496" s="7" t="str">
        <f>IF($N1496=1,IF(ISERROR(VLOOKUP($P1496,'M1'!$A:$C,R$2,FALSE)),"NOT PRESENT",VLOOKUP($P1496,'M1'!$A:$C,R$2,FALSE)),IF($N1496=2,IF(ISERROR(VLOOKUP(DATA!$P1496,'M2'!$A:$C,R$2,FALSE)),"NOT PRESENT",VLOOKUP(DATA!$P1496,'M2'!$A:$C,R$2,FALSE)),IF($N1496=0,IF(ISERROR(VLOOKUP($P1496,'M1'!$A:$C,R$2,FALSE)),IF(ISERROR(VLOOKUP(DATA!$P1496,'M2'!$A:$C,R$2,FALSE)),"NOT PRESENT",VLOOKUP(DATA!$P1496,'M2'!$A:$C,R$2,FALSE)),VLOOKUP($P1496,'M1'!$A:$C,R$2,FALSE)),"SPECIFY METHOD")))</f>
        <v>No Debris found</v>
      </c>
      <c r="S1496" s="33">
        <f t="shared" si="2963"/>
        <v>0</v>
      </c>
      <c r="T1496" s="2">
        <v>0</v>
      </c>
    </row>
    <row r="1497" spans="2:20">
      <c r="B1497" s="2" t="str">
        <f t="shared" ref="B1497:D1497" si="2974">IF(ISERROR(B1496),IF(ISERROR(B1495),IF(ISERROR(B1494),"BLANK",B1494),B1495),B1496)</f>
        <v>LH</v>
      </c>
      <c r="C1497" s="2" t="str">
        <f t="shared" si="2974"/>
        <v>KK</v>
      </c>
      <c r="D1497" s="2" t="str">
        <f t="shared" si="2974"/>
        <v>BC3</v>
      </c>
      <c r="E1497" s="7" t="str">
        <f>IF(ISERROR(VLOOKUP($D1497,SITES!$A:$E,2,FALSE)),"",VLOOKUP($D1497,SITES!$A:$E,2,FALSE))</f>
        <v>Broward County 3</v>
      </c>
      <c r="F1497" s="4">
        <f>IF(ISERROR(VLOOKUP($D1497,SITES!$A:$E,3,FALSE)),"",VLOOKUP($D1497,SITES!$A:$E,3,FALSE))</f>
        <v>26.158633333333334</v>
      </c>
      <c r="G1497" s="31">
        <f>IF(ISERROR(VLOOKUP($D1497,SITES!$A:$E,4,FALSE)),"",VLOOKUP($D1497,SITES!$A:$E,4,FALSE))</f>
        <v>-80.077349999999996</v>
      </c>
      <c r="H1497" s="50">
        <f t="shared" ref="H1497:P1497" si="2975">IF(ISERROR(H1496),IF(ISERROR(H1495),IF(ISERROR(H1494),"BLANK",H1494),H1495),H1496)</f>
        <v>45479</v>
      </c>
      <c r="I1497" s="2">
        <f t="shared" si="2975"/>
        <v>15</v>
      </c>
      <c r="J1497" s="2" t="str">
        <f t="shared" si="2975"/>
        <v>N</v>
      </c>
      <c r="K1497" s="6">
        <f t="shared" si="2975"/>
        <v>0.41666666666666669</v>
      </c>
      <c r="L1497" s="2" t="str">
        <f t="shared" si="2975"/>
        <v>Angela</v>
      </c>
      <c r="M1497" s="2">
        <f t="shared" si="2975"/>
        <v>18.899999999999999</v>
      </c>
      <c r="N1497" s="2">
        <f t="shared" si="2975"/>
        <v>2</v>
      </c>
      <c r="O1497" s="2">
        <f t="shared" si="2975"/>
        <v>2</v>
      </c>
      <c r="P1497" s="2" t="str">
        <f t="shared" si="2975"/>
        <v>dez</v>
      </c>
      <c r="Q1497" s="7" t="str">
        <f>IF($N1497=1,IF(ISERROR(VLOOKUP($P1497,'M1'!$A:$C,Q$2,FALSE)),"NOT PRESENT",VLOOKUP($P1497,'M1'!$A:$C,Q$2,FALSE)),IF($N1497=2,IF(ISERROR(VLOOKUP(DATA!$P1497,'M2'!$A:$C,Q$2,FALSE)),"NOT PRESENT",VLOOKUP(DATA!$P1497,'M2'!$A:$C,Q$2,FALSE)),IF($N1497=0,IF(ISERROR(VLOOKUP($P1497,'M1'!$A:$C,Q$2,FALSE)),IF(ISERROR(VLOOKUP(DATA!$P1497,'M2'!$A:$C,Q$2,FALSE)),"NOT PRESENT",VLOOKUP(DATA!$P1497,'M2'!$A:$C,Q$2,FALSE)),VLOOKUP($P1497,'M1'!$A:$C,Q$2,FALSE)),"SPECIFY METHOD")))</f>
        <v>Debris - Zero</v>
      </c>
      <c r="R1497" s="7" t="str">
        <f>IF($N1497=1,IF(ISERROR(VLOOKUP($P1497,'M1'!$A:$C,R$2,FALSE)),"NOT PRESENT",VLOOKUP($P1497,'M1'!$A:$C,R$2,FALSE)),IF($N1497=2,IF(ISERROR(VLOOKUP(DATA!$P1497,'M2'!$A:$C,R$2,FALSE)),"NOT PRESENT",VLOOKUP(DATA!$P1497,'M2'!$A:$C,R$2,FALSE)),IF($N1497=0,IF(ISERROR(VLOOKUP($P1497,'M1'!$A:$C,R$2,FALSE)),IF(ISERROR(VLOOKUP(DATA!$P1497,'M2'!$A:$C,R$2,FALSE)),"NOT PRESENT",VLOOKUP(DATA!$P1497,'M2'!$A:$C,R$2,FALSE)),VLOOKUP($P1497,'M1'!$A:$C,R$2,FALSE)),"SPECIFY METHOD")))</f>
        <v>No Debris found</v>
      </c>
      <c r="S1497" s="33">
        <f t="shared" si="2963"/>
        <v>0</v>
      </c>
      <c r="T1497" s="2">
        <v>0</v>
      </c>
    </row>
    <row r="1498" spans="2:20">
      <c r="B1498" s="2" t="str">
        <f t="shared" ref="B1498:D1498" si="2976">IF(ISERROR(B1497),IF(ISERROR(B1496),IF(ISERROR(B1495),"BLANK",B1495),B1496),B1497)</f>
        <v>LH</v>
      </c>
      <c r="C1498" s="2" t="str">
        <f t="shared" si="2976"/>
        <v>KK</v>
      </c>
      <c r="D1498" s="2" t="str">
        <f t="shared" si="2976"/>
        <v>BC3</v>
      </c>
      <c r="E1498" s="7" t="str">
        <f>IF(ISERROR(VLOOKUP($D1498,SITES!$A:$E,2,FALSE)),"",VLOOKUP($D1498,SITES!$A:$E,2,FALSE))</f>
        <v>Broward County 3</v>
      </c>
      <c r="F1498" s="4">
        <f>IF(ISERROR(VLOOKUP($D1498,SITES!$A:$E,3,FALSE)),"",VLOOKUP($D1498,SITES!$A:$E,3,FALSE))</f>
        <v>26.158633333333334</v>
      </c>
      <c r="G1498" s="31">
        <f>IF(ISERROR(VLOOKUP($D1498,SITES!$A:$E,4,FALSE)),"",VLOOKUP($D1498,SITES!$A:$E,4,FALSE))</f>
        <v>-80.077349999999996</v>
      </c>
      <c r="H1498" s="50">
        <f t="shared" ref="H1498:P1498" si="2977">IF(ISERROR(H1497),IF(ISERROR(H1496),IF(ISERROR(H1495),"BLANK",H1495),H1496),H1497)</f>
        <v>45479</v>
      </c>
      <c r="I1498" s="2">
        <f t="shared" si="2977"/>
        <v>15</v>
      </c>
      <c r="J1498" s="2" t="str">
        <f t="shared" si="2977"/>
        <v>N</v>
      </c>
      <c r="K1498" s="6">
        <f t="shared" si="2977"/>
        <v>0.41666666666666669</v>
      </c>
      <c r="L1498" s="2" t="str">
        <f t="shared" si="2977"/>
        <v>Angela</v>
      </c>
      <c r="M1498" s="2">
        <f t="shared" si="2977"/>
        <v>18.899999999999999</v>
      </c>
      <c r="N1498" s="2">
        <f t="shared" si="2977"/>
        <v>2</v>
      </c>
      <c r="O1498" s="2">
        <f t="shared" si="2977"/>
        <v>2</v>
      </c>
      <c r="P1498" s="2" t="str">
        <f t="shared" si="2977"/>
        <v>dez</v>
      </c>
      <c r="Q1498" s="7" t="str">
        <f>IF($N1498=1,IF(ISERROR(VLOOKUP($P1498,'M1'!$A:$C,Q$2,FALSE)),"NOT PRESENT",VLOOKUP($P1498,'M1'!$A:$C,Q$2,FALSE)),IF($N1498=2,IF(ISERROR(VLOOKUP(DATA!$P1498,'M2'!$A:$C,Q$2,FALSE)),"NOT PRESENT",VLOOKUP(DATA!$P1498,'M2'!$A:$C,Q$2,FALSE)),IF($N1498=0,IF(ISERROR(VLOOKUP($P1498,'M1'!$A:$C,Q$2,FALSE)),IF(ISERROR(VLOOKUP(DATA!$P1498,'M2'!$A:$C,Q$2,FALSE)),"NOT PRESENT",VLOOKUP(DATA!$P1498,'M2'!$A:$C,Q$2,FALSE)),VLOOKUP($P1498,'M1'!$A:$C,Q$2,FALSE)),"SPECIFY METHOD")))</f>
        <v>Debris - Zero</v>
      </c>
      <c r="R1498" s="7" t="str">
        <f>IF($N1498=1,IF(ISERROR(VLOOKUP($P1498,'M1'!$A:$C,R$2,FALSE)),"NOT PRESENT",VLOOKUP($P1498,'M1'!$A:$C,R$2,FALSE)),IF($N1498=2,IF(ISERROR(VLOOKUP(DATA!$P1498,'M2'!$A:$C,R$2,FALSE)),"NOT PRESENT",VLOOKUP(DATA!$P1498,'M2'!$A:$C,R$2,FALSE)),IF($N1498=0,IF(ISERROR(VLOOKUP($P1498,'M1'!$A:$C,R$2,FALSE)),IF(ISERROR(VLOOKUP(DATA!$P1498,'M2'!$A:$C,R$2,FALSE)),"NOT PRESENT",VLOOKUP(DATA!$P1498,'M2'!$A:$C,R$2,FALSE)),VLOOKUP($P1498,'M1'!$A:$C,R$2,FALSE)),"SPECIFY METHOD")))</f>
        <v>No Debris found</v>
      </c>
      <c r="S1498" s="33">
        <f t="shared" si="2963"/>
        <v>0</v>
      </c>
      <c r="T1498" s="2">
        <v>0</v>
      </c>
    </row>
    <row r="1499" spans="2:20">
      <c r="B1499" s="2" t="str">
        <f t="shared" ref="B1499:D1499" si="2978">IF(ISERROR(B1498),IF(ISERROR(B1497),IF(ISERROR(B1496),"BLANK",B1496),B1497),B1498)</f>
        <v>LH</v>
      </c>
      <c r="C1499" s="2" t="str">
        <f t="shared" si="2978"/>
        <v>KK</v>
      </c>
      <c r="D1499" s="2" t="str">
        <f t="shared" si="2978"/>
        <v>BC3</v>
      </c>
      <c r="E1499" s="7" t="str">
        <f>IF(ISERROR(VLOOKUP($D1499,SITES!$A:$E,2,FALSE)),"",VLOOKUP($D1499,SITES!$A:$E,2,FALSE))</f>
        <v>Broward County 3</v>
      </c>
      <c r="F1499" s="4">
        <f>IF(ISERROR(VLOOKUP($D1499,SITES!$A:$E,3,FALSE)),"",VLOOKUP($D1499,SITES!$A:$E,3,FALSE))</f>
        <v>26.158633333333334</v>
      </c>
      <c r="G1499" s="31">
        <f>IF(ISERROR(VLOOKUP($D1499,SITES!$A:$E,4,FALSE)),"",VLOOKUP($D1499,SITES!$A:$E,4,FALSE))</f>
        <v>-80.077349999999996</v>
      </c>
      <c r="H1499" s="50">
        <f t="shared" ref="H1499:P1499" si="2979">IF(ISERROR(H1498),IF(ISERROR(H1497),IF(ISERROR(H1496),"BLANK",H1496),H1497),H1498)</f>
        <v>45479</v>
      </c>
      <c r="I1499" s="2">
        <f t="shared" si="2979"/>
        <v>15</v>
      </c>
      <c r="J1499" s="2" t="str">
        <f t="shared" si="2979"/>
        <v>N</v>
      </c>
      <c r="K1499" s="6">
        <f t="shared" si="2979"/>
        <v>0.41666666666666669</v>
      </c>
      <c r="L1499" s="2" t="str">
        <f t="shared" si="2979"/>
        <v>Angela</v>
      </c>
      <c r="M1499" s="2">
        <f t="shared" si="2979"/>
        <v>18.899999999999999</v>
      </c>
      <c r="N1499" s="2">
        <f t="shared" si="2979"/>
        <v>2</v>
      </c>
      <c r="O1499" s="2">
        <f t="shared" si="2979"/>
        <v>2</v>
      </c>
      <c r="P1499" s="2" t="str">
        <f t="shared" si="2979"/>
        <v>dez</v>
      </c>
      <c r="Q1499" s="7" t="str">
        <f>IF($N1499=1,IF(ISERROR(VLOOKUP($P1499,'M1'!$A:$C,Q$2,FALSE)),"NOT PRESENT",VLOOKUP($P1499,'M1'!$A:$C,Q$2,FALSE)),IF($N1499=2,IF(ISERROR(VLOOKUP(DATA!$P1499,'M2'!$A:$C,Q$2,FALSE)),"NOT PRESENT",VLOOKUP(DATA!$P1499,'M2'!$A:$C,Q$2,FALSE)),IF($N1499=0,IF(ISERROR(VLOOKUP($P1499,'M1'!$A:$C,Q$2,FALSE)),IF(ISERROR(VLOOKUP(DATA!$P1499,'M2'!$A:$C,Q$2,FALSE)),"NOT PRESENT",VLOOKUP(DATA!$P1499,'M2'!$A:$C,Q$2,FALSE)),VLOOKUP($P1499,'M1'!$A:$C,Q$2,FALSE)),"SPECIFY METHOD")))</f>
        <v>Debris - Zero</v>
      </c>
      <c r="R1499" s="7" t="str">
        <f>IF($N1499=1,IF(ISERROR(VLOOKUP($P1499,'M1'!$A:$C,R$2,FALSE)),"NOT PRESENT",VLOOKUP($P1499,'M1'!$A:$C,R$2,FALSE)),IF($N1499=2,IF(ISERROR(VLOOKUP(DATA!$P1499,'M2'!$A:$C,R$2,FALSE)),"NOT PRESENT",VLOOKUP(DATA!$P1499,'M2'!$A:$C,R$2,FALSE)),IF($N1499=0,IF(ISERROR(VLOOKUP($P1499,'M1'!$A:$C,R$2,FALSE)),IF(ISERROR(VLOOKUP(DATA!$P1499,'M2'!$A:$C,R$2,FALSE)),"NOT PRESENT",VLOOKUP(DATA!$P1499,'M2'!$A:$C,R$2,FALSE)),VLOOKUP($P1499,'M1'!$A:$C,R$2,FALSE)),"SPECIFY METHOD")))</f>
        <v>No Debris found</v>
      </c>
      <c r="S1499" s="33">
        <f t="shared" si="2963"/>
        <v>0</v>
      </c>
      <c r="T1499" s="2">
        <v>0</v>
      </c>
    </row>
    <row r="1500" spans="2:20">
      <c r="B1500" s="2" t="str">
        <f t="shared" ref="B1500:D1500" si="2980">IF(ISERROR(B1499),IF(ISERROR(B1498),IF(ISERROR(B1497),"BLANK",B1497),B1498),B1499)</f>
        <v>LH</v>
      </c>
      <c r="C1500" s="2" t="str">
        <f t="shared" si="2980"/>
        <v>KK</v>
      </c>
      <c r="D1500" s="2" t="str">
        <f t="shared" si="2980"/>
        <v>BC3</v>
      </c>
      <c r="E1500" s="7" t="str">
        <f>IF(ISERROR(VLOOKUP($D1500,SITES!$A:$E,2,FALSE)),"",VLOOKUP($D1500,SITES!$A:$E,2,FALSE))</f>
        <v>Broward County 3</v>
      </c>
      <c r="F1500" s="4">
        <f>IF(ISERROR(VLOOKUP($D1500,SITES!$A:$E,3,FALSE)),"",VLOOKUP($D1500,SITES!$A:$E,3,FALSE))</f>
        <v>26.158633333333334</v>
      </c>
      <c r="G1500" s="31">
        <f>IF(ISERROR(VLOOKUP($D1500,SITES!$A:$E,4,FALSE)),"",VLOOKUP($D1500,SITES!$A:$E,4,FALSE))</f>
        <v>-80.077349999999996</v>
      </c>
      <c r="H1500" s="50">
        <f t="shared" ref="H1500:P1500" si="2981">IF(ISERROR(H1499),IF(ISERROR(H1498),IF(ISERROR(H1497),"BLANK",H1497),H1498),H1499)</f>
        <v>45479</v>
      </c>
      <c r="I1500" s="2">
        <f t="shared" si="2981"/>
        <v>15</v>
      </c>
      <c r="J1500" s="2" t="str">
        <f t="shared" si="2981"/>
        <v>N</v>
      </c>
      <c r="K1500" s="6">
        <f t="shared" si="2981"/>
        <v>0.41666666666666669</v>
      </c>
      <c r="L1500" s="2" t="str">
        <f t="shared" si="2981"/>
        <v>Angela</v>
      </c>
      <c r="M1500" s="2">
        <f t="shared" si="2981"/>
        <v>18.899999999999999</v>
      </c>
      <c r="N1500" s="2">
        <f t="shared" si="2981"/>
        <v>2</v>
      </c>
      <c r="O1500" s="2">
        <f t="shared" si="2981"/>
        <v>2</v>
      </c>
      <c r="P1500" s="2" t="str">
        <f t="shared" si="2981"/>
        <v>dez</v>
      </c>
      <c r="Q1500" s="7" t="str">
        <f>IF($N1500=1,IF(ISERROR(VLOOKUP($P1500,'M1'!$A:$C,Q$2,FALSE)),"NOT PRESENT",VLOOKUP($P1500,'M1'!$A:$C,Q$2,FALSE)),IF($N1500=2,IF(ISERROR(VLOOKUP(DATA!$P1500,'M2'!$A:$C,Q$2,FALSE)),"NOT PRESENT",VLOOKUP(DATA!$P1500,'M2'!$A:$C,Q$2,FALSE)),IF($N1500=0,IF(ISERROR(VLOOKUP($P1500,'M1'!$A:$C,Q$2,FALSE)),IF(ISERROR(VLOOKUP(DATA!$P1500,'M2'!$A:$C,Q$2,FALSE)),"NOT PRESENT",VLOOKUP(DATA!$P1500,'M2'!$A:$C,Q$2,FALSE)),VLOOKUP($P1500,'M1'!$A:$C,Q$2,FALSE)),"SPECIFY METHOD")))</f>
        <v>Debris - Zero</v>
      </c>
      <c r="R1500" s="7" t="str">
        <f>IF($N1500=1,IF(ISERROR(VLOOKUP($P1500,'M1'!$A:$C,R$2,FALSE)),"NOT PRESENT",VLOOKUP($P1500,'M1'!$A:$C,R$2,FALSE)),IF($N1500=2,IF(ISERROR(VLOOKUP(DATA!$P1500,'M2'!$A:$C,R$2,FALSE)),"NOT PRESENT",VLOOKUP(DATA!$P1500,'M2'!$A:$C,R$2,FALSE)),IF($N1500=0,IF(ISERROR(VLOOKUP($P1500,'M1'!$A:$C,R$2,FALSE)),IF(ISERROR(VLOOKUP(DATA!$P1500,'M2'!$A:$C,R$2,FALSE)),"NOT PRESENT",VLOOKUP(DATA!$P1500,'M2'!$A:$C,R$2,FALSE)),VLOOKUP($P1500,'M1'!$A:$C,R$2,FALSE)),"SPECIFY METHOD")))</f>
        <v>No Debris found</v>
      </c>
      <c r="S1500" s="33">
        <f t="shared" si="2963"/>
        <v>0</v>
      </c>
      <c r="T1500" s="2">
        <v>0</v>
      </c>
    </row>
    <row r="1501" spans="2:20">
      <c r="B1501" s="2" t="str">
        <f t="shared" ref="B1501:D1501" si="2982">IF(ISERROR(B1500),IF(ISERROR(B1499),IF(ISERROR(B1498),"BLANK",B1498),B1499),B1500)</f>
        <v>LH</v>
      </c>
      <c r="C1501" s="2" t="str">
        <f t="shared" si="2982"/>
        <v>KK</v>
      </c>
      <c r="D1501" s="2" t="str">
        <f t="shared" si="2982"/>
        <v>BC3</v>
      </c>
      <c r="E1501" s="7" t="str">
        <f>IF(ISERROR(VLOOKUP($D1501,SITES!$A:$E,2,FALSE)),"",VLOOKUP($D1501,SITES!$A:$E,2,FALSE))</f>
        <v>Broward County 3</v>
      </c>
      <c r="F1501" s="4">
        <f>IF(ISERROR(VLOOKUP($D1501,SITES!$A:$E,3,FALSE)),"",VLOOKUP($D1501,SITES!$A:$E,3,FALSE))</f>
        <v>26.158633333333334</v>
      </c>
      <c r="G1501" s="31">
        <f>IF(ISERROR(VLOOKUP($D1501,SITES!$A:$E,4,FALSE)),"",VLOOKUP($D1501,SITES!$A:$E,4,FALSE))</f>
        <v>-80.077349999999996</v>
      </c>
      <c r="H1501" s="50">
        <f t="shared" ref="H1501:P1501" si="2983">IF(ISERROR(H1500),IF(ISERROR(H1499),IF(ISERROR(H1498),"BLANK",H1498),H1499),H1500)</f>
        <v>45479</v>
      </c>
      <c r="I1501" s="2">
        <f t="shared" si="2983"/>
        <v>15</v>
      </c>
      <c r="J1501" s="2" t="str">
        <f t="shared" si="2983"/>
        <v>N</v>
      </c>
      <c r="K1501" s="6">
        <f t="shared" si="2983"/>
        <v>0.41666666666666669</v>
      </c>
      <c r="L1501" s="2" t="str">
        <f t="shared" si="2983"/>
        <v>Angela</v>
      </c>
      <c r="M1501" s="2">
        <f t="shared" si="2983"/>
        <v>18.899999999999999</v>
      </c>
      <c r="N1501" s="2">
        <f t="shared" si="2983"/>
        <v>2</v>
      </c>
      <c r="O1501" s="2">
        <f t="shared" si="2983"/>
        <v>2</v>
      </c>
      <c r="P1501" s="2" t="str">
        <f t="shared" si="2983"/>
        <v>dez</v>
      </c>
      <c r="Q1501" s="7" t="str">
        <f>IF($N1501=1,IF(ISERROR(VLOOKUP($P1501,'M1'!$A:$C,Q$2,FALSE)),"NOT PRESENT",VLOOKUP($P1501,'M1'!$A:$C,Q$2,FALSE)),IF($N1501=2,IF(ISERROR(VLOOKUP(DATA!$P1501,'M2'!$A:$C,Q$2,FALSE)),"NOT PRESENT",VLOOKUP(DATA!$P1501,'M2'!$A:$C,Q$2,FALSE)),IF($N1501=0,IF(ISERROR(VLOOKUP($P1501,'M1'!$A:$C,Q$2,FALSE)),IF(ISERROR(VLOOKUP(DATA!$P1501,'M2'!$A:$C,Q$2,FALSE)),"NOT PRESENT",VLOOKUP(DATA!$P1501,'M2'!$A:$C,Q$2,FALSE)),VLOOKUP($P1501,'M1'!$A:$C,Q$2,FALSE)),"SPECIFY METHOD")))</f>
        <v>Debris - Zero</v>
      </c>
      <c r="R1501" s="7" t="str">
        <f>IF($N1501=1,IF(ISERROR(VLOOKUP($P1501,'M1'!$A:$C,R$2,FALSE)),"NOT PRESENT",VLOOKUP($P1501,'M1'!$A:$C,R$2,FALSE)),IF($N1501=2,IF(ISERROR(VLOOKUP(DATA!$P1501,'M2'!$A:$C,R$2,FALSE)),"NOT PRESENT",VLOOKUP(DATA!$P1501,'M2'!$A:$C,R$2,FALSE)),IF($N1501=0,IF(ISERROR(VLOOKUP($P1501,'M1'!$A:$C,R$2,FALSE)),IF(ISERROR(VLOOKUP(DATA!$P1501,'M2'!$A:$C,R$2,FALSE)),"NOT PRESENT",VLOOKUP(DATA!$P1501,'M2'!$A:$C,R$2,FALSE)),VLOOKUP($P1501,'M1'!$A:$C,R$2,FALSE)),"SPECIFY METHOD")))</f>
        <v>No Debris found</v>
      </c>
      <c r="S1501" s="33">
        <f t="shared" si="2963"/>
        <v>0</v>
      </c>
      <c r="T1501" s="2">
        <v>0</v>
      </c>
    </row>
    <row r="1502" spans="2:20">
      <c r="B1502" s="2" t="str">
        <f t="shared" ref="B1502:D1502" si="2984">IF(ISERROR(B1501),IF(ISERROR(B1500),IF(ISERROR(B1499),"BLANK",B1499),B1500),B1501)</f>
        <v>LH</v>
      </c>
      <c r="C1502" s="2" t="str">
        <f t="shared" si="2984"/>
        <v>KK</v>
      </c>
      <c r="D1502" s="2" t="str">
        <f t="shared" si="2984"/>
        <v>BC3</v>
      </c>
      <c r="E1502" s="7" t="str">
        <f>IF(ISERROR(VLOOKUP($D1502,SITES!$A:$E,2,FALSE)),"",VLOOKUP($D1502,SITES!$A:$E,2,FALSE))</f>
        <v>Broward County 3</v>
      </c>
      <c r="F1502" s="4">
        <f>IF(ISERROR(VLOOKUP($D1502,SITES!$A:$E,3,FALSE)),"",VLOOKUP($D1502,SITES!$A:$E,3,FALSE))</f>
        <v>26.158633333333334</v>
      </c>
      <c r="G1502" s="31">
        <f>IF(ISERROR(VLOOKUP($D1502,SITES!$A:$E,4,FALSE)),"",VLOOKUP($D1502,SITES!$A:$E,4,FALSE))</f>
        <v>-80.077349999999996</v>
      </c>
      <c r="H1502" s="50">
        <f t="shared" ref="H1502:P1502" si="2985">IF(ISERROR(H1501),IF(ISERROR(H1500),IF(ISERROR(H1499),"BLANK",H1499),H1500),H1501)</f>
        <v>45479</v>
      </c>
      <c r="I1502" s="2">
        <f t="shared" si="2985"/>
        <v>15</v>
      </c>
      <c r="J1502" s="2" t="str">
        <f t="shared" si="2985"/>
        <v>N</v>
      </c>
      <c r="K1502" s="6">
        <f t="shared" si="2985"/>
        <v>0.41666666666666669</v>
      </c>
      <c r="L1502" s="2" t="str">
        <f t="shared" si="2985"/>
        <v>Angela</v>
      </c>
      <c r="M1502" s="2">
        <f t="shared" si="2985"/>
        <v>18.899999999999999</v>
      </c>
      <c r="N1502" s="2">
        <f t="shared" si="2985"/>
        <v>2</v>
      </c>
      <c r="O1502" s="2">
        <f t="shared" si="2985"/>
        <v>2</v>
      </c>
      <c r="P1502" s="2" t="str">
        <f t="shared" si="2985"/>
        <v>dez</v>
      </c>
      <c r="Q1502" s="7" t="str">
        <f>IF($N1502=1,IF(ISERROR(VLOOKUP($P1502,'M1'!$A:$C,Q$2,FALSE)),"NOT PRESENT",VLOOKUP($P1502,'M1'!$A:$C,Q$2,FALSE)),IF($N1502=2,IF(ISERROR(VLOOKUP(DATA!$P1502,'M2'!$A:$C,Q$2,FALSE)),"NOT PRESENT",VLOOKUP(DATA!$P1502,'M2'!$A:$C,Q$2,FALSE)),IF($N1502=0,IF(ISERROR(VLOOKUP($P1502,'M1'!$A:$C,Q$2,FALSE)),IF(ISERROR(VLOOKUP(DATA!$P1502,'M2'!$A:$C,Q$2,FALSE)),"NOT PRESENT",VLOOKUP(DATA!$P1502,'M2'!$A:$C,Q$2,FALSE)),VLOOKUP($P1502,'M1'!$A:$C,Q$2,FALSE)),"SPECIFY METHOD")))</f>
        <v>Debris - Zero</v>
      </c>
      <c r="R1502" s="7" t="str">
        <f>IF($N1502=1,IF(ISERROR(VLOOKUP($P1502,'M1'!$A:$C,R$2,FALSE)),"NOT PRESENT",VLOOKUP($P1502,'M1'!$A:$C,R$2,FALSE)),IF($N1502=2,IF(ISERROR(VLOOKUP(DATA!$P1502,'M2'!$A:$C,R$2,FALSE)),"NOT PRESENT",VLOOKUP(DATA!$P1502,'M2'!$A:$C,R$2,FALSE)),IF($N1502=0,IF(ISERROR(VLOOKUP($P1502,'M1'!$A:$C,R$2,FALSE)),IF(ISERROR(VLOOKUP(DATA!$P1502,'M2'!$A:$C,R$2,FALSE)),"NOT PRESENT",VLOOKUP(DATA!$P1502,'M2'!$A:$C,R$2,FALSE)),VLOOKUP($P1502,'M1'!$A:$C,R$2,FALSE)),"SPECIFY METHOD")))</f>
        <v>No Debris found</v>
      </c>
      <c r="S1502" s="33">
        <f t="shared" si="2963"/>
        <v>0</v>
      </c>
      <c r="T1502" s="2">
        <v>0</v>
      </c>
    </row>
    <row r="1503" spans="2:20">
      <c r="B1503" s="2" t="str">
        <f t="shared" ref="B1503:D1503" si="2986">IF(ISERROR(B1502),IF(ISERROR(B1501),IF(ISERROR(B1500),"BLANK",B1500),B1501),B1502)</f>
        <v>LH</v>
      </c>
      <c r="C1503" s="2" t="str">
        <f t="shared" si="2986"/>
        <v>KK</v>
      </c>
      <c r="D1503" s="2" t="str">
        <f t="shared" si="2986"/>
        <v>BC3</v>
      </c>
      <c r="E1503" s="7" t="str">
        <f>IF(ISERROR(VLOOKUP($D1503,SITES!$A:$E,2,FALSE)),"",VLOOKUP($D1503,SITES!$A:$E,2,FALSE))</f>
        <v>Broward County 3</v>
      </c>
      <c r="F1503" s="4">
        <f>IF(ISERROR(VLOOKUP($D1503,SITES!$A:$E,3,FALSE)),"",VLOOKUP($D1503,SITES!$A:$E,3,FALSE))</f>
        <v>26.158633333333334</v>
      </c>
      <c r="G1503" s="31">
        <f>IF(ISERROR(VLOOKUP($D1503,SITES!$A:$E,4,FALSE)),"",VLOOKUP($D1503,SITES!$A:$E,4,FALSE))</f>
        <v>-80.077349999999996</v>
      </c>
      <c r="H1503" s="50">
        <f t="shared" ref="H1503:P1503" si="2987">IF(ISERROR(H1502),IF(ISERROR(H1501),IF(ISERROR(H1500),"BLANK",H1500),H1501),H1502)</f>
        <v>45479</v>
      </c>
      <c r="I1503" s="2">
        <f t="shared" si="2987"/>
        <v>15</v>
      </c>
      <c r="J1503" s="2" t="str">
        <f t="shared" si="2987"/>
        <v>N</v>
      </c>
      <c r="K1503" s="6">
        <f t="shared" si="2987"/>
        <v>0.41666666666666669</v>
      </c>
      <c r="L1503" s="2" t="str">
        <f t="shared" si="2987"/>
        <v>Angela</v>
      </c>
      <c r="M1503" s="2">
        <f t="shared" si="2987"/>
        <v>18.899999999999999</v>
      </c>
      <c r="N1503" s="2">
        <f t="shared" si="2987"/>
        <v>2</v>
      </c>
      <c r="O1503" s="2">
        <f t="shared" si="2987"/>
        <v>2</v>
      </c>
      <c r="P1503" s="2" t="str">
        <f t="shared" si="2987"/>
        <v>dez</v>
      </c>
      <c r="Q1503" s="7" t="str">
        <f>IF($N1503=1,IF(ISERROR(VLOOKUP($P1503,'M1'!$A:$C,Q$2,FALSE)),"NOT PRESENT",VLOOKUP($P1503,'M1'!$A:$C,Q$2,FALSE)),IF($N1503=2,IF(ISERROR(VLOOKUP(DATA!$P1503,'M2'!$A:$C,Q$2,FALSE)),"NOT PRESENT",VLOOKUP(DATA!$P1503,'M2'!$A:$C,Q$2,FALSE)),IF($N1503=0,IF(ISERROR(VLOOKUP($P1503,'M1'!$A:$C,Q$2,FALSE)),IF(ISERROR(VLOOKUP(DATA!$P1503,'M2'!$A:$C,Q$2,FALSE)),"NOT PRESENT",VLOOKUP(DATA!$P1503,'M2'!$A:$C,Q$2,FALSE)),VLOOKUP($P1503,'M1'!$A:$C,Q$2,FALSE)),"SPECIFY METHOD")))</f>
        <v>Debris - Zero</v>
      </c>
      <c r="R1503" s="7" t="str">
        <f>IF($N1503=1,IF(ISERROR(VLOOKUP($P1503,'M1'!$A:$C,R$2,FALSE)),"NOT PRESENT",VLOOKUP($P1503,'M1'!$A:$C,R$2,FALSE)),IF($N1503=2,IF(ISERROR(VLOOKUP(DATA!$P1503,'M2'!$A:$C,R$2,FALSE)),"NOT PRESENT",VLOOKUP(DATA!$P1503,'M2'!$A:$C,R$2,FALSE)),IF($N1503=0,IF(ISERROR(VLOOKUP($P1503,'M1'!$A:$C,R$2,FALSE)),IF(ISERROR(VLOOKUP(DATA!$P1503,'M2'!$A:$C,R$2,FALSE)),"NOT PRESENT",VLOOKUP(DATA!$P1503,'M2'!$A:$C,R$2,FALSE)),VLOOKUP($P1503,'M1'!$A:$C,R$2,FALSE)),"SPECIFY METHOD")))</f>
        <v>No Debris found</v>
      </c>
      <c r="S1503" s="33">
        <f t="shared" si="2963"/>
        <v>0</v>
      </c>
      <c r="T1503" s="2">
        <v>0</v>
      </c>
    </row>
    <row r="1504" spans="2:20">
      <c r="B1504" s="2" t="str">
        <f t="shared" ref="B1504:D1504" si="2988">IF(ISERROR(B1503),IF(ISERROR(B1502),IF(ISERROR(B1501),"BLANK",B1501),B1502),B1503)</f>
        <v>LH</v>
      </c>
      <c r="C1504" s="2" t="str">
        <f t="shared" si="2988"/>
        <v>KK</v>
      </c>
      <c r="D1504" s="2" t="str">
        <f t="shared" si="2988"/>
        <v>BC3</v>
      </c>
      <c r="E1504" s="7" t="str">
        <f>IF(ISERROR(VLOOKUP($D1504,SITES!$A:$E,2,FALSE)),"",VLOOKUP($D1504,SITES!$A:$E,2,FALSE))</f>
        <v>Broward County 3</v>
      </c>
      <c r="F1504" s="4">
        <f>IF(ISERROR(VLOOKUP($D1504,SITES!$A:$E,3,FALSE)),"",VLOOKUP($D1504,SITES!$A:$E,3,FALSE))</f>
        <v>26.158633333333334</v>
      </c>
      <c r="G1504" s="31">
        <f>IF(ISERROR(VLOOKUP($D1504,SITES!$A:$E,4,FALSE)),"",VLOOKUP($D1504,SITES!$A:$E,4,FALSE))</f>
        <v>-80.077349999999996</v>
      </c>
      <c r="H1504" s="50">
        <f t="shared" ref="H1504:P1504" si="2989">IF(ISERROR(H1503),IF(ISERROR(H1502),IF(ISERROR(H1501),"BLANK",H1501),H1502),H1503)</f>
        <v>45479</v>
      </c>
      <c r="I1504" s="2">
        <f t="shared" si="2989"/>
        <v>15</v>
      </c>
      <c r="J1504" s="2" t="str">
        <f t="shared" si="2989"/>
        <v>N</v>
      </c>
      <c r="K1504" s="6">
        <f t="shared" si="2989"/>
        <v>0.41666666666666669</v>
      </c>
      <c r="L1504" s="2" t="str">
        <f t="shared" si="2989"/>
        <v>Angela</v>
      </c>
      <c r="M1504" s="2">
        <f t="shared" si="2989"/>
        <v>18.899999999999999</v>
      </c>
      <c r="N1504" s="2">
        <f t="shared" si="2989"/>
        <v>2</v>
      </c>
      <c r="O1504" s="2">
        <f t="shared" si="2989"/>
        <v>2</v>
      </c>
      <c r="P1504" s="2" t="str">
        <f t="shared" si="2989"/>
        <v>dez</v>
      </c>
      <c r="Q1504" s="7" t="str">
        <f>IF($N1504=1,IF(ISERROR(VLOOKUP($P1504,'M1'!$A:$C,Q$2,FALSE)),"NOT PRESENT",VLOOKUP($P1504,'M1'!$A:$C,Q$2,FALSE)),IF($N1504=2,IF(ISERROR(VLOOKUP(DATA!$P1504,'M2'!$A:$C,Q$2,FALSE)),"NOT PRESENT",VLOOKUP(DATA!$P1504,'M2'!$A:$C,Q$2,FALSE)),IF($N1504=0,IF(ISERROR(VLOOKUP($P1504,'M1'!$A:$C,Q$2,FALSE)),IF(ISERROR(VLOOKUP(DATA!$P1504,'M2'!$A:$C,Q$2,FALSE)),"NOT PRESENT",VLOOKUP(DATA!$P1504,'M2'!$A:$C,Q$2,FALSE)),VLOOKUP($P1504,'M1'!$A:$C,Q$2,FALSE)),"SPECIFY METHOD")))</f>
        <v>Debris - Zero</v>
      </c>
      <c r="R1504" s="7" t="str">
        <f>IF($N1504=1,IF(ISERROR(VLOOKUP($P1504,'M1'!$A:$C,R$2,FALSE)),"NOT PRESENT",VLOOKUP($P1504,'M1'!$A:$C,R$2,FALSE)),IF($N1504=2,IF(ISERROR(VLOOKUP(DATA!$P1504,'M2'!$A:$C,R$2,FALSE)),"NOT PRESENT",VLOOKUP(DATA!$P1504,'M2'!$A:$C,R$2,FALSE)),IF($N1504=0,IF(ISERROR(VLOOKUP($P1504,'M1'!$A:$C,R$2,FALSE)),IF(ISERROR(VLOOKUP(DATA!$P1504,'M2'!$A:$C,R$2,FALSE)),"NOT PRESENT",VLOOKUP(DATA!$P1504,'M2'!$A:$C,R$2,FALSE)),VLOOKUP($P1504,'M1'!$A:$C,R$2,FALSE)),"SPECIFY METHOD")))</f>
        <v>No Debris found</v>
      </c>
      <c r="S1504" s="33">
        <f t="shared" si="2963"/>
        <v>0</v>
      </c>
      <c r="T1504" s="2">
        <v>0</v>
      </c>
    </row>
    <row r="1505" spans="2:20">
      <c r="B1505" s="2" t="str">
        <f t="shared" ref="B1505:D1505" si="2990">IF(ISERROR(B1504),IF(ISERROR(B1503),IF(ISERROR(B1502),"BLANK",B1502),B1503),B1504)</f>
        <v>LH</v>
      </c>
      <c r="C1505" s="2" t="str">
        <f t="shared" si="2990"/>
        <v>KK</v>
      </c>
      <c r="D1505" s="2" t="str">
        <f t="shared" si="2990"/>
        <v>BC3</v>
      </c>
      <c r="E1505" s="7" t="str">
        <f>IF(ISERROR(VLOOKUP($D1505,SITES!$A:$E,2,FALSE)),"",VLOOKUP($D1505,SITES!$A:$E,2,FALSE))</f>
        <v>Broward County 3</v>
      </c>
      <c r="F1505" s="4">
        <f>IF(ISERROR(VLOOKUP($D1505,SITES!$A:$E,3,FALSE)),"",VLOOKUP($D1505,SITES!$A:$E,3,FALSE))</f>
        <v>26.158633333333334</v>
      </c>
      <c r="G1505" s="31">
        <f>IF(ISERROR(VLOOKUP($D1505,SITES!$A:$E,4,FALSE)),"",VLOOKUP($D1505,SITES!$A:$E,4,FALSE))</f>
        <v>-80.077349999999996</v>
      </c>
      <c r="H1505" s="50">
        <f t="shared" ref="H1505:P1505" si="2991">IF(ISERROR(H1504),IF(ISERROR(H1503),IF(ISERROR(H1502),"BLANK",H1502),H1503),H1504)</f>
        <v>45479</v>
      </c>
      <c r="I1505" s="2">
        <f t="shared" si="2991"/>
        <v>15</v>
      </c>
      <c r="J1505" s="2" t="str">
        <f t="shared" si="2991"/>
        <v>N</v>
      </c>
      <c r="K1505" s="6">
        <f t="shared" si="2991"/>
        <v>0.41666666666666669</v>
      </c>
      <c r="L1505" s="2" t="str">
        <f t="shared" si="2991"/>
        <v>Angela</v>
      </c>
      <c r="M1505" s="2">
        <f t="shared" si="2991"/>
        <v>18.899999999999999</v>
      </c>
      <c r="N1505" s="2">
        <f t="shared" si="2991"/>
        <v>2</v>
      </c>
      <c r="O1505" s="2">
        <f t="shared" si="2991"/>
        <v>2</v>
      </c>
      <c r="P1505" s="2" t="str">
        <f t="shared" si="2991"/>
        <v>dez</v>
      </c>
      <c r="Q1505" s="7" t="str">
        <f>IF($N1505=1,IF(ISERROR(VLOOKUP($P1505,'M1'!$A:$C,Q$2,FALSE)),"NOT PRESENT",VLOOKUP($P1505,'M1'!$A:$C,Q$2,FALSE)),IF($N1505=2,IF(ISERROR(VLOOKUP(DATA!$P1505,'M2'!$A:$C,Q$2,FALSE)),"NOT PRESENT",VLOOKUP(DATA!$P1505,'M2'!$A:$C,Q$2,FALSE)),IF($N1505=0,IF(ISERROR(VLOOKUP($P1505,'M1'!$A:$C,Q$2,FALSE)),IF(ISERROR(VLOOKUP(DATA!$P1505,'M2'!$A:$C,Q$2,FALSE)),"NOT PRESENT",VLOOKUP(DATA!$P1505,'M2'!$A:$C,Q$2,FALSE)),VLOOKUP($P1505,'M1'!$A:$C,Q$2,FALSE)),"SPECIFY METHOD")))</f>
        <v>Debris - Zero</v>
      </c>
      <c r="R1505" s="7" t="str">
        <f>IF($N1505=1,IF(ISERROR(VLOOKUP($P1505,'M1'!$A:$C,R$2,FALSE)),"NOT PRESENT",VLOOKUP($P1505,'M1'!$A:$C,R$2,FALSE)),IF($N1505=2,IF(ISERROR(VLOOKUP(DATA!$P1505,'M2'!$A:$C,R$2,FALSE)),"NOT PRESENT",VLOOKUP(DATA!$P1505,'M2'!$A:$C,R$2,FALSE)),IF($N1505=0,IF(ISERROR(VLOOKUP($P1505,'M1'!$A:$C,R$2,FALSE)),IF(ISERROR(VLOOKUP(DATA!$P1505,'M2'!$A:$C,R$2,FALSE)),"NOT PRESENT",VLOOKUP(DATA!$P1505,'M2'!$A:$C,R$2,FALSE)),VLOOKUP($P1505,'M1'!$A:$C,R$2,FALSE)),"SPECIFY METHOD")))</f>
        <v>No Debris found</v>
      </c>
      <c r="S1505" s="33">
        <f t="shared" si="2963"/>
        <v>0</v>
      </c>
      <c r="T1505" s="2">
        <v>0</v>
      </c>
    </row>
    <row r="1506" spans="2:20">
      <c r="B1506" s="2" t="str">
        <f t="shared" ref="B1506:D1506" si="2992">IF(ISERROR(B1505),IF(ISERROR(B1504),IF(ISERROR(B1503),"BLANK",B1503),B1504),B1505)</f>
        <v>LH</v>
      </c>
      <c r="C1506" s="2" t="str">
        <f t="shared" si="2992"/>
        <v>KK</v>
      </c>
      <c r="D1506" s="2" t="str">
        <f t="shared" si="2992"/>
        <v>BC3</v>
      </c>
      <c r="E1506" s="7" t="str">
        <f>IF(ISERROR(VLOOKUP($D1506,SITES!$A:$E,2,FALSE)),"",VLOOKUP($D1506,SITES!$A:$E,2,FALSE))</f>
        <v>Broward County 3</v>
      </c>
      <c r="F1506" s="4">
        <f>IF(ISERROR(VLOOKUP($D1506,SITES!$A:$E,3,FALSE)),"",VLOOKUP($D1506,SITES!$A:$E,3,FALSE))</f>
        <v>26.158633333333334</v>
      </c>
      <c r="G1506" s="31">
        <f>IF(ISERROR(VLOOKUP($D1506,SITES!$A:$E,4,FALSE)),"",VLOOKUP($D1506,SITES!$A:$E,4,FALSE))</f>
        <v>-80.077349999999996</v>
      </c>
      <c r="H1506" s="50">
        <f t="shared" ref="H1506:P1506" si="2993">IF(ISERROR(H1505),IF(ISERROR(H1504),IF(ISERROR(H1503),"BLANK",H1503),H1504),H1505)</f>
        <v>45479</v>
      </c>
      <c r="I1506" s="2">
        <f t="shared" si="2993"/>
        <v>15</v>
      </c>
      <c r="J1506" s="2" t="str">
        <f t="shared" si="2993"/>
        <v>N</v>
      </c>
      <c r="K1506" s="6">
        <f t="shared" si="2993"/>
        <v>0.41666666666666669</v>
      </c>
      <c r="L1506" s="2" t="str">
        <f t="shared" si="2993"/>
        <v>Angela</v>
      </c>
      <c r="M1506" s="2">
        <f t="shared" si="2993"/>
        <v>18.899999999999999</v>
      </c>
      <c r="N1506" s="2">
        <f t="shared" si="2993"/>
        <v>2</v>
      </c>
      <c r="O1506" s="2">
        <f t="shared" si="2993"/>
        <v>2</v>
      </c>
      <c r="P1506" s="2" t="str">
        <f t="shared" si="2993"/>
        <v>dez</v>
      </c>
      <c r="Q1506" s="7" t="str">
        <f>IF($N1506=1,IF(ISERROR(VLOOKUP($P1506,'M1'!$A:$C,Q$2,FALSE)),"NOT PRESENT",VLOOKUP($P1506,'M1'!$A:$C,Q$2,FALSE)),IF($N1506=2,IF(ISERROR(VLOOKUP(DATA!$P1506,'M2'!$A:$C,Q$2,FALSE)),"NOT PRESENT",VLOOKUP(DATA!$P1506,'M2'!$A:$C,Q$2,FALSE)),IF($N1506=0,IF(ISERROR(VLOOKUP($P1506,'M1'!$A:$C,Q$2,FALSE)),IF(ISERROR(VLOOKUP(DATA!$P1506,'M2'!$A:$C,Q$2,FALSE)),"NOT PRESENT",VLOOKUP(DATA!$P1506,'M2'!$A:$C,Q$2,FALSE)),VLOOKUP($P1506,'M1'!$A:$C,Q$2,FALSE)),"SPECIFY METHOD")))</f>
        <v>Debris - Zero</v>
      </c>
      <c r="R1506" s="7" t="str">
        <f>IF($N1506=1,IF(ISERROR(VLOOKUP($P1506,'M1'!$A:$C,R$2,FALSE)),"NOT PRESENT",VLOOKUP($P1506,'M1'!$A:$C,R$2,FALSE)),IF($N1506=2,IF(ISERROR(VLOOKUP(DATA!$P1506,'M2'!$A:$C,R$2,FALSE)),"NOT PRESENT",VLOOKUP(DATA!$P1506,'M2'!$A:$C,R$2,FALSE)),IF($N1506=0,IF(ISERROR(VLOOKUP($P1506,'M1'!$A:$C,R$2,FALSE)),IF(ISERROR(VLOOKUP(DATA!$P1506,'M2'!$A:$C,R$2,FALSE)),"NOT PRESENT",VLOOKUP(DATA!$P1506,'M2'!$A:$C,R$2,FALSE)),VLOOKUP($P1506,'M1'!$A:$C,R$2,FALSE)),"SPECIFY METHOD")))</f>
        <v>No Debris found</v>
      </c>
      <c r="S1506" s="33">
        <f t="shared" si="2963"/>
        <v>0</v>
      </c>
      <c r="T1506" s="2">
        <v>0</v>
      </c>
    </row>
    <row r="1507" spans="2:20">
      <c r="B1507" s="2" t="str">
        <f t="shared" ref="B1507:D1507" si="2994">IF(ISERROR(B1506),IF(ISERROR(B1505),IF(ISERROR(B1504),"BLANK",B1504),B1505),B1506)</f>
        <v>LH</v>
      </c>
      <c r="C1507" s="2" t="str">
        <f t="shared" si="2994"/>
        <v>KK</v>
      </c>
      <c r="D1507" s="2" t="str">
        <f t="shared" si="2994"/>
        <v>BC3</v>
      </c>
      <c r="E1507" s="7" t="str">
        <f>IF(ISERROR(VLOOKUP($D1507,SITES!$A:$E,2,FALSE)),"",VLOOKUP($D1507,SITES!$A:$E,2,FALSE))</f>
        <v>Broward County 3</v>
      </c>
      <c r="F1507" s="4">
        <f>IF(ISERROR(VLOOKUP($D1507,SITES!$A:$E,3,FALSE)),"",VLOOKUP($D1507,SITES!$A:$E,3,FALSE))</f>
        <v>26.158633333333334</v>
      </c>
      <c r="G1507" s="31">
        <f>IF(ISERROR(VLOOKUP($D1507,SITES!$A:$E,4,FALSE)),"",VLOOKUP($D1507,SITES!$A:$E,4,FALSE))</f>
        <v>-80.077349999999996</v>
      </c>
      <c r="H1507" s="50">
        <f t="shared" ref="H1507:P1507" si="2995">IF(ISERROR(H1506),IF(ISERROR(H1505),IF(ISERROR(H1504),"BLANK",H1504),H1505),H1506)</f>
        <v>45479</v>
      </c>
      <c r="I1507" s="2">
        <f t="shared" si="2995"/>
        <v>15</v>
      </c>
      <c r="J1507" s="2" t="str">
        <f t="shared" si="2995"/>
        <v>N</v>
      </c>
      <c r="K1507" s="6">
        <f t="shared" si="2995"/>
        <v>0.41666666666666669</v>
      </c>
      <c r="L1507" s="2" t="str">
        <f t="shared" si="2995"/>
        <v>Angela</v>
      </c>
      <c r="M1507" s="2">
        <f t="shared" si="2995"/>
        <v>18.899999999999999</v>
      </c>
      <c r="N1507" s="2">
        <f t="shared" si="2995"/>
        <v>2</v>
      </c>
      <c r="O1507" s="2">
        <f t="shared" si="2995"/>
        <v>2</v>
      </c>
      <c r="P1507" s="2" t="str">
        <f t="shared" si="2995"/>
        <v>dez</v>
      </c>
      <c r="Q1507" s="7" t="str">
        <f>IF($N1507=1,IF(ISERROR(VLOOKUP($P1507,'M1'!$A:$C,Q$2,FALSE)),"NOT PRESENT",VLOOKUP($P1507,'M1'!$A:$C,Q$2,FALSE)),IF($N1507=2,IF(ISERROR(VLOOKUP(DATA!$P1507,'M2'!$A:$C,Q$2,FALSE)),"NOT PRESENT",VLOOKUP(DATA!$P1507,'M2'!$A:$C,Q$2,FALSE)),IF($N1507=0,IF(ISERROR(VLOOKUP($P1507,'M1'!$A:$C,Q$2,FALSE)),IF(ISERROR(VLOOKUP(DATA!$P1507,'M2'!$A:$C,Q$2,FALSE)),"NOT PRESENT",VLOOKUP(DATA!$P1507,'M2'!$A:$C,Q$2,FALSE)),VLOOKUP($P1507,'M1'!$A:$C,Q$2,FALSE)),"SPECIFY METHOD")))</f>
        <v>Debris - Zero</v>
      </c>
      <c r="R1507" s="7" t="str">
        <f>IF($N1507=1,IF(ISERROR(VLOOKUP($P1507,'M1'!$A:$C,R$2,FALSE)),"NOT PRESENT",VLOOKUP($P1507,'M1'!$A:$C,R$2,FALSE)),IF($N1507=2,IF(ISERROR(VLOOKUP(DATA!$P1507,'M2'!$A:$C,R$2,FALSE)),"NOT PRESENT",VLOOKUP(DATA!$P1507,'M2'!$A:$C,R$2,FALSE)),IF($N1507=0,IF(ISERROR(VLOOKUP($P1507,'M1'!$A:$C,R$2,FALSE)),IF(ISERROR(VLOOKUP(DATA!$P1507,'M2'!$A:$C,R$2,FALSE)),"NOT PRESENT",VLOOKUP(DATA!$P1507,'M2'!$A:$C,R$2,FALSE)),VLOOKUP($P1507,'M1'!$A:$C,R$2,FALSE)),"SPECIFY METHOD")))</f>
        <v>No Debris found</v>
      </c>
      <c r="S1507" s="33">
        <f t="shared" si="2963"/>
        <v>0</v>
      </c>
      <c r="T1507" s="2">
        <v>0</v>
      </c>
    </row>
    <row r="1508" spans="2:20">
      <c r="B1508" s="2" t="str">
        <f t="shared" ref="B1508:D1508" si="2996">IF(ISERROR(B1507),IF(ISERROR(B1506),IF(ISERROR(B1505),"BLANK",B1505),B1506),B1507)</f>
        <v>LH</v>
      </c>
      <c r="C1508" s="2" t="str">
        <f t="shared" si="2996"/>
        <v>KK</v>
      </c>
      <c r="D1508" s="2" t="str">
        <f t="shared" si="2996"/>
        <v>BC3</v>
      </c>
      <c r="E1508" s="7" t="str">
        <f>IF(ISERROR(VLOOKUP($D1508,SITES!$A:$E,2,FALSE)),"",VLOOKUP($D1508,SITES!$A:$E,2,FALSE))</f>
        <v>Broward County 3</v>
      </c>
      <c r="F1508" s="4">
        <f>IF(ISERROR(VLOOKUP($D1508,SITES!$A:$E,3,FALSE)),"",VLOOKUP($D1508,SITES!$A:$E,3,FALSE))</f>
        <v>26.158633333333334</v>
      </c>
      <c r="G1508" s="31">
        <f>IF(ISERROR(VLOOKUP($D1508,SITES!$A:$E,4,FALSE)),"",VLOOKUP($D1508,SITES!$A:$E,4,FALSE))</f>
        <v>-80.077349999999996</v>
      </c>
      <c r="H1508" s="50">
        <f t="shared" ref="H1508:P1508" si="2997">IF(ISERROR(H1507),IF(ISERROR(H1506),IF(ISERROR(H1505),"BLANK",H1505),H1506),H1507)</f>
        <v>45479</v>
      </c>
      <c r="I1508" s="2">
        <f t="shared" si="2997"/>
        <v>15</v>
      </c>
      <c r="J1508" s="2" t="str">
        <f t="shared" si="2997"/>
        <v>N</v>
      </c>
      <c r="K1508" s="6">
        <f t="shared" si="2997"/>
        <v>0.41666666666666669</v>
      </c>
      <c r="L1508" s="2" t="str">
        <f t="shared" si="2997"/>
        <v>Angela</v>
      </c>
      <c r="M1508" s="2">
        <f t="shared" si="2997"/>
        <v>18.899999999999999</v>
      </c>
      <c r="N1508" s="2">
        <f t="shared" si="2997"/>
        <v>2</v>
      </c>
      <c r="O1508" s="2">
        <f t="shared" si="2997"/>
        <v>2</v>
      </c>
      <c r="P1508" s="2" t="str">
        <f t="shared" si="2997"/>
        <v>dez</v>
      </c>
      <c r="Q1508" s="7" t="str">
        <f>IF($N1508=1,IF(ISERROR(VLOOKUP($P1508,'M1'!$A:$C,Q$2,FALSE)),"NOT PRESENT",VLOOKUP($P1508,'M1'!$A:$C,Q$2,FALSE)),IF($N1508=2,IF(ISERROR(VLOOKUP(DATA!$P1508,'M2'!$A:$C,Q$2,FALSE)),"NOT PRESENT",VLOOKUP(DATA!$P1508,'M2'!$A:$C,Q$2,FALSE)),IF($N1508=0,IF(ISERROR(VLOOKUP($P1508,'M1'!$A:$C,Q$2,FALSE)),IF(ISERROR(VLOOKUP(DATA!$P1508,'M2'!$A:$C,Q$2,FALSE)),"NOT PRESENT",VLOOKUP(DATA!$P1508,'M2'!$A:$C,Q$2,FALSE)),VLOOKUP($P1508,'M1'!$A:$C,Q$2,FALSE)),"SPECIFY METHOD")))</f>
        <v>Debris - Zero</v>
      </c>
      <c r="R1508" s="7" t="str">
        <f>IF($N1508=1,IF(ISERROR(VLOOKUP($P1508,'M1'!$A:$C,R$2,FALSE)),"NOT PRESENT",VLOOKUP($P1508,'M1'!$A:$C,R$2,FALSE)),IF($N1508=2,IF(ISERROR(VLOOKUP(DATA!$P1508,'M2'!$A:$C,R$2,FALSE)),"NOT PRESENT",VLOOKUP(DATA!$P1508,'M2'!$A:$C,R$2,FALSE)),IF($N1508=0,IF(ISERROR(VLOOKUP($P1508,'M1'!$A:$C,R$2,FALSE)),IF(ISERROR(VLOOKUP(DATA!$P1508,'M2'!$A:$C,R$2,FALSE)),"NOT PRESENT",VLOOKUP(DATA!$P1508,'M2'!$A:$C,R$2,FALSE)),VLOOKUP($P1508,'M1'!$A:$C,R$2,FALSE)),"SPECIFY METHOD")))</f>
        <v>No Debris found</v>
      </c>
      <c r="S1508" s="33">
        <f t="shared" si="2963"/>
        <v>0</v>
      </c>
      <c r="T1508" s="2">
        <v>0</v>
      </c>
    </row>
    <row r="1509" spans="2:20">
      <c r="B1509" s="2" t="str">
        <f t="shared" ref="B1509:D1509" si="2998">IF(ISERROR(B1508),IF(ISERROR(B1507),IF(ISERROR(B1506),"BLANK",B1506),B1507),B1508)</f>
        <v>LH</v>
      </c>
      <c r="C1509" s="2" t="str">
        <f t="shared" si="2998"/>
        <v>KK</v>
      </c>
      <c r="D1509" s="2" t="str">
        <f t="shared" si="2998"/>
        <v>BC3</v>
      </c>
      <c r="E1509" s="7" t="str">
        <f>IF(ISERROR(VLOOKUP($D1509,SITES!$A:$E,2,FALSE)),"",VLOOKUP($D1509,SITES!$A:$E,2,FALSE))</f>
        <v>Broward County 3</v>
      </c>
      <c r="F1509" s="4">
        <f>IF(ISERROR(VLOOKUP($D1509,SITES!$A:$E,3,FALSE)),"",VLOOKUP($D1509,SITES!$A:$E,3,FALSE))</f>
        <v>26.158633333333334</v>
      </c>
      <c r="G1509" s="31">
        <f>IF(ISERROR(VLOOKUP($D1509,SITES!$A:$E,4,FALSE)),"",VLOOKUP($D1509,SITES!$A:$E,4,FALSE))</f>
        <v>-80.077349999999996</v>
      </c>
      <c r="H1509" s="50">
        <f t="shared" ref="H1509:P1509" si="2999">IF(ISERROR(H1508),IF(ISERROR(H1507),IF(ISERROR(H1506),"BLANK",H1506),H1507),H1508)</f>
        <v>45479</v>
      </c>
      <c r="I1509" s="2">
        <f t="shared" si="2999"/>
        <v>15</v>
      </c>
      <c r="J1509" s="2" t="str">
        <f t="shared" si="2999"/>
        <v>N</v>
      </c>
      <c r="K1509" s="6">
        <f t="shared" si="2999"/>
        <v>0.41666666666666669</v>
      </c>
      <c r="L1509" s="2" t="str">
        <f t="shared" si="2999"/>
        <v>Angela</v>
      </c>
      <c r="M1509" s="2">
        <f t="shared" si="2999"/>
        <v>18.899999999999999</v>
      </c>
      <c r="N1509" s="2">
        <f t="shared" si="2999"/>
        <v>2</v>
      </c>
      <c r="O1509" s="2">
        <f t="shared" si="2999"/>
        <v>2</v>
      </c>
      <c r="P1509" s="2" t="str">
        <f t="shared" si="2999"/>
        <v>dez</v>
      </c>
      <c r="Q1509" s="7" t="str">
        <f>IF($N1509=1,IF(ISERROR(VLOOKUP($P1509,'M1'!$A:$C,Q$2,FALSE)),"NOT PRESENT",VLOOKUP($P1509,'M1'!$A:$C,Q$2,FALSE)),IF($N1509=2,IF(ISERROR(VLOOKUP(DATA!$P1509,'M2'!$A:$C,Q$2,FALSE)),"NOT PRESENT",VLOOKUP(DATA!$P1509,'M2'!$A:$C,Q$2,FALSE)),IF($N1509=0,IF(ISERROR(VLOOKUP($P1509,'M1'!$A:$C,Q$2,FALSE)),IF(ISERROR(VLOOKUP(DATA!$P1509,'M2'!$A:$C,Q$2,FALSE)),"NOT PRESENT",VLOOKUP(DATA!$P1509,'M2'!$A:$C,Q$2,FALSE)),VLOOKUP($P1509,'M1'!$A:$C,Q$2,FALSE)),"SPECIFY METHOD")))</f>
        <v>Debris - Zero</v>
      </c>
      <c r="R1509" s="7" t="str">
        <f>IF($N1509=1,IF(ISERROR(VLOOKUP($P1509,'M1'!$A:$C,R$2,FALSE)),"NOT PRESENT",VLOOKUP($P1509,'M1'!$A:$C,R$2,FALSE)),IF($N1509=2,IF(ISERROR(VLOOKUP(DATA!$P1509,'M2'!$A:$C,R$2,FALSE)),"NOT PRESENT",VLOOKUP(DATA!$P1509,'M2'!$A:$C,R$2,FALSE)),IF($N1509=0,IF(ISERROR(VLOOKUP($P1509,'M1'!$A:$C,R$2,FALSE)),IF(ISERROR(VLOOKUP(DATA!$P1509,'M2'!$A:$C,R$2,FALSE)),"NOT PRESENT",VLOOKUP(DATA!$P1509,'M2'!$A:$C,R$2,FALSE)),VLOOKUP($P1509,'M1'!$A:$C,R$2,FALSE)),"SPECIFY METHOD")))</f>
        <v>No Debris found</v>
      </c>
      <c r="S1509" s="33">
        <f t="shared" si="2963"/>
        <v>0</v>
      </c>
      <c r="T1509" s="2">
        <v>0</v>
      </c>
    </row>
    <row r="1510" spans="2:20">
      <c r="B1510" s="2" t="str">
        <f t="shared" ref="B1510:D1510" si="3000">IF(ISERROR(B1509),IF(ISERROR(B1508),IF(ISERROR(B1507),"BLANK",B1507),B1508),B1509)</f>
        <v>LH</v>
      </c>
      <c r="C1510" s="2" t="str">
        <f t="shared" si="3000"/>
        <v>KK</v>
      </c>
      <c r="D1510" s="2" t="str">
        <f t="shared" si="3000"/>
        <v>BC3</v>
      </c>
      <c r="E1510" s="7" t="str">
        <f>IF(ISERROR(VLOOKUP($D1510,SITES!$A:$E,2,FALSE)),"",VLOOKUP($D1510,SITES!$A:$E,2,FALSE))</f>
        <v>Broward County 3</v>
      </c>
      <c r="F1510" s="4">
        <f>IF(ISERROR(VLOOKUP($D1510,SITES!$A:$E,3,FALSE)),"",VLOOKUP($D1510,SITES!$A:$E,3,FALSE))</f>
        <v>26.158633333333334</v>
      </c>
      <c r="G1510" s="31">
        <f>IF(ISERROR(VLOOKUP($D1510,SITES!$A:$E,4,FALSE)),"",VLOOKUP($D1510,SITES!$A:$E,4,FALSE))</f>
        <v>-80.077349999999996</v>
      </c>
      <c r="H1510" s="50">
        <f t="shared" ref="H1510:P1510" si="3001">IF(ISERROR(H1509),IF(ISERROR(H1508),IF(ISERROR(H1507),"BLANK",H1507),H1508),H1509)</f>
        <v>45479</v>
      </c>
      <c r="I1510" s="2">
        <f t="shared" si="3001"/>
        <v>15</v>
      </c>
      <c r="J1510" s="2" t="str">
        <f t="shared" si="3001"/>
        <v>N</v>
      </c>
      <c r="K1510" s="6">
        <f t="shared" si="3001"/>
        <v>0.41666666666666669</v>
      </c>
      <c r="L1510" s="2" t="str">
        <f t="shared" si="3001"/>
        <v>Angela</v>
      </c>
      <c r="M1510" s="2">
        <f t="shared" si="3001"/>
        <v>18.899999999999999</v>
      </c>
      <c r="N1510" s="2">
        <f t="shared" si="3001"/>
        <v>2</v>
      </c>
      <c r="O1510" s="2">
        <f t="shared" si="3001"/>
        <v>2</v>
      </c>
      <c r="P1510" s="2" t="str">
        <f t="shared" si="3001"/>
        <v>dez</v>
      </c>
      <c r="Q1510" s="7" t="str">
        <f>IF($N1510=1,IF(ISERROR(VLOOKUP($P1510,'M1'!$A:$C,Q$2,FALSE)),"NOT PRESENT",VLOOKUP($P1510,'M1'!$A:$C,Q$2,FALSE)),IF($N1510=2,IF(ISERROR(VLOOKUP(DATA!$P1510,'M2'!$A:$C,Q$2,FALSE)),"NOT PRESENT",VLOOKUP(DATA!$P1510,'M2'!$A:$C,Q$2,FALSE)),IF($N1510=0,IF(ISERROR(VLOOKUP($P1510,'M1'!$A:$C,Q$2,FALSE)),IF(ISERROR(VLOOKUP(DATA!$P1510,'M2'!$A:$C,Q$2,FALSE)),"NOT PRESENT",VLOOKUP(DATA!$P1510,'M2'!$A:$C,Q$2,FALSE)),VLOOKUP($P1510,'M1'!$A:$C,Q$2,FALSE)),"SPECIFY METHOD")))</f>
        <v>Debris - Zero</v>
      </c>
      <c r="R1510" s="7" t="str">
        <f>IF($N1510=1,IF(ISERROR(VLOOKUP($P1510,'M1'!$A:$C,R$2,FALSE)),"NOT PRESENT",VLOOKUP($P1510,'M1'!$A:$C,R$2,FALSE)),IF($N1510=2,IF(ISERROR(VLOOKUP(DATA!$P1510,'M2'!$A:$C,R$2,FALSE)),"NOT PRESENT",VLOOKUP(DATA!$P1510,'M2'!$A:$C,R$2,FALSE)),IF($N1510=0,IF(ISERROR(VLOOKUP($P1510,'M1'!$A:$C,R$2,FALSE)),IF(ISERROR(VLOOKUP(DATA!$P1510,'M2'!$A:$C,R$2,FALSE)),"NOT PRESENT",VLOOKUP(DATA!$P1510,'M2'!$A:$C,R$2,FALSE)),VLOOKUP($P1510,'M1'!$A:$C,R$2,FALSE)),"SPECIFY METHOD")))</f>
        <v>No Debris found</v>
      </c>
      <c r="S1510" s="33">
        <f t="shared" si="2963"/>
        <v>0</v>
      </c>
      <c r="T1510" s="2">
        <v>0</v>
      </c>
    </row>
    <row r="1511" spans="2:20">
      <c r="B1511" s="2" t="str">
        <f t="shared" ref="B1511:D1511" si="3002">IF(ISERROR(B1510),IF(ISERROR(B1509),IF(ISERROR(B1508),"BLANK",B1508),B1509),B1510)</f>
        <v>LH</v>
      </c>
      <c r="C1511" s="2" t="str">
        <f t="shared" si="3002"/>
        <v>KK</v>
      </c>
      <c r="D1511" s="2" t="str">
        <f t="shared" si="3002"/>
        <v>BC3</v>
      </c>
      <c r="E1511" s="7" t="str">
        <f>IF(ISERROR(VLOOKUP($D1511,SITES!$A:$E,2,FALSE)),"",VLOOKUP($D1511,SITES!$A:$E,2,FALSE))</f>
        <v>Broward County 3</v>
      </c>
      <c r="F1511" s="4">
        <f>IF(ISERROR(VLOOKUP($D1511,SITES!$A:$E,3,FALSE)),"",VLOOKUP($D1511,SITES!$A:$E,3,FALSE))</f>
        <v>26.158633333333334</v>
      </c>
      <c r="G1511" s="31">
        <f>IF(ISERROR(VLOOKUP($D1511,SITES!$A:$E,4,FALSE)),"",VLOOKUP($D1511,SITES!$A:$E,4,FALSE))</f>
        <v>-80.077349999999996</v>
      </c>
      <c r="H1511" s="50">
        <f t="shared" ref="H1511:P1511" si="3003">IF(ISERROR(H1510),IF(ISERROR(H1509),IF(ISERROR(H1508),"BLANK",H1508),H1509),H1510)</f>
        <v>45479</v>
      </c>
      <c r="I1511" s="2">
        <f t="shared" si="3003"/>
        <v>15</v>
      </c>
      <c r="J1511" s="2" t="str">
        <f t="shared" si="3003"/>
        <v>N</v>
      </c>
      <c r="K1511" s="6">
        <f t="shared" si="3003"/>
        <v>0.41666666666666669</v>
      </c>
      <c r="L1511" s="2" t="str">
        <f t="shared" si="3003"/>
        <v>Angela</v>
      </c>
      <c r="M1511" s="2">
        <f t="shared" si="3003"/>
        <v>18.899999999999999</v>
      </c>
      <c r="N1511" s="2">
        <f t="shared" si="3003"/>
        <v>2</v>
      </c>
      <c r="O1511" s="2">
        <f t="shared" si="3003"/>
        <v>2</v>
      </c>
      <c r="P1511" s="2" t="str">
        <f t="shared" si="3003"/>
        <v>dez</v>
      </c>
      <c r="Q1511" s="7" t="str">
        <f>IF($N1511=1,IF(ISERROR(VLOOKUP($P1511,'M1'!$A:$C,Q$2,FALSE)),"NOT PRESENT",VLOOKUP($P1511,'M1'!$A:$C,Q$2,FALSE)),IF($N1511=2,IF(ISERROR(VLOOKUP(DATA!$P1511,'M2'!$A:$C,Q$2,FALSE)),"NOT PRESENT",VLOOKUP(DATA!$P1511,'M2'!$A:$C,Q$2,FALSE)),IF($N1511=0,IF(ISERROR(VLOOKUP($P1511,'M1'!$A:$C,Q$2,FALSE)),IF(ISERROR(VLOOKUP(DATA!$P1511,'M2'!$A:$C,Q$2,FALSE)),"NOT PRESENT",VLOOKUP(DATA!$P1511,'M2'!$A:$C,Q$2,FALSE)),VLOOKUP($P1511,'M1'!$A:$C,Q$2,FALSE)),"SPECIFY METHOD")))</f>
        <v>Debris - Zero</v>
      </c>
      <c r="R1511" s="7" t="str">
        <f>IF($N1511=1,IF(ISERROR(VLOOKUP($P1511,'M1'!$A:$C,R$2,FALSE)),"NOT PRESENT",VLOOKUP($P1511,'M1'!$A:$C,R$2,FALSE)),IF($N1511=2,IF(ISERROR(VLOOKUP(DATA!$P1511,'M2'!$A:$C,R$2,FALSE)),"NOT PRESENT",VLOOKUP(DATA!$P1511,'M2'!$A:$C,R$2,FALSE)),IF($N1511=0,IF(ISERROR(VLOOKUP($P1511,'M1'!$A:$C,R$2,FALSE)),IF(ISERROR(VLOOKUP(DATA!$P1511,'M2'!$A:$C,R$2,FALSE)),"NOT PRESENT",VLOOKUP(DATA!$P1511,'M2'!$A:$C,R$2,FALSE)),VLOOKUP($P1511,'M1'!$A:$C,R$2,FALSE)),"SPECIFY METHOD")))</f>
        <v>No Debris found</v>
      </c>
      <c r="S1511" s="33">
        <f t="shared" si="2963"/>
        <v>0</v>
      </c>
      <c r="T1511" s="2">
        <v>0</v>
      </c>
    </row>
    <row r="1512" spans="2:20">
      <c r="B1512" s="2" t="str">
        <f t="shared" ref="B1512:D1512" si="3004">IF(ISERROR(B1511),IF(ISERROR(B1510),IF(ISERROR(B1509),"BLANK",B1509),B1510),B1511)</f>
        <v>LH</v>
      </c>
      <c r="C1512" s="2" t="str">
        <f t="shared" si="3004"/>
        <v>KK</v>
      </c>
      <c r="D1512" s="2" t="str">
        <f t="shared" si="3004"/>
        <v>BC3</v>
      </c>
      <c r="E1512" s="7" t="str">
        <f>IF(ISERROR(VLOOKUP($D1512,SITES!$A:$E,2,FALSE)),"",VLOOKUP($D1512,SITES!$A:$E,2,FALSE))</f>
        <v>Broward County 3</v>
      </c>
      <c r="F1512" s="4">
        <f>IF(ISERROR(VLOOKUP($D1512,SITES!$A:$E,3,FALSE)),"",VLOOKUP($D1512,SITES!$A:$E,3,FALSE))</f>
        <v>26.158633333333334</v>
      </c>
      <c r="G1512" s="31">
        <f>IF(ISERROR(VLOOKUP($D1512,SITES!$A:$E,4,FALSE)),"",VLOOKUP($D1512,SITES!$A:$E,4,FALSE))</f>
        <v>-80.077349999999996</v>
      </c>
      <c r="H1512" s="50">
        <f t="shared" ref="H1512:P1512" si="3005">IF(ISERROR(H1511),IF(ISERROR(H1510),IF(ISERROR(H1509),"BLANK",H1509),H1510),H1511)</f>
        <v>45479</v>
      </c>
      <c r="I1512" s="2">
        <f t="shared" si="3005"/>
        <v>15</v>
      </c>
      <c r="J1512" s="2" t="str">
        <f t="shared" si="3005"/>
        <v>N</v>
      </c>
      <c r="K1512" s="6">
        <f t="shared" si="3005"/>
        <v>0.41666666666666669</v>
      </c>
      <c r="L1512" s="2" t="str">
        <f t="shared" si="3005"/>
        <v>Angela</v>
      </c>
      <c r="M1512" s="2">
        <f t="shared" si="3005"/>
        <v>18.899999999999999</v>
      </c>
      <c r="N1512" s="2">
        <f t="shared" si="3005"/>
        <v>2</v>
      </c>
      <c r="O1512" s="2">
        <f t="shared" si="3005"/>
        <v>2</v>
      </c>
      <c r="P1512" s="2" t="str">
        <f t="shared" si="3005"/>
        <v>dez</v>
      </c>
      <c r="Q1512" s="7" t="str">
        <f>IF($N1512=1,IF(ISERROR(VLOOKUP($P1512,'M1'!$A:$C,Q$2,FALSE)),"NOT PRESENT",VLOOKUP($P1512,'M1'!$A:$C,Q$2,FALSE)),IF($N1512=2,IF(ISERROR(VLOOKUP(DATA!$P1512,'M2'!$A:$C,Q$2,FALSE)),"NOT PRESENT",VLOOKUP(DATA!$P1512,'M2'!$A:$C,Q$2,FALSE)),IF($N1512=0,IF(ISERROR(VLOOKUP($P1512,'M1'!$A:$C,Q$2,FALSE)),IF(ISERROR(VLOOKUP(DATA!$P1512,'M2'!$A:$C,Q$2,FALSE)),"NOT PRESENT",VLOOKUP(DATA!$P1512,'M2'!$A:$C,Q$2,FALSE)),VLOOKUP($P1512,'M1'!$A:$C,Q$2,FALSE)),"SPECIFY METHOD")))</f>
        <v>Debris - Zero</v>
      </c>
      <c r="R1512" s="7" t="str">
        <f>IF($N1512=1,IF(ISERROR(VLOOKUP($P1512,'M1'!$A:$C,R$2,FALSE)),"NOT PRESENT",VLOOKUP($P1512,'M1'!$A:$C,R$2,FALSE)),IF($N1512=2,IF(ISERROR(VLOOKUP(DATA!$P1512,'M2'!$A:$C,R$2,FALSE)),"NOT PRESENT",VLOOKUP(DATA!$P1512,'M2'!$A:$C,R$2,FALSE)),IF($N1512=0,IF(ISERROR(VLOOKUP($P1512,'M1'!$A:$C,R$2,FALSE)),IF(ISERROR(VLOOKUP(DATA!$P1512,'M2'!$A:$C,R$2,FALSE)),"NOT PRESENT",VLOOKUP(DATA!$P1512,'M2'!$A:$C,R$2,FALSE)),VLOOKUP($P1512,'M1'!$A:$C,R$2,FALSE)),"SPECIFY METHOD")))</f>
        <v>No Debris found</v>
      </c>
      <c r="S1512" s="33">
        <f t="shared" si="2963"/>
        <v>0</v>
      </c>
      <c r="T1512" s="2">
        <v>0</v>
      </c>
    </row>
    <row r="1513" spans="2:20">
      <c r="B1513" s="2" t="str">
        <f t="shared" ref="B1513:D1513" si="3006">IF(ISERROR(B1512),IF(ISERROR(B1511),IF(ISERROR(B1510),"BLANK",B1510),B1511),B1512)</f>
        <v>LH</v>
      </c>
      <c r="C1513" s="2" t="str">
        <f t="shared" si="3006"/>
        <v>KK</v>
      </c>
      <c r="D1513" s="2" t="str">
        <f t="shared" si="3006"/>
        <v>BC3</v>
      </c>
      <c r="E1513" s="7" t="str">
        <f>IF(ISERROR(VLOOKUP($D1513,SITES!$A:$E,2,FALSE)),"",VLOOKUP($D1513,SITES!$A:$E,2,FALSE))</f>
        <v>Broward County 3</v>
      </c>
      <c r="F1513" s="4">
        <f>IF(ISERROR(VLOOKUP($D1513,SITES!$A:$E,3,FALSE)),"",VLOOKUP($D1513,SITES!$A:$E,3,FALSE))</f>
        <v>26.158633333333334</v>
      </c>
      <c r="G1513" s="31">
        <f>IF(ISERROR(VLOOKUP($D1513,SITES!$A:$E,4,FALSE)),"",VLOOKUP($D1513,SITES!$A:$E,4,FALSE))</f>
        <v>-80.077349999999996</v>
      </c>
      <c r="H1513" s="50">
        <f t="shared" ref="H1513:P1513" si="3007">IF(ISERROR(H1512),IF(ISERROR(H1511),IF(ISERROR(H1510),"BLANK",H1510),H1511),H1512)</f>
        <v>45479</v>
      </c>
      <c r="I1513" s="2">
        <f t="shared" si="3007"/>
        <v>15</v>
      </c>
      <c r="J1513" s="2" t="str">
        <f t="shared" si="3007"/>
        <v>N</v>
      </c>
      <c r="K1513" s="6">
        <f t="shared" si="3007"/>
        <v>0.41666666666666669</v>
      </c>
      <c r="L1513" s="2" t="str">
        <f t="shared" si="3007"/>
        <v>Angela</v>
      </c>
      <c r="M1513" s="2">
        <f t="shared" si="3007"/>
        <v>18.899999999999999</v>
      </c>
      <c r="N1513" s="2">
        <f t="shared" si="3007"/>
        <v>2</v>
      </c>
      <c r="O1513" s="2">
        <f t="shared" si="3007"/>
        <v>2</v>
      </c>
      <c r="P1513" s="2" t="str">
        <f t="shared" si="3007"/>
        <v>dez</v>
      </c>
      <c r="Q1513" s="7" t="str">
        <f>IF($N1513=1,IF(ISERROR(VLOOKUP($P1513,'M1'!$A:$C,Q$2,FALSE)),"NOT PRESENT",VLOOKUP($P1513,'M1'!$A:$C,Q$2,FALSE)),IF($N1513=2,IF(ISERROR(VLOOKUP(DATA!$P1513,'M2'!$A:$C,Q$2,FALSE)),"NOT PRESENT",VLOOKUP(DATA!$P1513,'M2'!$A:$C,Q$2,FALSE)),IF($N1513=0,IF(ISERROR(VLOOKUP($P1513,'M1'!$A:$C,Q$2,FALSE)),IF(ISERROR(VLOOKUP(DATA!$P1513,'M2'!$A:$C,Q$2,FALSE)),"NOT PRESENT",VLOOKUP(DATA!$P1513,'M2'!$A:$C,Q$2,FALSE)),VLOOKUP($P1513,'M1'!$A:$C,Q$2,FALSE)),"SPECIFY METHOD")))</f>
        <v>Debris - Zero</v>
      </c>
      <c r="R1513" s="7" t="str">
        <f>IF($N1513=1,IF(ISERROR(VLOOKUP($P1513,'M1'!$A:$C,R$2,FALSE)),"NOT PRESENT",VLOOKUP($P1513,'M1'!$A:$C,R$2,FALSE)),IF($N1513=2,IF(ISERROR(VLOOKUP(DATA!$P1513,'M2'!$A:$C,R$2,FALSE)),"NOT PRESENT",VLOOKUP(DATA!$P1513,'M2'!$A:$C,R$2,FALSE)),IF($N1513=0,IF(ISERROR(VLOOKUP($P1513,'M1'!$A:$C,R$2,FALSE)),IF(ISERROR(VLOOKUP(DATA!$P1513,'M2'!$A:$C,R$2,FALSE)),"NOT PRESENT",VLOOKUP(DATA!$P1513,'M2'!$A:$C,R$2,FALSE)),VLOOKUP($P1513,'M1'!$A:$C,R$2,FALSE)),"SPECIFY METHOD")))</f>
        <v>No Debris found</v>
      </c>
      <c r="S1513" s="33">
        <f t="shared" si="2963"/>
        <v>0</v>
      </c>
      <c r="T1513" s="2">
        <v>0</v>
      </c>
    </row>
    <row r="1514" spans="2:20">
      <c r="B1514" s="2" t="str">
        <f t="shared" ref="B1514:D1514" si="3008">IF(ISERROR(B1513),IF(ISERROR(B1512),IF(ISERROR(B1511),"BLANK",B1511),B1512),B1513)</f>
        <v>LH</v>
      </c>
      <c r="C1514" s="2" t="str">
        <f t="shared" si="3008"/>
        <v>KK</v>
      </c>
      <c r="D1514" s="2" t="str">
        <f t="shared" si="3008"/>
        <v>BC3</v>
      </c>
      <c r="E1514" s="7" t="str">
        <f>IF(ISERROR(VLOOKUP($D1514,SITES!$A:$E,2,FALSE)),"",VLOOKUP($D1514,SITES!$A:$E,2,FALSE))</f>
        <v>Broward County 3</v>
      </c>
      <c r="F1514" s="4">
        <f>IF(ISERROR(VLOOKUP($D1514,SITES!$A:$E,3,FALSE)),"",VLOOKUP($D1514,SITES!$A:$E,3,FALSE))</f>
        <v>26.158633333333334</v>
      </c>
      <c r="G1514" s="31">
        <f>IF(ISERROR(VLOOKUP($D1514,SITES!$A:$E,4,FALSE)),"",VLOOKUP($D1514,SITES!$A:$E,4,FALSE))</f>
        <v>-80.077349999999996</v>
      </c>
      <c r="H1514" s="50">
        <f t="shared" ref="H1514:P1514" si="3009">IF(ISERROR(H1513),IF(ISERROR(H1512),IF(ISERROR(H1511),"BLANK",H1511),H1512),H1513)</f>
        <v>45479</v>
      </c>
      <c r="I1514" s="2">
        <f t="shared" si="3009"/>
        <v>15</v>
      </c>
      <c r="J1514" s="2" t="str">
        <f t="shared" si="3009"/>
        <v>N</v>
      </c>
      <c r="K1514" s="6">
        <f t="shared" si="3009"/>
        <v>0.41666666666666669</v>
      </c>
      <c r="L1514" s="2" t="str">
        <f t="shared" si="3009"/>
        <v>Angela</v>
      </c>
      <c r="M1514" s="2">
        <f t="shared" si="3009"/>
        <v>18.899999999999999</v>
      </c>
      <c r="N1514" s="2">
        <f t="shared" si="3009"/>
        <v>2</v>
      </c>
      <c r="O1514" s="2">
        <f t="shared" si="3009"/>
        <v>2</v>
      </c>
      <c r="P1514" s="2" t="str">
        <f t="shared" si="3009"/>
        <v>dez</v>
      </c>
      <c r="Q1514" s="7" t="str">
        <f>IF($N1514=1,IF(ISERROR(VLOOKUP($P1514,'M1'!$A:$C,Q$2,FALSE)),"NOT PRESENT",VLOOKUP($P1514,'M1'!$A:$C,Q$2,FALSE)),IF($N1514=2,IF(ISERROR(VLOOKUP(DATA!$P1514,'M2'!$A:$C,Q$2,FALSE)),"NOT PRESENT",VLOOKUP(DATA!$P1514,'M2'!$A:$C,Q$2,FALSE)),IF($N1514=0,IF(ISERROR(VLOOKUP($P1514,'M1'!$A:$C,Q$2,FALSE)),IF(ISERROR(VLOOKUP(DATA!$P1514,'M2'!$A:$C,Q$2,FALSE)),"NOT PRESENT",VLOOKUP(DATA!$P1514,'M2'!$A:$C,Q$2,FALSE)),VLOOKUP($P1514,'M1'!$A:$C,Q$2,FALSE)),"SPECIFY METHOD")))</f>
        <v>Debris - Zero</v>
      </c>
      <c r="R1514" s="7" t="str">
        <f>IF($N1514=1,IF(ISERROR(VLOOKUP($P1514,'M1'!$A:$C,R$2,FALSE)),"NOT PRESENT",VLOOKUP($P1514,'M1'!$A:$C,R$2,FALSE)),IF($N1514=2,IF(ISERROR(VLOOKUP(DATA!$P1514,'M2'!$A:$C,R$2,FALSE)),"NOT PRESENT",VLOOKUP(DATA!$P1514,'M2'!$A:$C,R$2,FALSE)),IF($N1514=0,IF(ISERROR(VLOOKUP($P1514,'M1'!$A:$C,R$2,FALSE)),IF(ISERROR(VLOOKUP(DATA!$P1514,'M2'!$A:$C,R$2,FALSE)),"NOT PRESENT",VLOOKUP(DATA!$P1514,'M2'!$A:$C,R$2,FALSE)),VLOOKUP($P1514,'M1'!$A:$C,R$2,FALSE)),"SPECIFY METHOD")))</f>
        <v>No Debris found</v>
      </c>
      <c r="S1514" s="33">
        <f t="shared" si="2963"/>
        <v>0</v>
      </c>
      <c r="T1514" s="2">
        <v>0</v>
      </c>
    </row>
    <row r="1515" spans="2:20">
      <c r="B1515" s="2" t="str">
        <f t="shared" ref="B1515:D1515" si="3010">IF(ISERROR(B1514),IF(ISERROR(B1513),IF(ISERROR(B1512),"BLANK",B1512),B1513),B1514)</f>
        <v>LH</v>
      </c>
      <c r="C1515" s="2" t="str">
        <f t="shared" si="3010"/>
        <v>KK</v>
      </c>
      <c r="D1515" s="2" t="str">
        <f t="shared" si="3010"/>
        <v>BC3</v>
      </c>
      <c r="E1515" s="7" t="str">
        <f>IF(ISERROR(VLOOKUP($D1515,SITES!$A:$E,2,FALSE)),"",VLOOKUP($D1515,SITES!$A:$E,2,FALSE))</f>
        <v>Broward County 3</v>
      </c>
      <c r="F1515" s="4">
        <f>IF(ISERROR(VLOOKUP($D1515,SITES!$A:$E,3,FALSE)),"",VLOOKUP($D1515,SITES!$A:$E,3,FALSE))</f>
        <v>26.158633333333334</v>
      </c>
      <c r="G1515" s="31">
        <f>IF(ISERROR(VLOOKUP($D1515,SITES!$A:$E,4,FALSE)),"",VLOOKUP($D1515,SITES!$A:$E,4,FALSE))</f>
        <v>-80.077349999999996</v>
      </c>
      <c r="H1515" s="50">
        <f t="shared" ref="H1515:P1515" si="3011">IF(ISERROR(H1514),IF(ISERROR(H1513),IF(ISERROR(H1512),"BLANK",H1512),H1513),H1514)</f>
        <v>45479</v>
      </c>
      <c r="I1515" s="2">
        <f t="shared" si="3011"/>
        <v>15</v>
      </c>
      <c r="J1515" s="2" t="str">
        <f t="shared" si="3011"/>
        <v>N</v>
      </c>
      <c r="K1515" s="6">
        <f t="shared" si="3011"/>
        <v>0.41666666666666669</v>
      </c>
      <c r="L1515" s="2" t="str">
        <f t="shared" si="3011"/>
        <v>Angela</v>
      </c>
      <c r="M1515" s="2">
        <f t="shared" si="3011"/>
        <v>18.899999999999999</v>
      </c>
      <c r="N1515" s="2">
        <f t="shared" si="3011"/>
        <v>2</v>
      </c>
      <c r="O1515" s="2">
        <f t="shared" si="3011"/>
        <v>2</v>
      </c>
      <c r="P1515" s="2" t="str">
        <f t="shared" si="3011"/>
        <v>dez</v>
      </c>
      <c r="Q1515" s="7" t="str">
        <f>IF($N1515=1,IF(ISERROR(VLOOKUP($P1515,'M1'!$A:$C,Q$2,FALSE)),"NOT PRESENT",VLOOKUP($P1515,'M1'!$A:$C,Q$2,FALSE)),IF($N1515=2,IF(ISERROR(VLOOKUP(DATA!$P1515,'M2'!$A:$C,Q$2,FALSE)),"NOT PRESENT",VLOOKUP(DATA!$P1515,'M2'!$A:$C,Q$2,FALSE)),IF($N1515=0,IF(ISERROR(VLOOKUP($P1515,'M1'!$A:$C,Q$2,FALSE)),IF(ISERROR(VLOOKUP(DATA!$P1515,'M2'!$A:$C,Q$2,FALSE)),"NOT PRESENT",VLOOKUP(DATA!$P1515,'M2'!$A:$C,Q$2,FALSE)),VLOOKUP($P1515,'M1'!$A:$C,Q$2,FALSE)),"SPECIFY METHOD")))</f>
        <v>Debris - Zero</v>
      </c>
      <c r="R1515" s="7" t="str">
        <f>IF($N1515=1,IF(ISERROR(VLOOKUP($P1515,'M1'!$A:$C,R$2,FALSE)),"NOT PRESENT",VLOOKUP($P1515,'M1'!$A:$C,R$2,FALSE)),IF($N1515=2,IF(ISERROR(VLOOKUP(DATA!$P1515,'M2'!$A:$C,R$2,FALSE)),"NOT PRESENT",VLOOKUP(DATA!$P1515,'M2'!$A:$C,R$2,FALSE)),IF($N1515=0,IF(ISERROR(VLOOKUP($P1515,'M1'!$A:$C,R$2,FALSE)),IF(ISERROR(VLOOKUP(DATA!$P1515,'M2'!$A:$C,R$2,FALSE)),"NOT PRESENT",VLOOKUP(DATA!$P1515,'M2'!$A:$C,R$2,FALSE)),VLOOKUP($P1515,'M1'!$A:$C,R$2,FALSE)),"SPECIFY METHOD")))</f>
        <v>No Debris found</v>
      </c>
      <c r="S1515" s="33">
        <f t="shared" si="2963"/>
        <v>0</v>
      </c>
      <c r="T1515" s="2">
        <v>0</v>
      </c>
    </row>
    <row r="1516" spans="2:20">
      <c r="B1516" s="2" t="str">
        <f t="shared" ref="B1516:D1516" si="3012">IF(ISERROR(B1515),IF(ISERROR(B1514),IF(ISERROR(B1513),"BLANK",B1513),B1514),B1515)</f>
        <v>LH</v>
      </c>
      <c r="C1516" s="2" t="str">
        <f t="shared" si="3012"/>
        <v>KK</v>
      </c>
      <c r="D1516" s="2" t="str">
        <f t="shared" si="3012"/>
        <v>BC3</v>
      </c>
      <c r="E1516" s="7" t="str">
        <f>IF(ISERROR(VLOOKUP($D1516,SITES!$A:$E,2,FALSE)),"",VLOOKUP($D1516,SITES!$A:$E,2,FALSE))</f>
        <v>Broward County 3</v>
      </c>
      <c r="F1516" s="4">
        <f>IF(ISERROR(VLOOKUP($D1516,SITES!$A:$E,3,FALSE)),"",VLOOKUP($D1516,SITES!$A:$E,3,FALSE))</f>
        <v>26.158633333333334</v>
      </c>
      <c r="G1516" s="31">
        <f>IF(ISERROR(VLOOKUP($D1516,SITES!$A:$E,4,FALSE)),"",VLOOKUP($D1516,SITES!$A:$E,4,FALSE))</f>
        <v>-80.077349999999996</v>
      </c>
      <c r="H1516" s="50">
        <f t="shared" ref="H1516:P1516" si="3013">IF(ISERROR(H1515),IF(ISERROR(H1514),IF(ISERROR(H1513),"BLANK",H1513),H1514),H1515)</f>
        <v>45479</v>
      </c>
      <c r="I1516" s="2">
        <f t="shared" si="3013"/>
        <v>15</v>
      </c>
      <c r="J1516" s="2" t="str">
        <f t="shared" si="3013"/>
        <v>N</v>
      </c>
      <c r="K1516" s="6">
        <f t="shared" si="3013"/>
        <v>0.41666666666666669</v>
      </c>
      <c r="L1516" s="2" t="str">
        <f t="shared" si="3013"/>
        <v>Angela</v>
      </c>
      <c r="M1516" s="2">
        <f t="shared" si="3013"/>
        <v>18.899999999999999</v>
      </c>
      <c r="N1516" s="2">
        <f t="shared" si="3013"/>
        <v>2</v>
      </c>
      <c r="O1516" s="2">
        <f t="shared" si="3013"/>
        <v>2</v>
      </c>
      <c r="P1516" s="2" t="str">
        <f t="shared" si="3013"/>
        <v>dez</v>
      </c>
      <c r="Q1516" s="7" t="str">
        <f>IF($N1516=1,IF(ISERROR(VLOOKUP($P1516,'M1'!$A:$C,Q$2,FALSE)),"NOT PRESENT",VLOOKUP($P1516,'M1'!$A:$C,Q$2,FALSE)),IF($N1516=2,IF(ISERROR(VLOOKUP(DATA!$P1516,'M2'!$A:$C,Q$2,FALSE)),"NOT PRESENT",VLOOKUP(DATA!$P1516,'M2'!$A:$C,Q$2,FALSE)),IF($N1516=0,IF(ISERROR(VLOOKUP($P1516,'M1'!$A:$C,Q$2,FALSE)),IF(ISERROR(VLOOKUP(DATA!$P1516,'M2'!$A:$C,Q$2,FALSE)),"NOT PRESENT",VLOOKUP(DATA!$P1516,'M2'!$A:$C,Q$2,FALSE)),VLOOKUP($P1516,'M1'!$A:$C,Q$2,FALSE)),"SPECIFY METHOD")))</f>
        <v>Debris - Zero</v>
      </c>
      <c r="R1516" s="7" t="str">
        <f>IF($N1516=1,IF(ISERROR(VLOOKUP($P1516,'M1'!$A:$C,R$2,FALSE)),"NOT PRESENT",VLOOKUP($P1516,'M1'!$A:$C,R$2,FALSE)),IF($N1516=2,IF(ISERROR(VLOOKUP(DATA!$P1516,'M2'!$A:$C,R$2,FALSE)),"NOT PRESENT",VLOOKUP(DATA!$P1516,'M2'!$A:$C,R$2,FALSE)),IF($N1516=0,IF(ISERROR(VLOOKUP($P1516,'M1'!$A:$C,R$2,FALSE)),IF(ISERROR(VLOOKUP(DATA!$P1516,'M2'!$A:$C,R$2,FALSE)),"NOT PRESENT",VLOOKUP(DATA!$P1516,'M2'!$A:$C,R$2,FALSE)),VLOOKUP($P1516,'M1'!$A:$C,R$2,FALSE)),"SPECIFY METHOD")))</f>
        <v>No Debris found</v>
      </c>
      <c r="S1516" s="33">
        <f t="shared" si="2963"/>
        <v>0</v>
      </c>
      <c r="T1516" s="2">
        <v>0</v>
      </c>
    </row>
    <row r="1517" spans="2:20">
      <c r="B1517" s="2" t="str">
        <f t="shared" ref="B1517:D1517" si="3014">IF(ISERROR(B1516),IF(ISERROR(B1515),IF(ISERROR(B1514),"BLANK",B1514),B1515),B1516)</f>
        <v>LH</v>
      </c>
      <c r="C1517" s="2" t="str">
        <f t="shared" si="3014"/>
        <v>KK</v>
      </c>
      <c r="D1517" s="2" t="str">
        <f t="shared" si="3014"/>
        <v>BC3</v>
      </c>
      <c r="E1517" s="7" t="str">
        <f>IF(ISERROR(VLOOKUP($D1517,SITES!$A:$E,2,FALSE)),"",VLOOKUP($D1517,SITES!$A:$E,2,FALSE))</f>
        <v>Broward County 3</v>
      </c>
      <c r="F1517" s="4">
        <f>IF(ISERROR(VLOOKUP($D1517,SITES!$A:$E,3,FALSE)),"",VLOOKUP($D1517,SITES!$A:$E,3,FALSE))</f>
        <v>26.158633333333334</v>
      </c>
      <c r="G1517" s="31">
        <f>IF(ISERROR(VLOOKUP($D1517,SITES!$A:$E,4,FALSE)),"",VLOOKUP($D1517,SITES!$A:$E,4,FALSE))</f>
        <v>-80.077349999999996</v>
      </c>
      <c r="H1517" s="50">
        <f t="shared" ref="H1517:P1517" si="3015">IF(ISERROR(H1516),IF(ISERROR(H1515),IF(ISERROR(H1514),"BLANK",H1514),H1515),H1516)</f>
        <v>45479</v>
      </c>
      <c r="I1517" s="2">
        <f t="shared" si="3015"/>
        <v>15</v>
      </c>
      <c r="J1517" s="2" t="str">
        <f t="shared" si="3015"/>
        <v>N</v>
      </c>
      <c r="K1517" s="6">
        <f t="shared" si="3015"/>
        <v>0.41666666666666669</v>
      </c>
      <c r="L1517" s="2" t="str">
        <f t="shared" si="3015"/>
        <v>Angela</v>
      </c>
      <c r="M1517" s="2">
        <f t="shared" si="3015"/>
        <v>18.899999999999999</v>
      </c>
      <c r="N1517" s="2">
        <f t="shared" si="3015"/>
        <v>2</v>
      </c>
      <c r="O1517" s="2">
        <f t="shared" si="3015"/>
        <v>2</v>
      </c>
      <c r="P1517" s="2" t="str">
        <f t="shared" si="3015"/>
        <v>dez</v>
      </c>
      <c r="Q1517" s="7" t="str">
        <f>IF($N1517=1,IF(ISERROR(VLOOKUP($P1517,'M1'!$A:$C,Q$2,FALSE)),"NOT PRESENT",VLOOKUP($P1517,'M1'!$A:$C,Q$2,FALSE)),IF($N1517=2,IF(ISERROR(VLOOKUP(DATA!$P1517,'M2'!$A:$C,Q$2,FALSE)),"NOT PRESENT",VLOOKUP(DATA!$P1517,'M2'!$A:$C,Q$2,FALSE)),IF($N1517=0,IF(ISERROR(VLOOKUP($P1517,'M1'!$A:$C,Q$2,FALSE)),IF(ISERROR(VLOOKUP(DATA!$P1517,'M2'!$A:$C,Q$2,FALSE)),"NOT PRESENT",VLOOKUP(DATA!$P1517,'M2'!$A:$C,Q$2,FALSE)),VLOOKUP($P1517,'M1'!$A:$C,Q$2,FALSE)),"SPECIFY METHOD")))</f>
        <v>Debris - Zero</v>
      </c>
      <c r="R1517" s="7" t="str">
        <f>IF($N1517=1,IF(ISERROR(VLOOKUP($P1517,'M1'!$A:$C,R$2,FALSE)),"NOT PRESENT",VLOOKUP($P1517,'M1'!$A:$C,R$2,FALSE)),IF($N1517=2,IF(ISERROR(VLOOKUP(DATA!$P1517,'M2'!$A:$C,R$2,FALSE)),"NOT PRESENT",VLOOKUP(DATA!$P1517,'M2'!$A:$C,R$2,FALSE)),IF($N1517=0,IF(ISERROR(VLOOKUP($P1517,'M1'!$A:$C,R$2,FALSE)),IF(ISERROR(VLOOKUP(DATA!$P1517,'M2'!$A:$C,R$2,FALSE)),"NOT PRESENT",VLOOKUP(DATA!$P1517,'M2'!$A:$C,R$2,FALSE)),VLOOKUP($P1517,'M1'!$A:$C,R$2,FALSE)),"SPECIFY METHOD")))</f>
        <v>No Debris found</v>
      </c>
      <c r="S1517" s="33">
        <f t="shared" si="2963"/>
        <v>0</v>
      </c>
      <c r="T1517" s="2">
        <v>0</v>
      </c>
    </row>
    <row r="1518" spans="2:20">
      <c r="B1518" s="2" t="str">
        <f t="shared" ref="B1518:D1518" si="3016">IF(ISERROR(B1517),IF(ISERROR(B1516),IF(ISERROR(B1515),"BLANK",B1515),B1516),B1517)</f>
        <v>LH</v>
      </c>
      <c r="C1518" s="2" t="str">
        <f t="shared" si="3016"/>
        <v>KK</v>
      </c>
      <c r="D1518" s="2" t="str">
        <f t="shared" si="3016"/>
        <v>BC3</v>
      </c>
      <c r="E1518" s="7" t="str">
        <f>IF(ISERROR(VLOOKUP($D1518,SITES!$A:$E,2,FALSE)),"",VLOOKUP($D1518,SITES!$A:$E,2,FALSE))</f>
        <v>Broward County 3</v>
      </c>
      <c r="F1518" s="4">
        <f>IF(ISERROR(VLOOKUP($D1518,SITES!$A:$E,3,FALSE)),"",VLOOKUP($D1518,SITES!$A:$E,3,FALSE))</f>
        <v>26.158633333333334</v>
      </c>
      <c r="G1518" s="31">
        <f>IF(ISERROR(VLOOKUP($D1518,SITES!$A:$E,4,FALSE)),"",VLOOKUP($D1518,SITES!$A:$E,4,FALSE))</f>
        <v>-80.077349999999996</v>
      </c>
      <c r="H1518" s="50">
        <f t="shared" ref="H1518:P1518" si="3017">IF(ISERROR(H1517),IF(ISERROR(H1516),IF(ISERROR(H1515),"BLANK",H1515),H1516),H1517)</f>
        <v>45479</v>
      </c>
      <c r="I1518" s="2">
        <f t="shared" si="3017"/>
        <v>15</v>
      </c>
      <c r="J1518" s="2" t="str">
        <f t="shared" si="3017"/>
        <v>N</v>
      </c>
      <c r="K1518" s="6">
        <f t="shared" si="3017"/>
        <v>0.41666666666666669</v>
      </c>
      <c r="L1518" s="2" t="str">
        <f t="shared" si="3017"/>
        <v>Angela</v>
      </c>
      <c r="M1518" s="2">
        <f t="shared" si="3017"/>
        <v>18.899999999999999</v>
      </c>
      <c r="N1518" s="2">
        <f t="shared" si="3017"/>
        <v>2</v>
      </c>
      <c r="O1518" s="2">
        <f t="shared" si="3017"/>
        <v>2</v>
      </c>
      <c r="P1518" s="2" t="str">
        <f t="shared" si="3017"/>
        <v>dez</v>
      </c>
      <c r="Q1518" s="7" t="str">
        <f>IF($N1518=1,IF(ISERROR(VLOOKUP($P1518,'M1'!$A:$C,Q$2,FALSE)),"NOT PRESENT",VLOOKUP($P1518,'M1'!$A:$C,Q$2,FALSE)),IF($N1518=2,IF(ISERROR(VLOOKUP(DATA!$P1518,'M2'!$A:$C,Q$2,FALSE)),"NOT PRESENT",VLOOKUP(DATA!$P1518,'M2'!$A:$C,Q$2,FALSE)),IF($N1518=0,IF(ISERROR(VLOOKUP($P1518,'M1'!$A:$C,Q$2,FALSE)),IF(ISERROR(VLOOKUP(DATA!$P1518,'M2'!$A:$C,Q$2,FALSE)),"NOT PRESENT",VLOOKUP(DATA!$P1518,'M2'!$A:$C,Q$2,FALSE)),VLOOKUP($P1518,'M1'!$A:$C,Q$2,FALSE)),"SPECIFY METHOD")))</f>
        <v>Debris - Zero</v>
      </c>
      <c r="R1518" s="7" t="str">
        <f>IF($N1518=1,IF(ISERROR(VLOOKUP($P1518,'M1'!$A:$C,R$2,FALSE)),"NOT PRESENT",VLOOKUP($P1518,'M1'!$A:$C,R$2,FALSE)),IF($N1518=2,IF(ISERROR(VLOOKUP(DATA!$P1518,'M2'!$A:$C,R$2,FALSE)),"NOT PRESENT",VLOOKUP(DATA!$P1518,'M2'!$A:$C,R$2,FALSE)),IF($N1518=0,IF(ISERROR(VLOOKUP($P1518,'M1'!$A:$C,R$2,FALSE)),IF(ISERROR(VLOOKUP(DATA!$P1518,'M2'!$A:$C,R$2,FALSE)),"NOT PRESENT",VLOOKUP(DATA!$P1518,'M2'!$A:$C,R$2,FALSE)),VLOOKUP($P1518,'M1'!$A:$C,R$2,FALSE)),"SPECIFY METHOD")))</f>
        <v>No Debris found</v>
      </c>
      <c r="S1518" s="33">
        <f t="shared" si="2963"/>
        <v>0</v>
      </c>
      <c r="T1518" s="2">
        <v>0</v>
      </c>
    </row>
    <row r="1519" spans="2:20">
      <c r="B1519" s="2" t="str">
        <f t="shared" ref="B1519:D1519" si="3018">IF(ISERROR(B1518),IF(ISERROR(B1517),IF(ISERROR(B1516),"BLANK",B1516),B1517),B1518)</f>
        <v>LH</v>
      </c>
      <c r="C1519" s="2" t="str">
        <f t="shared" si="3018"/>
        <v>KK</v>
      </c>
      <c r="D1519" s="2" t="str">
        <f t="shared" si="3018"/>
        <v>BC3</v>
      </c>
      <c r="E1519" s="7" t="str">
        <f>IF(ISERROR(VLOOKUP($D1519,SITES!$A:$E,2,FALSE)),"",VLOOKUP($D1519,SITES!$A:$E,2,FALSE))</f>
        <v>Broward County 3</v>
      </c>
      <c r="F1519" s="4">
        <f>IF(ISERROR(VLOOKUP($D1519,SITES!$A:$E,3,FALSE)),"",VLOOKUP($D1519,SITES!$A:$E,3,FALSE))</f>
        <v>26.158633333333334</v>
      </c>
      <c r="G1519" s="31">
        <f>IF(ISERROR(VLOOKUP($D1519,SITES!$A:$E,4,FALSE)),"",VLOOKUP($D1519,SITES!$A:$E,4,FALSE))</f>
        <v>-80.077349999999996</v>
      </c>
      <c r="H1519" s="50">
        <f t="shared" ref="H1519:P1519" si="3019">IF(ISERROR(H1518),IF(ISERROR(H1517),IF(ISERROR(H1516),"BLANK",H1516),H1517),H1518)</f>
        <v>45479</v>
      </c>
      <c r="I1519" s="2">
        <f t="shared" si="3019"/>
        <v>15</v>
      </c>
      <c r="J1519" s="2" t="str">
        <f t="shared" si="3019"/>
        <v>N</v>
      </c>
      <c r="K1519" s="6">
        <f t="shared" si="3019"/>
        <v>0.41666666666666669</v>
      </c>
      <c r="L1519" s="2" t="str">
        <f t="shared" si="3019"/>
        <v>Angela</v>
      </c>
      <c r="M1519" s="2">
        <f t="shared" si="3019"/>
        <v>18.899999999999999</v>
      </c>
      <c r="N1519" s="2">
        <f t="shared" si="3019"/>
        <v>2</v>
      </c>
      <c r="O1519" s="2">
        <f t="shared" si="3019"/>
        <v>2</v>
      </c>
      <c r="P1519" s="2" t="str">
        <f t="shared" si="3019"/>
        <v>dez</v>
      </c>
      <c r="Q1519" s="7" t="str">
        <f>IF($N1519=1,IF(ISERROR(VLOOKUP($P1519,'M1'!$A:$C,Q$2,FALSE)),"NOT PRESENT",VLOOKUP($P1519,'M1'!$A:$C,Q$2,FALSE)),IF($N1519=2,IF(ISERROR(VLOOKUP(DATA!$P1519,'M2'!$A:$C,Q$2,FALSE)),"NOT PRESENT",VLOOKUP(DATA!$P1519,'M2'!$A:$C,Q$2,FALSE)),IF($N1519=0,IF(ISERROR(VLOOKUP($P1519,'M1'!$A:$C,Q$2,FALSE)),IF(ISERROR(VLOOKUP(DATA!$P1519,'M2'!$A:$C,Q$2,FALSE)),"NOT PRESENT",VLOOKUP(DATA!$P1519,'M2'!$A:$C,Q$2,FALSE)),VLOOKUP($P1519,'M1'!$A:$C,Q$2,FALSE)),"SPECIFY METHOD")))</f>
        <v>Debris - Zero</v>
      </c>
      <c r="R1519" s="7" t="str">
        <f>IF($N1519=1,IF(ISERROR(VLOOKUP($P1519,'M1'!$A:$C,R$2,FALSE)),"NOT PRESENT",VLOOKUP($P1519,'M1'!$A:$C,R$2,FALSE)),IF($N1519=2,IF(ISERROR(VLOOKUP(DATA!$P1519,'M2'!$A:$C,R$2,FALSE)),"NOT PRESENT",VLOOKUP(DATA!$P1519,'M2'!$A:$C,R$2,FALSE)),IF($N1519=0,IF(ISERROR(VLOOKUP($P1519,'M1'!$A:$C,R$2,FALSE)),IF(ISERROR(VLOOKUP(DATA!$P1519,'M2'!$A:$C,R$2,FALSE)),"NOT PRESENT",VLOOKUP(DATA!$P1519,'M2'!$A:$C,R$2,FALSE)),VLOOKUP($P1519,'M1'!$A:$C,R$2,FALSE)),"SPECIFY METHOD")))</f>
        <v>No Debris found</v>
      </c>
      <c r="S1519" s="33">
        <f t="shared" si="2963"/>
        <v>0</v>
      </c>
      <c r="T1519" s="2">
        <v>0</v>
      </c>
    </row>
    <row r="1520" spans="2:20">
      <c r="B1520" s="2" t="str">
        <f t="shared" ref="B1520:D1520" si="3020">IF(ISERROR(B1519),IF(ISERROR(B1518),IF(ISERROR(B1517),"BLANK",B1517),B1518),B1519)</f>
        <v>LH</v>
      </c>
      <c r="C1520" s="2" t="str">
        <f t="shared" si="3020"/>
        <v>KK</v>
      </c>
      <c r="D1520" s="2" t="str">
        <f t="shared" si="3020"/>
        <v>BC3</v>
      </c>
      <c r="E1520" s="7" t="str">
        <f>IF(ISERROR(VLOOKUP($D1520,SITES!$A:$E,2,FALSE)),"",VLOOKUP($D1520,SITES!$A:$E,2,FALSE))</f>
        <v>Broward County 3</v>
      </c>
      <c r="F1520" s="4">
        <f>IF(ISERROR(VLOOKUP($D1520,SITES!$A:$E,3,FALSE)),"",VLOOKUP($D1520,SITES!$A:$E,3,FALSE))</f>
        <v>26.158633333333334</v>
      </c>
      <c r="G1520" s="31">
        <f>IF(ISERROR(VLOOKUP($D1520,SITES!$A:$E,4,FALSE)),"",VLOOKUP($D1520,SITES!$A:$E,4,FALSE))</f>
        <v>-80.077349999999996</v>
      </c>
      <c r="H1520" s="50">
        <f t="shared" ref="H1520:P1520" si="3021">IF(ISERROR(H1519),IF(ISERROR(H1518),IF(ISERROR(H1517),"BLANK",H1517),H1518),H1519)</f>
        <v>45479</v>
      </c>
      <c r="I1520" s="2">
        <f t="shared" si="3021"/>
        <v>15</v>
      </c>
      <c r="J1520" s="2" t="str">
        <f t="shared" si="3021"/>
        <v>N</v>
      </c>
      <c r="K1520" s="6">
        <f t="shared" si="3021"/>
        <v>0.41666666666666669</v>
      </c>
      <c r="L1520" s="2" t="str">
        <f t="shared" si="3021"/>
        <v>Angela</v>
      </c>
      <c r="M1520" s="2">
        <f t="shared" si="3021"/>
        <v>18.899999999999999</v>
      </c>
      <c r="N1520" s="2">
        <f t="shared" si="3021"/>
        <v>2</v>
      </c>
      <c r="O1520" s="2">
        <f t="shared" si="3021"/>
        <v>2</v>
      </c>
      <c r="P1520" s="2" t="str">
        <f t="shared" si="3021"/>
        <v>dez</v>
      </c>
      <c r="Q1520" s="7" t="str">
        <f>IF($N1520=1,IF(ISERROR(VLOOKUP($P1520,'M1'!$A:$C,Q$2,FALSE)),"NOT PRESENT",VLOOKUP($P1520,'M1'!$A:$C,Q$2,FALSE)),IF($N1520=2,IF(ISERROR(VLOOKUP(DATA!$P1520,'M2'!$A:$C,Q$2,FALSE)),"NOT PRESENT",VLOOKUP(DATA!$P1520,'M2'!$A:$C,Q$2,FALSE)),IF($N1520=0,IF(ISERROR(VLOOKUP($P1520,'M1'!$A:$C,Q$2,FALSE)),IF(ISERROR(VLOOKUP(DATA!$P1520,'M2'!$A:$C,Q$2,FALSE)),"NOT PRESENT",VLOOKUP(DATA!$P1520,'M2'!$A:$C,Q$2,FALSE)),VLOOKUP($P1520,'M1'!$A:$C,Q$2,FALSE)),"SPECIFY METHOD")))</f>
        <v>Debris - Zero</v>
      </c>
      <c r="R1520" s="7" t="str">
        <f>IF($N1520=1,IF(ISERROR(VLOOKUP($P1520,'M1'!$A:$C,R$2,FALSE)),"NOT PRESENT",VLOOKUP($P1520,'M1'!$A:$C,R$2,FALSE)),IF($N1520=2,IF(ISERROR(VLOOKUP(DATA!$P1520,'M2'!$A:$C,R$2,FALSE)),"NOT PRESENT",VLOOKUP(DATA!$P1520,'M2'!$A:$C,R$2,FALSE)),IF($N1520=0,IF(ISERROR(VLOOKUP($P1520,'M1'!$A:$C,R$2,FALSE)),IF(ISERROR(VLOOKUP(DATA!$P1520,'M2'!$A:$C,R$2,FALSE)),"NOT PRESENT",VLOOKUP(DATA!$P1520,'M2'!$A:$C,R$2,FALSE)),VLOOKUP($P1520,'M1'!$A:$C,R$2,FALSE)),"SPECIFY METHOD")))</f>
        <v>No Debris found</v>
      </c>
      <c r="S1520" s="33">
        <f t="shared" si="2963"/>
        <v>0</v>
      </c>
      <c r="T1520" s="2">
        <v>0</v>
      </c>
    </row>
    <row r="1521" spans="2:20">
      <c r="B1521" s="2" t="str">
        <f t="shared" ref="B1521:D1521" si="3022">IF(ISERROR(B1520),IF(ISERROR(B1519),IF(ISERROR(B1518),"BLANK",B1518),B1519),B1520)</f>
        <v>LH</v>
      </c>
      <c r="C1521" s="2" t="str">
        <f t="shared" si="3022"/>
        <v>KK</v>
      </c>
      <c r="D1521" s="2" t="str">
        <f t="shared" si="3022"/>
        <v>BC3</v>
      </c>
      <c r="E1521" s="7" t="str">
        <f>IF(ISERROR(VLOOKUP($D1521,SITES!$A:$E,2,FALSE)),"",VLOOKUP($D1521,SITES!$A:$E,2,FALSE))</f>
        <v>Broward County 3</v>
      </c>
      <c r="F1521" s="4">
        <f>IF(ISERROR(VLOOKUP($D1521,SITES!$A:$E,3,FALSE)),"",VLOOKUP($D1521,SITES!$A:$E,3,FALSE))</f>
        <v>26.158633333333334</v>
      </c>
      <c r="G1521" s="31">
        <f>IF(ISERROR(VLOOKUP($D1521,SITES!$A:$E,4,FALSE)),"",VLOOKUP($D1521,SITES!$A:$E,4,FALSE))</f>
        <v>-80.077349999999996</v>
      </c>
      <c r="H1521" s="50">
        <f t="shared" ref="H1521:P1521" si="3023">IF(ISERROR(H1520),IF(ISERROR(H1519),IF(ISERROR(H1518),"BLANK",H1518),H1519),H1520)</f>
        <v>45479</v>
      </c>
      <c r="I1521" s="2">
        <f t="shared" si="3023"/>
        <v>15</v>
      </c>
      <c r="J1521" s="2" t="str">
        <f t="shared" si="3023"/>
        <v>N</v>
      </c>
      <c r="K1521" s="6">
        <f t="shared" si="3023"/>
        <v>0.41666666666666669</v>
      </c>
      <c r="L1521" s="2" t="str">
        <f t="shared" si="3023"/>
        <v>Angela</v>
      </c>
      <c r="M1521" s="2">
        <f t="shared" si="3023"/>
        <v>18.899999999999999</v>
      </c>
      <c r="N1521" s="2">
        <f t="shared" si="3023"/>
        <v>2</v>
      </c>
      <c r="O1521" s="2">
        <f t="shared" si="3023"/>
        <v>2</v>
      </c>
      <c r="P1521" s="2" t="str">
        <f t="shared" si="3023"/>
        <v>dez</v>
      </c>
      <c r="Q1521" s="7" t="str">
        <f>IF($N1521=1,IF(ISERROR(VLOOKUP($P1521,'M1'!$A:$C,Q$2,FALSE)),"NOT PRESENT",VLOOKUP($P1521,'M1'!$A:$C,Q$2,FALSE)),IF($N1521=2,IF(ISERROR(VLOOKUP(DATA!$P1521,'M2'!$A:$C,Q$2,FALSE)),"NOT PRESENT",VLOOKUP(DATA!$P1521,'M2'!$A:$C,Q$2,FALSE)),IF($N1521=0,IF(ISERROR(VLOOKUP($P1521,'M1'!$A:$C,Q$2,FALSE)),IF(ISERROR(VLOOKUP(DATA!$P1521,'M2'!$A:$C,Q$2,FALSE)),"NOT PRESENT",VLOOKUP(DATA!$P1521,'M2'!$A:$C,Q$2,FALSE)),VLOOKUP($P1521,'M1'!$A:$C,Q$2,FALSE)),"SPECIFY METHOD")))</f>
        <v>Debris - Zero</v>
      </c>
      <c r="R1521" s="7" t="str">
        <f>IF($N1521=1,IF(ISERROR(VLOOKUP($P1521,'M1'!$A:$C,R$2,FALSE)),"NOT PRESENT",VLOOKUP($P1521,'M1'!$A:$C,R$2,FALSE)),IF($N1521=2,IF(ISERROR(VLOOKUP(DATA!$P1521,'M2'!$A:$C,R$2,FALSE)),"NOT PRESENT",VLOOKUP(DATA!$P1521,'M2'!$A:$C,R$2,FALSE)),IF($N1521=0,IF(ISERROR(VLOOKUP($P1521,'M1'!$A:$C,R$2,FALSE)),IF(ISERROR(VLOOKUP(DATA!$P1521,'M2'!$A:$C,R$2,FALSE)),"NOT PRESENT",VLOOKUP(DATA!$P1521,'M2'!$A:$C,R$2,FALSE)),VLOOKUP($P1521,'M1'!$A:$C,R$2,FALSE)),"SPECIFY METHOD")))</f>
        <v>No Debris found</v>
      </c>
      <c r="S1521" s="33">
        <f t="shared" si="2963"/>
        <v>0</v>
      </c>
      <c r="T1521" s="2">
        <v>0</v>
      </c>
    </row>
    <row r="1522" spans="2:20">
      <c r="B1522" s="2" t="str">
        <f t="shared" ref="B1522:D1522" si="3024">IF(ISERROR(B1521),IF(ISERROR(B1520),IF(ISERROR(B1519),"BLANK",B1519),B1520),B1521)</f>
        <v>LH</v>
      </c>
      <c r="C1522" s="2" t="str">
        <f t="shared" si="3024"/>
        <v>KK</v>
      </c>
      <c r="D1522" s="2" t="str">
        <f t="shared" si="3024"/>
        <v>BC3</v>
      </c>
      <c r="E1522" s="7" t="str">
        <f>IF(ISERROR(VLOOKUP($D1522,SITES!$A:$E,2,FALSE)),"",VLOOKUP($D1522,SITES!$A:$E,2,FALSE))</f>
        <v>Broward County 3</v>
      </c>
      <c r="F1522" s="4">
        <f>IF(ISERROR(VLOOKUP($D1522,SITES!$A:$E,3,FALSE)),"",VLOOKUP($D1522,SITES!$A:$E,3,FALSE))</f>
        <v>26.158633333333334</v>
      </c>
      <c r="G1522" s="31">
        <f>IF(ISERROR(VLOOKUP($D1522,SITES!$A:$E,4,FALSE)),"",VLOOKUP($D1522,SITES!$A:$E,4,FALSE))</f>
        <v>-80.077349999999996</v>
      </c>
      <c r="H1522" s="50">
        <f t="shared" ref="H1522:P1522" si="3025">IF(ISERROR(H1521),IF(ISERROR(H1520),IF(ISERROR(H1519),"BLANK",H1519),H1520),H1521)</f>
        <v>45479</v>
      </c>
      <c r="I1522" s="2">
        <f t="shared" si="3025"/>
        <v>15</v>
      </c>
      <c r="J1522" s="2" t="str">
        <f t="shared" si="3025"/>
        <v>N</v>
      </c>
      <c r="K1522" s="6">
        <f t="shared" si="3025"/>
        <v>0.41666666666666669</v>
      </c>
      <c r="L1522" s="2" t="str">
        <f t="shared" si="3025"/>
        <v>Angela</v>
      </c>
      <c r="M1522" s="2">
        <f t="shared" si="3025"/>
        <v>18.899999999999999</v>
      </c>
      <c r="N1522" s="2">
        <f t="shared" si="3025"/>
        <v>2</v>
      </c>
      <c r="O1522" s="2">
        <f t="shared" si="3025"/>
        <v>2</v>
      </c>
      <c r="P1522" s="2" t="str">
        <f t="shared" si="3025"/>
        <v>dez</v>
      </c>
      <c r="Q1522" s="7" t="str">
        <f>IF($N1522=1,IF(ISERROR(VLOOKUP($P1522,'M1'!$A:$C,Q$2,FALSE)),"NOT PRESENT",VLOOKUP($P1522,'M1'!$A:$C,Q$2,FALSE)),IF($N1522=2,IF(ISERROR(VLOOKUP(DATA!$P1522,'M2'!$A:$C,Q$2,FALSE)),"NOT PRESENT",VLOOKUP(DATA!$P1522,'M2'!$A:$C,Q$2,FALSE)),IF($N1522=0,IF(ISERROR(VLOOKUP($P1522,'M1'!$A:$C,Q$2,FALSE)),IF(ISERROR(VLOOKUP(DATA!$P1522,'M2'!$A:$C,Q$2,FALSE)),"NOT PRESENT",VLOOKUP(DATA!$P1522,'M2'!$A:$C,Q$2,FALSE)),VLOOKUP($P1522,'M1'!$A:$C,Q$2,FALSE)),"SPECIFY METHOD")))</f>
        <v>Debris - Zero</v>
      </c>
      <c r="R1522" s="7" t="str">
        <f>IF($N1522=1,IF(ISERROR(VLOOKUP($P1522,'M1'!$A:$C,R$2,FALSE)),"NOT PRESENT",VLOOKUP($P1522,'M1'!$A:$C,R$2,FALSE)),IF($N1522=2,IF(ISERROR(VLOOKUP(DATA!$P1522,'M2'!$A:$C,R$2,FALSE)),"NOT PRESENT",VLOOKUP(DATA!$P1522,'M2'!$A:$C,R$2,FALSE)),IF($N1522=0,IF(ISERROR(VLOOKUP($P1522,'M1'!$A:$C,R$2,FALSE)),IF(ISERROR(VLOOKUP(DATA!$P1522,'M2'!$A:$C,R$2,FALSE)),"NOT PRESENT",VLOOKUP(DATA!$P1522,'M2'!$A:$C,R$2,FALSE)),VLOOKUP($P1522,'M1'!$A:$C,R$2,FALSE)),"SPECIFY METHOD")))</f>
        <v>No Debris found</v>
      </c>
      <c r="S1522" s="33">
        <f t="shared" si="2963"/>
        <v>0</v>
      </c>
      <c r="T1522" s="2">
        <v>0</v>
      </c>
    </row>
    <row r="1523" spans="2:20">
      <c r="B1523" s="2" t="str">
        <f t="shared" ref="B1523:D1523" si="3026">IF(ISERROR(B1522),IF(ISERROR(B1521),IF(ISERROR(B1520),"BLANK",B1520),B1521),B1522)</f>
        <v>LH</v>
      </c>
      <c r="C1523" s="2" t="str">
        <f t="shared" si="3026"/>
        <v>KK</v>
      </c>
      <c r="D1523" s="2" t="str">
        <f t="shared" si="3026"/>
        <v>BC3</v>
      </c>
      <c r="E1523" s="7" t="str">
        <f>IF(ISERROR(VLOOKUP($D1523,SITES!$A:$E,2,FALSE)),"",VLOOKUP($D1523,SITES!$A:$E,2,FALSE))</f>
        <v>Broward County 3</v>
      </c>
      <c r="F1523" s="4">
        <f>IF(ISERROR(VLOOKUP($D1523,SITES!$A:$E,3,FALSE)),"",VLOOKUP($D1523,SITES!$A:$E,3,FALSE))</f>
        <v>26.158633333333334</v>
      </c>
      <c r="G1523" s="31">
        <f>IF(ISERROR(VLOOKUP($D1523,SITES!$A:$E,4,FALSE)),"",VLOOKUP($D1523,SITES!$A:$E,4,FALSE))</f>
        <v>-80.077349999999996</v>
      </c>
      <c r="H1523" s="50">
        <f t="shared" ref="H1523:P1523" si="3027">IF(ISERROR(H1522),IF(ISERROR(H1521),IF(ISERROR(H1520),"BLANK",H1520),H1521),H1522)</f>
        <v>45479</v>
      </c>
      <c r="I1523" s="2">
        <f t="shared" si="3027"/>
        <v>15</v>
      </c>
      <c r="J1523" s="2" t="str">
        <f t="shared" si="3027"/>
        <v>N</v>
      </c>
      <c r="K1523" s="6">
        <f t="shared" si="3027"/>
        <v>0.41666666666666669</v>
      </c>
      <c r="L1523" s="2" t="str">
        <f t="shared" si="3027"/>
        <v>Angela</v>
      </c>
      <c r="M1523" s="2">
        <f t="shared" si="3027"/>
        <v>18.899999999999999</v>
      </c>
      <c r="N1523" s="2">
        <f t="shared" si="3027"/>
        <v>2</v>
      </c>
      <c r="O1523" s="2">
        <f t="shared" si="3027"/>
        <v>2</v>
      </c>
      <c r="P1523" s="2" t="str">
        <f t="shared" si="3027"/>
        <v>dez</v>
      </c>
      <c r="Q1523" s="7" t="str">
        <f>IF($N1523=1,IF(ISERROR(VLOOKUP($P1523,'M1'!$A:$C,Q$2,FALSE)),"NOT PRESENT",VLOOKUP($P1523,'M1'!$A:$C,Q$2,FALSE)),IF($N1523=2,IF(ISERROR(VLOOKUP(DATA!$P1523,'M2'!$A:$C,Q$2,FALSE)),"NOT PRESENT",VLOOKUP(DATA!$P1523,'M2'!$A:$C,Q$2,FALSE)),IF($N1523=0,IF(ISERROR(VLOOKUP($P1523,'M1'!$A:$C,Q$2,FALSE)),IF(ISERROR(VLOOKUP(DATA!$P1523,'M2'!$A:$C,Q$2,FALSE)),"NOT PRESENT",VLOOKUP(DATA!$P1523,'M2'!$A:$C,Q$2,FALSE)),VLOOKUP($P1523,'M1'!$A:$C,Q$2,FALSE)),"SPECIFY METHOD")))</f>
        <v>Debris - Zero</v>
      </c>
      <c r="R1523" s="7" t="str">
        <f>IF($N1523=1,IF(ISERROR(VLOOKUP($P1523,'M1'!$A:$C,R$2,FALSE)),"NOT PRESENT",VLOOKUP($P1523,'M1'!$A:$C,R$2,FALSE)),IF($N1523=2,IF(ISERROR(VLOOKUP(DATA!$P1523,'M2'!$A:$C,R$2,FALSE)),"NOT PRESENT",VLOOKUP(DATA!$P1523,'M2'!$A:$C,R$2,FALSE)),IF($N1523=0,IF(ISERROR(VLOOKUP($P1523,'M1'!$A:$C,R$2,FALSE)),IF(ISERROR(VLOOKUP(DATA!$P1523,'M2'!$A:$C,R$2,FALSE)),"NOT PRESENT",VLOOKUP(DATA!$P1523,'M2'!$A:$C,R$2,FALSE)),VLOOKUP($P1523,'M1'!$A:$C,R$2,FALSE)),"SPECIFY METHOD")))</f>
        <v>No Debris found</v>
      </c>
      <c r="S1523" s="33">
        <f t="shared" si="2963"/>
        <v>0</v>
      </c>
      <c r="T1523" s="2">
        <v>0</v>
      </c>
    </row>
    <row r="1524" spans="2:20">
      <c r="B1524" s="2" t="str">
        <f t="shared" ref="B1524:D1524" si="3028">IF(ISERROR(B1523),IF(ISERROR(B1522),IF(ISERROR(B1521),"BLANK",B1521),B1522),B1523)</f>
        <v>LH</v>
      </c>
      <c r="C1524" s="2" t="str">
        <f t="shared" si="3028"/>
        <v>KK</v>
      </c>
      <c r="D1524" s="2" t="str">
        <f t="shared" si="3028"/>
        <v>BC3</v>
      </c>
      <c r="E1524" s="7" t="str">
        <f>IF(ISERROR(VLOOKUP($D1524,SITES!$A:$E,2,FALSE)),"",VLOOKUP($D1524,SITES!$A:$E,2,FALSE))</f>
        <v>Broward County 3</v>
      </c>
      <c r="F1524" s="4">
        <f>IF(ISERROR(VLOOKUP($D1524,SITES!$A:$E,3,FALSE)),"",VLOOKUP($D1524,SITES!$A:$E,3,FALSE))</f>
        <v>26.158633333333334</v>
      </c>
      <c r="G1524" s="31">
        <f>IF(ISERROR(VLOOKUP($D1524,SITES!$A:$E,4,FALSE)),"",VLOOKUP($D1524,SITES!$A:$E,4,FALSE))</f>
        <v>-80.077349999999996</v>
      </c>
      <c r="H1524" s="50">
        <f t="shared" ref="H1524:P1524" si="3029">IF(ISERROR(H1523),IF(ISERROR(H1522),IF(ISERROR(H1521),"BLANK",H1521),H1522),H1523)</f>
        <v>45479</v>
      </c>
      <c r="I1524" s="2">
        <f t="shared" si="3029"/>
        <v>15</v>
      </c>
      <c r="J1524" s="2" t="str">
        <f t="shared" si="3029"/>
        <v>N</v>
      </c>
      <c r="K1524" s="6">
        <f t="shared" si="3029"/>
        <v>0.41666666666666669</v>
      </c>
      <c r="L1524" s="2" t="str">
        <f t="shared" si="3029"/>
        <v>Angela</v>
      </c>
      <c r="M1524" s="2">
        <f t="shared" si="3029"/>
        <v>18.899999999999999</v>
      </c>
      <c r="N1524" s="2">
        <f t="shared" si="3029"/>
        <v>2</v>
      </c>
      <c r="O1524" s="2">
        <f t="shared" si="3029"/>
        <v>2</v>
      </c>
      <c r="P1524" s="2" t="str">
        <f t="shared" si="3029"/>
        <v>dez</v>
      </c>
      <c r="Q1524" s="7" t="str">
        <f>IF($N1524=1,IF(ISERROR(VLOOKUP($P1524,'M1'!$A:$C,Q$2,FALSE)),"NOT PRESENT",VLOOKUP($P1524,'M1'!$A:$C,Q$2,FALSE)),IF($N1524=2,IF(ISERROR(VLOOKUP(DATA!$P1524,'M2'!$A:$C,Q$2,FALSE)),"NOT PRESENT",VLOOKUP(DATA!$P1524,'M2'!$A:$C,Q$2,FALSE)),IF($N1524=0,IF(ISERROR(VLOOKUP($P1524,'M1'!$A:$C,Q$2,FALSE)),IF(ISERROR(VLOOKUP(DATA!$P1524,'M2'!$A:$C,Q$2,FALSE)),"NOT PRESENT",VLOOKUP(DATA!$P1524,'M2'!$A:$C,Q$2,FALSE)),VLOOKUP($P1524,'M1'!$A:$C,Q$2,FALSE)),"SPECIFY METHOD")))</f>
        <v>Debris - Zero</v>
      </c>
      <c r="R1524" s="7" t="str">
        <f>IF($N1524=1,IF(ISERROR(VLOOKUP($P1524,'M1'!$A:$C,R$2,FALSE)),"NOT PRESENT",VLOOKUP($P1524,'M1'!$A:$C,R$2,FALSE)),IF($N1524=2,IF(ISERROR(VLOOKUP(DATA!$P1524,'M2'!$A:$C,R$2,FALSE)),"NOT PRESENT",VLOOKUP(DATA!$P1524,'M2'!$A:$C,R$2,FALSE)),IF($N1524=0,IF(ISERROR(VLOOKUP($P1524,'M1'!$A:$C,R$2,FALSE)),IF(ISERROR(VLOOKUP(DATA!$P1524,'M2'!$A:$C,R$2,FALSE)),"NOT PRESENT",VLOOKUP(DATA!$P1524,'M2'!$A:$C,R$2,FALSE)),VLOOKUP($P1524,'M1'!$A:$C,R$2,FALSE)),"SPECIFY METHOD")))</f>
        <v>No Debris found</v>
      </c>
      <c r="S1524" s="33">
        <f t="shared" si="2963"/>
        <v>0</v>
      </c>
      <c r="T1524" s="2">
        <v>0</v>
      </c>
    </row>
    <row r="1525" spans="2:20">
      <c r="B1525" s="2" t="str">
        <f t="shared" ref="B1525:D1525" si="3030">IF(ISERROR(B1524),IF(ISERROR(B1523),IF(ISERROR(B1522),"BLANK",B1522),B1523),B1524)</f>
        <v>LH</v>
      </c>
      <c r="C1525" s="2" t="str">
        <f t="shared" si="3030"/>
        <v>KK</v>
      </c>
      <c r="D1525" s="2" t="str">
        <f t="shared" si="3030"/>
        <v>BC3</v>
      </c>
      <c r="E1525" s="7" t="str">
        <f>IF(ISERROR(VLOOKUP($D1525,SITES!$A:$E,2,FALSE)),"",VLOOKUP($D1525,SITES!$A:$E,2,FALSE))</f>
        <v>Broward County 3</v>
      </c>
      <c r="F1525" s="4">
        <f>IF(ISERROR(VLOOKUP($D1525,SITES!$A:$E,3,FALSE)),"",VLOOKUP($D1525,SITES!$A:$E,3,FALSE))</f>
        <v>26.158633333333334</v>
      </c>
      <c r="G1525" s="31">
        <f>IF(ISERROR(VLOOKUP($D1525,SITES!$A:$E,4,FALSE)),"",VLOOKUP($D1525,SITES!$A:$E,4,FALSE))</f>
        <v>-80.077349999999996</v>
      </c>
      <c r="H1525" s="50">
        <f t="shared" ref="H1525:P1525" si="3031">IF(ISERROR(H1524),IF(ISERROR(H1523),IF(ISERROR(H1522),"BLANK",H1522),H1523),H1524)</f>
        <v>45479</v>
      </c>
      <c r="I1525" s="2">
        <f t="shared" si="3031"/>
        <v>15</v>
      </c>
      <c r="J1525" s="2" t="str">
        <f t="shared" si="3031"/>
        <v>N</v>
      </c>
      <c r="K1525" s="6">
        <f t="shared" si="3031"/>
        <v>0.41666666666666669</v>
      </c>
      <c r="L1525" s="2" t="str">
        <f t="shared" si="3031"/>
        <v>Angela</v>
      </c>
      <c r="M1525" s="2">
        <f t="shared" si="3031"/>
        <v>18.899999999999999</v>
      </c>
      <c r="N1525" s="2">
        <f t="shared" si="3031"/>
        <v>2</v>
      </c>
      <c r="O1525" s="2">
        <f t="shared" si="3031"/>
        <v>2</v>
      </c>
      <c r="P1525" s="2" t="str">
        <f t="shared" si="3031"/>
        <v>dez</v>
      </c>
      <c r="Q1525" s="7" t="str">
        <f>IF($N1525=1,IF(ISERROR(VLOOKUP($P1525,'M1'!$A:$C,Q$2,FALSE)),"NOT PRESENT",VLOOKUP($P1525,'M1'!$A:$C,Q$2,FALSE)),IF($N1525=2,IF(ISERROR(VLOOKUP(DATA!$P1525,'M2'!$A:$C,Q$2,FALSE)),"NOT PRESENT",VLOOKUP(DATA!$P1525,'M2'!$A:$C,Q$2,FALSE)),IF($N1525=0,IF(ISERROR(VLOOKUP($P1525,'M1'!$A:$C,Q$2,FALSE)),IF(ISERROR(VLOOKUP(DATA!$P1525,'M2'!$A:$C,Q$2,FALSE)),"NOT PRESENT",VLOOKUP(DATA!$P1525,'M2'!$A:$C,Q$2,FALSE)),VLOOKUP($P1525,'M1'!$A:$C,Q$2,FALSE)),"SPECIFY METHOD")))</f>
        <v>Debris - Zero</v>
      </c>
      <c r="R1525" s="7" t="str">
        <f>IF($N1525=1,IF(ISERROR(VLOOKUP($P1525,'M1'!$A:$C,R$2,FALSE)),"NOT PRESENT",VLOOKUP($P1525,'M1'!$A:$C,R$2,FALSE)),IF($N1525=2,IF(ISERROR(VLOOKUP(DATA!$P1525,'M2'!$A:$C,R$2,FALSE)),"NOT PRESENT",VLOOKUP(DATA!$P1525,'M2'!$A:$C,R$2,FALSE)),IF($N1525=0,IF(ISERROR(VLOOKUP($P1525,'M1'!$A:$C,R$2,FALSE)),IF(ISERROR(VLOOKUP(DATA!$P1525,'M2'!$A:$C,R$2,FALSE)),"NOT PRESENT",VLOOKUP(DATA!$P1525,'M2'!$A:$C,R$2,FALSE)),VLOOKUP($P1525,'M1'!$A:$C,R$2,FALSE)),"SPECIFY METHOD")))</f>
        <v>No Debris found</v>
      </c>
      <c r="S1525" s="33">
        <f t="shared" si="2963"/>
        <v>0</v>
      </c>
      <c r="T1525" s="2">
        <v>0</v>
      </c>
    </row>
    <row r="1526" spans="2:20">
      <c r="B1526" s="2" t="str">
        <f t="shared" ref="B1526:D1526" si="3032">IF(ISERROR(B1525),IF(ISERROR(B1524),IF(ISERROR(B1523),"BLANK",B1523),B1524),B1525)</f>
        <v>LH</v>
      </c>
      <c r="C1526" s="2" t="str">
        <f t="shared" si="3032"/>
        <v>KK</v>
      </c>
      <c r="D1526" s="2" t="str">
        <f t="shared" si="3032"/>
        <v>BC3</v>
      </c>
      <c r="E1526" s="7" t="str">
        <f>IF(ISERROR(VLOOKUP($D1526,SITES!$A:$E,2,FALSE)),"",VLOOKUP($D1526,SITES!$A:$E,2,FALSE))</f>
        <v>Broward County 3</v>
      </c>
      <c r="F1526" s="4">
        <f>IF(ISERROR(VLOOKUP($D1526,SITES!$A:$E,3,FALSE)),"",VLOOKUP($D1526,SITES!$A:$E,3,FALSE))</f>
        <v>26.158633333333334</v>
      </c>
      <c r="G1526" s="31">
        <f>IF(ISERROR(VLOOKUP($D1526,SITES!$A:$E,4,FALSE)),"",VLOOKUP($D1526,SITES!$A:$E,4,FALSE))</f>
        <v>-80.077349999999996</v>
      </c>
      <c r="H1526" s="50">
        <f t="shared" ref="H1526:P1526" si="3033">IF(ISERROR(H1525),IF(ISERROR(H1524),IF(ISERROR(H1523),"BLANK",H1523),H1524),H1525)</f>
        <v>45479</v>
      </c>
      <c r="I1526" s="2">
        <f t="shared" si="3033"/>
        <v>15</v>
      </c>
      <c r="J1526" s="2" t="str">
        <f t="shared" si="3033"/>
        <v>N</v>
      </c>
      <c r="K1526" s="6">
        <f t="shared" si="3033"/>
        <v>0.41666666666666669</v>
      </c>
      <c r="L1526" s="2" t="str">
        <f t="shared" si="3033"/>
        <v>Angela</v>
      </c>
      <c r="M1526" s="2">
        <f t="shared" si="3033"/>
        <v>18.899999999999999</v>
      </c>
      <c r="N1526" s="2">
        <f t="shared" si="3033"/>
        <v>2</v>
      </c>
      <c r="O1526" s="2">
        <f t="shared" si="3033"/>
        <v>2</v>
      </c>
      <c r="P1526" s="2" t="str">
        <f t="shared" si="3033"/>
        <v>dez</v>
      </c>
      <c r="Q1526" s="7" t="str">
        <f>IF($N1526=1,IF(ISERROR(VLOOKUP($P1526,'M1'!$A:$C,Q$2,FALSE)),"NOT PRESENT",VLOOKUP($P1526,'M1'!$A:$C,Q$2,FALSE)),IF($N1526=2,IF(ISERROR(VLOOKUP(DATA!$P1526,'M2'!$A:$C,Q$2,FALSE)),"NOT PRESENT",VLOOKUP(DATA!$P1526,'M2'!$A:$C,Q$2,FALSE)),IF($N1526=0,IF(ISERROR(VLOOKUP($P1526,'M1'!$A:$C,Q$2,FALSE)),IF(ISERROR(VLOOKUP(DATA!$P1526,'M2'!$A:$C,Q$2,FALSE)),"NOT PRESENT",VLOOKUP(DATA!$P1526,'M2'!$A:$C,Q$2,FALSE)),VLOOKUP($P1526,'M1'!$A:$C,Q$2,FALSE)),"SPECIFY METHOD")))</f>
        <v>Debris - Zero</v>
      </c>
      <c r="R1526" s="7" t="str">
        <f>IF($N1526=1,IF(ISERROR(VLOOKUP($P1526,'M1'!$A:$C,R$2,FALSE)),"NOT PRESENT",VLOOKUP($P1526,'M1'!$A:$C,R$2,FALSE)),IF($N1526=2,IF(ISERROR(VLOOKUP(DATA!$P1526,'M2'!$A:$C,R$2,FALSE)),"NOT PRESENT",VLOOKUP(DATA!$P1526,'M2'!$A:$C,R$2,FALSE)),IF($N1526=0,IF(ISERROR(VLOOKUP($P1526,'M1'!$A:$C,R$2,FALSE)),IF(ISERROR(VLOOKUP(DATA!$P1526,'M2'!$A:$C,R$2,FALSE)),"NOT PRESENT",VLOOKUP(DATA!$P1526,'M2'!$A:$C,R$2,FALSE)),VLOOKUP($P1526,'M1'!$A:$C,R$2,FALSE)),"SPECIFY METHOD")))</f>
        <v>No Debris found</v>
      </c>
      <c r="S1526" s="33">
        <f t="shared" si="2963"/>
        <v>0</v>
      </c>
      <c r="T1526" s="2">
        <v>0</v>
      </c>
    </row>
    <row r="1527" spans="2:20">
      <c r="B1527" s="2" t="str">
        <f t="shared" ref="B1527:D1527" si="3034">IF(ISERROR(B1526),IF(ISERROR(B1525),IF(ISERROR(B1524),"BLANK",B1524),B1525),B1526)</f>
        <v>LH</v>
      </c>
      <c r="C1527" s="2" t="str">
        <f t="shared" si="3034"/>
        <v>KK</v>
      </c>
      <c r="D1527" s="2" t="str">
        <f t="shared" si="3034"/>
        <v>BC3</v>
      </c>
      <c r="E1527" s="7" t="str">
        <f>IF(ISERROR(VLOOKUP($D1527,SITES!$A:$E,2,FALSE)),"",VLOOKUP($D1527,SITES!$A:$E,2,FALSE))</f>
        <v>Broward County 3</v>
      </c>
      <c r="F1527" s="4">
        <f>IF(ISERROR(VLOOKUP($D1527,SITES!$A:$E,3,FALSE)),"",VLOOKUP($D1527,SITES!$A:$E,3,FALSE))</f>
        <v>26.158633333333334</v>
      </c>
      <c r="G1527" s="31">
        <f>IF(ISERROR(VLOOKUP($D1527,SITES!$A:$E,4,FALSE)),"",VLOOKUP($D1527,SITES!$A:$E,4,FALSE))</f>
        <v>-80.077349999999996</v>
      </c>
      <c r="H1527" s="50">
        <f t="shared" ref="H1527:P1527" si="3035">IF(ISERROR(H1526),IF(ISERROR(H1525),IF(ISERROR(H1524),"BLANK",H1524),H1525),H1526)</f>
        <v>45479</v>
      </c>
      <c r="I1527" s="2">
        <f t="shared" si="3035"/>
        <v>15</v>
      </c>
      <c r="J1527" s="2" t="str">
        <f t="shared" si="3035"/>
        <v>N</v>
      </c>
      <c r="K1527" s="6">
        <f t="shared" si="3035"/>
        <v>0.41666666666666669</v>
      </c>
      <c r="L1527" s="2" t="str">
        <f t="shared" si="3035"/>
        <v>Angela</v>
      </c>
      <c r="M1527" s="2">
        <f t="shared" si="3035"/>
        <v>18.899999999999999</v>
      </c>
      <c r="N1527" s="2">
        <f t="shared" si="3035"/>
        <v>2</v>
      </c>
      <c r="O1527" s="2">
        <f t="shared" si="3035"/>
        <v>2</v>
      </c>
      <c r="P1527" s="2" t="str">
        <f t="shared" si="3035"/>
        <v>dez</v>
      </c>
      <c r="Q1527" s="7" t="str">
        <f>IF($N1527=1,IF(ISERROR(VLOOKUP($P1527,'M1'!$A:$C,Q$2,FALSE)),"NOT PRESENT",VLOOKUP($P1527,'M1'!$A:$C,Q$2,FALSE)),IF($N1527=2,IF(ISERROR(VLOOKUP(DATA!$P1527,'M2'!$A:$C,Q$2,FALSE)),"NOT PRESENT",VLOOKUP(DATA!$P1527,'M2'!$A:$C,Q$2,FALSE)),IF($N1527=0,IF(ISERROR(VLOOKUP($P1527,'M1'!$A:$C,Q$2,FALSE)),IF(ISERROR(VLOOKUP(DATA!$P1527,'M2'!$A:$C,Q$2,FALSE)),"NOT PRESENT",VLOOKUP(DATA!$P1527,'M2'!$A:$C,Q$2,FALSE)),VLOOKUP($P1527,'M1'!$A:$C,Q$2,FALSE)),"SPECIFY METHOD")))</f>
        <v>Debris - Zero</v>
      </c>
      <c r="R1527" s="7" t="str">
        <f>IF($N1527=1,IF(ISERROR(VLOOKUP($P1527,'M1'!$A:$C,R$2,FALSE)),"NOT PRESENT",VLOOKUP($P1527,'M1'!$A:$C,R$2,FALSE)),IF($N1527=2,IF(ISERROR(VLOOKUP(DATA!$P1527,'M2'!$A:$C,R$2,FALSE)),"NOT PRESENT",VLOOKUP(DATA!$P1527,'M2'!$A:$C,R$2,FALSE)),IF($N1527=0,IF(ISERROR(VLOOKUP($P1527,'M1'!$A:$C,R$2,FALSE)),IF(ISERROR(VLOOKUP(DATA!$P1527,'M2'!$A:$C,R$2,FALSE)),"NOT PRESENT",VLOOKUP(DATA!$P1527,'M2'!$A:$C,R$2,FALSE)),VLOOKUP($P1527,'M1'!$A:$C,R$2,FALSE)),"SPECIFY METHOD")))</f>
        <v>No Debris found</v>
      </c>
      <c r="S1527" s="33">
        <f t="shared" si="2963"/>
        <v>0</v>
      </c>
      <c r="T1527" s="2">
        <v>0</v>
      </c>
    </row>
    <row r="1528" spans="2:20">
      <c r="B1528" s="2" t="str">
        <f t="shared" ref="B1528:D1528" si="3036">IF(ISERROR(B1527),IF(ISERROR(B1526),IF(ISERROR(B1525),"BLANK",B1525),B1526),B1527)</f>
        <v>LH</v>
      </c>
      <c r="C1528" s="2" t="str">
        <f t="shared" si="3036"/>
        <v>KK</v>
      </c>
      <c r="D1528" s="2" t="str">
        <f t="shared" si="3036"/>
        <v>BC3</v>
      </c>
      <c r="E1528" s="7" t="str">
        <f>IF(ISERROR(VLOOKUP($D1528,SITES!$A:$E,2,FALSE)),"",VLOOKUP($D1528,SITES!$A:$E,2,FALSE))</f>
        <v>Broward County 3</v>
      </c>
      <c r="F1528" s="4">
        <f>IF(ISERROR(VLOOKUP($D1528,SITES!$A:$E,3,FALSE)),"",VLOOKUP($D1528,SITES!$A:$E,3,FALSE))</f>
        <v>26.158633333333334</v>
      </c>
      <c r="G1528" s="31">
        <f>IF(ISERROR(VLOOKUP($D1528,SITES!$A:$E,4,FALSE)),"",VLOOKUP($D1528,SITES!$A:$E,4,FALSE))</f>
        <v>-80.077349999999996</v>
      </c>
      <c r="H1528" s="50">
        <f t="shared" ref="H1528:P1528" si="3037">IF(ISERROR(H1527),IF(ISERROR(H1526),IF(ISERROR(H1525),"BLANK",H1525),H1526),H1527)</f>
        <v>45479</v>
      </c>
      <c r="I1528" s="2">
        <f t="shared" si="3037"/>
        <v>15</v>
      </c>
      <c r="J1528" s="2" t="str">
        <f t="shared" si="3037"/>
        <v>N</v>
      </c>
      <c r="K1528" s="6">
        <f t="shared" si="3037"/>
        <v>0.41666666666666669</v>
      </c>
      <c r="L1528" s="2" t="str">
        <f t="shared" si="3037"/>
        <v>Angela</v>
      </c>
      <c r="M1528" s="2">
        <f t="shared" si="3037"/>
        <v>18.899999999999999</v>
      </c>
      <c r="N1528" s="2">
        <f t="shared" si="3037"/>
        <v>2</v>
      </c>
      <c r="O1528" s="2">
        <f t="shared" si="3037"/>
        <v>2</v>
      </c>
      <c r="P1528" s="2" t="str">
        <f t="shared" si="3037"/>
        <v>dez</v>
      </c>
      <c r="Q1528" s="7" t="str">
        <f>IF($N1528=1,IF(ISERROR(VLOOKUP($P1528,'M1'!$A:$C,Q$2,FALSE)),"NOT PRESENT",VLOOKUP($P1528,'M1'!$A:$C,Q$2,FALSE)),IF($N1528=2,IF(ISERROR(VLOOKUP(DATA!$P1528,'M2'!$A:$C,Q$2,FALSE)),"NOT PRESENT",VLOOKUP(DATA!$P1528,'M2'!$A:$C,Q$2,FALSE)),IF($N1528=0,IF(ISERROR(VLOOKUP($P1528,'M1'!$A:$C,Q$2,FALSE)),IF(ISERROR(VLOOKUP(DATA!$P1528,'M2'!$A:$C,Q$2,FALSE)),"NOT PRESENT",VLOOKUP(DATA!$P1528,'M2'!$A:$C,Q$2,FALSE)),VLOOKUP($P1528,'M1'!$A:$C,Q$2,FALSE)),"SPECIFY METHOD")))</f>
        <v>Debris - Zero</v>
      </c>
      <c r="R1528" s="7" t="str">
        <f>IF($N1528=1,IF(ISERROR(VLOOKUP($P1528,'M1'!$A:$C,R$2,FALSE)),"NOT PRESENT",VLOOKUP($P1528,'M1'!$A:$C,R$2,FALSE)),IF($N1528=2,IF(ISERROR(VLOOKUP(DATA!$P1528,'M2'!$A:$C,R$2,FALSE)),"NOT PRESENT",VLOOKUP(DATA!$P1528,'M2'!$A:$C,R$2,FALSE)),IF($N1528=0,IF(ISERROR(VLOOKUP($P1528,'M1'!$A:$C,R$2,FALSE)),IF(ISERROR(VLOOKUP(DATA!$P1528,'M2'!$A:$C,R$2,FALSE)),"NOT PRESENT",VLOOKUP(DATA!$P1528,'M2'!$A:$C,R$2,FALSE)),VLOOKUP($P1528,'M1'!$A:$C,R$2,FALSE)),"SPECIFY METHOD")))</f>
        <v>No Debris found</v>
      </c>
      <c r="S1528" s="33">
        <f t="shared" si="2963"/>
        <v>0</v>
      </c>
      <c r="T1528" s="2">
        <v>0</v>
      </c>
    </row>
    <row r="1529" spans="2:20">
      <c r="B1529" s="2" t="str">
        <f t="shared" ref="B1529:D1529" si="3038">IF(ISERROR(B1528),IF(ISERROR(B1527),IF(ISERROR(B1526),"BLANK",B1526),B1527),B1528)</f>
        <v>LH</v>
      </c>
      <c r="C1529" s="2" t="str">
        <f t="shared" si="3038"/>
        <v>KK</v>
      </c>
      <c r="D1529" s="2" t="str">
        <f t="shared" si="3038"/>
        <v>BC3</v>
      </c>
      <c r="E1529" s="7" t="str">
        <f>IF(ISERROR(VLOOKUP($D1529,SITES!$A:$E,2,FALSE)),"",VLOOKUP($D1529,SITES!$A:$E,2,FALSE))</f>
        <v>Broward County 3</v>
      </c>
      <c r="F1529" s="4">
        <f>IF(ISERROR(VLOOKUP($D1529,SITES!$A:$E,3,FALSE)),"",VLOOKUP($D1529,SITES!$A:$E,3,FALSE))</f>
        <v>26.158633333333334</v>
      </c>
      <c r="G1529" s="31">
        <f>IF(ISERROR(VLOOKUP($D1529,SITES!$A:$E,4,FALSE)),"",VLOOKUP($D1529,SITES!$A:$E,4,FALSE))</f>
        <v>-80.077349999999996</v>
      </c>
      <c r="H1529" s="50">
        <f t="shared" ref="H1529:P1529" si="3039">IF(ISERROR(H1528),IF(ISERROR(H1527),IF(ISERROR(H1526),"BLANK",H1526),H1527),H1528)</f>
        <v>45479</v>
      </c>
      <c r="I1529" s="2">
        <f t="shared" si="3039"/>
        <v>15</v>
      </c>
      <c r="J1529" s="2" t="str">
        <f t="shared" si="3039"/>
        <v>N</v>
      </c>
      <c r="K1529" s="6">
        <f t="shared" si="3039"/>
        <v>0.41666666666666669</v>
      </c>
      <c r="L1529" s="2" t="str">
        <f t="shared" si="3039"/>
        <v>Angela</v>
      </c>
      <c r="M1529" s="2">
        <f t="shared" si="3039"/>
        <v>18.899999999999999</v>
      </c>
      <c r="N1529" s="2">
        <f t="shared" si="3039"/>
        <v>2</v>
      </c>
      <c r="O1529" s="2">
        <f t="shared" si="3039"/>
        <v>2</v>
      </c>
      <c r="P1529" s="2" t="str">
        <f t="shared" si="3039"/>
        <v>dez</v>
      </c>
      <c r="Q1529" s="7" t="str">
        <f>IF($N1529=1,IF(ISERROR(VLOOKUP($P1529,'M1'!$A:$C,Q$2,FALSE)),"NOT PRESENT",VLOOKUP($P1529,'M1'!$A:$C,Q$2,FALSE)),IF($N1529=2,IF(ISERROR(VLOOKUP(DATA!$P1529,'M2'!$A:$C,Q$2,FALSE)),"NOT PRESENT",VLOOKUP(DATA!$P1529,'M2'!$A:$C,Q$2,FALSE)),IF($N1529=0,IF(ISERROR(VLOOKUP($P1529,'M1'!$A:$C,Q$2,FALSE)),IF(ISERROR(VLOOKUP(DATA!$P1529,'M2'!$A:$C,Q$2,FALSE)),"NOT PRESENT",VLOOKUP(DATA!$P1529,'M2'!$A:$C,Q$2,FALSE)),VLOOKUP($P1529,'M1'!$A:$C,Q$2,FALSE)),"SPECIFY METHOD")))</f>
        <v>Debris - Zero</v>
      </c>
      <c r="R1529" s="7" t="str">
        <f>IF($N1529=1,IF(ISERROR(VLOOKUP($P1529,'M1'!$A:$C,R$2,FALSE)),"NOT PRESENT",VLOOKUP($P1529,'M1'!$A:$C,R$2,FALSE)),IF($N1529=2,IF(ISERROR(VLOOKUP(DATA!$P1529,'M2'!$A:$C,R$2,FALSE)),"NOT PRESENT",VLOOKUP(DATA!$P1529,'M2'!$A:$C,R$2,FALSE)),IF($N1529=0,IF(ISERROR(VLOOKUP($P1529,'M1'!$A:$C,R$2,FALSE)),IF(ISERROR(VLOOKUP(DATA!$P1529,'M2'!$A:$C,R$2,FALSE)),"NOT PRESENT",VLOOKUP(DATA!$P1529,'M2'!$A:$C,R$2,FALSE)),VLOOKUP($P1529,'M1'!$A:$C,R$2,FALSE)),"SPECIFY METHOD")))</f>
        <v>No Debris found</v>
      </c>
      <c r="S1529" s="33">
        <f t="shared" si="2963"/>
        <v>0</v>
      </c>
      <c r="T1529" s="2">
        <v>0</v>
      </c>
    </row>
    <row r="1530" spans="2:20">
      <c r="B1530" s="2" t="str">
        <f t="shared" ref="B1530:D1530" si="3040">IF(ISERROR(B1529),IF(ISERROR(B1528),IF(ISERROR(B1527),"BLANK",B1527),B1528),B1529)</f>
        <v>LH</v>
      </c>
      <c r="C1530" s="2" t="str">
        <f t="shared" si="3040"/>
        <v>KK</v>
      </c>
      <c r="D1530" s="2" t="str">
        <f t="shared" si="3040"/>
        <v>BC3</v>
      </c>
      <c r="E1530" s="7" t="str">
        <f>IF(ISERROR(VLOOKUP($D1530,SITES!$A:$E,2,FALSE)),"",VLOOKUP($D1530,SITES!$A:$E,2,FALSE))</f>
        <v>Broward County 3</v>
      </c>
      <c r="F1530" s="4">
        <f>IF(ISERROR(VLOOKUP($D1530,SITES!$A:$E,3,FALSE)),"",VLOOKUP($D1530,SITES!$A:$E,3,FALSE))</f>
        <v>26.158633333333334</v>
      </c>
      <c r="G1530" s="31">
        <f>IF(ISERROR(VLOOKUP($D1530,SITES!$A:$E,4,FALSE)),"",VLOOKUP($D1530,SITES!$A:$E,4,FALSE))</f>
        <v>-80.077349999999996</v>
      </c>
      <c r="H1530" s="50">
        <f t="shared" ref="H1530:P1530" si="3041">IF(ISERROR(H1529),IF(ISERROR(H1528),IF(ISERROR(H1527),"BLANK",H1527),H1528),H1529)</f>
        <v>45479</v>
      </c>
      <c r="I1530" s="2">
        <f t="shared" si="3041"/>
        <v>15</v>
      </c>
      <c r="J1530" s="2" t="str">
        <f t="shared" si="3041"/>
        <v>N</v>
      </c>
      <c r="K1530" s="6">
        <f t="shared" si="3041"/>
        <v>0.41666666666666669</v>
      </c>
      <c r="L1530" s="2" t="str">
        <f t="shared" si="3041"/>
        <v>Angela</v>
      </c>
      <c r="M1530" s="2">
        <f t="shared" si="3041"/>
        <v>18.899999999999999</v>
      </c>
      <c r="N1530" s="2">
        <f t="shared" si="3041"/>
        <v>2</v>
      </c>
      <c r="O1530" s="2">
        <f t="shared" si="3041"/>
        <v>2</v>
      </c>
      <c r="P1530" s="2" t="str">
        <f t="shared" si="3041"/>
        <v>dez</v>
      </c>
      <c r="Q1530" s="7" t="str">
        <f>IF($N1530=1,IF(ISERROR(VLOOKUP($P1530,'M1'!$A:$C,Q$2,FALSE)),"NOT PRESENT",VLOOKUP($P1530,'M1'!$A:$C,Q$2,FALSE)),IF($N1530=2,IF(ISERROR(VLOOKUP(DATA!$P1530,'M2'!$A:$C,Q$2,FALSE)),"NOT PRESENT",VLOOKUP(DATA!$P1530,'M2'!$A:$C,Q$2,FALSE)),IF($N1530=0,IF(ISERROR(VLOOKUP($P1530,'M1'!$A:$C,Q$2,FALSE)),IF(ISERROR(VLOOKUP(DATA!$P1530,'M2'!$A:$C,Q$2,FALSE)),"NOT PRESENT",VLOOKUP(DATA!$P1530,'M2'!$A:$C,Q$2,FALSE)),VLOOKUP($P1530,'M1'!$A:$C,Q$2,FALSE)),"SPECIFY METHOD")))</f>
        <v>Debris - Zero</v>
      </c>
      <c r="R1530" s="7" t="str">
        <f>IF($N1530=1,IF(ISERROR(VLOOKUP($P1530,'M1'!$A:$C,R$2,FALSE)),"NOT PRESENT",VLOOKUP($P1530,'M1'!$A:$C,R$2,FALSE)),IF($N1530=2,IF(ISERROR(VLOOKUP(DATA!$P1530,'M2'!$A:$C,R$2,FALSE)),"NOT PRESENT",VLOOKUP(DATA!$P1530,'M2'!$A:$C,R$2,FALSE)),IF($N1530=0,IF(ISERROR(VLOOKUP($P1530,'M1'!$A:$C,R$2,FALSE)),IF(ISERROR(VLOOKUP(DATA!$P1530,'M2'!$A:$C,R$2,FALSE)),"NOT PRESENT",VLOOKUP(DATA!$P1530,'M2'!$A:$C,R$2,FALSE)),VLOOKUP($P1530,'M1'!$A:$C,R$2,FALSE)),"SPECIFY METHOD")))</f>
        <v>No Debris found</v>
      </c>
      <c r="S1530" s="33">
        <f t="shared" si="2963"/>
        <v>0</v>
      </c>
      <c r="T1530" s="2">
        <v>0</v>
      </c>
    </row>
    <row r="1531" spans="2:20">
      <c r="B1531" s="2" t="str">
        <f t="shared" ref="B1531:D1531" si="3042">IF(ISERROR(B1530),IF(ISERROR(B1529),IF(ISERROR(B1528),"BLANK",B1528),B1529),B1530)</f>
        <v>LH</v>
      </c>
      <c r="C1531" s="2" t="str">
        <f t="shared" si="3042"/>
        <v>KK</v>
      </c>
      <c r="D1531" s="2" t="str">
        <f t="shared" si="3042"/>
        <v>BC3</v>
      </c>
      <c r="E1531" s="7" t="str">
        <f>IF(ISERROR(VLOOKUP($D1531,SITES!$A:$E,2,FALSE)),"",VLOOKUP($D1531,SITES!$A:$E,2,FALSE))</f>
        <v>Broward County 3</v>
      </c>
      <c r="F1531" s="4">
        <f>IF(ISERROR(VLOOKUP($D1531,SITES!$A:$E,3,FALSE)),"",VLOOKUP($D1531,SITES!$A:$E,3,FALSE))</f>
        <v>26.158633333333334</v>
      </c>
      <c r="G1531" s="31">
        <f>IF(ISERROR(VLOOKUP($D1531,SITES!$A:$E,4,FALSE)),"",VLOOKUP($D1531,SITES!$A:$E,4,FALSE))</f>
        <v>-80.077349999999996</v>
      </c>
      <c r="H1531" s="50">
        <f t="shared" ref="H1531:P1531" si="3043">IF(ISERROR(H1530),IF(ISERROR(H1529),IF(ISERROR(H1528),"BLANK",H1528),H1529),H1530)</f>
        <v>45479</v>
      </c>
      <c r="I1531" s="2">
        <f t="shared" si="3043"/>
        <v>15</v>
      </c>
      <c r="J1531" s="2" t="str">
        <f t="shared" si="3043"/>
        <v>N</v>
      </c>
      <c r="K1531" s="6">
        <f t="shared" si="3043"/>
        <v>0.41666666666666669</v>
      </c>
      <c r="L1531" s="2" t="str">
        <f t="shared" si="3043"/>
        <v>Angela</v>
      </c>
      <c r="M1531" s="2">
        <f t="shared" si="3043"/>
        <v>18.899999999999999</v>
      </c>
      <c r="N1531" s="2">
        <f t="shared" si="3043"/>
        <v>2</v>
      </c>
      <c r="O1531" s="2">
        <f t="shared" si="3043"/>
        <v>2</v>
      </c>
      <c r="P1531" s="2" t="str">
        <f t="shared" si="3043"/>
        <v>dez</v>
      </c>
      <c r="Q1531" s="7" t="str">
        <f>IF($N1531=1,IF(ISERROR(VLOOKUP($P1531,'M1'!$A:$C,Q$2,FALSE)),"NOT PRESENT",VLOOKUP($P1531,'M1'!$A:$C,Q$2,FALSE)),IF($N1531=2,IF(ISERROR(VLOOKUP(DATA!$P1531,'M2'!$A:$C,Q$2,FALSE)),"NOT PRESENT",VLOOKUP(DATA!$P1531,'M2'!$A:$C,Q$2,FALSE)),IF($N1531=0,IF(ISERROR(VLOOKUP($P1531,'M1'!$A:$C,Q$2,FALSE)),IF(ISERROR(VLOOKUP(DATA!$P1531,'M2'!$A:$C,Q$2,FALSE)),"NOT PRESENT",VLOOKUP(DATA!$P1531,'M2'!$A:$C,Q$2,FALSE)),VLOOKUP($P1531,'M1'!$A:$C,Q$2,FALSE)),"SPECIFY METHOD")))</f>
        <v>Debris - Zero</v>
      </c>
      <c r="R1531" s="7" t="str">
        <f>IF($N1531=1,IF(ISERROR(VLOOKUP($P1531,'M1'!$A:$C,R$2,FALSE)),"NOT PRESENT",VLOOKUP($P1531,'M1'!$A:$C,R$2,FALSE)),IF($N1531=2,IF(ISERROR(VLOOKUP(DATA!$P1531,'M2'!$A:$C,R$2,FALSE)),"NOT PRESENT",VLOOKUP(DATA!$P1531,'M2'!$A:$C,R$2,FALSE)),IF($N1531=0,IF(ISERROR(VLOOKUP($P1531,'M1'!$A:$C,R$2,FALSE)),IF(ISERROR(VLOOKUP(DATA!$P1531,'M2'!$A:$C,R$2,FALSE)),"NOT PRESENT",VLOOKUP(DATA!$P1531,'M2'!$A:$C,R$2,FALSE)),VLOOKUP($P1531,'M1'!$A:$C,R$2,FALSE)),"SPECIFY METHOD")))</f>
        <v>No Debris found</v>
      </c>
      <c r="S1531" s="33">
        <f t="shared" si="2963"/>
        <v>0</v>
      </c>
      <c r="T1531" s="2">
        <v>0</v>
      </c>
    </row>
    <row r="1532" spans="2:20">
      <c r="B1532" s="2" t="str">
        <f t="shared" ref="B1532:D1532" si="3044">IF(ISERROR(B1531),IF(ISERROR(B1530),IF(ISERROR(B1529),"BLANK",B1529),B1530),B1531)</f>
        <v>LH</v>
      </c>
      <c r="C1532" s="2" t="str">
        <f t="shared" si="3044"/>
        <v>KK</v>
      </c>
      <c r="D1532" s="2" t="str">
        <f t="shared" si="3044"/>
        <v>BC3</v>
      </c>
      <c r="E1532" s="7" t="str">
        <f>IF(ISERROR(VLOOKUP($D1532,SITES!$A:$E,2,FALSE)),"",VLOOKUP($D1532,SITES!$A:$E,2,FALSE))</f>
        <v>Broward County 3</v>
      </c>
      <c r="F1532" s="4">
        <f>IF(ISERROR(VLOOKUP($D1532,SITES!$A:$E,3,FALSE)),"",VLOOKUP($D1532,SITES!$A:$E,3,FALSE))</f>
        <v>26.158633333333334</v>
      </c>
      <c r="G1532" s="31">
        <f>IF(ISERROR(VLOOKUP($D1532,SITES!$A:$E,4,FALSE)),"",VLOOKUP($D1532,SITES!$A:$E,4,FALSE))</f>
        <v>-80.077349999999996</v>
      </c>
      <c r="H1532" s="50">
        <f t="shared" ref="H1532:P1532" si="3045">IF(ISERROR(H1531),IF(ISERROR(H1530),IF(ISERROR(H1529),"BLANK",H1529),H1530),H1531)</f>
        <v>45479</v>
      </c>
      <c r="I1532" s="2">
        <f t="shared" si="3045"/>
        <v>15</v>
      </c>
      <c r="J1532" s="2" t="str">
        <f t="shared" si="3045"/>
        <v>N</v>
      </c>
      <c r="K1532" s="6">
        <f t="shared" si="3045"/>
        <v>0.41666666666666669</v>
      </c>
      <c r="L1532" s="2" t="str">
        <f t="shared" si="3045"/>
        <v>Angela</v>
      </c>
      <c r="M1532" s="2">
        <f t="shared" si="3045"/>
        <v>18.899999999999999</v>
      </c>
      <c r="N1532" s="2">
        <f t="shared" si="3045"/>
        <v>2</v>
      </c>
      <c r="O1532" s="2">
        <f t="shared" si="3045"/>
        <v>2</v>
      </c>
      <c r="P1532" s="2" t="str">
        <f t="shared" si="3045"/>
        <v>dez</v>
      </c>
      <c r="Q1532" s="7" t="str">
        <f>IF($N1532=1,IF(ISERROR(VLOOKUP($P1532,'M1'!$A:$C,Q$2,FALSE)),"NOT PRESENT",VLOOKUP($P1532,'M1'!$A:$C,Q$2,FALSE)),IF($N1532=2,IF(ISERROR(VLOOKUP(DATA!$P1532,'M2'!$A:$C,Q$2,FALSE)),"NOT PRESENT",VLOOKUP(DATA!$P1532,'M2'!$A:$C,Q$2,FALSE)),IF($N1532=0,IF(ISERROR(VLOOKUP($P1532,'M1'!$A:$C,Q$2,FALSE)),IF(ISERROR(VLOOKUP(DATA!$P1532,'M2'!$A:$C,Q$2,FALSE)),"NOT PRESENT",VLOOKUP(DATA!$P1532,'M2'!$A:$C,Q$2,FALSE)),VLOOKUP($P1532,'M1'!$A:$C,Q$2,FALSE)),"SPECIFY METHOD")))</f>
        <v>Debris - Zero</v>
      </c>
      <c r="R1532" s="7" t="str">
        <f>IF($N1532=1,IF(ISERROR(VLOOKUP($P1532,'M1'!$A:$C,R$2,FALSE)),"NOT PRESENT",VLOOKUP($P1532,'M1'!$A:$C,R$2,FALSE)),IF($N1532=2,IF(ISERROR(VLOOKUP(DATA!$P1532,'M2'!$A:$C,R$2,FALSE)),"NOT PRESENT",VLOOKUP(DATA!$P1532,'M2'!$A:$C,R$2,FALSE)),IF($N1532=0,IF(ISERROR(VLOOKUP($P1532,'M1'!$A:$C,R$2,FALSE)),IF(ISERROR(VLOOKUP(DATA!$P1532,'M2'!$A:$C,R$2,FALSE)),"NOT PRESENT",VLOOKUP(DATA!$P1532,'M2'!$A:$C,R$2,FALSE)),VLOOKUP($P1532,'M1'!$A:$C,R$2,FALSE)),"SPECIFY METHOD")))</f>
        <v>No Debris found</v>
      </c>
      <c r="S1532" s="33">
        <f t="shared" si="2963"/>
        <v>0</v>
      </c>
      <c r="T1532" s="2">
        <v>0</v>
      </c>
    </row>
    <row r="1533" spans="2:20">
      <c r="B1533" s="2" t="str">
        <f t="shared" ref="B1533:D1533" si="3046">IF(ISERROR(B1532),IF(ISERROR(B1531),IF(ISERROR(B1530),"BLANK",B1530),B1531),B1532)</f>
        <v>LH</v>
      </c>
      <c r="C1533" s="2" t="str">
        <f t="shared" si="3046"/>
        <v>KK</v>
      </c>
      <c r="D1533" s="2" t="str">
        <f t="shared" si="3046"/>
        <v>BC3</v>
      </c>
      <c r="E1533" s="7" t="str">
        <f>IF(ISERROR(VLOOKUP($D1533,SITES!$A:$E,2,FALSE)),"",VLOOKUP($D1533,SITES!$A:$E,2,FALSE))</f>
        <v>Broward County 3</v>
      </c>
      <c r="F1533" s="4">
        <f>IF(ISERROR(VLOOKUP($D1533,SITES!$A:$E,3,FALSE)),"",VLOOKUP($D1533,SITES!$A:$E,3,FALSE))</f>
        <v>26.158633333333334</v>
      </c>
      <c r="G1533" s="31">
        <f>IF(ISERROR(VLOOKUP($D1533,SITES!$A:$E,4,FALSE)),"",VLOOKUP($D1533,SITES!$A:$E,4,FALSE))</f>
        <v>-80.077349999999996</v>
      </c>
      <c r="H1533" s="50">
        <f t="shared" ref="H1533:P1533" si="3047">IF(ISERROR(H1532),IF(ISERROR(H1531),IF(ISERROR(H1530),"BLANK",H1530),H1531),H1532)</f>
        <v>45479</v>
      </c>
      <c r="I1533" s="2">
        <f t="shared" si="3047"/>
        <v>15</v>
      </c>
      <c r="J1533" s="2" t="str">
        <f t="shared" si="3047"/>
        <v>N</v>
      </c>
      <c r="K1533" s="6">
        <f t="shared" si="3047"/>
        <v>0.41666666666666669</v>
      </c>
      <c r="L1533" s="2" t="str">
        <f t="shared" si="3047"/>
        <v>Angela</v>
      </c>
      <c r="M1533" s="2">
        <f t="shared" si="3047"/>
        <v>18.899999999999999</v>
      </c>
      <c r="N1533" s="2">
        <f t="shared" si="3047"/>
        <v>2</v>
      </c>
      <c r="O1533" s="2">
        <f t="shared" si="3047"/>
        <v>2</v>
      </c>
      <c r="P1533" s="2" t="str">
        <f t="shared" si="3047"/>
        <v>dez</v>
      </c>
      <c r="Q1533" s="7" t="str">
        <f>IF($N1533=1,IF(ISERROR(VLOOKUP($P1533,'M1'!$A:$C,Q$2,FALSE)),"NOT PRESENT",VLOOKUP($P1533,'M1'!$A:$C,Q$2,FALSE)),IF($N1533=2,IF(ISERROR(VLOOKUP(DATA!$P1533,'M2'!$A:$C,Q$2,FALSE)),"NOT PRESENT",VLOOKUP(DATA!$P1533,'M2'!$A:$C,Q$2,FALSE)),IF($N1533=0,IF(ISERROR(VLOOKUP($P1533,'M1'!$A:$C,Q$2,FALSE)),IF(ISERROR(VLOOKUP(DATA!$P1533,'M2'!$A:$C,Q$2,FALSE)),"NOT PRESENT",VLOOKUP(DATA!$P1533,'M2'!$A:$C,Q$2,FALSE)),VLOOKUP($P1533,'M1'!$A:$C,Q$2,FALSE)),"SPECIFY METHOD")))</f>
        <v>Debris - Zero</v>
      </c>
      <c r="R1533" s="7" t="str">
        <f>IF($N1533=1,IF(ISERROR(VLOOKUP($P1533,'M1'!$A:$C,R$2,FALSE)),"NOT PRESENT",VLOOKUP($P1533,'M1'!$A:$C,R$2,FALSE)),IF($N1533=2,IF(ISERROR(VLOOKUP(DATA!$P1533,'M2'!$A:$C,R$2,FALSE)),"NOT PRESENT",VLOOKUP(DATA!$P1533,'M2'!$A:$C,R$2,FALSE)),IF($N1533=0,IF(ISERROR(VLOOKUP($P1533,'M1'!$A:$C,R$2,FALSE)),IF(ISERROR(VLOOKUP(DATA!$P1533,'M2'!$A:$C,R$2,FALSE)),"NOT PRESENT",VLOOKUP(DATA!$P1533,'M2'!$A:$C,R$2,FALSE)),VLOOKUP($P1533,'M1'!$A:$C,R$2,FALSE)),"SPECIFY METHOD")))</f>
        <v>No Debris found</v>
      </c>
      <c r="S1533" s="33">
        <f t="shared" si="2963"/>
        <v>0</v>
      </c>
      <c r="T1533" s="2">
        <v>0</v>
      </c>
    </row>
    <row r="1534" spans="2:20">
      <c r="B1534" s="2" t="str">
        <f t="shared" ref="B1534:D1534" si="3048">IF(ISERROR(B1533),IF(ISERROR(B1532),IF(ISERROR(B1531),"BLANK",B1531),B1532),B1533)</f>
        <v>LH</v>
      </c>
      <c r="C1534" s="2" t="str">
        <f t="shared" si="3048"/>
        <v>KK</v>
      </c>
      <c r="D1534" s="2" t="str">
        <f t="shared" si="3048"/>
        <v>BC3</v>
      </c>
      <c r="E1534" s="7" t="str">
        <f>IF(ISERROR(VLOOKUP($D1534,SITES!$A:$E,2,FALSE)),"",VLOOKUP($D1534,SITES!$A:$E,2,FALSE))</f>
        <v>Broward County 3</v>
      </c>
      <c r="F1534" s="4">
        <f>IF(ISERROR(VLOOKUP($D1534,SITES!$A:$E,3,FALSE)),"",VLOOKUP($D1534,SITES!$A:$E,3,FALSE))</f>
        <v>26.158633333333334</v>
      </c>
      <c r="G1534" s="31">
        <f>IF(ISERROR(VLOOKUP($D1534,SITES!$A:$E,4,FALSE)),"",VLOOKUP($D1534,SITES!$A:$E,4,FALSE))</f>
        <v>-80.077349999999996</v>
      </c>
      <c r="H1534" s="50">
        <f t="shared" ref="H1534:P1534" si="3049">IF(ISERROR(H1533),IF(ISERROR(H1532),IF(ISERROR(H1531),"BLANK",H1531),H1532),H1533)</f>
        <v>45479</v>
      </c>
      <c r="I1534" s="2">
        <f t="shared" si="3049"/>
        <v>15</v>
      </c>
      <c r="J1534" s="2" t="str">
        <f t="shared" si="3049"/>
        <v>N</v>
      </c>
      <c r="K1534" s="6">
        <f t="shared" si="3049"/>
        <v>0.41666666666666669</v>
      </c>
      <c r="L1534" s="2" t="str">
        <f t="shared" si="3049"/>
        <v>Angela</v>
      </c>
      <c r="M1534" s="2">
        <f t="shared" si="3049"/>
        <v>18.899999999999999</v>
      </c>
      <c r="N1534" s="2">
        <f t="shared" si="3049"/>
        <v>2</v>
      </c>
      <c r="O1534" s="2">
        <f t="shared" si="3049"/>
        <v>2</v>
      </c>
      <c r="P1534" s="2" t="str">
        <f t="shared" si="3049"/>
        <v>dez</v>
      </c>
      <c r="Q1534" s="7" t="str">
        <f>IF($N1534=1,IF(ISERROR(VLOOKUP($P1534,'M1'!$A:$C,Q$2,FALSE)),"NOT PRESENT",VLOOKUP($P1534,'M1'!$A:$C,Q$2,FALSE)),IF($N1534=2,IF(ISERROR(VLOOKUP(DATA!$P1534,'M2'!$A:$C,Q$2,FALSE)),"NOT PRESENT",VLOOKUP(DATA!$P1534,'M2'!$A:$C,Q$2,FALSE)),IF($N1534=0,IF(ISERROR(VLOOKUP($P1534,'M1'!$A:$C,Q$2,FALSE)),IF(ISERROR(VLOOKUP(DATA!$P1534,'M2'!$A:$C,Q$2,FALSE)),"NOT PRESENT",VLOOKUP(DATA!$P1534,'M2'!$A:$C,Q$2,FALSE)),VLOOKUP($P1534,'M1'!$A:$C,Q$2,FALSE)),"SPECIFY METHOD")))</f>
        <v>Debris - Zero</v>
      </c>
      <c r="R1534" s="7" t="str">
        <f>IF($N1534=1,IF(ISERROR(VLOOKUP($P1534,'M1'!$A:$C,R$2,FALSE)),"NOT PRESENT",VLOOKUP($P1534,'M1'!$A:$C,R$2,FALSE)),IF($N1534=2,IF(ISERROR(VLOOKUP(DATA!$P1534,'M2'!$A:$C,R$2,FALSE)),"NOT PRESENT",VLOOKUP(DATA!$P1534,'M2'!$A:$C,R$2,FALSE)),IF($N1534=0,IF(ISERROR(VLOOKUP($P1534,'M1'!$A:$C,R$2,FALSE)),IF(ISERROR(VLOOKUP(DATA!$P1534,'M2'!$A:$C,R$2,FALSE)),"NOT PRESENT",VLOOKUP(DATA!$P1534,'M2'!$A:$C,R$2,FALSE)),VLOOKUP($P1534,'M1'!$A:$C,R$2,FALSE)),"SPECIFY METHOD")))</f>
        <v>No Debris found</v>
      </c>
      <c r="S1534" s="33">
        <f t="shared" si="2963"/>
        <v>0</v>
      </c>
      <c r="T1534" s="2">
        <v>0</v>
      </c>
    </row>
    <row r="1535" spans="2:20">
      <c r="B1535" s="2" t="str">
        <f t="shared" ref="B1535:D1535" si="3050">IF(ISERROR(B1534),IF(ISERROR(B1533),IF(ISERROR(B1532),"BLANK",B1532),B1533),B1534)</f>
        <v>LH</v>
      </c>
      <c r="C1535" s="2" t="str">
        <f t="shared" si="3050"/>
        <v>KK</v>
      </c>
      <c r="D1535" s="2" t="str">
        <f t="shared" si="3050"/>
        <v>BC3</v>
      </c>
      <c r="E1535" s="7" t="str">
        <f>IF(ISERROR(VLOOKUP($D1535,SITES!$A:$E,2,FALSE)),"",VLOOKUP($D1535,SITES!$A:$E,2,FALSE))</f>
        <v>Broward County 3</v>
      </c>
      <c r="F1535" s="4">
        <f>IF(ISERROR(VLOOKUP($D1535,SITES!$A:$E,3,FALSE)),"",VLOOKUP($D1535,SITES!$A:$E,3,FALSE))</f>
        <v>26.158633333333334</v>
      </c>
      <c r="G1535" s="31">
        <f>IF(ISERROR(VLOOKUP($D1535,SITES!$A:$E,4,FALSE)),"",VLOOKUP($D1535,SITES!$A:$E,4,FALSE))</f>
        <v>-80.077349999999996</v>
      </c>
      <c r="H1535" s="50">
        <f t="shared" ref="H1535:P1535" si="3051">IF(ISERROR(H1534),IF(ISERROR(H1533),IF(ISERROR(H1532),"BLANK",H1532),H1533),H1534)</f>
        <v>45479</v>
      </c>
      <c r="I1535" s="2">
        <f t="shared" si="3051"/>
        <v>15</v>
      </c>
      <c r="J1535" s="2" t="str">
        <f t="shared" si="3051"/>
        <v>N</v>
      </c>
      <c r="K1535" s="6">
        <f t="shared" si="3051"/>
        <v>0.41666666666666669</v>
      </c>
      <c r="L1535" s="2" t="str">
        <f t="shared" si="3051"/>
        <v>Angela</v>
      </c>
      <c r="M1535" s="2">
        <f t="shared" si="3051"/>
        <v>18.899999999999999</v>
      </c>
      <c r="N1535" s="2">
        <f t="shared" si="3051"/>
        <v>2</v>
      </c>
      <c r="O1535" s="2">
        <f t="shared" si="3051"/>
        <v>2</v>
      </c>
      <c r="P1535" s="2" t="str">
        <f t="shared" si="3051"/>
        <v>dez</v>
      </c>
      <c r="Q1535" s="7" t="str">
        <f>IF($N1535=1,IF(ISERROR(VLOOKUP($P1535,'M1'!$A:$C,Q$2,FALSE)),"NOT PRESENT",VLOOKUP($P1535,'M1'!$A:$C,Q$2,FALSE)),IF($N1535=2,IF(ISERROR(VLOOKUP(DATA!$P1535,'M2'!$A:$C,Q$2,FALSE)),"NOT PRESENT",VLOOKUP(DATA!$P1535,'M2'!$A:$C,Q$2,FALSE)),IF($N1535=0,IF(ISERROR(VLOOKUP($P1535,'M1'!$A:$C,Q$2,FALSE)),IF(ISERROR(VLOOKUP(DATA!$P1535,'M2'!$A:$C,Q$2,FALSE)),"NOT PRESENT",VLOOKUP(DATA!$P1535,'M2'!$A:$C,Q$2,FALSE)),VLOOKUP($P1535,'M1'!$A:$C,Q$2,FALSE)),"SPECIFY METHOD")))</f>
        <v>Debris - Zero</v>
      </c>
      <c r="R1535" s="7" t="str">
        <f>IF($N1535=1,IF(ISERROR(VLOOKUP($P1535,'M1'!$A:$C,R$2,FALSE)),"NOT PRESENT",VLOOKUP($P1535,'M1'!$A:$C,R$2,FALSE)),IF($N1535=2,IF(ISERROR(VLOOKUP(DATA!$P1535,'M2'!$A:$C,R$2,FALSE)),"NOT PRESENT",VLOOKUP(DATA!$P1535,'M2'!$A:$C,R$2,FALSE)),IF($N1535=0,IF(ISERROR(VLOOKUP($P1535,'M1'!$A:$C,R$2,FALSE)),IF(ISERROR(VLOOKUP(DATA!$P1535,'M2'!$A:$C,R$2,FALSE)),"NOT PRESENT",VLOOKUP(DATA!$P1535,'M2'!$A:$C,R$2,FALSE)),VLOOKUP($P1535,'M1'!$A:$C,R$2,FALSE)),"SPECIFY METHOD")))</f>
        <v>No Debris found</v>
      </c>
      <c r="S1535" s="33">
        <f t="shared" si="2963"/>
        <v>0</v>
      </c>
      <c r="T1535" s="2">
        <v>0</v>
      </c>
    </row>
    <row r="1536" spans="2:20">
      <c r="B1536" s="2" t="str">
        <f t="shared" ref="B1536:D1536" si="3052">IF(ISERROR(B1535),IF(ISERROR(B1534),IF(ISERROR(B1533),"BLANK",B1533),B1534),B1535)</f>
        <v>LH</v>
      </c>
      <c r="C1536" s="2" t="str">
        <f t="shared" si="3052"/>
        <v>KK</v>
      </c>
      <c r="D1536" s="2" t="str">
        <f t="shared" si="3052"/>
        <v>BC3</v>
      </c>
      <c r="E1536" s="7" t="str">
        <f>IF(ISERROR(VLOOKUP($D1536,SITES!$A:$E,2,FALSE)),"",VLOOKUP($D1536,SITES!$A:$E,2,FALSE))</f>
        <v>Broward County 3</v>
      </c>
      <c r="F1536" s="4">
        <f>IF(ISERROR(VLOOKUP($D1536,SITES!$A:$E,3,FALSE)),"",VLOOKUP($D1536,SITES!$A:$E,3,FALSE))</f>
        <v>26.158633333333334</v>
      </c>
      <c r="G1536" s="31">
        <f>IF(ISERROR(VLOOKUP($D1536,SITES!$A:$E,4,FALSE)),"",VLOOKUP($D1536,SITES!$A:$E,4,FALSE))</f>
        <v>-80.077349999999996</v>
      </c>
      <c r="H1536" s="50">
        <f t="shared" ref="H1536:P1536" si="3053">IF(ISERROR(H1535),IF(ISERROR(H1534),IF(ISERROR(H1533),"BLANK",H1533),H1534),H1535)</f>
        <v>45479</v>
      </c>
      <c r="I1536" s="2">
        <f t="shared" si="3053"/>
        <v>15</v>
      </c>
      <c r="J1536" s="2" t="str">
        <f t="shared" si="3053"/>
        <v>N</v>
      </c>
      <c r="K1536" s="6">
        <f t="shared" si="3053"/>
        <v>0.41666666666666669</v>
      </c>
      <c r="L1536" s="2" t="str">
        <f t="shared" si="3053"/>
        <v>Angela</v>
      </c>
      <c r="M1536" s="2">
        <f t="shared" si="3053"/>
        <v>18.899999999999999</v>
      </c>
      <c r="N1536" s="2">
        <f t="shared" si="3053"/>
        <v>2</v>
      </c>
      <c r="O1536" s="2">
        <f t="shared" si="3053"/>
        <v>2</v>
      </c>
      <c r="P1536" s="2" t="str">
        <f t="shared" si="3053"/>
        <v>dez</v>
      </c>
      <c r="Q1536" s="7" t="str">
        <f>IF($N1536=1,IF(ISERROR(VLOOKUP($P1536,'M1'!$A:$C,Q$2,FALSE)),"NOT PRESENT",VLOOKUP($P1536,'M1'!$A:$C,Q$2,FALSE)),IF($N1536=2,IF(ISERROR(VLOOKUP(DATA!$P1536,'M2'!$A:$C,Q$2,FALSE)),"NOT PRESENT",VLOOKUP(DATA!$P1536,'M2'!$A:$C,Q$2,FALSE)),IF($N1536=0,IF(ISERROR(VLOOKUP($P1536,'M1'!$A:$C,Q$2,FALSE)),IF(ISERROR(VLOOKUP(DATA!$P1536,'M2'!$A:$C,Q$2,FALSE)),"NOT PRESENT",VLOOKUP(DATA!$P1536,'M2'!$A:$C,Q$2,FALSE)),VLOOKUP($P1536,'M1'!$A:$C,Q$2,FALSE)),"SPECIFY METHOD")))</f>
        <v>Debris - Zero</v>
      </c>
      <c r="R1536" s="7" t="str">
        <f>IF($N1536=1,IF(ISERROR(VLOOKUP($P1536,'M1'!$A:$C,R$2,FALSE)),"NOT PRESENT",VLOOKUP($P1536,'M1'!$A:$C,R$2,FALSE)),IF($N1536=2,IF(ISERROR(VLOOKUP(DATA!$P1536,'M2'!$A:$C,R$2,FALSE)),"NOT PRESENT",VLOOKUP(DATA!$P1536,'M2'!$A:$C,R$2,FALSE)),IF($N1536=0,IF(ISERROR(VLOOKUP($P1536,'M1'!$A:$C,R$2,FALSE)),IF(ISERROR(VLOOKUP(DATA!$P1536,'M2'!$A:$C,R$2,FALSE)),"NOT PRESENT",VLOOKUP(DATA!$P1536,'M2'!$A:$C,R$2,FALSE)),VLOOKUP($P1536,'M1'!$A:$C,R$2,FALSE)),"SPECIFY METHOD")))</f>
        <v>No Debris found</v>
      </c>
      <c r="S1536" s="33">
        <f t="shared" si="2963"/>
        <v>0</v>
      </c>
      <c r="T1536" s="2">
        <v>0</v>
      </c>
    </row>
    <row r="1537" spans="2:20">
      <c r="B1537" s="2" t="str">
        <f t="shared" ref="B1537:D1537" si="3054">IF(ISERROR(B1536),IF(ISERROR(B1535),IF(ISERROR(B1534),"BLANK",B1534),B1535),B1536)</f>
        <v>LH</v>
      </c>
      <c r="C1537" s="2" t="str">
        <f t="shared" si="3054"/>
        <v>KK</v>
      </c>
      <c r="D1537" s="2" t="str">
        <f t="shared" si="3054"/>
        <v>BC3</v>
      </c>
      <c r="E1537" s="7" t="str">
        <f>IF(ISERROR(VLOOKUP($D1537,SITES!$A:$E,2,FALSE)),"",VLOOKUP($D1537,SITES!$A:$E,2,FALSE))</f>
        <v>Broward County 3</v>
      </c>
      <c r="F1537" s="4">
        <f>IF(ISERROR(VLOOKUP($D1537,SITES!$A:$E,3,FALSE)),"",VLOOKUP($D1537,SITES!$A:$E,3,FALSE))</f>
        <v>26.158633333333334</v>
      </c>
      <c r="G1537" s="31">
        <f>IF(ISERROR(VLOOKUP($D1537,SITES!$A:$E,4,FALSE)),"",VLOOKUP($D1537,SITES!$A:$E,4,FALSE))</f>
        <v>-80.077349999999996</v>
      </c>
      <c r="H1537" s="50">
        <f t="shared" ref="H1537:P1537" si="3055">IF(ISERROR(H1536),IF(ISERROR(H1535),IF(ISERROR(H1534),"BLANK",H1534),H1535),H1536)</f>
        <v>45479</v>
      </c>
      <c r="I1537" s="2">
        <f t="shared" si="3055"/>
        <v>15</v>
      </c>
      <c r="J1537" s="2" t="str">
        <f t="shared" si="3055"/>
        <v>N</v>
      </c>
      <c r="K1537" s="6">
        <f t="shared" si="3055"/>
        <v>0.41666666666666669</v>
      </c>
      <c r="L1537" s="2" t="str">
        <f t="shared" si="3055"/>
        <v>Angela</v>
      </c>
      <c r="M1537" s="2">
        <f t="shared" si="3055"/>
        <v>18.899999999999999</v>
      </c>
      <c r="N1537" s="2">
        <f t="shared" si="3055"/>
        <v>2</v>
      </c>
      <c r="O1537" s="2">
        <f t="shared" si="3055"/>
        <v>2</v>
      </c>
      <c r="P1537" s="2" t="str">
        <f t="shared" si="3055"/>
        <v>dez</v>
      </c>
      <c r="Q1537" s="7" t="str">
        <f>IF($N1537=1,IF(ISERROR(VLOOKUP($P1537,'M1'!$A:$C,Q$2,FALSE)),"NOT PRESENT",VLOOKUP($P1537,'M1'!$A:$C,Q$2,FALSE)),IF($N1537=2,IF(ISERROR(VLOOKUP(DATA!$P1537,'M2'!$A:$C,Q$2,FALSE)),"NOT PRESENT",VLOOKUP(DATA!$P1537,'M2'!$A:$C,Q$2,FALSE)),IF($N1537=0,IF(ISERROR(VLOOKUP($P1537,'M1'!$A:$C,Q$2,FALSE)),IF(ISERROR(VLOOKUP(DATA!$P1537,'M2'!$A:$C,Q$2,FALSE)),"NOT PRESENT",VLOOKUP(DATA!$P1537,'M2'!$A:$C,Q$2,FALSE)),VLOOKUP($P1537,'M1'!$A:$C,Q$2,FALSE)),"SPECIFY METHOD")))</f>
        <v>Debris - Zero</v>
      </c>
      <c r="R1537" s="7" t="str">
        <f>IF($N1537=1,IF(ISERROR(VLOOKUP($P1537,'M1'!$A:$C,R$2,FALSE)),"NOT PRESENT",VLOOKUP($P1537,'M1'!$A:$C,R$2,FALSE)),IF($N1537=2,IF(ISERROR(VLOOKUP(DATA!$P1537,'M2'!$A:$C,R$2,FALSE)),"NOT PRESENT",VLOOKUP(DATA!$P1537,'M2'!$A:$C,R$2,FALSE)),IF($N1537=0,IF(ISERROR(VLOOKUP($P1537,'M1'!$A:$C,R$2,FALSE)),IF(ISERROR(VLOOKUP(DATA!$P1537,'M2'!$A:$C,R$2,FALSE)),"NOT PRESENT",VLOOKUP(DATA!$P1537,'M2'!$A:$C,R$2,FALSE)),VLOOKUP($P1537,'M1'!$A:$C,R$2,FALSE)),"SPECIFY METHOD")))</f>
        <v>No Debris found</v>
      </c>
      <c r="S1537" s="33">
        <f t="shared" si="2963"/>
        <v>0</v>
      </c>
      <c r="T1537" s="2">
        <v>0</v>
      </c>
    </row>
    <row r="1538" spans="2:20">
      <c r="B1538" s="2" t="str">
        <f t="shared" ref="B1538:D1538" si="3056">IF(ISERROR(B1537),IF(ISERROR(B1536),IF(ISERROR(B1535),"BLANK",B1535),B1536),B1537)</f>
        <v>LH</v>
      </c>
      <c r="C1538" s="2" t="str">
        <f t="shared" si="3056"/>
        <v>KK</v>
      </c>
      <c r="D1538" s="2" t="str">
        <f t="shared" si="3056"/>
        <v>BC3</v>
      </c>
      <c r="E1538" s="7" t="str">
        <f>IF(ISERROR(VLOOKUP($D1538,SITES!$A:$E,2,FALSE)),"",VLOOKUP($D1538,SITES!$A:$E,2,FALSE))</f>
        <v>Broward County 3</v>
      </c>
      <c r="F1538" s="4">
        <f>IF(ISERROR(VLOOKUP($D1538,SITES!$A:$E,3,FALSE)),"",VLOOKUP($D1538,SITES!$A:$E,3,FALSE))</f>
        <v>26.158633333333334</v>
      </c>
      <c r="G1538" s="31">
        <f>IF(ISERROR(VLOOKUP($D1538,SITES!$A:$E,4,FALSE)),"",VLOOKUP($D1538,SITES!$A:$E,4,FALSE))</f>
        <v>-80.077349999999996</v>
      </c>
      <c r="H1538" s="50">
        <f t="shared" ref="H1538:P1538" si="3057">IF(ISERROR(H1537),IF(ISERROR(H1536),IF(ISERROR(H1535),"BLANK",H1535),H1536),H1537)</f>
        <v>45479</v>
      </c>
      <c r="I1538" s="2">
        <f t="shared" si="3057"/>
        <v>15</v>
      </c>
      <c r="J1538" s="2" t="str">
        <f t="shared" si="3057"/>
        <v>N</v>
      </c>
      <c r="K1538" s="6">
        <f t="shared" si="3057"/>
        <v>0.41666666666666669</v>
      </c>
      <c r="L1538" s="2" t="str">
        <f t="shared" si="3057"/>
        <v>Angela</v>
      </c>
      <c r="M1538" s="2">
        <f t="shared" si="3057"/>
        <v>18.899999999999999</v>
      </c>
      <c r="N1538" s="2">
        <f t="shared" si="3057"/>
        <v>2</v>
      </c>
      <c r="O1538" s="2">
        <f t="shared" si="3057"/>
        <v>2</v>
      </c>
      <c r="P1538" s="2" t="str">
        <f t="shared" si="3057"/>
        <v>dez</v>
      </c>
      <c r="Q1538" s="7" t="str">
        <f>IF($N1538=1,IF(ISERROR(VLOOKUP($P1538,'M1'!$A:$C,Q$2,FALSE)),"NOT PRESENT",VLOOKUP($P1538,'M1'!$A:$C,Q$2,FALSE)),IF($N1538=2,IF(ISERROR(VLOOKUP(DATA!$P1538,'M2'!$A:$C,Q$2,FALSE)),"NOT PRESENT",VLOOKUP(DATA!$P1538,'M2'!$A:$C,Q$2,FALSE)),IF($N1538=0,IF(ISERROR(VLOOKUP($P1538,'M1'!$A:$C,Q$2,FALSE)),IF(ISERROR(VLOOKUP(DATA!$P1538,'M2'!$A:$C,Q$2,FALSE)),"NOT PRESENT",VLOOKUP(DATA!$P1538,'M2'!$A:$C,Q$2,FALSE)),VLOOKUP($P1538,'M1'!$A:$C,Q$2,FALSE)),"SPECIFY METHOD")))</f>
        <v>Debris - Zero</v>
      </c>
      <c r="R1538" s="7" t="str">
        <f>IF($N1538=1,IF(ISERROR(VLOOKUP($P1538,'M1'!$A:$C,R$2,FALSE)),"NOT PRESENT",VLOOKUP($P1538,'M1'!$A:$C,R$2,FALSE)),IF($N1538=2,IF(ISERROR(VLOOKUP(DATA!$P1538,'M2'!$A:$C,R$2,FALSE)),"NOT PRESENT",VLOOKUP(DATA!$P1538,'M2'!$A:$C,R$2,FALSE)),IF($N1538=0,IF(ISERROR(VLOOKUP($P1538,'M1'!$A:$C,R$2,FALSE)),IF(ISERROR(VLOOKUP(DATA!$P1538,'M2'!$A:$C,R$2,FALSE)),"NOT PRESENT",VLOOKUP(DATA!$P1538,'M2'!$A:$C,R$2,FALSE)),VLOOKUP($P1538,'M1'!$A:$C,R$2,FALSE)),"SPECIFY METHOD")))</f>
        <v>No Debris found</v>
      </c>
      <c r="S1538" s="33">
        <f t="shared" si="2963"/>
        <v>0</v>
      </c>
      <c r="T1538" s="2">
        <v>0</v>
      </c>
    </row>
    <row r="1539" spans="2:20">
      <c r="B1539" s="2" t="str">
        <f t="shared" ref="B1539:D1539" si="3058">IF(ISERROR(B1538),IF(ISERROR(B1537),IF(ISERROR(B1536),"BLANK",B1536),B1537),B1538)</f>
        <v>LH</v>
      </c>
      <c r="C1539" s="2" t="str">
        <f t="shared" si="3058"/>
        <v>KK</v>
      </c>
      <c r="D1539" s="2" t="str">
        <f t="shared" si="3058"/>
        <v>BC3</v>
      </c>
      <c r="E1539" s="7" t="str">
        <f>IF(ISERROR(VLOOKUP($D1539,SITES!$A:$E,2,FALSE)),"",VLOOKUP($D1539,SITES!$A:$E,2,FALSE))</f>
        <v>Broward County 3</v>
      </c>
      <c r="F1539" s="4">
        <f>IF(ISERROR(VLOOKUP($D1539,SITES!$A:$E,3,FALSE)),"",VLOOKUP($D1539,SITES!$A:$E,3,FALSE))</f>
        <v>26.158633333333334</v>
      </c>
      <c r="G1539" s="31">
        <f>IF(ISERROR(VLOOKUP($D1539,SITES!$A:$E,4,FALSE)),"",VLOOKUP($D1539,SITES!$A:$E,4,FALSE))</f>
        <v>-80.077349999999996</v>
      </c>
      <c r="H1539" s="50">
        <f t="shared" ref="H1539:P1539" si="3059">IF(ISERROR(H1538),IF(ISERROR(H1537),IF(ISERROR(H1536),"BLANK",H1536),H1537),H1538)</f>
        <v>45479</v>
      </c>
      <c r="I1539" s="2">
        <f t="shared" si="3059"/>
        <v>15</v>
      </c>
      <c r="J1539" s="2" t="str">
        <f t="shared" si="3059"/>
        <v>N</v>
      </c>
      <c r="K1539" s="6">
        <f t="shared" si="3059"/>
        <v>0.41666666666666669</v>
      </c>
      <c r="L1539" s="2" t="str">
        <f t="shared" si="3059"/>
        <v>Angela</v>
      </c>
      <c r="M1539" s="2">
        <f t="shared" si="3059"/>
        <v>18.899999999999999</v>
      </c>
      <c r="N1539" s="2">
        <f t="shared" si="3059"/>
        <v>2</v>
      </c>
      <c r="O1539" s="2">
        <f t="shared" si="3059"/>
        <v>2</v>
      </c>
      <c r="P1539" s="2" t="str">
        <f t="shared" si="3059"/>
        <v>dez</v>
      </c>
      <c r="Q1539" s="7" t="str">
        <f>IF($N1539=1,IF(ISERROR(VLOOKUP($P1539,'M1'!$A:$C,Q$2,FALSE)),"NOT PRESENT",VLOOKUP($P1539,'M1'!$A:$C,Q$2,FALSE)),IF($N1539=2,IF(ISERROR(VLOOKUP(DATA!$P1539,'M2'!$A:$C,Q$2,FALSE)),"NOT PRESENT",VLOOKUP(DATA!$P1539,'M2'!$A:$C,Q$2,FALSE)),IF($N1539=0,IF(ISERROR(VLOOKUP($P1539,'M1'!$A:$C,Q$2,FALSE)),IF(ISERROR(VLOOKUP(DATA!$P1539,'M2'!$A:$C,Q$2,FALSE)),"NOT PRESENT",VLOOKUP(DATA!$P1539,'M2'!$A:$C,Q$2,FALSE)),VLOOKUP($P1539,'M1'!$A:$C,Q$2,FALSE)),"SPECIFY METHOD")))</f>
        <v>Debris - Zero</v>
      </c>
      <c r="R1539" s="7" t="str">
        <f>IF($N1539=1,IF(ISERROR(VLOOKUP($P1539,'M1'!$A:$C,R$2,FALSE)),"NOT PRESENT",VLOOKUP($P1539,'M1'!$A:$C,R$2,FALSE)),IF($N1539=2,IF(ISERROR(VLOOKUP(DATA!$P1539,'M2'!$A:$C,R$2,FALSE)),"NOT PRESENT",VLOOKUP(DATA!$P1539,'M2'!$A:$C,R$2,FALSE)),IF($N1539=0,IF(ISERROR(VLOOKUP($P1539,'M1'!$A:$C,R$2,FALSE)),IF(ISERROR(VLOOKUP(DATA!$P1539,'M2'!$A:$C,R$2,FALSE)),"NOT PRESENT",VLOOKUP(DATA!$P1539,'M2'!$A:$C,R$2,FALSE)),VLOOKUP($P1539,'M1'!$A:$C,R$2,FALSE)),"SPECIFY METHOD")))</f>
        <v>No Debris found</v>
      </c>
      <c r="S1539" s="33">
        <f t="shared" si="2963"/>
        <v>0</v>
      </c>
      <c r="T1539" s="2">
        <v>0</v>
      </c>
    </row>
    <row r="1540" spans="2:20">
      <c r="B1540" s="2" t="str">
        <f t="shared" ref="B1540:D1540" si="3060">IF(ISERROR(B1539),IF(ISERROR(B1538),IF(ISERROR(B1537),"BLANK",B1537),B1538),B1539)</f>
        <v>LH</v>
      </c>
      <c r="C1540" s="2" t="str">
        <f t="shared" si="3060"/>
        <v>KK</v>
      </c>
      <c r="D1540" s="2" t="str">
        <f t="shared" si="3060"/>
        <v>BC3</v>
      </c>
      <c r="E1540" s="7" t="str">
        <f>IF(ISERROR(VLOOKUP($D1540,SITES!$A:$E,2,FALSE)),"",VLOOKUP($D1540,SITES!$A:$E,2,FALSE))</f>
        <v>Broward County 3</v>
      </c>
      <c r="F1540" s="4">
        <f>IF(ISERROR(VLOOKUP($D1540,SITES!$A:$E,3,FALSE)),"",VLOOKUP($D1540,SITES!$A:$E,3,FALSE))</f>
        <v>26.158633333333334</v>
      </c>
      <c r="G1540" s="31">
        <f>IF(ISERROR(VLOOKUP($D1540,SITES!$A:$E,4,FALSE)),"",VLOOKUP($D1540,SITES!$A:$E,4,FALSE))</f>
        <v>-80.077349999999996</v>
      </c>
      <c r="H1540" s="50">
        <f t="shared" ref="H1540:P1540" si="3061">IF(ISERROR(H1539),IF(ISERROR(H1538),IF(ISERROR(H1537),"BLANK",H1537),H1538),H1539)</f>
        <v>45479</v>
      </c>
      <c r="I1540" s="2">
        <f t="shared" si="3061"/>
        <v>15</v>
      </c>
      <c r="J1540" s="2" t="str">
        <f t="shared" si="3061"/>
        <v>N</v>
      </c>
      <c r="K1540" s="6">
        <f t="shared" si="3061"/>
        <v>0.41666666666666669</v>
      </c>
      <c r="L1540" s="2" t="str">
        <f t="shared" si="3061"/>
        <v>Angela</v>
      </c>
      <c r="M1540" s="2">
        <f t="shared" si="3061"/>
        <v>18.899999999999999</v>
      </c>
      <c r="N1540" s="2">
        <f t="shared" si="3061"/>
        <v>2</v>
      </c>
      <c r="O1540" s="2">
        <f t="shared" si="3061"/>
        <v>2</v>
      </c>
      <c r="P1540" s="2" t="str">
        <f t="shared" si="3061"/>
        <v>dez</v>
      </c>
      <c r="Q1540" s="7" t="str">
        <f>IF($N1540=1,IF(ISERROR(VLOOKUP($P1540,'M1'!$A:$C,Q$2,FALSE)),"NOT PRESENT",VLOOKUP($P1540,'M1'!$A:$C,Q$2,FALSE)),IF($N1540=2,IF(ISERROR(VLOOKUP(DATA!$P1540,'M2'!$A:$C,Q$2,FALSE)),"NOT PRESENT",VLOOKUP(DATA!$P1540,'M2'!$A:$C,Q$2,FALSE)),IF($N1540=0,IF(ISERROR(VLOOKUP($P1540,'M1'!$A:$C,Q$2,FALSE)),IF(ISERROR(VLOOKUP(DATA!$P1540,'M2'!$A:$C,Q$2,FALSE)),"NOT PRESENT",VLOOKUP(DATA!$P1540,'M2'!$A:$C,Q$2,FALSE)),VLOOKUP($P1540,'M1'!$A:$C,Q$2,FALSE)),"SPECIFY METHOD")))</f>
        <v>Debris - Zero</v>
      </c>
      <c r="R1540" s="7" t="str">
        <f>IF($N1540=1,IF(ISERROR(VLOOKUP($P1540,'M1'!$A:$C,R$2,FALSE)),"NOT PRESENT",VLOOKUP($P1540,'M1'!$A:$C,R$2,FALSE)),IF($N1540=2,IF(ISERROR(VLOOKUP(DATA!$P1540,'M2'!$A:$C,R$2,FALSE)),"NOT PRESENT",VLOOKUP(DATA!$P1540,'M2'!$A:$C,R$2,FALSE)),IF($N1540=0,IF(ISERROR(VLOOKUP($P1540,'M1'!$A:$C,R$2,FALSE)),IF(ISERROR(VLOOKUP(DATA!$P1540,'M2'!$A:$C,R$2,FALSE)),"NOT PRESENT",VLOOKUP(DATA!$P1540,'M2'!$A:$C,R$2,FALSE)),VLOOKUP($P1540,'M1'!$A:$C,R$2,FALSE)),"SPECIFY METHOD")))</f>
        <v>No Debris found</v>
      </c>
      <c r="S1540" s="33">
        <f t="shared" si="2963"/>
        <v>0</v>
      </c>
      <c r="T1540" s="2">
        <v>0</v>
      </c>
    </row>
    <row r="1541" spans="2:20">
      <c r="B1541" s="2" t="str">
        <f t="shared" ref="B1541:D1541" si="3062">IF(ISERROR(B1540),IF(ISERROR(B1539),IF(ISERROR(B1538),"BLANK",B1538),B1539),B1540)</f>
        <v>LH</v>
      </c>
      <c r="C1541" s="2" t="str">
        <f t="shared" si="3062"/>
        <v>KK</v>
      </c>
      <c r="D1541" s="2" t="str">
        <f t="shared" si="3062"/>
        <v>BC3</v>
      </c>
      <c r="E1541" s="7" t="str">
        <f>IF(ISERROR(VLOOKUP($D1541,SITES!$A:$E,2,FALSE)),"",VLOOKUP($D1541,SITES!$A:$E,2,FALSE))</f>
        <v>Broward County 3</v>
      </c>
      <c r="F1541" s="4">
        <f>IF(ISERROR(VLOOKUP($D1541,SITES!$A:$E,3,FALSE)),"",VLOOKUP($D1541,SITES!$A:$E,3,FALSE))</f>
        <v>26.158633333333334</v>
      </c>
      <c r="G1541" s="31">
        <f>IF(ISERROR(VLOOKUP($D1541,SITES!$A:$E,4,FALSE)),"",VLOOKUP($D1541,SITES!$A:$E,4,FALSE))</f>
        <v>-80.077349999999996</v>
      </c>
      <c r="H1541" s="50">
        <f t="shared" ref="H1541:P1541" si="3063">IF(ISERROR(H1540),IF(ISERROR(H1539),IF(ISERROR(H1538),"BLANK",H1538),H1539),H1540)</f>
        <v>45479</v>
      </c>
      <c r="I1541" s="2">
        <f t="shared" si="3063"/>
        <v>15</v>
      </c>
      <c r="J1541" s="2" t="str">
        <f t="shared" si="3063"/>
        <v>N</v>
      </c>
      <c r="K1541" s="6">
        <f t="shared" si="3063"/>
        <v>0.41666666666666669</v>
      </c>
      <c r="L1541" s="2" t="str">
        <f t="shared" si="3063"/>
        <v>Angela</v>
      </c>
      <c r="M1541" s="2">
        <f t="shared" si="3063"/>
        <v>18.899999999999999</v>
      </c>
      <c r="N1541" s="2">
        <f t="shared" si="3063"/>
        <v>2</v>
      </c>
      <c r="O1541" s="2">
        <f t="shared" si="3063"/>
        <v>2</v>
      </c>
      <c r="P1541" s="2" t="str">
        <f t="shared" si="3063"/>
        <v>dez</v>
      </c>
      <c r="Q1541" s="7" t="str">
        <f>IF($N1541=1,IF(ISERROR(VLOOKUP($P1541,'M1'!$A:$C,Q$2,FALSE)),"NOT PRESENT",VLOOKUP($P1541,'M1'!$A:$C,Q$2,FALSE)),IF($N1541=2,IF(ISERROR(VLOOKUP(DATA!$P1541,'M2'!$A:$C,Q$2,FALSE)),"NOT PRESENT",VLOOKUP(DATA!$P1541,'M2'!$A:$C,Q$2,FALSE)),IF($N1541=0,IF(ISERROR(VLOOKUP($P1541,'M1'!$A:$C,Q$2,FALSE)),IF(ISERROR(VLOOKUP(DATA!$P1541,'M2'!$A:$C,Q$2,FALSE)),"NOT PRESENT",VLOOKUP(DATA!$P1541,'M2'!$A:$C,Q$2,FALSE)),VLOOKUP($P1541,'M1'!$A:$C,Q$2,FALSE)),"SPECIFY METHOD")))</f>
        <v>Debris - Zero</v>
      </c>
      <c r="R1541" s="7" t="str">
        <f>IF($N1541=1,IF(ISERROR(VLOOKUP($P1541,'M1'!$A:$C,R$2,FALSE)),"NOT PRESENT",VLOOKUP($P1541,'M1'!$A:$C,R$2,FALSE)),IF($N1541=2,IF(ISERROR(VLOOKUP(DATA!$P1541,'M2'!$A:$C,R$2,FALSE)),"NOT PRESENT",VLOOKUP(DATA!$P1541,'M2'!$A:$C,R$2,FALSE)),IF($N1541=0,IF(ISERROR(VLOOKUP($P1541,'M1'!$A:$C,R$2,FALSE)),IF(ISERROR(VLOOKUP(DATA!$P1541,'M2'!$A:$C,R$2,FALSE)),"NOT PRESENT",VLOOKUP(DATA!$P1541,'M2'!$A:$C,R$2,FALSE)),VLOOKUP($P1541,'M1'!$A:$C,R$2,FALSE)),"SPECIFY METHOD")))</f>
        <v>No Debris found</v>
      </c>
      <c r="S1541" s="33">
        <f t="shared" si="2963"/>
        <v>0</v>
      </c>
      <c r="T1541" s="2">
        <v>0</v>
      </c>
    </row>
    <row r="1542" spans="2:20">
      <c r="B1542" s="2" t="str">
        <f t="shared" ref="B1542:D1542" si="3064">IF(ISERROR(B1541),IF(ISERROR(B1540),IF(ISERROR(B1539),"BLANK",B1539),B1540),B1541)</f>
        <v>LH</v>
      </c>
      <c r="C1542" s="2" t="str">
        <f t="shared" si="3064"/>
        <v>KK</v>
      </c>
      <c r="D1542" s="2" t="str">
        <f t="shared" si="3064"/>
        <v>BC3</v>
      </c>
      <c r="E1542" s="7" t="str">
        <f>IF(ISERROR(VLOOKUP($D1542,SITES!$A:$E,2,FALSE)),"",VLOOKUP($D1542,SITES!$A:$E,2,FALSE))</f>
        <v>Broward County 3</v>
      </c>
      <c r="F1542" s="4">
        <f>IF(ISERROR(VLOOKUP($D1542,SITES!$A:$E,3,FALSE)),"",VLOOKUP($D1542,SITES!$A:$E,3,FALSE))</f>
        <v>26.158633333333334</v>
      </c>
      <c r="G1542" s="31">
        <f>IF(ISERROR(VLOOKUP($D1542,SITES!$A:$E,4,FALSE)),"",VLOOKUP($D1542,SITES!$A:$E,4,FALSE))</f>
        <v>-80.077349999999996</v>
      </c>
      <c r="H1542" s="50">
        <f t="shared" ref="H1542:P1542" si="3065">IF(ISERROR(H1541),IF(ISERROR(H1540),IF(ISERROR(H1539),"BLANK",H1539),H1540),H1541)</f>
        <v>45479</v>
      </c>
      <c r="I1542" s="2">
        <f t="shared" si="3065"/>
        <v>15</v>
      </c>
      <c r="J1542" s="2" t="str">
        <f t="shared" si="3065"/>
        <v>N</v>
      </c>
      <c r="K1542" s="6">
        <f t="shared" si="3065"/>
        <v>0.41666666666666669</v>
      </c>
      <c r="L1542" s="2" t="str">
        <f t="shared" si="3065"/>
        <v>Angela</v>
      </c>
      <c r="M1542" s="2">
        <f t="shared" si="3065"/>
        <v>18.899999999999999</v>
      </c>
      <c r="N1542" s="2">
        <f t="shared" si="3065"/>
        <v>2</v>
      </c>
      <c r="O1542" s="2">
        <f t="shared" si="3065"/>
        <v>2</v>
      </c>
      <c r="P1542" s="2" t="str">
        <f t="shared" si="3065"/>
        <v>dez</v>
      </c>
      <c r="Q1542" s="7" t="str">
        <f>IF($N1542=1,IF(ISERROR(VLOOKUP($P1542,'M1'!$A:$C,Q$2,FALSE)),"NOT PRESENT",VLOOKUP($P1542,'M1'!$A:$C,Q$2,FALSE)),IF($N1542=2,IF(ISERROR(VLOOKUP(DATA!$P1542,'M2'!$A:$C,Q$2,FALSE)),"NOT PRESENT",VLOOKUP(DATA!$P1542,'M2'!$A:$C,Q$2,FALSE)),IF($N1542=0,IF(ISERROR(VLOOKUP($P1542,'M1'!$A:$C,Q$2,FALSE)),IF(ISERROR(VLOOKUP(DATA!$P1542,'M2'!$A:$C,Q$2,FALSE)),"NOT PRESENT",VLOOKUP(DATA!$P1542,'M2'!$A:$C,Q$2,FALSE)),VLOOKUP($P1542,'M1'!$A:$C,Q$2,FALSE)),"SPECIFY METHOD")))</f>
        <v>Debris - Zero</v>
      </c>
      <c r="R1542" s="7" t="str">
        <f>IF($N1542=1,IF(ISERROR(VLOOKUP($P1542,'M1'!$A:$C,R$2,FALSE)),"NOT PRESENT",VLOOKUP($P1542,'M1'!$A:$C,R$2,FALSE)),IF($N1542=2,IF(ISERROR(VLOOKUP(DATA!$P1542,'M2'!$A:$C,R$2,FALSE)),"NOT PRESENT",VLOOKUP(DATA!$P1542,'M2'!$A:$C,R$2,FALSE)),IF($N1542=0,IF(ISERROR(VLOOKUP($P1542,'M1'!$A:$C,R$2,FALSE)),IF(ISERROR(VLOOKUP(DATA!$P1542,'M2'!$A:$C,R$2,FALSE)),"NOT PRESENT",VLOOKUP(DATA!$P1542,'M2'!$A:$C,R$2,FALSE)),VLOOKUP($P1542,'M1'!$A:$C,R$2,FALSE)),"SPECIFY METHOD")))</f>
        <v>No Debris found</v>
      </c>
      <c r="S1542" s="33">
        <f t="shared" si="2963"/>
        <v>0</v>
      </c>
      <c r="T1542" s="2">
        <v>0</v>
      </c>
    </row>
    <row r="1543" spans="2:20">
      <c r="B1543" s="2" t="str">
        <f t="shared" ref="B1543:D1543" si="3066">IF(ISERROR(B1542),IF(ISERROR(B1541),IF(ISERROR(B1540),"BLANK",B1540),B1541),B1542)</f>
        <v>LH</v>
      </c>
      <c r="C1543" s="2" t="str">
        <f t="shared" si="3066"/>
        <v>KK</v>
      </c>
      <c r="D1543" s="2" t="str">
        <f t="shared" si="3066"/>
        <v>BC3</v>
      </c>
      <c r="E1543" s="7" t="str">
        <f>IF(ISERROR(VLOOKUP($D1543,SITES!$A:$E,2,FALSE)),"",VLOOKUP($D1543,SITES!$A:$E,2,FALSE))</f>
        <v>Broward County 3</v>
      </c>
      <c r="F1543" s="4">
        <f>IF(ISERROR(VLOOKUP($D1543,SITES!$A:$E,3,FALSE)),"",VLOOKUP($D1543,SITES!$A:$E,3,FALSE))</f>
        <v>26.158633333333334</v>
      </c>
      <c r="G1543" s="31">
        <f>IF(ISERROR(VLOOKUP($D1543,SITES!$A:$E,4,FALSE)),"",VLOOKUP($D1543,SITES!$A:$E,4,FALSE))</f>
        <v>-80.077349999999996</v>
      </c>
      <c r="H1543" s="50">
        <f t="shared" ref="H1543:P1543" si="3067">IF(ISERROR(H1542),IF(ISERROR(H1541),IF(ISERROR(H1540),"BLANK",H1540),H1541),H1542)</f>
        <v>45479</v>
      </c>
      <c r="I1543" s="2">
        <f t="shared" si="3067"/>
        <v>15</v>
      </c>
      <c r="J1543" s="2" t="str">
        <f t="shared" si="3067"/>
        <v>N</v>
      </c>
      <c r="K1543" s="6">
        <f t="shared" si="3067"/>
        <v>0.41666666666666669</v>
      </c>
      <c r="L1543" s="2" t="str">
        <f t="shared" si="3067"/>
        <v>Angela</v>
      </c>
      <c r="M1543" s="2">
        <f t="shared" si="3067"/>
        <v>18.899999999999999</v>
      </c>
      <c r="N1543" s="2">
        <f t="shared" si="3067"/>
        <v>2</v>
      </c>
      <c r="O1543" s="2">
        <f t="shared" si="3067"/>
        <v>2</v>
      </c>
      <c r="P1543" s="2" t="str">
        <f t="shared" si="3067"/>
        <v>dez</v>
      </c>
      <c r="Q1543" s="7" t="str">
        <f>IF($N1543=1,IF(ISERROR(VLOOKUP($P1543,'M1'!$A:$C,Q$2,FALSE)),"NOT PRESENT",VLOOKUP($P1543,'M1'!$A:$C,Q$2,FALSE)),IF($N1543=2,IF(ISERROR(VLOOKUP(DATA!$P1543,'M2'!$A:$C,Q$2,FALSE)),"NOT PRESENT",VLOOKUP(DATA!$P1543,'M2'!$A:$C,Q$2,FALSE)),IF($N1543=0,IF(ISERROR(VLOOKUP($P1543,'M1'!$A:$C,Q$2,FALSE)),IF(ISERROR(VLOOKUP(DATA!$P1543,'M2'!$A:$C,Q$2,FALSE)),"NOT PRESENT",VLOOKUP(DATA!$P1543,'M2'!$A:$C,Q$2,FALSE)),VLOOKUP($P1543,'M1'!$A:$C,Q$2,FALSE)),"SPECIFY METHOD")))</f>
        <v>Debris - Zero</v>
      </c>
      <c r="R1543" s="7" t="str">
        <f>IF($N1543=1,IF(ISERROR(VLOOKUP($P1543,'M1'!$A:$C,R$2,FALSE)),"NOT PRESENT",VLOOKUP($P1543,'M1'!$A:$C,R$2,FALSE)),IF($N1543=2,IF(ISERROR(VLOOKUP(DATA!$P1543,'M2'!$A:$C,R$2,FALSE)),"NOT PRESENT",VLOOKUP(DATA!$P1543,'M2'!$A:$C,R$2,FALSE)),IF($N1543=0,IF(ISERROR(VLOOKUP($P1543,'M1'!$A:$C,R$2,FALSE)),IF(ISERROR(VLOOKUP(DATA!$P1543,'M2'!$A:$C,R$2,FALSE)),"NOT PRESENT",VLOOKUP(DATA!$P1543,'M2'!$A:$C,R$2,FALSE)),VLOOKUP($P1543,'M1'!$A:$C,R$2,FALSE)),"SPECIFY METHOD")))</f>
        <v>No Debris found</v>
      </c>
      <c r="S1543" s="33">
        <f t="shared" si="2963"/>
        <v>0</v>
      </c>
      <c r="T1543" s="2">
        <v>0</v>
      </c>
    </row>
    <row r="1544" spans="2:20">
      <c r="B1544" s="2" t="str">
        <f t="shared" ref="B1544:D1544" si="3068">IF(ISERROR(B1543),IF(ISERROR(B1542),IF(ISERROR(B1541),"BLANK",B1541),B1542),B1543)</f>
        <v>LH</v>
      </c>
      <c r="C1544" s="2" t="str">
        <f t="shared" si="3068"/>
        <v>KK</v>
      </c>
      <c r="D1544" s="2" t="str">
        <f t="shared" si="3068"/>
        <v>BC3</v>
      </c>
      <c r="E1544" s="7" t="str">
        <f>IF(ISERROR(VLOOKUP($D1544,SITES!$A:$E,2,FALSE)),"",VLOOKUP($D1544,SITES!$A:$E,2,FALSE))</f>
        <v>Broward County 3</v>
      </c>
      <c r="F1544" s="4">
        <f>IF(ISERROR(VLOOKUP($D1544,SITES!$A:$E,3,FALSE)),"",VLOOKUP($D1544,SITES!$A:$E,3,FALSE))</f>
        <v>26.158633333333334</v>
      </c>
      <c r="G1544" s="31">
        <f>IF(ISERROR(VLOOKUP($D1544,SITES!$A:$E,4,FALSE)),"",VLOOKUP($D1544,SITES!$A:$E,4,FALSE))</f>
        <v>-80.077349999999996</v>
      </c>
      <c r="H1544" s="50">
        <f t="shared" ref="H1544:P1544" si="3069">IF(ISERROR(H1543),IF(ISERROR(H1542),IF(ISERROR(H1541),"BLANK",H1541),H1542),H1543)</f>
        <v>45479</v>
      </c>
      <c r="I1544" s="2">
        <f t="shared" si="3069"/>
        <v>15</v>
      </c>
      <c r="J1544" s="2" t="str">
        <f t="shared" si="3069"/>
        <v>N</v>
      </c>
      <c r="K1544" s="6">
        <f t="shared" si="3069"/>
        <v>0.41666666666666669</v>
      </c>
      <c r="L1544" s="2" t="str">
        <f t="shared" si="3069"/>
        <v>Angela</v>
      </c>
      <c r="M1544" s="2">
        <f t="shared" si="3069"/>
        <v>18.899999999999999</v>
      </c>
      <c r="N1544" s="2">
        <f t="shared" si="3069"/>
        <v>2</v>
      </c>
      <c r="O1544" s="2">
        <f t="shared" si="3069"/>
        <v>2</v>
      </c>
      <c r="P1544" s="2" t="str">
        <f t="shared" si="3069"/>
        <v>dez</v>
      </c>
      <c r="Q1544" s="7" t="str">
        <f>IF($N1544=1,IF(ISERROR(VLOOKUP($P1544,'M1'!$A:$C,Q$2,FALSE)),"NOT PRESENT",VLOOKUP($P1544,'M1'!$A:$C,Q$2,FALSE)),IF($N1544=2,IF(ISERROR(VLOOKUP(DATA!$P1544,'M2'!$A:$C,Q$2,FALSE)),"NOT PRESENT",VLOOKUP(DATA!$P1544,'M2'!$A:$C,Q$2,FALSE)),IF($N1544=0,IF(ISERROR(VLOOKUP($P1544,'M1'!$A:$C,Q$2,FALSE)),IF(ISERROR(VLOOKUP(DATA!$P1544,'M2'!$A:$C,Q$2,FALSE)),"NOT PRESENT",VLOOKUP(DATA!$P1544,'M2'!$A:$C,Q$2,FALSE)),VLOOKUP($P1544,'M1'!$A:$C,Q$2,FALSE)),"SPECIFY METHOD")))</f>
        <v>Debris - Zero</v>
      </c>
      <c r="R1544" s="7" t="str">
        <f>IF($N1544=1,IF(ISERROR(VLOOKUP($P1544,'M1'!$A:$C,R$2,FALSE)),"NOT PRESENT",VLOOKUP($P1544,'M1'!$A:$C,R$2,FALSE)),IF($N1544=2,IF(ISERROR(VLOOKUP(DATA!$P1544,'M2'!$A:$C,R$2,FALSE)),"NOT PRESENT",VLOOKUP(DATA!$P1544,'M2'!$A:$C,R$2,FALSE)),IF($N1544=0,IF(ISERROR(VLOOKUP($P1544,'M1'!$A:$C,R$2,FALSE)),IF(ISERROR(VLOOKUP(DATA!$P1544,'M2'!$A:$C,R$2,FALSE)),"NOT PRESENT",VLOOKUP(DATA!$P1544,'M2'!$A:$C,R$2,FALSE)),VLOOKUP($P1544,'M1'!$A:$C,R$2,FALSE)),"SPECIFY METHOD")))</f>
        <v>No Debris found</v>
      </c>
      <c r="S1544" s="33">
        <f t="shared" si="2963"/>
        <v>0</v>
      </c>
      <c r="T1544" s="2">
        <v>0</v>
      </c>
    </row>
    <row r="1545" spans="2:20">
      <c r="B1545" s="2" t="str">
        <f t="shared" ref="B1545:D1545" si="3070">IF(ISERROR(B1544),IF(ISERROR(B1543),IF(ISERROR(B1542),"BLANK",B1542),B1543),B1544)</f>
        <v>LH</v>
      </c>
      <c r="C1545" s="2" t="str">
        <f t="shared" si="3070"/>
        <v>KK</v>
      </c>
      <c r="D1545" s="2" t="str">
        <f t="shared" si="3070"/>
        <v>BC3</v>
      </c>
      <c r="E1545" s="7" t="str">
        <f>IF(ISERROR(VLOOKUP($D1545,SITES!$A:$E,2,FALSE)),"",VLOOKUP($D1545,SITES!$A:$E,2,FALSE))</f>
        <v>Broward County 3</v>
      </c>
      <c r="F1545" s="4">
        <f>IF(ISERROR(VLOOKUP($D1545,SITES!$A:$E,3,FALSE)),"",VLOOKUP($D1545,SITES!$A:$E,3,FALSE))</f>
        <v>26.158633333333334</v>
      </c>
      <c r="G1545" s="31">
        <f>IF(ISERROR(VLOOKUP($D1545,SITES!$A:$E,4,FALSE)),"",VLOOKUP($D1545,SITES!$A:$E,4,FALSE))</f>
        <v>-80.077349999999996</v>
      </c>
      <c r="H1545" s="50">
        <f t="shared" ref="H1545:P1545" si="3071">IF(ISERROR(H1544),IF(ISERROR(H1543),IF(ISERROR(H1542),"BLANK",H1542),H1543),H1544)</f>
        <v>45479</v>
      </c>
      <c r="I1545" s="2">
        <f t="shared" si="3071"/>
        <v>15</v>
      </c>
      <c r="J1545" s="2" t="str">
        <f t="shared" si="3071"/>
        <v>N</v>
      </c>
      <c r="K1545" s="6">
        <f t="shared" si="3071"/>
        <v>0.41666666666666669</v>
      </c>
      <c r="L1545" s="2" t="str">
        <f t="shared" si="3071"/>
        <v>Angela</v>
      </c>
      <c r="M1545" s="2">
        <f t="shared" si="3071"/>
        <v>18.899999999999999</v>
      </c>
      <c r="N1545" s="2">
        <f t="shared" si="3071"/>
        <v>2</v>
      </c>
      <c r="O1545" s="2">
        <f t="shared" si="3071"/>
        <v>2</v>
      </c>
      <c r="P1545" s="2" t="str">
        <f t="shared" si="3071"/>
        <v>dez</v>
      </c>
      <c r="Q1545" s="7" t="str">
        <f>IF($N1545=1,IF(ISERROR(VLOOKUP($P1545,'M1'!$A:$C,Q$2,FALSE)),"NOT PRESENT",VLOOKUP($P1545,'M1'!$A:$C,Q$2,FALSE)),IF($N1545=2,IF(ISERROR(VLOOKUP(DATA!$P1545,'M2'!$A:$C,Q$2,FALSE)),"NOT PRESENT",VLOOKUP(DATA!$P1545,'M2'!$A:$C,Q$2,FALSE)),IF($N1545=0,IF(ISERROR(VLOOKUP($P1545,'M1'!$A:$C,Q$2,FALSE)),IF(ISERROR(VLOOKUP(DATA!$P1545,'M2'!$A:$C,Q$2,FALSE)),"NOT PRESENT",VLOOKUP(DATA!$P1545,'M2'!$A:$C,Q$2,FALSE)),VLOOKUP($P1545,'M1'!$A:$C,Q$2,FALSE)),"SPECIFY METHOD")))</f>
        <v>Debris - Zero</v>
      </c>
      <c r="R1545" s="7" t="str">
        <f>IF($N1545=1,IF(ISERROR(VLOOKUP($P1545,'M1'!$A:$C,R$2,FALSE)),"NOT PRESENT",VLOOKUP($P1545,'M1'!$A:$C,R$2,FALSE)),IF($N1545=2,IF(ISERROR(VLOOKUP(DATA!$P1545,'M2'!$A:$C,R$2,FALSE)),"NOT PRESENT",VLOOKUP(DATA!$P1545,'M2'!$A:$C,R$2,FALSE)),IF($N1545=0,IF(ISERROR(VLOOKUP($P1545,'M1'!$A:$C,R$2,FALSE)),IF(ISERROR(VLOOKUP(DATA!$P1545,'M2'!$A:$C,R$2,FALSE)),"NOT PRESENT",VLOOKUP(DATA!$P1545,'M2'!$A:$C,R$2,FALSE)),VLOOKUP($P1545,'M1'!$A:$C,R$2,FALSE)),"SPECIFY METHOD")))</f>
        <v>No Debris found</v>
      </c>
      <c r="S1545" s="33">
        <f t="shared" si="2963"/>
        <v>0</v>
      </c>
      <c r="T1545" s="2">
        <v>0</v>
      </c>
    </row>
    <row r="1546" spans="2:20">
      <c r="B1546" s="2" t="str">
        <f t="shared" ref="B1546:D1546" si="3072">IF(ISERROR(B1545),IF(ISERROR(B1544),IF(ISERROR(B1543),"BLANK",B1543),B1544),B1545)</f>
        <v>LH</v>
      </c>
      <c r="C1546" s="2" t="str">
        <f t="shared" si="3072"/>
        <v>KK</v>
      </c>
      <c r="D1546" s="2" t="str">
        <f t="shared" si="3072"/>
        <v>BC3</v>
      </c>
      <c r="E1546" s="7" t="str">
        <f>IF(ISERROR(VLOOKUP($D1546,SITES!$A:$E,2,FALSE)),"",VLOOKUP($D1546,SITES!$A:$E,2,FALSE))</f>
        <v>Broward County 3</v>
      </c>
      <c r="F1546" s="4">
        <f>IF(ISERROR(VLOOKUP($D1546,SITES!$A:$E,3,FALSE)),"",VLOOKUP($D1546,SITES!$A:$E,3,FALSE))</f>
        <v>26.158633333333334</v>
      </c>
      <c r="G1546" s="31">
        <f>IF(ISERROR(VLOOKUP($D1546,SITES!$A:$E,4,FALSE)),"",VLOOKUP($D1546,SITES!$A:$E,4,FALSE))</f>
        <v>-80.077349999999996</v>
      </c>
      <c r="H1546" s="50">
        <f t="shared" ref="H1546:P1546" si="3073">IF(ISERROR(H1545),IF(ISERROR(H1544),IF(ISERROR(H1543),"BLANK",H1543),H1544),H1545)</f>
        <v>45479</v>
      </c>
      <c r="I1546" s="2">
        <f t="shared" si="3073"/>
        <v>15</v>
      </c>
      <c r="J1546" s="2" t="str">
        <f t="shared" si="3073"/>
        <v>N</v>
      </c>
      <c r="K1546" s="6">
        <f t="shared" si="3073"/>
        <v>0.41666666666666669</v>
      </c>
      <c r="L1546" s="2" t="str">
        <f t="shared" si="3073"/>
        <v>Angela</v>
      </c>
      <c r="M1546" s="2">
        <f t="shared" si="3073"/>
        <v>18.899999999999999</v>
      </c>
      <c r="N1546" s="2">
        <f t="shared" si="3073"/>
        <v>2</v>
      </c>
      <c r="O1546" s="2">
        <f t="shared" si="3073"/>
        <v>2</v>
      </c>
      <c r="P1546" s="2" t="str">
        <f t="shared" si="3073"/>
        <v>dez</v>
      </c>
      <c r="Q1546" s="7" t="str">
        <f>IF($N1546=1,IF(ISERROR(VLOOKUP($P1546,'M1'!$A:$C,Q$2,FALSE)),"NOT PRESENT",VLOOKUP($P1546,'M1'!$A:$C,Q$2,FALSE)),IF($N1546=2,IF(ISERROR(VLOOKUP(DATA!$P1546,'M2'!$A:$C,Q$2,FALSE)),"NOT PRESENT",VLOOKUP(DATA!$P1546,'M2'!$A:$C,Q$2,FALSE)),IF($N1546=0,IF(ISERROR(VLOOKUP($P1546,'M1'!$A:$C,Q$2,FALSE)),IF(ISERROR(VLOOKUP(DATA!$P1546,'M2'!$A:$C,Q$2,FALSE)),"NOT PRESENT",VLOOKUP(DATA!$P1546,'M2'!$A:$C,Q$2,FALSE)),VLOOKUP($P1546,'M1'!$A:$C,Q$2,FALSE)),"SPECIFY METHOD")))</f>
        <v>Debris - Zero</v>
      </c>
      <c r="R1546" s="7" t="str">
        <f>IF($N1546=1,IF(ISERROR(VLOOKUP($P1546,'M1'!$A:$C,R$2,FALSE)),"NOT PRESENT",VLOOKUP($P1546,'M1'!$A:$C,R$2,FALSE)),IF($N1546=2,IF(ISERROR(VLOOKUP(DATA!$P1546,'M2'!$A:$C,R$2,FALSE)),"NOT PRESENT",VLOOKUP(DATA!$P1546,'M2'!$A:$C,R$2,FALSE)),IF($N1546=0,IF(ISERROR(VLOOKUP($P1546,'M1'!$A:$C,R$2,FALSE)),IF(ISERROR(VLOOKUP(DATA!$P1546,'M2'!$A:$C,R$2,FALSE)),"NOT PRESENT",VLOOKUP(DATA!$P1546,'M2'!$A:$C,R$2,FALSE)),VLOOKUP($P1546,'M1'!$A:$C,R$2,FALSE)),"SPECIFY METHOD")))</f>
        <v>No Debris found</v>
      </c>
      <c r="S1546" s="33">
        <f t="shared" si="2963"/>
        <v>0</v>
      </c>
      <c r="T1546" s="2">
        <v>0</v>
      </c>
    </row>
    <row r="1547" spans="2:20">
      <c r="B1547" s="2" t="str">
        <f t="shared" ref="B1547:D1547" si="3074">IF(ISERROR(B1546),IF(ISERROR(B1545),IF(ISERROR(B1544),"BLANK",B1544),B1545),B1546)</f>
        <v>LH</v>
      </c>
      <c r="C1547" s="2" t="str">
        <f t="shared" si="3074"/>
        <v>KK</v>
      </c>
      <c r="D1547" s="2" t="str">
        <f t="shared" si="3074"/>
        <v>BC3</v>
      </c>
      <c r="E1547" s="7" t="str">
        <f>IF(ISERROR(VLOOKUP($D1547,SITES!$A:$E,2,FALSE)),"",VLOOKUP($D1547,SITES!$A:$E,2,FALSE))</f>
        <v>Broward County 3</v>
      </c>
      <c r="F1547" s="4">
        <f>IF(ISERROR(VLOOKUP($D1547,SITES!$A:$E,3,FALSE)),"",VLOOKUP($D1547,SITES!$A:$E,3,FALSE))</f>
        <v>26.158633333333334</v>
      </c>
      <c r="G1547" s="31">
        <f>IF(ISERROR(VLOOKUP($D1547,SITES!$A:$E,4,FALSE)),"",VLOOKUP($D1547,SITES!$A:$E,4,FALSE))</f>
        <v>-80.077349999999996</v>
      </c>
      <c r="H1547" s="50">
        <f t="shared" ref="H1547:P1547" si="3075">IF(ISERROR(H1546),IF(ISERROR(H1545),IF(ISERROR(H1544),"BLANK",H1544),H1545),H1546)</f>
        <v>45479</v>
      </c>
      <c r="I1547" s="2">
        <f t="shared" si="3075"/>
        <v>15</v>
      </c>
      <c r="J1547" s="2" t="str">
        <f t="shared" si="3075"/>
        <v>N</v>
      </c>
      <c r="K1547" s="6">
        <f t="shared" si="3075"/>
        <v>0.41666666666666669</v>
      </c>
      <c r="L1547" s="2" t="str">
        <f t="shared" si="3075"/>
        <v>Angela</v>
      </c>
      <c r="M1547" s="2">
        <f t="shared" si="3075"/>
        <v>18.899999999999999</v>
      </c>
      <c r="N1547" s="2">
        <f t="shared" si="3075"/>
        <v>2</v>
      </c>
      <c r="O1547" s="2">
        <f t="shared" si="3075"/>
        <v>2</v>
      </c>
      <c r="P1547" s="2" t="str">
        <f t="shared" si="3075"/>
        <v>dez</v>
      </c>
      <c r="Q1547" s="7" t="str">
        <f>IF($N1547=1,IF(ISERROR(VLOOKUP($P1547,'M1'!$A:$C,Q$2,FALSE)),"NOT PRESENT",VLOOKUP($P1547,'M1'!$A:$C,Q$2,FALSE)),IF($N1547=2,IF(ISERROR(VLOOKUP(DATA!$P1547,'M2'!$A:$C,Q$2,FALSE)),"NOT PRESENT",VLOOKUP(DATA!$P1547,'M2'!$A:$C,Q$2,FALSE)),IF($N1547=0,IF(ISERROR(VLOOKUP($P1547,'M1'!$A:$C,Q$2,FALSE)),IF(ISERROR(VLOOKUP(DATA!$P1547,'M2'!$A:$C,Q$2,FALSE)),"NOT PRESENT",VLOOKUP(DATA!$P1547,'M2'!$A:$C,Q$2,FALSE)),VLOOKUP($P1547,'M1'!$A:$C,Q$2,FALSE)),"SPECIFY METHOD")))</f>
        <v>Debris - Zero</v>
      </c>
      <c r="R1547" s="7" t="str">
        <f>IF($N1547=1,IF(ISERROR(VLOOKUP($P1547,'M1'!$A:$C,R$2,FALSE)),"NOT PRESENT",VLOOKUP($P1547,'M1'!$A:$C,R$2,FALSE)),IF($N1547=2,IF(ISERROR(VLOOKUP(DATA!$P1547,'M2'!$A:$C,R$2,FALSE)),"NOT PRESENT",VLOOKUP(DATA!$P1547,'M2'!$A:$C,R$2,FALSE)),IF($N1547=0,IF(ISERROR(VLOOKUP($P1547,'M1'!$A:$C,R$2,FALSE)),IF(ISERROR(VLOOKUP(DATA!$P1547,'M2'!$A:$C,R$2,FALSE)),"NOT PRESENT",VLOOKUP(DATA!$P1547,'M2'!$A:$C,R$2,FALSE)),VLOOKUP($P1547,'M1'!$A:$C,R$2,FALSE)),"SPECIFY METHOD")))</f>
        <v>No Debris found</v>
      </c>
      <c r="S1547" s="33">
        <f t="shared" si="2963"/>
        <v>0</v>
      </c>
      <c r="T1547" s="2">
        <v>0</v>
      </c>
    </row>
    <row r="1548" spans="2:20">
      <c r="B1548" s="2" t="str">
        <f t="shared" ref="B1548:D1548" si="3076">IF(ISERROR(B1547),IF(ISERROR(B1546),IF(ISERROR(B1545),"BLANK",B1545),B1546),B1547)</f>
        <v>LH</v>
      </c>
      <c r="C1548" s="2" t="str">
        <f t="shared" si="3076"/>
        <v>KK</v>
      </c>
      <c r="D1548" s="2" t="str">
        <f t="shared" si="3076"/>
        <v>BC3</v>
      </c>
      <c r="E1548" s="7" t="str">
        <f>IF(ISERROR(VLOOKUP($D1548,SITES!$A:$E,2,FALSE)),"",VLOOKUP($D1548,SITES!$A:$E,2,FALSE))</f>
        <v>Broward County 3</v>
      </c>
      <c r="F1548" s="4">
        <f>IF(ISERROR(VLOOKUP($D1548,SITES!$A:$E,3,FALSE)),"",VLOOKUP($D1548,SITES!$A:$E,3,FALSE))</f>
        <v>26.158633333333334</v>
      </c>
      <c r="G1548" s="31">
        <f>IF(ISERROR(VLOOKUP($D1548,SITES!$A:$E,4,FALSE)),"",VLOOKUP($D1548,SITES!$A:$E,4,FALSE))</f>
        <v>-80.077349999999996</v>
      </c>
      <c r="H1548" s="50">
        <f t="shared" ref="H1548:P1548" si="3077">IF(ISERROR(H1547),IF(ISERROR(H1546),IF(ISERROR(H1545),"BLANK",H1545),H1546),H1547)</f>
        <v>45479</v>
      </c>
      <c r="I1548" s="2">
        <f t="shared" si="3077"/>
        <v>15</v>
      </c>
      <c r="J1548" s="2" t="str">
        <f t="shared" si="3077"/>
        <v>N</v>
      </c>
      <c r="K1548" s="6">
        <f t="shared" si="3077"/>
        <v>0.41666666666666669</v>
      </c>
      <c r="L1548" s="2" t="str">
        <f t="shared" si="3077"/>
        <v>Angela</v>
      </c>
      <c r="M1548" s="2">
        <f t="shared" si="3077"/>
        <v>18.899999999999999</v>
      </c>
      <c r="N1548" s="2">
        <f t="shared" si="3077"/>
        <v>2</v>
      </c>
      <c r="O1548" s="2">
        <f t="shared" si="3077"/>
        <v>2</v>
      </c>
      <c r="P1548" s="2" t="str">
        <f t="shared" si="3077"/>
        <v>dez</v>
      </c>
      <c r="Q1548" s="7" t="str">
        <f>IF($N1548=1,IF(ISERROR(VLOOKUP($P1548,'M1'!$A:$C,Q$2,FALSE)),"NOT PRESENT",VLOOKUP($P1548,'M1'!$A:$C,Q$2,FALSE)),IF($N1548=2,IF(ISERROR(VLOOKUP(DATA!$P1548,'M2'!$A:$C,Q$2,FALSE)),"NOT PRESENT",VLOOKUP(DATA!$P1548,'M2'!$A:$C,Q$2,FALSE)),IF($N1548=0,IF(ISERROR(VLOOKUP($P1548,'M1'!$A:$C,Q$2,FALSE)),IF(ISERROR(VLOOKUP(DATA!$P1548,'M2'!$A:$C,Q$2,FALSE)),"NOT PRESENT",VLOOKUP(DATA!$P1548,'M2'!$A:$C,Q$2,FALSE)),VLOOKUP($P1548,'M1'!$A:$C,Q$2,FALSE)),"SPECIFY METHOD")))</f>
        <v>Debris - Zero</v>
      </c>
      <c r="R1548" s="7" t="str">
        <f>IF($N1548=1,IF(ISERROR(VLOOKUP($P1548,'M1'!$A:$C,R$2,FALSE)),"NOT PRESENT",VLOOKUP($P1548,'M1'!$A:$C,R$2,FALSE)),IF($N1548=2,IF(ISERROR(VLOOKUP(DATA!$P1548,'M2'!$A:$C,R$2,FALSE)),"NOT PRESENT",VLOOKUP(DATA!$P1548,'M2'!$A:$C,R$2,FALSE)),IF($N1548=0,IF(ISERROR(VLOOKUP($P1548,'M1'!$A:$C,R$2,FALSE)),IF(ISERROR(VLOOKUP(DATA!$P1548,'M2'!$A:$C,R$2,FALSE)),"NOT PRESENT",VLOOKUP(DATA!$P1548,'M2'!$A:$C,R$2,FALSE)),VLOOKUP($P1548,'M1'!$A:$C,R$2,FALSE)),"SPECIFY METHOD")))</f>
        <v>No Debris found</v>
      </c>
      <c r="S1548" s="33">
        <f t="shared" si="2963"/>
        <v>0</v>
      </c>
      <c r="T1548" s="2">
        <v>0</v>
      </c>
    </row>
    <row r="1549" spans="2:20">
      <c r="B1549" s="2" t="str">
        <f t="shared" ref="B1549:D1549" si="3078">IF(ISERROR(B1548),IF(ISERROR(B1547),IF(ISERROR(B1546),"BLANK",B1546),B1547),B1548)</f>
        <v>LH</v>
      </c>
      <c r="C1549" s="2" t="str">
        <f t="shared" si="3078"/>
        <v>KK</v>
      </c>
      <c r="D1549" s="2" t="str">
        <f t="shared" si="3078"/>
        <v>BC3</v>
      </c>
      <c r="E1549" s="7" t="str">
        <f>IF(ISERROR(VLOOKUP($D1549,SITES!$A:$E,2,FALSE)),"",VLOOKUP($D1549,SITES!$A:$E,2,FALSE))</f>
        <v>Broward County 3</v>
      </c>
      <c r="F1549" s="4">
        <f>IF(ISERROR(VLOOKUP($D1549,SITES!$A:$E,3,FALSE)),"",VLOOKUP($D1549,SITES!$A:$E,3,FALSE))</f>
        <v>26.158633333333334</v>
      </c>
      <c r="G1549" s="31">
        <f>IF(ISERROR(VLOOKUP($D1549,SITES!$A:$E,4,FALSE)),"",VLOOKUP($D1549,SITES!$A:$E,4,FALSE))</f>
        <v>-80.077349999999996</v>
      </c>
      <c r="H1549" s="50">
        <f t="shared" ref="H1549:P1549" si="3079">IF(ISERROR(H1548),IF(ISERROR(H1547),IF(ISERROR(H1546),"BLANK",H1546),H1547),H1548)</f>
        <v>45479</v>
      </c>
      <c r="I1549" s="2">
        <f t="shared" si="3079"/>
        <v>15</v>
      </c>
      <c r="J1549" s="2" t="str">
        <f t="shared" si="3079"/>
        <v>N</v>
      </c>
      <c r="K1549" s="6">
        <f t="shared" si="3079"/>
        <v>0.41666666666666669</v>
      </c>
      <c r="L1549" s="2" t="str">
        <f t="shared" si="3079"/>
        <v>Angela</v>
      </c>
      <c r="M1549" s="2">
        <f t="shared" si="3079"/>
        <v>18.899999999999999</v>
      </c>
      <c r="N1549" s="2">
        <f t="shared" si="3079"/>
        <v>2</v>
      </c>
      <c r="O1549" s="2">
        <f t="shared" si="3079"/>
        <v>2</v>
      </c>
      <c r="P1549" s="2" t="str">
        <f t="shared" si="3079"/>
        <v>dez</v>
      </c>
      <c r="Q1549" s="7" t="str">
        <f>IF($N1549=1,IF(ISERROR(VLOOKUP($P1549,'M1'!$A:$C,Q$2,FALSE)),"NOT PRESENT",VLOOKUP($P1549,'M1'!$A:$C,Q$2,FALSE)),IF($N1549=2,IF(ISERROR(VLOOKUP(DATA!$P1549,'M2'!$A:$C,Q$2,FALSE)),"NOT PRESENT",VLOOKUP(DATA!$P1549,'M2'!$A:$C,Q$2,FALSE)),IF($N1549=0,IF(ISERROR(VLOOKUP($P1549,'M1'!$A:$C,Q$2,FALSE)),IF(ISERROR(VLOOKUP(DATA!$P1549,'M2'!$A:$C,Q$2,FALSE)),"NOT PRESENT",VLOOKUP(DATA!$P1549,'M2'!$A:$C,Q$2,FALSE)),VLOOKUP($P1549,'M1'!$A:$C,Q$2,FALSE)),"SPECIFY METHOD")))</f>
        <v>Debris - Zero</v>
      </c>
      <c r="R1549" s="7" t="str">
        <f>IF($N1549=1,IF(ISERROR(VLOOKUP($P1549,'M1'!$A:$C,R$2,FALSE)),"NOT PRESENT",VLOOKUP($P1549,'M1'!$A:$C,R$2,FALSE)),IF($N1549=2,IF(ISERROR(VLOOKUP(DATA!$P1549,'M2'!$A:$C,R$2,FALSE)),"NOT PRESENT",VLOOKUP(DATA!$P1549,'M2'!$A:$C,R$2,FALSE)),IF($N1549=0,IF(ISERROR(VLOOKUP($P1549,'M1'!$A:$C,R$2,FALSE)),IF(ISERROR(VLOOKUP(DATA!$P1549,'M2'!$A:$C,R$2,FALSE)),"NOT PRESENT",VLOOKUP(DATA!$P1549,'M2'!$A:$C,R$2,FALSE)),VLOOKUP($P1549,'M1'!$A:$C,R$2,FALSE)),"SPECIFY METHOD")))</f>
        <v>No Debris found</v>
      </c>
      <c r="S1549" s="33">
        <f t="shared" si="2963"/>
        <v>0</v>
      </c>
      <c r="T1549" s="2">
        <v>0</v>
      </c>
    </row>
    <row r="1550" spans="2:20">
      <c r="B1550" s="2" t="str">
        <f t="shared" ref="B1550:D1550" si="3080">IF(ISERROR(B1549),IF(ISERROR(B1548),IF(ISERROR(B1547),"BLANK",B1547),B1548),B1549)</f>
        <v>LH</v>
      </c>
      <c r="C1550" s="2" t="str">
        <f t="shared" si="3080"/>
        <v>KK</v>
      </c>
      <c r="D1550" s="2" t="str">
        <f t="shared" si="3080"/>
        <v>BC3</v>
      </c>
      <c r="E1550" s="7" t="str">
        <f>IF(ISERROR(VLOOKUP($D1550,SITES!$A:$E,2,FALSE)),"",VLOOKUP($D1550,SITES!$A:$E,2,FALSE))</f>
        <v>Broward County 3</v>
      </c>
      <c r="F1550" s="4">
        <f>IF(ISERROR(VLOOKUP($D1550,SITES!$A:$E,3,FALSE)),"",VLOOKUP($D1550,SITES!$A:$E,3,FALSE))</f>
        <v>26.158633333333334</v>
      </c>
      <c r="G1550" s="31">
        <f>IF(ISERROR(VLOOKUP($D1550,SITES!$A:$E,4,FALSE)),"",VLOOKUP($D1550,SITES!$A:$E,4,FALSE))</f>
        <v>-80.077349999999996</v>
      </c>
      <c r="H1550" s="50">
        <f t="shared" ref="H1550:P1550" si="3081">IF(ISERROR(H1549),IF(ISERROR(H1548),IF(ISERROR(H1547),"BLANK",H1547),H1548),H1549)</f>
        <v>45479</v>
      </c>
      <c r="I1550" s="2">
        <f t="shared" si="3081"/>
        <v>15</v>
      </c>
      <c r="J1550" s="2" t="str">
        <f t="shared" si="3081"/>
        <v>N</v>
      </c>
      <c r="K1550" s="6">
        <f t="shared" si="3081"/>
        <v>0.41666666666666669</v>
      </c>
      <c r="L1550" s="2" t="str">
        <f t="shared" si="3081"/>
        <v>Angela</v>
      </c>
      <c r="M1550" s="2">
        <f t="shared" si="3081"/>
        <v>18.899999999999999</v>
      </c>
      <c r="N1550" s="2">
        <f t="shared" si="3081"/>
        <v>2</v>
      </c>
      <c r="O1550" s="2">
        <f t="shared" si="3081"/>
        <v>2</v>
      </c>
      <c r="P1550" s="2" t="str">
        <f t="shared" si="3081"/>
        <v>dez</v>
      </c>
      <c r="Q1550" s="7" t="str">
        <f>IF($N1550=1,IF(ISERROR(VLOOKUP($P1550,'M1'!$A:$C,Q$2,FALSE)),"NOT PRESENT",VLOOKUP($P1550,'M1'!$A:$C,Q$2,FALSE)),IF($N1550=2,IF(ISERROR(VLOOKUP(DATA!$P1550,'M2'!$A:$C,Q$2,FALSE)),"NOT PRESENT",VLOOKUP(DATA!$P1550,'M2'!$A:$C,Q$2,FALSE)),IF($N1550=0,IF(ISERROR(VLOOKUP($P1550,'M1'!$A:$C,Q$2,FALSE)),IF(ISERROR(VLOOKUP(DATA!$P1550,'M2'!$A:$C,Q$2,FALSE)),"NOT PRESENT",VLOOKUP(DATA!$P1550,'M2'!$A:$C,Q$2,FALSE)),VLOOKUP($P1550,'M1'!$A:$C,Q$2,FALSE)),"SPECIFY METHOD")))</f>
        <v>Debris - Zero</v>
      </c>
      <c r="R1550" s="7" t="str">
        <f>IF($N1550=1,IF(ISERROR(VLOOKUP($P1550,'M1'!$A:$C,R$2,FALSE)),"NOT PRESENT",VLOOKUP($P1550,'M1'!$A:$C,R$2,FALSE)),IF($N1550=2,IF(ISERROR(VLOOKUP(DATA!$P1550,'M2'!$A:$C,R$2,FALSE)),"NOT PRESENT",VLOOKUP(DATA!$P1550,'M2'!$A:$C,R$2,FALSE)),IF($N1550=0,IF(ISERROR(VLOOKUP($P1550,'M1'!$A:$C,R$2,FALSE)),IF(ISERROR(VLOOKUP(DATA!$P1550,'M2'!$A:$C,R$2,FALSE)),"NOT PRESENT",VLOOKUP(DATA!$P1550,'M2'!$A:$C,R$2,FALSE)),VLOOKUP($P1550,'M1'!$A:$C,R$2,FALSE)),"SPECIFY METHOD")))</f>
        <v>No Debris found</v>
      </c>
      <c r="S1550" s="33">
        <f t="shared" si="2963"/>
        <v>0</v>
      </c>
      <c r="T1550" s="2">
        <v>0</v>
      </c>
    </row>
    <row r="1551" spans="2:20">
      <c r="B1551" s="2" t="str">
        <f t="shared" ref="B1551:D1551" si="3082">IF(ISERROR(B1550),IF(ISERROR(B1549),IF(ISERROR(B1548),"BLANK",B1548),B1549),B1550)</f>
        <v>LH</v>
      </c>
      <c r="C1551" s="2" t="str">
        <f t="shared" si="3082"/>
        <v>KK</v>
      </c>
      <c r="D1551" s="2" t="str">
        <f t="shared" si="3082"/>
        <v>BC3</v>
      </c>
      <c r="E1551" s="7" t="str">
        <f>IF(ISERROR(VLOOKUP($D1551,SITES!$A:$E,2,FALSE)),"",VLOOKUP($D1551,SITES!$A:$E,2,FALSE))</f>
        <v>Broward County 3</v>
      </c>
      <c r="F1551" s="4">
        <f>IF(ISERROR(VLOOKUP($D1551,SITES!$A:$E,3,FALSE)),"",VLOOKUP($D1551,SITES!$A:$E,3,FALSE))</f>
        <v>26.158633333333334</v>
      </c>
      <c r="G1551" s="31">
        <f>IF(ISERROR(VLOOKUP($D1551,SITES!$A:$E,4,FALSE)),"",VLOOKUP($D1551,SITES!$A:$E,4,FALSE))</f>
        <v>-80.077349999999996</v>
      </c>
      <c r="H1551" s="50">
        <f t="shared" ref="H1551:P1551" si="3083">IF(ISERROR(H1550),IF(ISERROR(H1549),IF(ISERROR(H1548),"BLANK",H1548),H1549),H1550)</f>
        <v>45479</v>
      </c>
      <c r="I1551" s="2">
        <f t="shared" si="3083"/>
        <v>15</v>
      </c>
      <c r="J1551" s="2" t="str">
        <f t="shared" si="3083"/>
        <v>N</v>
      </c>
      <c r="K1551" s="6">
        <f t="shared" si="3083"/>
        <v>0.41666666666666669</v>
      </c>
      <c r="L1551" s="2" t="str">
        <f t="shared" si="3083"/>
        <v>Angela</v>
      </c>
      <c r="M1551" s="2">
        <f t="shared" si="3083"/>
        <v>18.899999999999999</v>
      </c>
      <c r="N1551" s="2">
        <f t="shared" si="3083"/>
        <v>2</v>
      </c>
      <c r="O1551" s="2">
        <f t="shared" si="3083"/>
        <v>2</v>
      </c>
      <c r="P1551" s="2" t="str">
        <f t="shared" si="3083"/>
        <v>dez</v>
      </c>
      <c r="Q1551" s="7" t="str">
        <f>IF($N1551=1,IF(ISERROR(VLOOKUP($P1551,'M1'!$A:$C,Q$2,FALSE)),"NOT PRESENT",VLOOKUP($P1551,'M1'!$A:$C,Q$2,FALSE)),IF($N1551=2,IF(ISERROR(VLOOKUP(DATA!$P1551,'M2'!$A:$C,Q$2,FALSE)),"NOT PRESENT",VLOOKUP(DATA!$P1551,'M2'!$A:$C,Q$2,FALSE)),IF($N1551=0,IF(ISERROR(VLOOKUP($P1551,'M1'!$A:$C,Q$2,FALSE)),IF(ISERROR(VLOOKUP(DATA!$P1551,'M2'!$A:$C,Q$2,FALSE)),"NOT PRESENT",VLOOKUP(DATA!$P1551,'M2'!$A:$C,Q$2,FALSE)),VLOOKUP($P1551,'M1'!$A:$C,Q$2,FALSE)),"SPECIFY METHOD")))</f>
        <v>Debris - Zero</v>
      </c>
      <c r="R1551" s="7" t="str">
        <f>IF($N1551=1,IF(ISERROR(VLOOKUP($P1551,'M1'!$A:$C,R$2,FALSE)),"NOT PRESENT",VLOOKUP($P1551,'M1'!$A:$C,R$2,FALSE)),IF($N1551=2,IF(ISERROR(VLOOKUP(DATA!$P1551,'M2'!$A:$C,R$2,FALSE)),"NOT PRESENT",VLOOKUP(DATA!$P1551,'M2'!$A:$C,R$2,FALSE)),IF($N1551=0,IF(ISERROR(VLOOKUP($P1551,'M1'!$A:$C,R$2,FALSE)),IF(ISERROR(VLOOKUP(DATA!$P1551,'M2'!$A:$C,R$2,FALSE)),"NOT PRESENT",VLOOKUP(DATA!$P1551,'M2'!$A:$C,R$2,FALSE)),VLOOKUP($P1551,'M1'!$A:$C,R$2,FALSE)),"SPECIFY METHOD")))</f>
        <v>No Debris found</v>
      </c>
      <c r="S1551" s="33">
        <f t="shared" si="2963"/>
        <v>0</v>
      </c>
      <c r="T1551" s="2">
        <v>0</v>
      </c>
    </row>
    <row r="1552" spans="2:20">
      <c r="B1552" s="2" t="str">
        <f t="shared" ref="B1552:D1552" si="3084">IF(ISERROR(B1551),IF(ISERROR(B1550),IF(ISERROR(B1549),"BLANK",B1549),B1550),B1551)</f>
        <v>LH</v>
      </c>
      <c r="C1552" s="2" t="str">
        <f t="shared" si="3084"/>
        <v>KK</v>
      </c>
      <c r="D1552" s="2" t="str">
        <f t="shared" si="3084"/>
        <v>BC3</v>
      </c>
      <c r="E1552" s="7" t="str">
        <f>IF(ISERROR(VLOOKUP($D1552,SITES!$A:$E,2,FALSE)),"",VLOOKUP($D1552,SITES!$A:$E,2,FALSE))</f>
        <v>Broward County 3</v>
      </c>
      <c r="F1552" s="4">
        <f>IF(ISERROR(VLOOKUP($D1552,SITES!$A:$E,3,FALSE)),"",VLOOKUP($D1552,SITES!$A:$E,3,FALSE))</f>
        <v>26.158633333333334</v>
      </c>
      <c r="G1552" s="31">
        <f>IF(ISERROR(VLOOKUP($D1552,SITES!$A:$E,4,FALSE)),"",VLOOKUP($D1552,SITES!$A:$E,4,FALSE))</f>
        <v>-80.077349999999996</v>
      </c>
      <c r="H1552" s="50">
        <f t="shared" ref="H1552:P1552" si="3085">IF(ISERROR(H1551),IF(ISERROR(H1550),IF(ISERROR(H1549),"BLANK",H1549),H1550),H1551)</f>
        <v>45479</v>
      </c>
      <c r="I1552" s="2">
        <f t="shared" si="3085"/>
        <v>15</v>
      </c>
      <c r="J1552" s="2" t="str">
        <f t="shared" si="3085"/>
        <v>N</v>
      </c>
      <c r="K1552" s="6">
        <f t="shared" si="3085"/>
        <v>0.41666666666666669</v>
      </c>
      <c r="L1552" s="2" t="str">
        <f t="shared" si="3085"/>
        <v>Angela</v>
      </c>
      <c r="M1552" s="2">
        <f t="shared" si="3085"/>
        <v>18.899999999999999</v>
      </c>
      <c r="N1552" s="2">
        <f t="shared" si="3085"/>
        <v>2</v>
      </c>
      <c r="O1552" s="2">
        <f t="shared" si="3085"/>
        <v>2</v>
      </c>
      <c r="P1552" s="2" t="str">
        <f t="shared" si="3085"/>
        <v>dez</v>
      </c>
      <c r="Q1552" s="7" t="str">
        <f>IF($N1552=1,IF(ISERROR(VLOOKUP($P1552,'M1'!$A:$C,Q$2,FALSE)),"NOT PRESENT",VLOOKUP($P1552,'M1'!$A:$C,Q$2,FALSE)),IF($N1552=2,IF(ISERROR(VLOOKUP(DATA!$P1552,'M2'!$A:$C,Q$2,FALSE)),"NOT PRESENT",VLOOKUP(DATA!$P1552,'M2'!$A:$C,Q$2,FALSE)),IF($N1552=0,IF(ISERROR(VLOOKUP($P1552,'M1'!$A:$C,Q$2,FALSE)),IF(ISERROR(VLOOKUP(DATA!$P1552,'M2'!$A:$C,Q$2,FALSE)),"NOT PRESENT",VLOOKUP(DATA!$P1552,'M2'!$A:$C,Q$2,FALSE)),VLOOKUP($P1552,'M1'!$A:$C,Q$2,FALSE)),"SPECIFY METHOD")))</f>
        <v>Debris - Zero</v>
      </c>
      <c r="R1552" s="7" t="str">
        <f>IF($N1552=1,IF(ISERROR(VLOOKUP($P1552,'M1'!$A:$C,R$2,FALSE)),"NOT PRESENT",VLOOKUP($P1552,'M1'!$A:$C,R$2,FALSE)),IF($N1552=2,IF(ISERROR(VLOOKUP(DATA!$P1552,'M2'!$A:$C,R$2,FALSE)),"NOT PRESENT",VLOOKUP(DATA!$P1552,'M2'!$A:$C,R$2,FALSE)),IF($N1552=0,IF(ISERROR(VLOOKUP($P1552,'M1'!$A:$C,R$2,FALSE)),IF(ISERROR(VLOOKUP(DATA!$P1552,'M2'!$A:$C,R$2,FALSE)),"NOT PRESENT",VLOOKUP(DATA!$P1552,'M2'!$A:$C,R$2,FALSE)),VLOOKUP($P1552,'M1'!$A:$C,R$2,FALSE)),"SPECIFY METHOD")))</f>
        <v>No Debris found</v>
      </c>
      <c r="S1552" s="33">
        <f t="shared" si="2963"/>
        <v>0</v>
      </c>
      <c r="T1552" s="2">
        <v>0</v>
      </c>
    </row>
    <row r="1553" spans="2:20">
      <c r="B1553" s="2" t="str">
        <f t="shared" ref="B1553:D1553" si="3086">IF(ISERROR(B1552),IF(ISERROR(B1551),IF(ISERROR(B1550),"BLANK",B1550),B1551),B1552)</f>
        <v>LH</v>
      </c>
      <c r="C1553" s="2" t="str">
        <f t="shared" si="3086"/>
        <v>KK</v>
      </c>
      <c r="D1553" s="2" t="str">
        <f t="shared" si="3086"/>
        <v>BC3</v>
      </c>
      <c r="E1553" s="7" t="str">
        <f>IF(ISERROR(VLOOKUP($D1553,SITES!$A:$E,2,FALSE)),"",VLOOKUP($D1553,SITES!$A:$E,2,FALSE))</f>
        <v>Broward County 3</v>
      </c>
      <c r="F1553" s="4">
        <f>IF(ISERROR(VLOOKUP($D1553,SITES!$A:$E,3,FALSE)),"",VLOOKUP($D1553,SITES!$A:$E,3,FALSE))</f>
        <v>26.158633333333334</v>
      </c>
      <c r="G1553" s="31">
        <f>IF(ISERROR(VLOOKUP($D1553,SITES!$A:$E,4,FALSE)),"",VLOOKUP($D1553,SITES!$A:$E,4,FALSE))</f>
        <v>-80.077349999999996</v>
      </c>
      <c r="H1553" s="50">
        <f t="shared" ref="H1553:P1553" si="3087">IF(ISERROR(H1552),IF(ISERROR(H1551),IF(ISERROR(H1550),"BLANK",H1550),H1551),H1552)</f>
        <v>45479</v>
      </c>
      <c r="I1553" s="2">
        <f t="shared" si="3087"/>
        <v>15</v>
      </c>
      <c r="J1553" s="2" t="str">
        <f t="shared" si="3087"/>
        <v>N</v>
      </c>
      <c r="K1553" s="6">
        <f t="shared" si="3087"/>
        <v>0.41666666666666669</v>
      </c>
      <c r="L1553" s="2" t="str">
        <f t="shared" si="3087"/>
        <v>Angela</v>
      </c>
      <c r="M1553" s="2">
        <f t="shared" si="3087"/>
        <v>18.899999999999999</v>
      </c>
      <c r="N1553" s="2">
        <f t="shared" si="3087"/>
        <v>2</v>
      </c>
      <c r="O1553" s="2">
        <f t="shared" si="3087"/>
        <v>2</v>
      </c>
      <c r="P1553" s="2" t="str">
        <f t="shared" si="3087"/>
        <v>dez</v>
      </c>
      <c r="Q1553" s="7" t="str">
        <f>IF($N1553=1,IF(ISERROR(VLOOKUP($P1553,'M1'!$A:$C,Q$2,FALSE)),"NOT PRESENT",VLOOKUP($P1553,'M1'!$A:$C,Q$2,FALSE)),IF($N1553=2,IF(ISERROR(VLOOKUP(DATA!$P1553,'M2'!$A:$C,Q$2,FALSE)),"NOT PRESENT",VLOOKUP(DATA!$P1553,'M2'!$A:$C,Q$2,FALSE)),IF($N1553=0,IF(ISERROR(VLOOKUP($P1553,'M1'!$A:$C,Q$2,FALSE)),IF(ISERROR(VLOOKUP(DATA!$P1553,'M2'!$A:$C,Q$2,FALSE)),"NOT PRESENT",VLOOKUP(DATA!$P1553,'M2'!$A:$C,Q$2,FALSE)),VLOOKUP($P1553,'M1'!$A:$C,Q$2,FALSE)),"SPECIFY METHOD")))</f>
        <v>Debris - Zero</v>
      </c>
      <c r="R1553" s="7" t="str">
        <f>IF($N1553=1,IF(ISERROR(VLOOKUP($P1553,'M1'!$A:$C,R$2,FALSE)),"NOT PRESENT",VLOOKUP($P1553,'M1'!$A:$C,R$2,FALSE)),IF($N1553=2,IF(ISERROR(VLOOKUP(DATA!$P1553,'M2'!$A:$C,R$2,FALSE)),"NOT PRESENT",VLOOKUP(DATA!$P1553,'M2'!$A:$C,R$2,FALSE)),IF($N1553=0,IF(ISERROR(VLOOKUP($P1553,'M1'!$A:$C,R$2,FALSE)),IF(ISERROR(VLOOKUP(DATA!$P1553,'M2'!$A:$C,R$2,FALSE)),"NOT PRESENT",VLOOKUP(DATA!$P1553,'M2'!$A:$C,R$2,FALSE)),VLOOKUP($P1553,'M1'!$A:$C,R$2,FALSE)),"SPECIFY METHOD")))</f>
        <v>No Debris found</v>
      </c>
      <c r="S1553" s="33">
        <f t="shared" si="2963"/>
        <v>0</v>
      </c>
      <c r="T1553" s="2">
        <v>0</v>
      </c>
    </row>
    <row r="1554" spans="2:20">
      <c r="B1554" s="2" t="str">
        <f t="shared" ref="B1554:D1554" si="3088">IF(ISERROR(B1553),IF(ISERROR(B1552),IF(ISERROR(B1551),"BLANK",B1551),B1552),B1553)</f>
        <v>LH</v>
      </c>
      <c r="C1554" s="2" t="str">
        <f t="shared" si="3088"/>
        <v>KK</v>
      </c>
      <c r="D1554" s="2" t="str">
        <f t="shared" si="3088"/>
        <v>BC3</v>
      </c>
      <c r="E1554" s="7" t="str">
        <f>IF(ISERROR(VLOOKUP($D1554,SITES!$A:$E,2,FALSE)),"",VLOOKUP($D1554,SITES!$A:$E,2,FALSE))</f>
        <v>Broward County 3</v>
      </c>
      <c r="F1554" s="4">
        <f>IF(ISERROR(VLOOKUP($D1554,SITES!$A:$E,3,FALSE)),"",VLOOKUP($D1554,SITES!$A:$E,3,FALSE))</f>
        <v>26.158633333333334</v>
      </c>
      <c r="G1554" s="31">
        <f>IF(ISERROR(VLOOKUP($D1554,SITES!$A:$E,4,FALSE)),"",VLOOKUP($D1554,SITES!$A:$E,4,FALSE))</f>
        <v>-80.077349999999996</v>
      </c>
      <c r="H1554" s="50">
        <f t="shared" ref="H1554:P1554" si="3089">IF(ISERROR(H1553),IF(ISERROR(H1552),IF(ISERROR(H1551),"BLANK",H1551),H1552),H1553)</f>
        <v>45479</v>
      </c>
      <c r="I1554" s="2">
        <f t="shared" si="3089"/>
        <v>15</v>
      </c>
      <c r="J1554" s="2" t="str">
        <f t="shared" si="3089"/>
        <v>N</v>
      </c>
      <c r="K1554" s="6">
        <f t="shared" si="3089"/>
        <v>0.41666666666666669</v>
      </c>
      <c r="L1554" s="2" t="str">
        <f t="shared" si="3089"/>
        <v>Angela</v>
      </c>
      <c r="M1554" s="2">
        <f t="shared" si="3089"/>
        <v>18.899999999999999</v>
      </c>
      <c r="N1554" s="2">
        <f t="shared" si="3089"/>
        <v>2</v>
      </c>
      <c r="O1554" s="2">
        <f t="shared" si="3089"/>
        <v>2</v>
      </c>
      <c r="P1554" s="2" t="str">
        <f t="shared" si="3089"/>
        <v>dez</v>
      </c>
      <c r="Q1554" s="7" t="str">
        <f>IF($N1554=1,IF(ISERROR(VLOOKUP($P1554,'M1'!$A:$C,Q$2,FALSE)),"NOT PRESENT",VLOOKUP($P1554,'M1'!$A:$C,Q$2,FALSE)),IF($N1554=2,IF(ISERROR(VLOOKUP(DATA!$P1554,'M2'!$A:$C,Q$2,FALSE)),"NOT PRESENT",VLOOKUP(DATA!$P1554,'M2'!$A:$C,Q$2,FALSE)),IF($N1554=0,IF(ISERROR(VLOOKUP($P1554,'M1'!$A:$C,Q$2,FALSE)),IF(ISERROR(VLOOKUP(DATA!$P1554,'M2'!$A:$C,Q$2,FALSE)),"NOT PRESENT",VLOOKUP(DATA!$P1554,'M2'!$A:$C,Q$2,FALSE)),VLOOKUP($P1554,'M1'!$A:$C,Q$2,FALSE)),"SPECIFY METHOD")))</f>
        <v>Debris - Zero</v>
      </c>
      <c r="R1554" s="7" t="str">
        <f>IF($N1554=1,IF(ISERROR(VLOOKUP($P1554,'M1'!$A:$C,R$2,FALSE)),"NOT PRESENT",VLOOKUP($P1554,'M1'!$A:$C,R$2,FALSE)),IF($N1554=2,IF(ISERROR(VLOOKUP(DATA!$P1554,'M2'!$A:$C,R$2,FALSE)),"NOT PRESENT",VLOOKUP(DATA!$P1554,'M2'!$A:$C,R$2,FALSE)),IF($N1554=0,IF(ISERROR(VLOOKUP($P1554,'M1'!$A:$C,R$2,FALSE)),IF(ISERROR(VLOOKUP(DATA!$P1554,'M2'!$A:$C,R$2,FALSE)),"NOT PRESENT",VLOOKUP(DATA!$P1554,'M2'!$A:$C,R$2,FALSE)),VLOOKUP($P1554,'M1'!$A:$C,R$2,FALSE)),"SPECIFY METHOD")))</f>
        <v>No Debris found</v>
      </c>
      <c r="S1554" s="33">
        <f t="shared" si="2963"/>
        <v>0</v>
      </c>
      <c r="T1554" s="2">
        <v>0</v>
      </c>
    </row>
    <row r="1555" spans="2:20">
      <c r="B1555" s="2" t="str">
        <f t="shared" ref="B1555:D1555" si="3090">IF(ISERROR(B1554),IF(ISERROR(B1553),IF(ISERROR(B1552),"BLANK",B1552),B1553),B1554)</f>
        <v>LH</v>
      </c>
      <c r="C1555" s="2" t="str">
        <f t="shared" si="3090"/>
        <v>KK</v>
      </c>
      <c r="D1555" s="2" t="str">
        <f t="shared" si="3090"/>
        <v>BC3</v>
      </c>
      <c r="E1555" s="7" t="str">
        <f>IF(ISERROR(VLOOKUP($D1555,SITES!$A:$E,2,FALSE)),"",VLOOKUP($D1555,SITES!$A:$E,2,FALSE))</f>
        <v>Broward County 3</v>
      </c>
      <c r="F1555" s="4">
        <f>IF(ISERROR(VLOOKUP($D1555,SITES!$A:$E,3,FALSE)),"",VLOOKUP($D1555,SITES!$A:$E,3,FALSE))</f>
        <v>26.158633333333334</v>
      </c>
      <c r="G1555" s="31">
        <f>IF(ISERROR(VLOOKUP($D1555,SITES!$A:$E,4,FALSE)),"",VLOOKUP($D1555,SITES!$A:$E,4,FALSE))</f>
        <v>-80.077349999999996</v>
      </c>
      <c r="H1555" s="50">
        <f t="shared" ref="H1555:P1555" si="3091">IF(ISERROR(H1554),IF(ISERROR(H1553),IF(ISERROR(H1552),"BLANK",H1552),H1553),H1554)</f>
        <v>45479</v>
      </c>
      <c r="I1555" s="2">
        <f t="shared" si="3091"/>
        <v>15</v>
      </c>
      <c r="J1555" s="2" t="str">
        <f t="shared" si="3091"/>
        <v>N</v>
      </c>
      <c r="K1555" s="6">
        <f t="shared" si="3091"/>
        <v>0.41666666666666669</v>
      </c>
      <c r="L1555" s="2" t="str">
        <f t="shared" si="3091"/>
        <v>Angela</v>
      </c>
      <c r="M1555" s="2">
        <f t="shared" si="3091"/>
        <v>18.899999999999999</v>
      </c>
      <c r="N1555" s="2">
        <f t="shared" si="3091"/>
        <v>2</v>
      </c>
      <c r="O1555" s="2">
        <f t="shared" si="3091"/>
        <v>2</v>
      </c>
      <c r="P1555" s="2" t="str">
        <f t="shared" si="3091"/>
        <v>dez</v>
      </c>
      <c r="Q1555" s="7" t="str">
        <f>IF($N1555=1,IF(ISERROR(VLOOKUP($P1555,'M1'!$A:$C,Q$2,FALSE)),"NOT PRESENT",VLOOKUP($P1555,'M1'!$A:$C,Q$2,FALSE)),IF($N1555=2,IF(ISERROR(VLOOKUP(DATA!$P1555,'M2'!$A:$C,Q$2,FALSE)),"NOT PRESENT",VLOOKUP(DATA!$P1555,'M2'!$A:$C,Q$2,FALSE)),IF($N1555=0,IF(ISERROR(VLOOKUP($P1555,'M1'!$A:$C,Q$2,FALSE)),IF(ISERROR(VLOOKUP(DATA!$P1555,'M2'!$A:$C,Q$2,FALSE)),"NOT PRESENT",VLOOKUP(DATA!$P1555,'M2'!$A:$C,Q$2,FALSE)),VLOOKUP($P1555,'M1'!$A:$C,Q$2,FALSE)),"SPECIFY METHOD")))</f>
        <v>Debris - Zero</v>
      </c>
      <c r="R1555" s="7" t="str">
        <f>IF($N1555=1,IF(ISERROR(VLOOKUP($P1555,'M1'!$A:$C,R$2,FALSE)),"NOT PRESENT",VLOOKUP($P1555,'M1'!$A:$C,R$2,FALSE)),IF($N1555=2,IF(ISERROR(VLOOKUP(DATA!$P1555,'M2'!$A:$C,R$2,FALSE)),"NOT PRESENT",VLOOKUP(DATA!$P1555,'M2'!$A:$C,R$2,FALSE)),IF($N1555=0,IF(ISERROR(VLOOKUP($P1555,'M1'!$A:$C,R$2,FALSE)),IF(ISERROR(VLOOKUP(DATA!$P1555,'M2'!$A:$C,R$2,FALSE)),"NOT PRESENT",VLOOKUP(DATA!$P1555,'M2'!$A:$C,R$2,FALSE)),VLOOKUP($P1555,'M1'!$A:$C,R$2,FALSE)),"SPECIFY METHOD")))</f>
        <v>No Debris found</v>
      </c>
      <c r="S1555" s="33">
        <f t="shared" ref="S1555:S1618" si="3092">SUM(T1555:AV1555)</f>
        <v>0</v>
      </c>
      <c r="T1555" s="2">
        <v>0</v>
      </c>
    </row>
    <row r="1556" spans="2:20">
      <c r="B1556" s="2" t="str">
        <f t="shared" ref="B1556:D1556" si="3093">IF(ISERROR(B1555),IF(ISERROR(B1554),IF(ISERROR(B1553),"BLANK",B1553),B1554),B1555)</f>
        <v>LH</v>
      </c>
      <c r="C1556" s="2" t="str">
        <f t="shared" si="3093"/>
        <v>KK</v>
      </c>
      <c r="D1556" s="2" t="str">
        <f t="shared" si="3093"/>
        <v>BC3</v>
      </c>
      <c r="E1556" s="7" t="str">
        <f>IF(ISERROR(VLOOKUP($D1556,SITES!$A:$E,2,FALSE)),"",VLOOKUP($D1556,SITES!$A:$E,2,FALSE))</f>
        <v>Broward County 3</v>
      </c>
      <c r="F1556" s="4">
        <f>IF(ISERROR(VLOOKUP($D1556,SITES!$A:$E,3,FALSE)),"",VLOOKUP($D1556,SITES!$A:$E,3,FALSE))</f>
        <v>26.158633333333334</v>
      </c>
      <c r="G1556" s="31">
        <f>IF(ISERROR(VLOOKUP($D1556,SITES!$A:$E,4,FALSE)),"",VLOOKUP($D1556,SITES!$A:$E,4,FALSE))</f>
        <v>-80.077349999999996</v>
      </c>
      <c r="H1556" s="50">
        <f t="shared" ref="H1556:P1556" si="3094">IF(ISERROR(H1555),IF(ISERROR(H1554),IF(ISERROR(H1553),"BLANK",H1553),H1554),H1555)</f>
        <v>45479</v>
      </c>
      <c r="I1556" s="2">
        <f t="shared" si="3094"/>
        <v>15</v>
      </c>
      <c r="J1556" s="2" t="str">
        <f t="shared" si="3094"/>
        <v>N</v>
      </c>
      <c r="K1556" s="6">
        <f t="shared" si="3094"/>
        <v>0.41666666666666669</v>
      </c>
      <c r="L1556" s="2" t="str">
        <f t="shared" si="3094"/>
        <v>Angela</v>
      </c>
      <c r="M1556" s="2">
        <f t="shared" si="3094"/>
        <v>18.899999999999999</v>
      </c>
      <c r="N1556" s="2">
        <f t="shared" si="3094"/>
        <v>2</v>
      </c>
      <c r="O1556" s="2">
        <f t="shared" si="3094"/>
        <v>2</v>
      </c>
      <c r="P1556" s="2" t="str">
        <f t="shared" si="3094"/>
        <v>dez</v>
      </c>
      <c r="Q1556" s="7" t="str">
        <f>IF($N1556=1,IF(ISERROR(VLOOKUP($P1556,'M1'!$A:$C,Q$2,FALSE)),"NOT PRESENT",VLOOKUP($P1556,'M1'!$A:$C,Q$2,FALSE)),IF($N1556=2,IF(ISERROR(VLOOKUP(DATA!$P1556,'M2'!$A:$C,Q$2,FALSE)),"NOT PRESENT",VLOOKUP(DATA!$P1556,'M2'!$A:$C,Q$2,FALSE)),IF($N1556=0,IF(ISERROR(VLOOKUP($P1556,'M1'!$A:$C,Q$2,FALSE)),IF(ISERROR(VLOOKUP(DATA!$P1556,'M2'!$A:$C,Q$2,FALSE)),"NOT PRESENT",VLOOKUP(DATA!$P1556,'M2'!$A:$C,Q$2,FALSE)),VLOOKUP($P1556,'M1'!$A:$C,Q$2,FALSE)),"SPECIFY METHOD")))</f>
        <v>Debris - Zero</v>
      </c>
      <c r="R1556" s="7" t="str">
        <f>IF($N1556=1,IF(ISERROR(VLOOKUP($P1556,'M1'!$A:$C,R$2,FALSE)),"NOT PRESENT",VLOOKUP($P1556,'M1'!$A:$C,R$2,FALSE)),IF($N1556=2,IF(ISERROR(VLOOKUP(DATA!$P1556,'M2'!$A:$C,R$2,FALSE)),"NOT PRESENT",VLOOKUP(DATA!$P1556,'M2'!$A:$C,R$2,FALSE)),IF($N1556=0,IF(ISERROR(VLOOKUP($P1556,'M1'!$A:$C,R$2,FALSE)),IF(ISERROR(VLOOKUP(DATA!$P1556,'M2'!$A:$C,R$2,FALSE)),"NOT PRESENT",VLOOKUP(DATA!$P1556,'M2'!$A:$C,R$2,FALSE)),VLOOKUP($P1556,'M1'!$A:$C,R$2,FALSE)),"SPECIFY METHOD")))</f>
        <v>No Debris found</v>
      </c>
      <c r="S1556" s="33">
        <f t="shared" si="3092"/>
        <v>0</v>
      </c>
      <c r="T1556" s="2">
        <v>0</v>
      </c>
    </row>
    <row r="1557" spans="2:20">
      <c r="B1557" s="2" t="str">
        <f t="shared" ref="B1557:D1557" si="3095">IF(ISERROR(B1556),IF(ISERROR(B1555),IF(ISERROR(B1554),"BLANK",B1554),B1555),B1556)</f>
        <v>LH</v>
      </c>
      <c r="C1557" s="2" t="str">
        <f t="shared" si="3095"/>
        <v>KK</v>
      </c>
      <c r="D1557" s="2" t="str">
        <f t="shared" si="3095"/>
        <v>BC3</v>
      </c>
      <c r="E1557" s="7" t="str">
        <f>IF(ISERROR(VLOOKUP($D1557,SITES!$A:$E,2,FALSE)),"",VLOOKUP($D1557,SITES!$A:$E,2,FALSE))</f>
        <v>Broward County 3</v>
      </c>
      <c r="F1557" s="4">
        <f>IF(ISERROR(VLOOKUP($D1557,SITES!$A:$E,3,FALSE)),"",VLOOKUP($D1557,SITES!$A:$E,3,FALSE))</f>
        <v>26.158633333333334</v>
      </c>
      <c r="G1557" s="31">
        <f>IF(ISERROR(VLOOKUP($D1557,SITES!$A:$E,4,FALSE)),"",VLOOKUP($D1557,SITES!$A:$E,4,FALSE))</f>
        <v>-80.077349999999996</v>
      </c>
      <c r="H1557" s="50">
        <f t="shared" ref="H1557:P1557" si="3096">IF(ISERROR(H1556),IF(ISERROR(H1555),IF(ISERROR(H1554),"BLANK",H1554),H1555),H1556)</f>
        <v>45479</v>
      </c>
      <c r="I1557" s="2">
        <f t="shared" si="3096"/>
        <v>15</v>
      </c>
      <c r="J1557" s="2" t="str">
        <f t="shared" si="3096"/>
        <v>N</v>
      </c>
      <c r="K1557" s="6">
        <f t="shared" si="3096"/>
        <v>0.41666666666666669</v>
      </c>
      <c r="L1557" s="2" t="str">
        <f t="shared" si="3096"/>
        <v>Angela</v>
      </c>
      <c r="M1557" s="2">
        <f t="shared" si="3096"/>
        <v>18.899999999999999</v>
      </c>
      <c r="N1557" s="2">
        <f t="shared" si="3096"/>
        <v>2</v>
      </c>
      <c r="O1557" s="2">
        <f t="shared" si="3096"/>
        <v>2</v>
      </c>
      <c r="P1557" s="2" t="str">
        <f t="shared" si="3096"/>
        <v>dez</v>
      </c>
      <c r="Q1557" s="7" t="str">
        <f>IF($N1557=1,IF(ISERROR(VLOOKUP($P1557,'M1'!$A:$C,Q$2,FALSE)),"NOT PRESENT",VLOOKUP($P1557,'M1'!$A:$C,Q$2,FALSE)),IF($N1557=2,IF(ISERROR(VLOOKUP(DATA!$P1557,'M2'!$A:$C,Q$2,FALSE)),"NOT PRESENT",VLOOKUP(DATA!$P1557,'M2'!$A:$C,Q$2,FALSE)),IF($N1557=0,IF(ISERROR(VLOOKUP($P1557,'M1'!$A:$C,Q$2,FALSE)),IF(ISERROR(VLOOKUP(DATA!$P1557,'M2'!$A:$C,Q$2,FALSE)),"NOT PRESENT",VLOOKUP(DATA!$P1557,'M2'!$A:$C,Q$2,FALSE)),VLOOKUP($P1557,'M1'!$A:$C,Q$2,FALSE)),"SPECIFY METHOD")))</f>
        <v>Debris - Zero</v>
      </c>
      <c r="R1557" s="7" t="str">
        <f>IF($N1557=1,IF(ISERROR(VLOOKUP($P1557,'M1'!$A:$C,R$2,FALSE)),"NOT PRESENT",VLOOKUP($P1557,'M1'!$A:$C,R$2,FALSE)),IF($N1557=2,IF(ISERROR(VLOOKUP(DATA!$P1557,'M2'!$A:$C,R$2,FALSE)),"NOT PRESENT",VLOOKUP(DATA!$P1557,'M2'!$A:$C,R$2,FALSE)),IF($N1557=0,IF(ISERROR(VLOOKUP($P1557,'M1'!$A:$C,R$2,FALSE)),IF(ISERROR(VLOOKUP(DATA!$P1557,'M2'!$A:$C,R$2,FALSE)),"NOT PRESENT",VLOOKUP(DATA!$P1557,'M2'!$A:$C,R$2,FALSE)),VLOOKUP($P1557,'M1'!$A:$C,R$2,FALSE)),"SPECIFY METHOD")))</f>
        <v>No Debris found</v>
      </c>
      <c r="S1557" s="33">
        <f t="shared" si="3092"/>
        <v>0</v>
      </c>
      <c r="T1557" s="2">
        <v>0</v>
      </c>
    </row>
    <row r="1558" spans="2:20">
      <c r="B1558" s="2" t="str">
        <f t="shared" ref="B1558:D1558" si="3097">IF(ISERROR(B1557),IF(ISERROR(B1556),IF(ISERROR(B1555),"BLANK",B1555),B1556),B1557)</f>
        <v>LH</v>
      </c>
      <c r="C1558" s="2" t="str">
        <f t="shared" si="3097"/>
        <v>KK</v>
      </c>
      <c r="D1558" s="2" t="str">
        <f t="shared" si="3097"/>
        <v>BC3</v>
      </c>
      <c r="E1558" s="7" t="str">
        <f>IF(ISERROR(VLOOKUP($D1558,SITES!$A:$E,2,FALSE)),"",VLOOKUP($D1558,SITES!$A:$E,2,FALSE))</f>
        <v>Broward County 3</v>
      </c>
      <c r="F1558" s="4">
        <f>IF(ISERROR(VLOOKUP($D1558,SITES!$A:$E,3,FALSE)),"",VLOOKUP($D1558,SITES!$A:$E,3,FALSE))</f>
        <v>26.158633333333334</v>
      </c>
      <c r="G1558" s="31">
        <f>IF(ISERROR(VLOOKUP($D1558,SITES!$A:$E,4,FALSE)),"",VLOOKUP($D1558,SITES!$A:$E,4,FALSE))</f>
        <v>-80.077349999999996</v>
      </c>
      <c r="H1558" s="50">
        <f t="shared" ref="H1558:P1558" si="3098">IF(ISERROR(H1557),IF(ISERROR(H1556),IF(ISERROR(H1555),"BLANK",H1555),H1556),H1557)</f>
        <v>45479</v>
      </c>
      <c r="I1558" s="2">
        <f t="shared" si="3098"/>
        <v>15</v>
      </c>
      <c r="J1558" s="2" t="str">
        <f t="shared" si="3098"/>
        <v>N</v>
      </c>
      <c r="K1558" s="6">
        <f t="shared" si="3098"/>
        <v>0.41666666666666669</v>
      </c>
      <c r="L1558" s="2" t="str">
        <f t="shared" si="3098"/>
        <v>Angela</v>
      </c>
      <c r="M1558" s="2">
        <f t="shared" si="3098"/>
        <v>18.899999999999999</v>
      </c>
      <c r="N1558" s="2">
        <f t="shared" si="3098"/>
        <v>2</v>
      </c>
      <c r="O1558" s="2">
        <f t="shared" si="3098"/>
        <v>2</v>
      </c>
      <c r="P1558" s="2" t="str">
        <f t="shared" si="3098"/>
        <v>dez</v>
      </c>
      <c r="Q1558" s="7" t="str">
        <f>IF($N1558=1,IF(ISERROR(VLOOKUP($P1558,'M1'!$A:$C,Q$2,FALSE)),"NOT PRESENT",VLOOKUP($P1558,'M1'!$A:$C,Q$2,FALSE)),IF($N1558=2,IF(ISERROR(VLOOKUP(DATA!$P1558,'M2'!$A:$C,Q$2,FALSE)),"NOT PRESENT",VLOOKUP(DATA!$P1558,'M2'!$A:$C,Q$2,FALSE)),IF($N1558=0,IF(ISERROR(VLOOKUP($P1558,'M1'!$A:$C,Q$2,FALSE)),IF(ISERROR(VLOOKUP(DATA!$P1558,'M2'!$A:$C,Q$2,FALSE)),"NOT PRESENT",VLOOKUP(DATA!$P1558,'M2'!$A:$C,Q$2,FALSE)),VLOOKUP($P1558,'M1'!$A:$C,Q$2,FALSE)),"SPECIFY METHOD")))</f>
        <v>Debris - Zero</v>
      </c>
      <c r="R1558" s="7" t="str">
        <f>IF($N1558=1,IF(ISERROR(VLOOKUP($P1558,'M1'!$A:$C,R$2,FALSE)),"NOT PRESENT",VLOOKUP($P1558,'M1'!$A:$C,R$2,FALSE)),IF($N1558=2,IF(ISERROR(VLOOKUP(DATA!$P1558,'M2'!$A:$C,R$2,FALSE)),"NOT PRESENT",VLOOKUP(DATA!$P1558,'M2'!$A:$C,R$2,FALSE)),IF($N1558=0,IF(ISERROR(VLOOKUP($P1558,'M1'!$A:$C,R$2,FALSE)),IF(ISERROR(VLOOKUP(DATA!$P1558,'M2'!$A:$C,R$2,FALSE)),"NOT PRESENT",VLOOKUP(DATA!$P1558,'M2'!$A:$C,R$2,FALSE)),VLOOKUP($P1558,'M1'!$A:$C,R$2,FALSE)),"SPECIFY METHOD")))</f>
        <v>No Debris found</v>
      </c>
      <c r="S1558" s="33">
        <f t="shared" si="3092"/>
        <v>0</v>
      </c>
      <c r="T1558" s="2">
        <v>0</v>
      </c>
    </row>
    <row r="1559" spans="2:20">
      <c r="B1559" s="2" t="str">
        <f t="shared" ref="B1559:D1559" si="3099">IF(ISERROR(B1558),IF(ISERROR(B1557),IF(ISERROR(B1556),"BLANK",B1556),B1557),B1558)</f>
        <v>LH</v>
      </c>
      <c r="C1559" s="2" t="str">
        <f t="shared" si="3099"/>
        <v>KK</v>
      </c>
      <c r="D1559" s="2" t="str">
        <f t="shared" si="3099"/>
        <v>BC3</v>
      </c>
      <c r="E1559" s="7" t="str">
        <f>IF(ISERROR(VLOOKUP($D1559,SITES!$A:$E,2,FALSE)),"",VLOOKUP($D1559,SITES!$A:$E,2,FALSE))</f>
        <v>Broward County 3</v>
      </c>
      <c r="F1559" s="4">
        <f>IF(ISERROR(VLOOKUP($D1559,SITES!$A:$E,3,FALSE)),"",VLOOKUP($D1559,SITES!$A:$E,3,FALSE))</f>
        <v>26.158633333333334</v>
      </c>
      <c r="G1559" s="31">
        <f>IF(ISERROR(VLOOKUP($D1559,SITES!$A:$E,4,FALSE)),"",VLOOKUP($D1559,SITES!$A:$E,4,FALSE))</f>
        <v>-80.077349999999996</v>
      </c>
      <c r="H1559" s="50">
        <f t="shared" ref="H1559:P1559" si="3100">IF(ISERROR(H1558),IF(ISERROR(H1557),IF(ISERROR(H1556),"BLANK",H1556),H1557),H1558)</f>
        <v>45479</v>
      </c>
      <c r="I1559" s="2">
        <f t="shared" si="3100"/>
        <v>15</v>
      </c>
      <c r="J1559" s="2" t="str">
        <f t="shared" si="3100"/>
        <v>N</v>
      </c>
      <c r="K1559" s="6">
        <f t="shared" si="3100"/>
        <v>0.41666666666666669</v>
      </c>
      <c r="L1559" s="2" t="str">
        <f t="shared" si="3100"/>
        <v>Angela</v>
      </c>
      <c r="M1559" s="2">
        <f t="shared" si="3100"/>
        <v>18.899999999999999</v>
      </c>
      <c r="N1559" s="2">
        <f t="shared" si="3100"/>
        <v>2</v>
      </c>
      <c r="O1559" s="2">
        <f t="shared" si="3100"/>
        <v>2</v>
      </c>
      <c r="P1559" s="2" t="str">
        <f t="shared" si="3100"/>
        <v>dez</v>
      </c>
      <c r="Q1559" s="7" t="str">
        <f>IF($N1559=1,IF(ISERROR(VLOOKUP($P1559,'M1'!$A:$C,Q$2,FALSE)),"NOT PRESENT",VLOOKUP($P1559,'M1'!$A:$C,Q$2,FALSE)),IF($N1559=2,IF(ISERROR(VLOOKUP(DATA!$P1559,'M2'!$A:$C,Q$2,FALSE)),"NOT PRESENT",VLOOKUP(DATA!$P1559,'M2'!$A:$C,Q$2,FALSE)),IF($N1559=0,IF(ISERROR(VLOOKUP($P1559,'M1'!$A:$C,Q$2,FALSE)),IF(ISERROR(VLOOKUP(DATA!$P1559,'M2'!$A:$C,Q$2,FALSE)),"NOT PRESENT",VLOOKUP(DATA!$P1559,'M2'!$A:$C,Q$2,FALSE)),VLOOKUP($P1559,'M1'!$A:$C,Q$2,FALSE)),"SPECIFY METHOD")))</f>
        <v>Debris - Zero</v>
      </c>
      <c r="R1559" s="7" t="str">
        <f>IF($N1559=1,IF(ISERROR(VLOOKUP($P1559,'M1'!$A:$C,R$2,FALSE)),"NOT PRESENT",VLOOKUP($P1559,'M1'!$A:$C,R$2,FALSE)),IF($N1559=2,IF(ISERROR(VLOOKUP(DATA!$P1559,'M2'!$A:$C,R$2,FALSE)),"NOT PRESENT",VLOOKUP(DATA!$P1559,'M2'!$A:$C,R$2,FALSE)),IF($N1559=0,IF(ISERROR(VLOOKUP($P1559,'M1'!$A:$C,R$2,FALSE)),IF(ISERROR(VLOOKUP(DATA!$P1559,'M2'!$A:$C,R$2,FALSE)),"NOT PRESENT",VLOOKUP(DATA!$P1559,'M2'!$A:$C,R$2,FALSE)),VLOOKUP($P1559,'M1'!$A:$C,R$2,FALSE)),"SPECIFY METHOD")))</f>
        <v>No Debris found</v>
      </c>
      <c r="S1559" s="33">
        <f t="shared" si="3092"/>
        <v>0</v>
      </c>
      <c r="T1559" s="2">
        <v>0</v>
      </c>
    </row>
    <row r="1560" spans="2:20">
      <c r="B1560" s="2" t="str">
        <f t="shared" ref="B1560:D1560" si="3101">IF(ISERROR(B1559),IF(ISERROR(B1558),IF(ISERROR(B1557),"BLANK",B1557),B1558),B1559)</f>
        <v>LH</v>
      </c>
      <c r="C1560" s="2" t="str">
        <f t="shared" si="3101"/>
        <v>KK</v>
      </c>
      <c r="D1560" s="2" t="str">
        <f t="shared" si="3101"/>
        <v>BC3</v>
      </c>
      <c r="E1560" s="7" t="str">
        <f>IF(ISERROR(VLOOKUP($D1560,SITES!$A:$E,2,FALSE)),"",VLOOKUP($D1560,SITES!$A:$E,2,FALSE))</f>
        <v>Broward County 3</v>
      </c>
      <c r="F1560" s="4">
        <f>IF(ISERROR(VLOOKUP($D1560,SITES!$A:$E,3,FALSE)),"",VLOOKUP($D1560,SITES!$A:$E,3,FALSE))</f>
        <v>26.158633333333334</v>
      </c>
      <c r="G1560" s="31">
        <f>IF(ISERROR(VLOOKUP($D1560,SITES!$A:$E,4,FALSE)),"",VLOOKUP($D1560,SITES!$A:$E,4,FALSE))</f>
        <v>-80.077349999999996</v>
      </c>
      <c r="H1560" s="50">
        <f t="shared" ref="H1560:P1560" si="3102">IF(ISERROR(H1559),IF(ISERROR(H1558),IF(ISERROR(H1557),"BLANK",H1557),H1558),H1559)</f>
        <v>45479</v>
      </c>
      <c r="I1560" s="2">
        <f t="shared" si="3102"/>
        <v>15</v>
      </c>
      <c r="J1560" s="2" t="str">
        <f t="shared" si="3102"/>
        <v>N</v>
      </c>
      <c r="K1560" s="6">
        <f t="shared" si="3102"/>
        <v>0.41666666666666669</v>
      </c>
      <c r="L1560" s="2" t="str">
        <f t="shared" si="3102"/>
        <v>Angela</v>
      </c>
      <c r="M1560" s="2">
        <f t="shared" si="3102"/>
        <v>18.899999999999999</v>
      </c>
      <c r="N1560" s="2">
        <f t="shared" si="3102"/>
        <v>2</v>
      </c>
      <c r="O1560" s="2">
        <f t="shared" si="3102"/>
        <v>2</v>
      </c>
      <c r="P1560" s="2" t="str">
        <f t="shared" si="3102"/>
        <v>dez</v>
      </c>
      <c r="Q1560" s="7" t="str">
        <f>IF($N1560=1,IF(ISERROR(VLOOKUP($P1560,'M1'!$A:$C,Q$2,FALSE)),"NOT PRESENT",VLOOKUP($P1560,'M1'!$A:$C,Q$2,FALSE)),IF($N1560=2,IF(ISERROR(VLOOKUP(DATA!$P1560,'M2'!$A:$C,Q$2,FALSE)),"NOT PRESENT",VLOOKUP(DATA!$P1560,'M2'!$A:$C,Q$2,FALSE)),IF($N1560=0,IF(ISERROR(VLOOKUP($P1560,'M1'!$A:$C,Q$2,FALSE)),IF(ISERROR(VLOOKUP(DATA!$P1560,'M2'!$A:$C,Q$2,FALSE)),"NOT PRESENT",VLOOKUP(DATA!$P1560,'M2'!$A:$C,Q$2,FALSE)),VLOOKUP($P1560,'M1'!$A:$C,Q$2,FALSE)),"SPECIFY METHOD")))</f>
        <v>Debris - Zero</v>
      </c>
      <c r="R1560" s="7" t="str">
        <f>IF($N1560=1,IF(ISERROR(VLOOKUP($P1560,'M1'!$A:$C,R$2,FALSE)),"NOT PRESENT",VLOOKUP($P1560,'M1'!$A:$C,R$2,FALSE)),IF($N1560=2,IF(ISERROR(VLOOKUP(DATA!$P1560,'M2'!$A:$C,R$2,FALSE)),"NOT PRESENT",VLOOKUP(DATA!$P1560,'M2'!$A:$C,R$2,FALSE)),IF($N1560=0,IF(ISERROR(VLOOKUP($P1560,'M1'!$A:$C,R$2,FALSE)),IF(ISERROR(VLOOKUP(DATA!$P1560,'M2'!$A:$C,R$2,FALSE)),"NOT PRESENT",VLOOKUP(DATA!$P1560,'M2'!$A:$C,R$2,FALSE)),VLOOKUP($P1560,'M1'!$A:$C,R$2,FALSE)),"SPECIFY METHOD")))</f>
        <v>No Debris found</v>
      </c>
      <c r="S1560" s="33">
        <f t="shared" si="3092"/>
        <v>0</v>
      </c>
      <c r="T1560" s="2">
        <v>0</v>
      </c>
    </row>
    <row r="1561" spans="2:20">
      <c r="B1561" s="2" t="str">
        <f t="shared" ref="B1561:D1561" si="3103">IF(ISERROR(B1560),IF(ISERROR(B1559),IF(ISERROR(B1558),"BLANK",B1558),B1559),B1560)</f>
        <v>LH</v>
      </c>
      <c r="C1561" s="2" t="str">
        <f t="shared" si="3103"/>
        <v>KK</v>
      </c>
      <c r="D1561" s="2" t="str">
        <f t="shared" si="3103"/>
        <v>BC3</v>
      </c>
      <c r="E1561" s="7" t="str">
        <f>IF(ISERROR(VLOOKUP($D1561,SITES!$A:$E,2,FALSE)),"",VLOOKUP($D1561,SITES!$A:$E,2,FALSE))</f>
        <v>Broward County 3</v>
      </c>
      <c r="F1561" s="4">
        <f>IF(ISERROR(VLOOKUP($D1561,SITES!$A:$E,3,FALSE)),"",VLOOKUP($D1561,SITES!$A:$E,3,FALSE))</f>
        <v>26.158633333333334</v>
      </c>
      <c r="G1561" s="31">
        <f>IF(ISERROR(VLOOKUP($D1561,SITES!$A:$E,4,FALSE)),"",VLOOKUP($D1561,SITES!$A:$E,4,FALSE))</f>
        <v>-80.077349999999996</v>
      </c>
      <c r="H1561" s="50">
        <f t="shared" ref="H1561:P1561" si="3104">IF(ISERROR(H1560),IF(ISERROR(H1559),IF(ISERROR(H1558),"BLANK",H1558),H1559),H1560)</f>
        <v>45479</v>
      </c>
      <c r="I1561" s="2">
        <f t="shared" si="3104"/>
        <v>15</v>
      </c>
      <c r="J1561" s="2" t="str">
        <f t="shared" si="3104"/>
        <v>N</v>
      </c>
      <c r="K1561" s="6">
        <f t="shared" si="3104"/>
        <v>0.41666666666666669</v>
      </c>
      <c r="L1561" s="2" t="str">
        <f t="shared" si="3104"/>
        <v>Angela</v>
      </c>
      <c r="M1561" s="2">
        <f t="shared" si="3104"/>
        <v>18.899999999999999</v>
      </c>
      <c r="N1561" s="2">
        <f t="shared" si="3104"/>
        <v>2</v>
      </c>
      <c r="O1561" s="2">
        <f t="shared" si="3104"/>
        <v>2</v>
      </c>
      <c r="P1561" s="2" t="str">
        <f t="shared" si="3104"/>
        <v>dez</v>
      </c>
      <c r="Q1561" s="7" t="str">
        <f>IF($N1561=1,IF(ISERROR(VLOOKUP($P1561,'M1'!$A:$C,Q$2,FALSE)),"NOT PRESENT",VLOOKUP($P1561,'M1'!$A:$C,Q$2,FALSE)),IF($N1561=2,IF(ISERROR(VLOOKUP(DATA!$P1561,'M2'!$A:$C,Q$2,FALSE)),"NOT PRESENT",VLOOKUP(DATA!$P1561,'M2'!$A:$C,Q$2,FALSE)),IF($N1561=0,IF(ISERROR(VLOOKUP($P1561,'M1'!$A:$C,Q$2,FALSE)),IF(ISERROR(VLOOKUP(DATA!$P1561,'M2'!$A:$C,Q$2,FALSE)),"NOT PRESENT",VLOOKUP(DATA!$P1561,'M2'!$A:$C,Q$2,FALSE)),VLOOKUP($P1561,'M1'!$A:$C,Q$2,FALSE)),"SPECIFY METHOD")))</f>
        <v>Debris - Zero</v>
      </c>
      <c r="R1561" s="7" t="str">
        <f>IF($N1561=1,IF(ISERROR(VLOOKUP($P1561,'M1'!$A:$C,R$2,FALSE)),"NOT PRESENT",VLOOKUP($P1561,'M1'!$A:$C,R$2,FALSE)),IF($N1561=2,IF(ISERROR(VLOOKUP(DATA!$P1561,'M2'!$A:$C,R$2,FALSE)),"NOT PRESENT",VLOOKUP(DATA!$P1561,'M2'!$A:$C,R$2,FALSE)),IF($N1561=0,IF(ISERROR(VLOOKUP($P1561,'M1'!$A:$C,R$2,FALSE)),IF(ISERROR(VLOOKUP(DATA!$P1561,'M2'!$A:$C,R$2,FALSE)),"NOT PRESENT",VLOOKUP(DATA!$P1561,'M2'!$A:$C,R$2,FALSE)),VLOOKUP($P1561,'M1'!$A:$C,R$2,FALSE)),"SPECIFY METHOD")))</f>
        <v>No Debris found</v>
      </c>
      <c r="S1561" s="33">
        <f t="shared" si="3092"/>
        <v>0</v>
      </c>
      <c r="T1561" s="2">
        <v>0</v>
      </c>
    </row>
    <row r="1562" spans="2:20">
      <c r="B1562" s="2" t="str">
        <f t="shared" ref="B1562:D1562" si="3105">IF(ISERROR(B1561),IF(ISERROR(B1560),IF(ISERROR(B1559),"BLANK",B1559),B1560),B1561)</f>
        <v>LH</v>
      </c>
      <c r="C1562" s="2" t="str">
        <f t="shared" si="3105"/>
        <v>KK</v>
      </c>
      <c r="D1562" s="2" t="str">
        <f t="shared" si="3105"/>
        <v>BC3</v>
      </c>
      <c r="E1562" s="7" t="str">
        <f>IF(ISERROR(VLOOKUP($D1562,SITES!$A:$E,2,FALSE)),"",VLOOKUP($D1562,SITES!$A:$E,2,FALSE))</f>
        <v>Broward County 3</v>
      </c>
      <c r="F1562" s="4">
        <f>IF(ISERROR(VLOOKUP($D1562,SITES!$A:$E,3,FALSE)),"",VLOOKUP($D1562,SITES!$A:$E,3,FALSE))</f>
        <v>26.158633333333334</v>
      </c>
      <c r="G1562" s="31">
        <f>IF(ISERROR(VLOOKUP($D1562,SITES!$A:$E,4,FALSE)),"",VLOOKUP($D1562,SITES!$A:$E,4,FALSE))</f>
        <v>-80.077349999999996</v>
      </c>
      <c r="H1562" s="50">
        <f t="shared" ref="H1562:P1562" si="3106">IF(ISERROR(H1561),IF(ISERROR(H1560),IF(ISERROR(H1559),"BLANK",H1559),H1560),H1561)</f>
        <v>45479</v>
      </c>
      <c r="I1562" s="2">
        <f t="shared" si="3106"/>
        <v>15</v>
      </c>
      <c r="J1562" s="2" t="str">
        <f t="shared" si="3106"/>
        <v>N</v>
      </c>
      <c r="K1562" s="6">
        <f t="shared" si="3106"/>
        <v>0.41666666666666669</v>
      </c>
      <c r="L1562" s="2" t="str">
        <f t="shared" si="3106"/>
        <v>Angela</v>
      </c>
      <c r="M1562" s="2">
        <f t="shared" si="3106"/>
        <v>18.899999999999999</v>
      </c>
      <c r="N1562" s="2">
        <f t="shared" si="3106"/>
        <v>2</v>
      </c>
      <c r="O1562" s="2">
        <f t="shared" si="3106"/>
        <v>2</v>
      </c>
      <c r="P1562" s="2" t="str">
        <f t="shared" si="3106"/>
        <v>dez</v>
      </c>
      <c r="Q1562" s="7" t="str">
        <f>IF($N1562=1,IF(ISERROR(VLOOKUP($P1562,'M1'!$A:$C,Q$2,FALSE)),"NOT PRESENT",VLOOKUP($P1562,'M1'!$A:$C,Q$2,FALSE)),IF($N1562=2,IF(ISERROR(VLOOKUP(DATA!$P1562,'M2'!$A:$C,Q$2,FALSE)),"NOT PRESENT",VLOOKUP(DATA!$P1562,'M2'!$A:$C,Q$2,FALSE)),IF($N1562=0,IF(ISERROR(VLOOKUP($P1562,'M1'!$A:$C,Q$2,FALSE)),IF(ISERROR(VLOOKUP(DATA!$P1562,'M2'!$A:$C,Q$2,FALSE)),"NOT PRESENT",VLOOKUP(DATA!$P1562,'M2'!$A:$C,Q$2,FALSE)),VLOOKUP($P1562,'M1'!$A:$C,Q$2,FALSE)),"SPECIFY METHOD")))</f>
        <v>Debris - Zero</v>
      </c>
      <c r="R1562" s="7" t="str">
        <f>IF($N1562=1,IF(ISERROR(VLOOKUP($P1562,'M1'!$A:$C,R$2,FALSE)),"NOT PRESENT",VLOOKUP($P1562,'M1'!$A:$C,R$2,FALSE)),IF($N1562=2,IF(ISERROR(VLOOKUP(DATA!$P1562,'M2'!$A:$C,R$2,FALSE)),"NOT PRESENT",VLOOKUP(DATA!$P1562,'M2'!$A:$C,R$2,FALSE)),IF($N1562=0,IF(ISERROR(VLOOKUP($P1562,'M1'!$A:$C,R$2,FALSE)),IF(ISERROR(VLOOKUP(DATA!$P1562,'M2'!$A:$C,R$2,FALSE)),"NOT PRESENT",VLOOKUP(DATA!$P1562,'M2'!$A:$C,R$2,FALSE)),VLOOKUP($P1562,'M1'!$A:$C,R$2,FALSE)),"SPECIFY METHOD")))</f>
        <v>No Debris found</v>
      </c>
      <c r="S1562" s="33">
        <f t="shared" si="3092"/>
        <v>0</v>
      </c>
      <c r="T1562" s="2">
        <v>0</v>
      </c>
    </row>
    <row r="1563" spans="2:20">
      <c r="B1563" s="2" t="str">
        <f t="shared" ref="B1563:D1563" si="3107">IF(ISERROR(B1562),IF(ISERROR(B1561),IF(ISERROR(B1560),"BLANK",B1560),B1561),B1562)</f>
        <v>LH</v>
      </c>
      <c r="C1563" s="2" t="str">
        <f t="shared" si="3107"/>
        <v>KK</v>
      </c>
      <c r="D1563" s="2" t="str">
        <f t="shared" si="3107"/>
        <v>BC3</v>
      </c>
      <c r="E1563" s="7" t="str">
        <f>IF(ISERROR(VLOOKUP($D1563,SITES!$A:$E,2,FALSE)),"",VLOOKUP($D1563,SITES!$A:$E,2,FALSE))</f>
        <v>Broward County 3</v>
      </c>
      <c r="F1563" s="4">
        <f>IF(ISERROR(VLOOKUP($D1563,SITES!$A:$E,3,FALSE)),"",VLOOKUP($D1563,SITES!$A:$E,3,FALSE))</f>
        <v>26.158633333333334</v>
      </c>
      <c r="G1563" s="31">
        <f>IF(ISERROR(VLOOKUP($D1563,SITES!$A:$E,4,FALSE)),"",VLOOKUP($D1563,SITES!$A:$E,4,FALSE))</f>
        <v>-80.077349999999996</v>
      </c>
      <c r="H1563" s="50">
        <f t="shared" ref="H1563:P1563" si="3108">IF(ISERROR(H1562),IF(ISERROR(H1561),IF(ISERROR(H1560),"BLANK",H1560),H1561),H1562)</f>
        <v>45479</v>
      </c>
      <c r="I1563" s="2">
        <f t="shared" si="3108"/>
        <v>15</v>
      </c>
      <c r="J1563" s="2" t="str">
        <f t="shared" si="3108"/>
        <v>N</v>
      </c>
      <c r="K1563" s="6">
        <f t="shared" si="3108"/>
        <v>0.41666666666666669</v>
      </c>
      <c r="L1563" s="2" t="str">
        <f t="shared" si="3108"/>
        <v>Angela</v>
      </c>
      <c r="M1563" s="2">
        <f t="shared" si="3108"/>
        <v>18.899999999999999</v>
      </c>
      <c r="N1563" s="2">
        <f t="shared" si="3108"/>
        <v>2</v>
      </c>
      <c r="O1563" s="2">
        <f t="shared" si="3108"/>
        <v>2</v>
      </c>
      <c r="P1563" s="2" t="str">
        <f t="shared" si="3108"/>
        <v>dez</v>
      </c>
      <c r="Q1563" s="7" t="str">
        <f>IF($N1563=1,IF(ISERROR(VLOOKUP($P1563,'M1'!$A:$C,Q$2,FALSE)),"NOT PRESENT",VLOOKUP($P1563,'M1'!$A:$C,Q$2,FALSE)),IF($N1563=2,IF(ISERROR(VLOOKUP(DATA!$P1563,'M2'!$A:$C,Q$2,FALSE)),"NOT PRESENT",VLOOKUP(DATA!$P1563,'M2'!$A:$C,Q$2,FALSE)),IF($N1563=0,IF(ISERROR(VLOOKUP($P1563,'M1'!$A:$C,Q$2,FALSE)),IF(ISERROR(VLOOKUP(DATA!$P1563,'M2'!$A:$C,Q$2,FALSE)),"NOT PRESENT",VLOOKUP(DATA!$P1563,'M2'!$A:$C,Q$2,FALSE)),VLOOKUP($P1563,'M1'!$A:$C,Q$2,FALSE)),"SPECIFY METHOD")))</f>
        <v>Debris - Zero</v>
      </c>
      <c r="R1563" s="7" t="str">
        <f>IF($N1563=1,IF(ISERROR(VLOOKUP($P1563,'M1'!$A:$C,R$2,FALSE)),"NOT PRESENT",VLOOKUP($P1563,'M1'!$A:$C,R$2,FALSE)),IF($N1563=2,IF(ISERROR(VLOOKUP(DATA!$P1563,'M2'!$A:$C,R$2,FALSE)),"NOT PRESENT",VLOOKUP(DATA!$P1563,'M2'!$A:$C,R$2,FALSE)),IF($N1563=0,IF(ISERROR(VLOOKUP($P1563,'M1'!$A:$C,R$2,FALSE)),IF(ISERROR(VLOOKUP(DATA!$P1563,'M2'!$A:$C,R$2,FALSE)),"NOT PRESENT",VLOOKUP(DATA!$P1563,'M2'!$A:$C,R$2,FALSE)),VLOOKUP($P1563,'M1'!$A:$C,R$2,FALSE)),"SPECIFY METHOD")))</f>
        <v>No Debris found</v>
      </c>
      <c r="S1563" s="33">
        <f t="shared" si="3092"/>
        <v>0</v>
      </c>
      <c r="T1563" s="2">
        <v>0</v>
      </c>
    </row>
    <row r="1564" spans="2:20">
      <c r="B1564" s="2" t="str">
        <f t="shared" ref="B1564:D1564" si="3109">IF(ISERROR(B1563),IF(ISERROR(B1562),IF(ISERROR(B1561),"BLANK",B1561),B1562),B1563)</f>
        <v>LH</v>
      </c>
      <c r="C1564" s="2" t="str">
        <f t="shared" si="3109"/>
        <v>KK</v>
      </c>
      <c r="D1564" s="2" t="str">
        <f t="shared" si="3109"/>
        <v>BC3</v>
      </c>
      <c r="E1564" s="7" t="str">
        <f>IF(ISERROR(VLOOKUP($D1564,SITES!$A:$E,2,FALSE)),"",VLOOKUP($D1564,SITES!$A:$E,2,FALSE))</f>
        <v>Broward County 3</v>
      </c>
      <c r="F1564" s="4">
        <f>IF(ISERROR(VLOOKUP($D1564,SITES!$A:$E,3,FALSE)),"",VLOOKUP($D1564,SITES!$A:$E,3,FALSE))</f>
        <v>26.158633333333334</v>
      </c>
      <c r="G1564" s="31">
        <f>IF(ISERROR(VLOOKUP($D1564,SITES!$A:$E,4,FALSE)),"",VLOOKUP($D1564,SITES!$A:$E,4,FALSE))</f>
        <v>-80.077349999999996</v>
      </c>
      <c r="H1564" s="50">
        <f t="shared" ref="H1564:P1564" si="3110">IF(ISERROR(H1563),IF(ISERROR(H1562),IF(ISERROR(H1561),"BLANK",H1561),H1562),H1563)</f>
        <v>45479</v>
      </c>
      <c r="I1564" s="2">
        <f t="shared" si="3110"/>
        <v>15</v>
      </c>
      <c r="J1564" s="2" t="str">
        <f t="shared" si="3110"/>
        <v>N</v>
      </c>
      <c r="K1564" s="6">
        <f t="shared" si="3110"/>
        <v>0.41666666666666669</v>
      </c>
      <c r="L1564" s="2" t="str">
        <f t="shared" si="3110"/>
        <v>Angela</v>
      </c>
      <c r="M1564" s="2">
        <f t="shared" si="3110"/>
        <v>18.899999999999999</v>
      </c>
      <c r="N1564" s="2">
        <f t="shared" si="3110"/>
        <v>2</v>
      </c>
      <c r="O1564" s="2">
        <f t="shared" si="3110"/>
        <v>2</v>
      </c>
      <c r="P1564" s="2" t="str">
        <f t="shared" si="3110"/>
        <v>dez</v>
      </c>
      <c r="Q1564" s="7" t="str">
        <f>IF($N1564=1,IF(ISERROR(VLOOKUP($P1564,'M1'!$A:$C,Q$2,FALSE)),"NOT PRESENT",VLOOKUP($P1564,'M1'!$A:$C,Q$2,FALSE)),IF($N1564=2,IF(ISERROR(VLOOKUP(DATA!$P1564,'M2'!$A:$C,Q$2,FALSE)),"NOT PRESENT",VLOOKUP(DATA!$P1564,'M2'!$A:$C,Q$2,FALSE)),IF($N1564=0,IF(ISERROR(VLOOKUP($P1564,'M1'!$A:$C,Q$2,FALSE)),IF(ISERROR(VLOOKUP(DATA!$P1564,'M2'!$A:$C,Q$2,FALSE)),"NOT PRESENT",VLOOKUP(DATA!$P1564,'M2'!$A:$C,Q$2,FALSE)),VLOOKUP($P1564,'M1'!$A:$C,Q$2,FALSE)),"SPECIFY METHOD")))</f>
        <v>Debris - Zero</v>
      </c>
      <c r="R1564" s="7" t="str">
        <f>IF($N1564=1,IF(ISERROR(VLOOKUP($P1564,'M1'!$A:$C,R$2,FALSE)),"NOT PRESENT",VLOOKUP($P1564,'M1'!$A:$C,R$2,FALSE)),IF($N1564=2,IF(ISERROR(VLOOKUP(DATA!$P1564,'M2'!$A:$C,R$2,FALSE)),"NOT PRESENT",VLOOKUP(DATA!$P1564,'M2'!$A:$C,R$2,FALSE)),IF($N1564=0,IF(ISERROR(VLOOKUP($P1564,'M1'!$A:$C,R$2,FALSE)),IF(ISERROR(VLOOKUP(DATA!$P1564,'M2'!$A:$C,R$2,FALSE)),"NOT PRESENT",VLOOKUP(DATA!$P1564,'M2'!$A:$C,R$2,FALSE)),VLOOKUP($P1564,'M1'!$A:$C,R$2,FALSE)),"SPECIFY METHOD")))</f>
        <v>No Debris found</v>
      </c>
      <c r="S1564" s="33">
        <f t="shared" si="3092"/>
        <v>0</v>
      </c>
      <c r="T1564" s="2">
        <v>0</v>
      </c>
    </row>
    <row r="1565" spans="2:20">
      <c r="B1565" s="2" t="str">
        <f t="shared" ref="B1565:D1565" si="3111">IF(ISERROR(B1564),IF(ISERROR(B1563),IF(ISERROR(B1562),"BLANK",B1562),B1563),B1564)</f>
        <v>LH</v>
      </c>
      <c r="C1565" s="2" t="str">
        <f t="shared" si="3111"/>
        <v>KK</v>
      </c>
      <c r="D1565" s="2" t="str">
        <f t="shared" si="3111"/>
        <v>BC3</v>
      </c>
      <c r="E1565" s="7" t="str">
        <f>IF(ISERROR(VLOOKUP($D1565,SITES!$A:$E,2,FALSE)),"",VLOOKUP($D1565,SITES!$A:$E,2,FALSE))</f>
        <v>Broward County 3</v>
      </c>
      <c r="F1565" s="4">
        <f>IF(ISERROR(VLOOKUP($D1565,SITES!$A:$E,3,FALSE)),"",VLOOKUP($D1565,SITES!$A:$E,3,FALSE))</f>
        <v>26.158633333333334</v>
      </c>
      <c r="G1565" s="31">
        <f>IF(ISERROR(VLOOKUP($D1565,SITES!$A:$E,4,FALSE)),"",VLOOKUP($D1565,SITES!$A:$E,4,FALSE))</f>
        <v>-80.077349999999996</v>
      </c>
      <c r="H1565" s="50">
        <f t="shared" ref="H1565:P1565" si="3112">IF(ISERROR(H1564),IF(ISERROR(H1563),IF(ISERROR(H1562),"BLANK",H1562),H1563),H1564)</f>
        <v>45479</v>
      </c>
      <c r="I1565" s="2">
        <f t="shared" si="3112"/>
        <v>15</v>
      </c>
      <c r="J1565" s="2" t="str">
        <f t="shared" si="3112"/>
        <v>N</v>
      </c>
      <c r="K1565" s="6">
        <f t="shared" si="3112"/>
        <v>0.41666666666666669</v>
      </c>
      <c r="L1565" s="2" t="str">
        <f t="shared" si="3112"/>
        <v>Angela</v>
      </c>
      <c r="M1565" s="2">
        <f t="shared" si="3112"/>
        <v>18.899999999999999</v>
      </c>
      <c r="N1565" s="2">
        <f t="shared" si="3112"/>
        <v>2</v>
      </c>
      <c r="O1565" s="2">
        <f t="shared" si="3112"/>
        <v>2</v>
      </c>
      <c r="P1565" s="2" t="str">
        <f t="shared" si="3112"/>
        <v>dez</v>
      </c>
      <c r="Q1565" s="7" t="str">
        <f>IF($N1565=1,IF(ISERROR(VLOOKUP($P1565,'M1'!$A:$C,Q$2,FALSE)),"NOT PRESENT",VLOOKUP($P1565,'M1'!$A:$C,Q$2,FALSE)),IF($N1565=2,IF(ISERROR(VLOOKUP(DATA!$P1565,'M2'!$A:$C,Q$2,FALSE)),"NOT PRESENT",VLOOKUP(DATA!$P1565,'M2'!$A:$C,Q$2,FALSE)),IF($N1565=0,IF(ISERROR(VLOOKUP($P1565,'M1'!$A:$C,Q$2,FALSE)),IF(ISERROR(VLOOKUP(DATA!$P1565,'M2'!$A:$C,Q$2,FALSE)),"NOT PRESENT",VLOOKUP(DATA!$P1565,'M2'!$A:$C,Q$2,FALSE)),VLOOKUP($P1565,'M1'!$A:$C,Q$2,FALSE)),"SPECIFY METHOD")))</f>
        <v>Debris - Zero</v>
      </c>
      <c r="R1565" s="7" t="str">
        <f>IF($N1565=1,IF(ISERROR(VLOOKUP($P1565,'M1'!$A:$C,R$2,FALSE)),"NOT PRESENT",VLOOKUP($P1565,'M1'!$A:$C,R$2,FALSE)),IF($N1565=2,IF(ISERROR(VLOOKUP(DATA!$P1565,'M2'!$A:$C,R$2,FALSE)),"NOT PRESENT",VLOOKUP(DATA!$P1565,'M2'!$A:$C,R$2,FALSE)),IF($N1565=0,IF(ISERROR(VLOOKUP($P1565,'M1'!$A:$C,R$2,FALSE)),IF(ISERROR(VLOOKUP(DATA!$P1565,'M2'!$A:$C,R$2,FALSE)),"NOT PRESENT",VLOOKUP(DATA!$P1565,'M2'!$A:$C,R$2,FALSE)),VLOOKUP($P1565,'M1'!$A:$C,R$2,FALSE)),"SPECIFY METHOD")))</f>
        <v>No Debris found</v>
      </c>
      <c r="S1565" s="33">
        <f t="shared" si="3092"/>
        <v>0</v>
      </c>
      <c r="T1565" s="2">
        <v>0</v>
      </c>
    </row>
    <row r="1566" spans="2:20">
      <c r="B1566" s="2" t="str">
        <f t="shared" ref="B1566:D1566" si="3113">IF(ISERROR(B1565),IF(ISERROR(B1564),IF(ISERROR(B1563),"BLANK",B1563),B1564),B1565)</f>
        <v>LH</v>
      </c>
      <c r="C1566" s="2" t="str">
        <f t="shared" si="3113"/>
        <v>KK</v>
      </c>
      <c r="D1566" s="2" t="str">
        <f t="shared" si="3113"/>
        <v>BC3</v>
      </c>
      <c r="E1566" s="7" t="str">
        <f>IF(ISERROR(VLOOKUP($D1566,SITES!$A:$E,2,FALSE)),"",VLOOKUP($D1566,SITES!$A:$E,2,FALSE))</f>
        <v>Broward County 3</v>
      </c>
      <c r="F1566" s="4">
        <f>IF(ISERROR(VLOOKUP($D1566,SITES!$A:$E,3,FALSE)),"",VLOOKUP($D1566,SITES!$A:$E,3,FALSE))</f>
        <v>26.158633333333334</v>
      </c>
      <c r="G1566" s="31">
        <f>IF(ISERROR(VLOOKUP($D1566,SITES!$A:$E,4,FALSE)),"",VLOOKUP($D1566,SITES!$A:$E,4,FALSE))</f>
        <v>-80.077349999999996</v>
      </c>
      <c r="H1566" s="50">
        <f t="shared" ref="H1566:P1566" si="3114">IF(ISERROR(H1565),IF(ISERROR(H1564),IF(ISERROR(H1563),"BLANK",H1563),H1564),H1565)</f>
        <v>45479</v>
      </c>
      <c r="I1566" s="2">
        <f t="shared" si="3114"/>
        <v>15</v>
      </c>
      <c r="J1566" s="2" t="str">
        <f t="shared" si="3114"/>
        <v>N</v>
      </c>
      <c r="K1566" s="6">
        <f t="shared" si="3114"/>
        <v>0.41666666666666669</v>
      </c>
      <c r="L1566" s="2" t="str">
        <f t="shared" si="3114"/>
        <v>Angela</v>
      </c>
      <c r="M1566" s="2">
        <f t="shared" si="3114"/>
        <v>18.899999999999999</v>
      </c>
      <c r="N1566" s="2">
        <f t="shared" si="3114"/>
        <v>2</v>
      </c>
      <c r="O1566" s="2">
        <f t="shared" si="3114"/>
        <v>2</v>
      </c>
      <c r="P1566" s="2" t="str">
        <f t="shared" si="3114"/>
        <v>dez</v>
      </c>
      <c r="Q1566" s="7" t="str">
        <f>IF($N1566=1,IF(ISERROR(VLOOKUP($P1566,'M1'!$A:$C,Q$2,FALSE)),"NOT PRESENT",VLOOKUP($P1566,'M1'!$A:$C,Q$2,FALSE)),IF($N1566=2,IF(ISERROR(VLOOKUP(DATA!$P1566,'M2'!$A:$C,Q$2,FALSE)),"NOT PRESENT",VLOOKUP(DATA!$P1566,'M2'!$A:$C,Q$2,FALSE)),IF($N1566=0,IF(ISERROR(VLOOKUP($P1566,'M1'!$A:$C,Q$2,FALSE)),IF(ISERROR(VLOOKUP(DATA!$P1566,'M2'!$A:$C,Q$2,FALSE)),"NOT PRESENT",VLOOKUP(DATA!$P1566,'M2'!$A:$C,Q$2,FALSE)),VLOOKUP($P1566,'M1'!$A:$C,Q$2,FALSE)),"SPECIFY METHOD")))</f>
        <v>Debris - Zero</v>
      </c>
      <c r="R1566" s="7" t="str">
        <f>IF($N1566=1,IF(ISERROR(VLOOKUP($P1566,'M1'!$A:$C,R$2,FALSE)),"NOT PRESENT",VLOOKUP($P1566,'M1'!$A:$C,R$2,FALSE)),IF($N1566=2,IF(ISERROR(VLOOKUP(DATA!$P1566,'M2'!$A:$C,R$2,FALSE)),"NOT PRESENT",VLOOKUP(DATA!$P1566,'M2'!$A:$C,R$2,FALSE)),IF($N1566=0,IF(ISERROR(VLOOKUP($P1566,'M1'!$A:$C,R$2,FALSE)),IF(ISERROR(VLOOKUP(DATA!$P1566,'M2'!$A:$C,R$2,FALSE)),"NOT PRESENT",VLOOKUP(DATA!$P1566,'M2'!$A:$C,R$2,FALSE)),VLOOKUP($P1566,'M1'!$A:$C,R$2,FALSE)),"SPECIFY METHOD")))</f>
        <v>No Debris found</v>
      </c>
      <c r="S1566" s="33">
        <f t="shared" si="3092"/>
        <v>0</v>
      </c>
      <c r="T1566" s="2">
        <v>0</v>
      </c>
    </row>
    <row r="1567" spans="2:20">
      <c r="B1567" s="2" t="str">
        <f t="shared" ref="B1567:D1567" si="3115">IF(ISERROR(B1566),IF(ISERROR(B1565),IF(ISERROR(B1564),"BLANK",B1564),B1565),B1566)</f>
        <v>LH</v>
      </c>
      <c r="C1567" s="2" t="str">
        <f t="shared" si="3115"/>
        <v>KK</v>
      </c>
      <c r="D1567" s="2" t="str">
        <f t="shared" si="3115"/>
        <v>BC3</v>
      </c>
      <c r="E1567" s="7" t="str">
        <f>IF(ISERROR(VLOOKUP($D1567,SITES!$A:$E,2,FALSE)),"",VLOOKUP($D1567,SITES!$A:$E,2,FALSE))</f>
        <v>Broward County 3</v>
      </c>
      <c r="F1567" s="4">
        <f>IF(ISERROR(VLOOKUP($D1567,SITES!$A:$E,3,FALSE)),"",VLOOKUP($D1567,SITES!$A:$E,3,FALSE))</f>
        <v>26.158633333333334</v>
      </c>
      <c r="G1567" s="31">
        <f>IF(ISERROR(VLOOKUP($D1567,SITES!$A:$E,4,FALSE)),"",VLOOKUP($D1567,SITES!$A:$E,4,FALSE))</f>
        <v>-80.077349999999996</v>
      </c>
      <c r="H1567" s="50">
        <f t="shared" ref="H1567:P1567" si="3116">IF(ISERROR(H1566),IF(ISERROR(H1565),IF(ISERROR(H1564),"BLANK",H1564),H1565),H1566)</f>
        <v>45479</v>
      </c>
      <c r="I1567" s="2">
        <f t="shared" si="3116"/>
        <v>15</v>
      </c>
      <c r="J1567" s="2" t="str">
        <f t="shared" si="3116"/>
        <v>N</v>
      </c>
      <c r="K1567" s="6">
        <f t="shared" si="3116"/>
        <v>0.41666666666666669</v>
      </c>
      <c r="L1567" s="2" t="str">
        <f t="shared" si="3116"/>
        <v>Angela</v>
      </c>
      <c r="M1567" s="2">
        <f t="shared" si="3116"/>
        <v>18.899999999999999</v>
      </c>
      <c r="N1567" s="2">
        <f t="shared" si="3116"/>
        <v>2</v>
      </c>
      <c r="O1567" s="2">
        <f t="shared" si="3116"/>
        <v>2</v>
      </c>
      <c r="P1567" s="2" t="str">
        <f t="shared" si="3116"/>
        <v>dez</v>
      </c>
      <c r="Q1567" s="7" t="str">
        <f>IF($N1567=1,IF(ISERROR(VLOOKUP($P1567,'M1'!$A:$C,Q$2,FALSE)),"NOT PRESENT",VLOOKUP($P1567,'M1'!$A:$C,Q$2,FALSE)),IF($N1567=2,IF(ISERROR(VLOOKUP(DATA!$P1567,'M2'!$A:$C,Q$2,FALSE)),"NOT PRESENT",VLOOKUP(DATA!$P1567,'M2'!$A:$C,Q$2,FALSE)),IF($N1567=0,IF(ISERROR(VLOOKUP($P1567,'M1'!$A:$C,Q$2,FALSE)),IF(ISERROR(VLOOKUP(DATA!$P1567,'M2'!$A:$C,Q$2,FALSE)),"NOT PRESENT",VLOOKUP(DATA!$P1567,'M2'!$A:$C,Q$2,FALSE)),VLOOKUP($P1567,'M1'!$A:$C,Q$2,FALSE)),"SPECIFY METHOD")))</f>
        <v>Debris - Zero</v>
      </c>
      <c r="R1567" s="7" t="str">
        <f>IF($N1567=1,IF(ISERROR(VLOOKUP($P1567,'M1'!$A:$C,R$2,FALSE)),"NOT PRESENT",VLOOKUP($P1567,'M1'!$A:$C,R$2,FALSE)),IF($N1567=2,IF(ISERROR(VLOOKUP(DATA!$P1567,'M2'!$A:$C,R$2,FALSE)),"NOT PRESENT",VLOOKUP(DATA!$P1567,'M2'!$A:$C,R$2,FALSE)),IF($N1567=0,IF(ISERROR(VLOOKUP($P1567,'M1'!$A:$C,R$2,FALSE)),IF(ISERROR(VLOOKUP(DATA!$P1567,'M2'!$A:$C,R$2,FALSE)),"NOT PRESENT",VLOOKUP(DATA!$P1567,'M2'!$A:$C,R$2,FALSE)),VLOOKUP($P1567,'M1'!$A:$C,R$2,FALSE)),"SPECIFY METHOD")))</f>
        <v>No Debris found</v>
      </c>
      <c r="S1567" s="33">
        <f t="shared" si="3092"/>
        <v>0</v>
      </c>
      <c r="T1567" s="2">
        <v>0</v>
      </c>
    </row>
    <row r="1568" spans="2:20">
      <c r="B1568" s="2" t="str">
        <f t="shared" ref="B1568:D1568" si="3117">IF(ISERROR(B1567),IF(ISERROR(B1566),IF(ISERROR(B1565),"BLANK",B1565),B1566),B1567)</f>
        <v>LH</v>
      </c>
      <c r="C1568" s="2" t="str">
        <f t="shared" si="3117"/>
        <v>KK</v>
      </c>
      <c r="D1568" s="2" t="str">
        <f t="shared" si="3117"/>
        <v>BC3</v>
      </c>
      <c r="E1568" s="7" t="str">
        <f>IF(ISERROR(VLOOKUP($D1568,SITES!$A:$E,2,FALSE)),"",VLOOKUP($D1568,SITES!$A:$E,2,FALSE))</f>
        <v>Broward County 3</v>
      </c>
      <c r="F1568" s="4">
        <f>IF(ISERROR(VLOOKUP($D1568,SITES!$A:$E,3,FALSE)),"",VLOOKUP($D1568,SITES!$A:$E,3,FALSE))</f>
        <v>26.158633333333334</v>
      </c>
      <c r="G1568" s="31">
        <f>IF(ISERROR(VLOOKUP($D1568,SITES!$A:$E,4,FALSE)),"",VLOOKUP($D1568,SITES!$A:$E,4,FALSE))</f>
        <v>-80.077349999999996</v>
      </c>
      <c r="H1568" s="50">
        <f t="shared" ref="H1568:P1568" si="3118">IF(ISERROR(H1567),IF(ISERROR(H1566),IF(ISERROR(H1565),"BLANK",H1565),H1566),H1567)</f>
        <v>45479</v>
      </c>
      <c r="I1568" s="2">
        <f t="shared" si="3118"/>
        <v>15</v>
      </c>
      <c r="J1568" s="2" t="str">
        <f t="shared" si="3118"/>
        <v>N</v>
      </c>
      <c r="K1568" s="6">
        <f t="shared" si="3118"/>
        <v>0.41666666666666669</v>
      </c>
      <c r="L1568" s="2" t="str">
        <f t="shared" si="3118"/>
        <v>Angela</v>
      </c>
      <c r="M1568" s="2">
        <f t="shared" si="3118"/>
        <v>18.899999999999999</v>
      </c>
      <c r="N1568" s="2">
        <f t="shared" si="3118"/>
        <v>2</v>
      </c>
      <c r="O1568" s="2">
        <f t="shared" si="3118"/>
        <v>2</v>
      </c>
      <c r="P1568" s="2" t="str">
        <f t="shared" si="3118"/>
        <v>dez</v>
      </c>
      <c r="Q1568" s="7" t="str">
        <f>IF($N1568=1,IF(ISERROR(VLOOKUP($P1568,'M1'!$A:$C,Q$2,FALSE)),"NOT PRESENT",VLOOKUP($P1568,'M1'!$A:$C,Q$2,FALSE)),IF($N1568=2,IF(ISERROR(VLOOKUP(DATA!$P1568,'M2'!$A:$C,Q$2,FALSE)),"NOT PRESENT",VLOOKUP(DATA!$P1568,'M2'!$A:$C,Q$2,FALSE)),IF($N1568=0,IF(ISERROR(VLOOKUP($P1568,'M1'!$A:$C,Q$2,FALSE)),IF(ISERROR(VLOOKUP(DATA!$P1568,'M2'!$A:$C,Q$2,FALSE)),"NOT PRESENT",VLOOKUP(DATA!$P1568,'M2'!$A:$C,Q$2,FALSE)),VLOOKUP($P1568,'M1'!$A:$C,Q$2,FALSE)),"SPECIFY METHOD")))</f>
        <v>Debris - Zero</v>
      </c>
      <c r="R1568" s="7" t="str">
        <f>IF($N1568=1,IF(ISERROR(VLOOKUP($P1568,'M1'!$A:$C,R$2,FALSE)),"NOT PRESENT",VLOOKUP($P1568,'M1'!$A:$C,R$2,FALSE)),IF($N1568=2,IF(ISERROR(VLOOKUP(DATA!$P1568,'M2'!$A:$C,R$2,FALSE)),"NOT PRESENT",VLOOKUP(DATA!$P1568,'M2'!$A:$C,R$2,FALSE)),IF($N1568=0,IF(ISERROR(VLOOKUP($P1568,'M1'!$A:$C,R$2,FALSE)),IF(ISERROR(VLOOKUP(DATA!$P1568,'M2'!$A:$C,R$2,FALSE)),"NOT PRESENT",VLOOKUP(DATA!$P1568,'M2'!$A:$C,R$2,FALSE)),VLOOKUP($P1568,'M1'!$A:$C,R$2,FALSE)),"SPECIFY METHOD")))</f>
        <v>No Debris found</v>
      </c>
      <c r="S1568" s="33">
        <f t="shared" si="3092"/>
        <v>0</v>
      </c>
      <c r="T1568" s="2">
        <v>0</v>
      </c>
    </row>
    <row r="1569" spans="2:20">
      <c r="B1569" s="2" t="str">
        <f t="shared" ref="B1569:D1569" si="3119">IF(ISERROR(B1568),IF(ISERROR(B1567),IF(ISERROR(B1566),"BLANK",B1566),B1567),B1568)</f>
        <v>LH</v>
      </c>
      <c r="C1569" s="2" t="str">
        <f t="shared" si="3119"/>
        <v>KK</v>
      </c>
      <c r="D1569" s="2" t="str">
        <f t="shared" si="3119"/>
        <v>BC3</v>
      </c>
      <c r="E1569" s="7" t="str">
        <f>IF(ISERROR(VLOOKUP($D1569,SITES!$A:$E,2,FALSE)),"",VLOOKUP($D1569,SITES!$A:$E,2,FALSE))</f>
        <v>Broward County 3</v>
      </c>
      <c r="F1569" s="4">
        <f>IF(ISERROR(VLOOKUP($D1569,SITES!$A:$E,3,FALSE)),"",VLOOKUP($D1569,SITES!$A:$E,3,FALSE))</f>
        <v>26.158633333333334</v>
      </c>
      <c r="G1569" s="31">
        <f>IF(ISERROR(VLOOKUP($D1569,SITES!$A:$E,4,FALSE)),"",VLOOKUP($D1569,SITES!$A:$E,4,FALSE))</f>
        <v>-80.077349999999996</v>
      </c>
      <c r="H1569" s="50">
        <f t="shared" ref="H1569:P1569" si="3120">IF(ISERROR(H1568),IF(ISERROR(H1567),IF(ISERROR(H1566),"BLANK",H1566),H1567),H1568)</f>
        <v>45479</v>
      </c>
      <c r="I1569" s="2">
        <f t="shared" si="3120"/>
        <v>15</v>
      </c>
      <c r="J1569" s="2" t="str">
        <f t="shared" si="3120"/>
        <v>N</v>
      </c>
      <c r="K1569" s="6">
        <f t="shared" si="3120"/>
        <v>0.41666666666666669</v>
      </c>
      <c r="L1569" s="2" t="str">
        <f t="shared" si="3120"/>
        <v>Angela</v>
      </c>
      <c r="M1569" s="2">
        <f t="shared" si="3120"/>
        <v>18.899999999999999</v>
      </c>
      <c r="N1569" s="2">
        <f t="shared" si="3120"/>
        <v>2</v>
      </c>
      <c r="O1569" s="2">
        <f t="shared" si="3120"/>
        <v>2</v>
      </c>
      <c r="P1569" s="2" t="str">
        <f t="shared" si="3120"/>
        <v>dez</v>
      </c>
      <c r="Q1569" s="7" t="str">
        <f>IF($N1569=1,IF(ISERROR(VLOOKUP($P1569,'M1'!$A:$C,Q$2,FALSE)),"NOT PRESENT",VLOOKUP($P1569,'M1'!$A:$C,Q$2,FALSE)),IF($N1569=2,IF(ISERROR(VLOOKUP(DATA!$P1569,'M2'!$A:$C,Q$2,FALSE)),"NOT PRESENT",VLOOKUP(DATA!$P1569,'M2'!$A:$C,Q$2,FALSE)),IF($N1569=0,IF(ISERROR(VLOOKUP($P1569,'M1'!$A:$C,Q$2,FALSE)),IF(ISERROR(VLOOKUP(DATA!$P1569,'M2'!$A:$C,Q$2,FALSE)),"NOT PRESENT",VLOOKUP(DATA!$P1569,'M2'!$A:$C,Q$2,FALSE)),VLOOKUP($P1569,'M1'!$A:$C,Q$2,FALSE)),"SPECIFY METHOD")))</f>
        <v>Debris - Zero</v>
      </c>
      <c r="R1569" s="7" t="str">
        <f>IF($N1569=1,IF(ISERROR(VLOOKUP($P1569,'M1'!$A:$C,R$2,FALSE)),"NOT PRESENT",VLOOKUP($P1569,'M1'!$A:$C,R$2,FALSE)),IF($N1569=2,IF(ISERROR(VLOOKUP(DATA!$P1569,'M2'!$A:$C,R$2,FALSE)),"NOT PRESENT",VLOOKUP(DATA!$P1569,'M2'!$A:$C,R$2,FALSE)),IF($N1569=0,IF(ISERROR(VLOOKUP($P1569,'M1'!$A:$C,R$2,FALSE)),IF(ISERROR(VLOOKUP(DATA!$P1569,'M2'!$A:$C,R$2,FALSE)),"NOT PRESENT",VLOOKUP(DATA!$P1569,'M2'!$A:$C,R$2,FALSE)),VLOOKUP($P1569,'M1'!$A:$C,R$2,FALSE)),"SPECIFY METHOD")))</f>
        <v>No Debris found</v>
      </c>
      <c r="S1569" s="33">
        <f t="shared" si="3092"/>
        <v>0</v>
      </c>
      <c r="T1569" s="2">
        <v>0</v>
      </c>
    </row>
    <row r="1570" spans="2:20">
      <c r="B1570" s="2" t="str">
        <f t="shared" ref="B1570:D1570" si="3121">IF(ISERROR(B1569),IF(ISERROR(B1568),IF(ISERROR(B1567),"BLANK",B1567),B1568),B1569)</f>
        <v>LH</v>
      </c>
      <c r="C1570" s="2" t="str">
        <f t="shared" si="3121"/>
        <v>KK</v>
      </c>
      <c r="D1570" s="2" t="str">
        <f t="shared" si="3121"/>
        <v>BC3</v>
      </c>
      <c r="E1570" s="7" t="str">
        <f>IF(ISERROR(VLOOKUP($D1570,SITES!$A:$E,2,FALSE)),"",VLOOKUP($D1570,SITES!$A:$E,2,FALSE))</f>
        <v>Broward County 3</v>
      </c>
      <c r="F1570" s="4">
        <f>IF(ISERROR(VLOOKUP($D1570,SITES!$A:$E,3,FALSE)),"",VLOOKUP($D1570,SITES!$A:$E,3,FALSE))</f>
        <v>26.158633333333334</v>
      </c>
      <c r="G1570" s="31">
        <f>IF(ISERROR(VLOOKUP($D1570,SITES!$A:$E,4,FALSE)),"",VLOOKUP($D1570,SITES!$A:$E,4,FALSE))</f>
        <v>-80.077349999999996</v>
      </c>
      <c r="H1570" s="50">
        <f t="shared" ref="H1570:P1570" si="3122">IF(ISERROR(H1569),IF(ISERROR(H1568),IF(ISERROR(H1567),"BLANK",H1567),H1568),H1569)</f>
        <v>45479</v>
      </c>
      <c r="I1570" s="2">
        <f t="shared" si="3122"/>
        <v>15</v>
      </c>
      <c r="J1570" s="2" t="str">
        <f t="shared" si="3122"/>
        <v>N</v>
      </c>
      <c r="K1570" s="6">
        <f t="shared" si="3122"/>
        <v>0.41666666666666669</v>
      </c>
      <c r="L1570" s="2" t="str">
        <f t="shared" si="3122"/>
        <v>Angela</v>
      </c>
      <c r="M1570" s="2">
        <f t="shared" si="3122"/>
        <v>18.899999999999999</v>
      </c>
      <c r="N1570" s="2">
        <f t="shared" si="3122"/>
        <v>2</v>
      </c>
      <c r="O1570" s="2">
        <f t="shared" si="3122"/>
        <v>2</v>
      </c>
      <c r="P1570" s="2" t="str">
        <f t="shared" si="3122"/>
        <v>dez</v>
      </c>
      <c r="Q1570" s="7" t="str">
        <f>IF($N1570=1,IF(ISERROR(VLOOKUP($P1570,'M1'!$A:$C,Q$2,FALSE)),"NOT PRESENT",VLOOKUP($P1570,'M1'!$A:$C,Q$2,FALSE)),IF($N1570=2,IF(ISERROR(VLOOKUP(DATA!$P1570,'M2'!$A:$C,Q$2,FALSE)),"NOT PRESENT",VLOOKUP(DATA!$P1570,'M2'!$A:$C,Q$2,FALSE)),IF($N1570=0,IF(ISERROR(VLOOKUP($P1570,'M1'!$A:$C,Q$2,FALSE)),IF(ISERROR(VLOOKUP(DATA!$P1570,'M2'!$A:$C,Q$2,FALSE)),"NOT PRESENT",VLOOKUP(DATA!$P1570,'M2'!$A:$C,Q$2,FALSE)),VLOOKUP($P1570,'M1'!$A:$C,Q$2,FALSE)),"SPECIFY METHOD")))</f>
        <v>Debris - Zero</v>
      </c>
      <c r="R1570" s="7" t="str">
        <f>IF($N1570=1,IF(ISERROR(VLOOKUP($P1570,'M1'!$A:$C,R$2,FALSE)),"NOT PRESENT",VLOOKUP($P1570,'M1'!$A:$C,R$2,FALSE)),IF($N1570=2,IF(ISERROR(VLOOKUP(DATA!$P1570,'M2'!$A:$C,R$2,FALSE)),"NOT PRESENT",VLOOKUP(DATA!$P1570,'M2'!$A:$C,R$2,FALSE)),IF($N1570=0,IF(ISERROR(VLOOKUP($P1570,'M1'!$A:$C,R$2,FALSE)),IF(ISERROR(VLOOKUP(DATA!$P1570,'M2'!$A:$C,R$2,FALSE)),"NOT PRESENT",VLOOKUP(DATA!$P1570,'M2'!$A:$C,R$2,FALSE)),VLOOKUP($P1570,'M1'!$A:$C,R$2,FALSE)),"SPECIFY METHOD")))</f>
        <v>No Debris found</v>
      </c>
      <c r="S1570" s="33">
        <f t="shared" si="3092"/>
        <v>0</v>
      </c>
      <c r="T1570" s="2">
        <v>0</v>
      </c>
    </row>
    <row r="1571" spans="2:20">
      <c r="B1571" s="2" t="str">
        <f t="shared" ref="B1571:D1571" si="3123">IF(ISERROR(B1570),IF(ISERROR(B1569),IF(ISERROR(B1568),"BLANK",B1568),B1569),B1570)</f>
        <v>LH</v>
      </c>
      <c r="C1571" s="2" t="str">
        <f t="shared" si="3123"/>
        <v>KK</v>
      </c>
      <c r="D1571" s="2" t="str">
        <f t="shared" si="3123"/>
        <v>BC3</v>
      </c>
      <c r="E1571" s="7" t="str">
        <f>IF(ISERROR(VLOOKUP($D1571,SITES!$A:$E,2,FALSE)),"",VLOOKUP($D1571,SITES!$A:$E,2,FALSE))</f>
        <v>Broward County 3</v>
      </c>
      <c r="F1571" s="4">
        <f>IF(ISERROR(VLOOKUP($D1571,SITES!$A:$E,3,FALSE)),"",VLOOKUP($D1571,SITES!$A:$E,3,FALSE))</f>
        <v>26.158633333333334</v>
      </c>
      <c r="G1571" s="31">
        <f>IF(ISERROR(VLOOKUP($D1571,SITES!$A:$E,4,FALSE)),"",VLOOKUP($D1571,SITES!$A:$E,4,FALSE))</f>
        <v>-80.077349999999996</v>
      </c>
      <c r="H1571" s="50">
        <f t="shared" ref="H1571:P1571" si="3124">IF(ISERROR(H1570),IF(ISERROR(H1569),IF(ISERROR(H1568),"BLANK",H1568),H1569),H1570)</f>
        <v>45479</v>
      </c>
      <c r="I1571" s="2">
        <f t="shared" si="3124"/>
        <v>15</v>
      </c>
      <c r="J1571" s="2" t="str">
        <f t="shared" si="3124"/>
        <v>N</v>
      </c>
      <c r="K1571" s="6">
        <f t="shared" si="3124"/>
        <v>0.41666666666666669</v>
      </c>
      <c r="L1571" s="2" t="str">
        <f t="shared" si="3124"/>
        <v>Angela</v>
      </c>
      <c r="M1571" s="2">
        <f t="shared" si="3124"/>
        <v>18.899999999999999</v>
      </c>
      <c r="N1571" s="2">
        <f t="shared" si="3124"/>
        <v>2</v>
      </c>
      <c r="O1571" s="2">
        <f t="shared" si="3124"/>
        <v>2</v>
      </c>
      <c r="P1571" s="2" t="str">
        <f t="shared" si="3124"/>
        <v>dez</v>
      </c>
      <c r="Q1571" s="7" t="str">
        <f>IF($N1571=1,IF(ISERROR(VLOOKUP($P1571,'M1'!$A:$C,Q$2,FALSE)),"NOT PRESENT",VLOOKUP($P1571,'M1'!$A:$C,Q$2,FALSE)),IF($N1571=2,IF(ISERROR(VLOOKUP(DATA!$P1571,'M2'!$A:$C,Q$2,FALSE)),"NOT PRESENT",VLOOKUP(DATA!$P1571,'M2'!$A:$C,Q$2,FALSE)),IF($N1571=0,IF(ISERROR(VLOOKUP($P1571,'M1'!$A:$C,Q$2,FALSE)),IF(ISERROR(VLOOKUP(DATA!$P1571,'M2'!$A:$C,Q$2,FALSE)),"NOT PRESENT",VLOOKUP(DATA!$P1571,'M2'!$A:$C,Q$2,FALSE)),VLOOKUP($P1571,'M1'!$A:$C,Q$2,FALSE)),"SPECIFY METHOD")))</f>
        <v>Debris - Zero</v>
      </c>
      <c r="R1571" s="7" t="str">
        <f>IF($N1571=1,IF(ISERROR(VLOOKUP($P1571,'M1'!$A:$C,R$2,FALSE)),"NOT PRESENT",VLOOKUP($P1571,'M1'!$A:$C,R$2,FALSE)),IF($N1571=2,IF(ISERROR(VLOOKUP(DATA!$P1571,'M2'!$A:$C,R$2,FALSE)),"NOT PRESENT",VLOOKUP(DATA!$P1571,'M2'!$A:$C,R$2,FALSE)),IF($N1571=0,IF(ISERROR(VLOOKUP($P1571,'M1'!$A:$C,R$2,FALSE)),IF(ISERROR(VLOOKUP(DATA!$P1571,'M2'!$A:$C,R$2,FALSE)),"NOT PRESENT",VLOOKUP(DATA!$P1571,'M2'!$A:$C,R$2,FALSE)),VLOOKUP($P1571,'M1'!$A:$C,R$2,FALSE)),"SPECIFY METHOD")))</f>
        <v>No Debris found</v>
      </c>
      <c r="S1571" s="33">
        <f t="shared" si="3092"/>
        <v>0</v>
      </c>
      <c r="T1571" s="2">
        <v>0</v>
      </c>
    </row>
    <row r="1572" spans="2:20">
      <c r="B1572" s="2" t="str">
        <f t="shared" ref="B1572:D1572" si="3125">IF(ISERROR(B1571),IF(ISERROR(B1570),IF(ISERROR(B1569),"BLANK",B1569),B1570),B1571)</f>
        <v>LH</v>
      </c>
      <c r="C1572" s="2" t="str">
        <f t="shared" si="3125"/>
        <v>KK</v>
      </c>
      <c r="D1572" s="2" t="str">
        <f t="shared" si="3125"/>
        <v>BC3</v>
      </c>
      <c r="E1572" s="7" t="str">
        <f>IF(ISERROR(VLOOKUP($D1572,SITES!$A:$E,2,FALSE)),"",VLOOKUP($D1572,SITES!$A:$E,2,FALSE))</f>
        <v>Broward County 3</v>
      </c>
      <c r="F1572" s="4">
        <f>IF(ISERROR(VLOOKUP($D1572,SITES!$A:$E,3,FALSE)),"",VLOOKUP($D1572,SITES!$A:$E,3,FALSE))</f>
        <v>26.158633333333334</v>
      </c>
      <c r="G1572" s="31">
        <f>IF(ISERROR(VLOOKUP($D1572,SITES!$A:$E,4,FALSE)),"",VLOOKUP($D1572,SITES!$A:$E,4,FALSE))</f>
        <v>-80.077349999999996</v>
      </c>
      <c r="H1572" s="50">
        <f t="shared" ref="H1572:P1572" si="3126">IF(ISERROR(H1571),IF(ISERROR(H1570),IF(ISERROR(H1569),"BLANK",H1569),H1570),H1571)</f>
        <v>45479</v>
      </c>
      <c r="I1572" s="2">
        <f t="shared" si="3126"/>
        <v>15</v>
      </c>
      <c r="J1572" s="2" t="str">
        <f t="shared" si="3126"/>
        <v>N</v>
      </c>
      <c r="K1572" s="6">
        <f t="shared" si="3126"/>
        <v>0.41666666666666669</v>
      </c>
      <c r="L1572" s="2" t="str">
        <f t="shared" si="3126"/>
        <v>Angela</v>
      </c>
      <c r="M1572" s="2">
        <f t="shared" si="3126"/>
        <v>18.899999999999999</v>
      </c>
      <c r="N1572" s="2">
        <f t="shared" si="3126"/>
        <v>2</v>
      </c>
      <c r="O1572" s="2">
        <f t="shared" si="3126"/>
        <v>2</v>
      </c>
      <c r="P1572" s="2" t="str">
        <f t="shared" si="3126"/>
        <v>dez</v>
      </c>
      <c r="Q1572" s="7" t="str">
        <f>IF($N1572=1,IF(ISERROR(VLOOKUP($P1572,'M1'!$A:$C,Q$2,FALSE)),"NOT PRESENT",VLOOKUP($P1572,'M1'!$A:$C,Q$2,FALSE)),IF($N1572=2,IF(ISERROR(VLOOKUP(DATA!$P1572,'M2'!$A:$C,Q$2,FALSE)),"NOT PRESENT",VLOOKUP(DATA!$P1572,'M2'!$A:$C,Q$2,FALSE)),IF($N1572=0,IF(ISERROR(VLOOKUP($P1572,'M1'!$A:$C,Q$2,FALSE)),IF(ISERROR(VLOOKUP(DATA!$P1572,'M2'!$A:$C,Q$2,FALSE)),"NOT PRESENT",VLOOKUP(DATA!$P1572,'M2'!$A:$C,Q$2,FALSE)),VLOOKUP($P1572,'M1'!$A:$C,Q$2,FALSE)),"SPECIFY METHOD")))</f>
        <v>Debris - Zero</v>
      </c>
      <c r="R1572" s="7" t="str">
        <f>IF($N1572=1,IF(ISERROR(VLOOKUP($P1572,'M1'!$A:$C,R$2,FALSE)),"NOT PRESENT",VLOOKUP($P1572,'M1'!$A:$C,R$2,FALSE)),IF($N1572=2,IF(ISERROR(VLOOKUP(DATA!$P1572,'M2'!$A:$C,R$2,FALSE)),"NOT PRESENT",VLOOKUP(DATA!$P1572,'M2'!$A:$C,R$2,FALSE)),IF($N1572=0,IF(ISERROR(VLOOKUP($P1572,'M1'!$A:$C,R$2,FALSE)),IF(ISERROR(VLOOKUP(DATA!$P1572,'M2'!$A:$C,R$2,FALSE)),"NOT PRESENT",VLOOKUP(DATA!$P1572,'M2'!$A:$C,R$2,FALSE)),VLOOKUP($P1572,'M1'!$A:$C,R$2,FALSE)),"SPECIFY METHOD")))</f>
        <v>No Debris found</v>
      </c>
      <c r="S1572" s="33">
        <f t="shared" si="3092"/>
        <v>0</v>
      </c>
      <c r="T1572" s="2">
        <v>0</v>
      </c>
    </row>
    <row r="1573" spans="2:20">
      <c r="B1573" s="2" t="str">
        <f t="shared" ref="B1573:D1573" si="3127">IF(ISERROR(B1572),IF(ISERROR(B1571),IF(ISERROR(B1570),"BLANK",B1570),B1571),B1572)</f>
        <v>LH</v>
      </c>
      <c r="C1573" s="2" t="str">
        <f t="shared" si="3127"/>
        <v>KK</v>
      </c>
      <c r="D1573" s="2" t="str">
        <f t="shared" si="3127"/>
        <v>BC3</v>
      </c>
      <c r="E1573" s="7" t="str">
        <f>IF(ISERROR(VLOOKUP($D1573,SITES!$A:$E,2,FALSE)),"",VLOOKUP($D1573,SITES!$A:$E,2,FALSE))</f>
        <v>Broward County 3</v>
      </c>
      <c r="F1573" s="4">
        <f>IF(ISERROR(VLOOKUP($D1573,SITES!$A:$E,3,FALSE)),"",VLOOKUP($D1573,SITES!$A:$E,3,FALSE))</f>
        <v>26.158633333333334</v>
      </c>
      <c r="G1573" s="31">
        <f>IF(ISERROR(VLOOKUP($D1573,SITES!$A:$E,4,FALSE)),"",VLOOKUP($D1573,SITES!$A:$E,4,FALSE))</f>
        <v>-80.077349999999996</v>
      </c>
      <c r="H1573" s="50">
        <f t="shared" ref="H1573:P1573" si="3128">IF(ISERROR(H1572),IF(ISERROR(H1571),IF(ISERROR(H1570),"BLANK",H1570),H1571),H1572)</f>
        <v>45479</v>
      </c>
      <c r="I1573" s="2">
        <f t="shared" si="3128"/>
        <v>15</v>
      </c>
      <c r="J1573" s="2" t="str">
        <f t="shared" si="3128"/>
        <v>N</v>
      </c>
      <c r="K1573" s="6">
        <f t="shared" si="3128"/>
        <v>0.41666666666666669</v>
      </c>
      <c r="L1573" s="2" t="str">
        <f t="shared" si="3128"/>
        <v>Angela</v>
      </c>
      <c r="M1573" s="2">
        <f t="shared" si="3128"/>
        <v>18.899999999999999</v>
      </c>
      <c r="N1573" s="2">
        <f t="shared" si="3128"/>
        <v>2</v>
      </c>
      <c r="O1573" s="2">
        <f t="shared" si="3128"/>
        <v>2</v>
      </c>
      <c r="P1573" s="2" t="str">
        <f t="shared" si="3128"/>
        <v>dez</v>
      </c>
      <c r="Q1573" s="7" t="str">
        <f>IF($N1573=1,IF(ISERROR(VLOOKUP($P1573,'M1'!$A:$C,Q$2,FALSE)),"NOT PRESENT",VLOOKUP($P1573,'M1'!$A:$C,Q$2,FALSE)),IF($N1573=2,IF(ISERROR(VLOOKUP(DATA!$P1573,'M2'!$A:$C,Q$2,FALSE)),"NOT PRESENT",VLOOKUP(DATA!$P1573,'M2'!$A:$C,Q$2,FALSE)),IF($N1573=0,IF(ISERROR(VLOOKUP($P1573,'M1'!$A:$C,Q$2,FALSE)),IF(ISERROR(VLOOKUP(DATA!$P1573,'M2'!$A:$C,Q$2,FALSE)),"NOT PRESENT",VLOOKUP(DATA!$P1573,'M2'!$A:$C,Q$2,FALSE)),VLOOKUP($P1573,'M1'!$A:$C,Q$2,FALSE)),"SPECIFY METHOD")))</f>
        <v>Debris - Zero</v>
      </c>
      <c r="R1573" s="7" t="str">
        <f>IF($N1573=1,IF(ISERROR(VLOOKUP($P1573,'M1'!$A:$C,R$2,FALSE)),"NOT PRESENT",VLOOKUP($P1573,'M1'!$A:$C,R$2,FALSE)),IF($N1573=2,IF(ISERROR(VLOOKUP(DATA!$P1573,'M2'!$A:$C,R$2,FALSE)),"NOT PRESENT",VLOOKUP(DATA!$P1573,'M2'!$A:$C,R$2,FALSE)),IF($N1573=0,IF(ISERROR(VLOOKUP($P1573,'M1'!$A:$C,R$2,FALSE)),IF(ISERROR(VLOOKUP(DATA!$P1573,'M2'!$A:$C,R$2,FALSE)),"NOT PRESENT",VLOOKUP(DATA!$P1573,'M2'!$A:$C,R$2,FALSE)),VLOOKUP($P1573,'M1'!$A:$C,R$2,FALSE)),"SPECIFY METHOD")))</f>
        <v>No Debris found</v>
      </c>
      <c r="S1573" s="33">
        <f t="shared" si="3092"/>
        <v>0</v>
      </c>
      <c r="T1573" s="2">
        <v>0</v>
      </c>
    </row>
    <row r="1574" spans="2:20">
      <c r="B1574" s="2" t="str">
        <f t="shared" ref="B1574:D1574" si="3129">IF(ISERROR(B1573),IF(ISERROR(B1572),IF(ISERROR(B1571),"BLANK",B1571),B1572),B1573)</f>
        <v>LH</v>
      </c>
      <c r="C1574" s="2" t="str">
        <f t="shared" si="3129"/>
        <v>KK</v>
      </c>
      <c r="D1574" s="2" t="str">
        <f t="shared" si="3129"/>
        <v>BC3</v>
      </c>
      <c r="E1574" s="7" t="str">
        <f>IF(ISERROR(VLOOKUP($D1574,SITES!$A:$E,2,FALSE)),"",VLOOKUP($D1574,SITES!$A:$E,2,FALSE))</f>
        <v>Broward County 3</v>
      </c>
      <c r="F1574" s="4">
        <f>IF(ISERROR(VLOOKUP($D1574,SITES!$A:$E,3,FALSE)),"",VLOOKUP($D1574,SITES!$A:$E,3,FALSE))</f>
        <v>26.158633333333334</v>
      </c>
      <c r="G1574" s="31">
        <f>IF(ISERROR(VLOOKUP($D1574,SITES!$A:$E,4,FALSE)),"",VLOOKUP($D1574,SITES!$A:$E,4,FALSE))</f>
        <v>-80.077349999999996</v>
      </c>
      <c r="H1574" s="50">
        <f t="shared" ref="H1574:P1574" si="3130">IF(ISERROR(H1573),IF(ISERROR(H1572),IF(ISERROR(H1571),"BLANK",H1571),H1572),H1573)</f>
        <v>45479</v>
      </c>
      <c r="I1574" s="2">
        <f t="shared" si="3130"/>
        <v>15</v>
      </c>
      <c r="J1574" s="2" t="str">
        <f t="shared" si="3130"/>
        <v>N</v>
      </c>
      <c r="K1574" s="6">
        <f t="shared" si="3130"/>
        <v>0.41666666666666669</v>
      </c>
      <c r="L1574" s="2" t="str">
        <f t="shared" si="3130"/>
        <v>Angela</v>
      </c>
      <c r="M1574" s="2">
        <f t="shared" si="3130"/>
        <v>18.899999999999999</v>
      </c>
      <c r="N1574" s="2">
        <f t="shared" si="3130"/>
        <v>2</v>
      </c>
      <c r="O1574" s="2">
        <f t="shared" si="3130"/>
        <v>2</v>
      </c>
      <c r="P1574" s="2" t="str">
        <f t="shared" si="3130"/>
        <v>dez</v>
      </c>
      <c r="Q1574" s="7" t="str">
        <f>IF($N1574=1,IF(ISERROR(VLOOKUP($P1574,'M1'!$A:$C,Q$2,FALSE)),"NOT PRESENT",VLOOKUP($P1574,'M1'!$A:$C,Q$2,FALSE)),IF($N1574=2,IF(ISERROR(VLOOKUP(DATA!$P1574,'M2'!$A:$C,Q$2,FALSE)),"NOT PRESENT",VLOOKUP(DATA!$P1574,'M2'!$A:$C,Q$2,FALSE)),IF($N1574=0,IF(ISERROR(VLOOKUP($P1574,'M1'!$A:$C,Q$2,FALSE)),IF(ISERROR(VLOOKUP(DATA!$P1574,'M2'!$A:$C,Q$2,FALSE)),"NOT PRESENT",VLOOKUP(DATA!$P1574,'M2'!$A:$C,Q$2,FALSE)),VLOOKUP($P1574,'M1'!$A:$C,Q$2,FALSE)),"SPECIFY METHOD")))</f>
        <v>Debris - Zero</v>
      </c>
      <c r="R1574" s="7" t="str">
        <f>IF($N1574=1,IF(ISERROR(VLOOKUP($P1574,'M1'!$A:$C,R$2,FALSE)),"NOT PRESENT",VLOOKUP($P1574,'M1'!$A:$C,R$2,FALSE)),IF($N1574=2,IF(ISERROR(VLOOKUP(DATA!$P1574,'M2'!$A:$C,R$2,FALSE)),"NOT PRESENT",VLOOKUP(DATA!$P1574,'M2'!$A:$C,R$2,FALSE)),IF($N1574=0,IF(ISERROR(VLOOKUP($P1574,'M1'!$A:$C,R$2,FALSE)),IF(ISERROR(VLOOKUP(DATA!$P1574,'M2'!$A:$C,R$2,FALSE)),"NOT PRESENT",VLOOKUP(DATA!$P1574,'M2'!$A:$C,R$2,FALSE)),VLOOKUP($P1574,'M1'!$A:$C,R$2,FALSE)),"SPECIFY METHOD")))</f>
        <v>No Debris found</v>
      </c>
      <c r="S1574" s="33">
        <f t="shared" si="3092"/>
        <v>0</v>
      </c>
      <c r="T1574" s="2">
        <v>0</v>
      </c>
    </row>
    <row r="1575" spans="2:20">
      <c r="B1575" s="2" t="str">
        <f t="shared" ref="B1575:D1575" si="3131">IF(ISERROR(B1574),IF(ISERROR(B1573),IF(ISERROR(B1572),"BLANK",B1572),B1573),B1574)</f>
        <v>LH</v>
      </c>
      <c r="C1575" s="2" t="str">
        <f t="shared" si="3131"/>
        <v>KK</v>
      </c>
      <c r="D1575" s="2" t="str">
        <f t="shared" si="3131"/>
        <v>BC3</v>
      </c>
      <c r="E1575" s="7" t="str">
        <f>IF(ISERROR(VLOOKUP($D1575,SITES!$A:$E,2,FALSE)),"",VLOOKUP($D1575,SITES!$A:$E,2,FALSE))</f>
        <v>Broward County 3</v>
      </c>
      <c r="F1575" s="4">
        <f>IF(ISERROR(VLOOKUP($D1575,SITES!$A:$E,3,FALSE)),"",VLOOKUP($D1575,SITES!$A:$E,3,FALSE))</f>
        <v>26.158633333333334</v>
      </c>
      <c r="G1575" s="31">
        <f>IF(ISERROR(VLOOKUP($D1575,SITES!$A:$E,4,FALSE)),"",VLOOKUP($D1575,SITES!$A:$E,4,FALSE))</f>
        <v>-80.077349999999996</v>
      </c>
      <c r="H1575" s="50">
        <f t="shared" ref="H1575:P1575" si="3132">IF(ISERROR(H1574),IF(ISERROR(H1573),IF(ISERROR(H1572),"BLANK",H1572),H1573),H1574)</f>
        <v>45479</v>
      </c>
      <c r="I1575" s="2">
        <f t="shared" si="3132"/>
        <v>15</v>
      </c>
      <c r="J1575" s="2" t="str">
        <f t="shared" si="3132"/>
        <v>N</v>
      </c>
      <c r="K1575" s="6">
        <f t="shared" si="3132"/>
        <v>0.41666666666666669</v>
      </c>
      <c r="L1575" s="2" t="str">
        <f t="shared" si="3132"/>
        <v>Angela</v>
      </c>
      <c r="M1575" s="2">
        <f t="shared" si="3132"/>
        <v>18.899999999999999</v>
      </c>
      <c r="N1575" s="2">
        <f t="shared" si="3132"/>
        <v>2</v>
      </c>
      <c r="O1575" s="2">
        <f t="shared" si="3132"/>
        <v>2</v>
      </c>
      <c r="P1575" s="2" t="str">
        <f t="shared" si="3132"/>
        <v>dez</v>
      </c>
      <c r="Q1575" s="7" t="str">
        <f>IF($N1575=1,IF(ISERROR(VLOOKUP($P1575,'M1'!$A:$C,Q$2,FALSE)),"NOT PRESENT",VLOOKUP($P1575,'M1'!$A:$C,Q$2,FALSE)),IF($N1575=2,IF(ISERROR(VLOOKUP(DATA!$P1575,'M2'!$A:$C,Q$2,FALSE)),"NOT PRESENT",VLOOKUP(DATA!$P1575,'M2'!$A:$C,Q$2,FALSE)),IF($N1575=0,IF(ISERROR(VLOOKUP($P1575,'M1'!$A:$C,Q$2,FALSE)),IF(ISERROR(VLOOKUP(DATA!$P1575,'M2'!$A:$C,Q$2,FALSE)),"NOT PRESENT",VLOOKUP(DATA!$P1575,'M2'!$A:$C,Q$2,FALSE)),VLOOKUP($P1575,'M1'!$A:$C,Q$2,FALSE)),"SPECIFY METHOD")))</f>
        <v>Debris - Zero</v>
      </c>
      <c r="R1575" s="7" t="str">
        <f>IF($N1575=1,IF(ISERROR(VLOOKUP($P1575,'M1'!$A:$C,R$2,FALSE)),"NOT PRESENT",VLOOKUP($P1575,'M1'!$A:$C,R$2,FALSE)),IF($N1575=2,IF(ISERROR(VLOOKUP(DATA!$P1575,'M2'!$A:$C,R$2,FALSE)),"NOT PRESENT",VLOOKUP(DATA!$P1575,'M2'!$A:$C,R$2,FALSE)),IF($N1575=0,IF(ISERROR(VLOOKUP($P1575,'M1'!$A:$C,R$2,FALSE)),IF(ISERROR(VLOOKUP(DATA!$P1575,'M2'!$A:$C,R$2,FALSE)),"NOT PRESENT",VLOOKUP(DATA!$P1575,'M2'!$A:$C,R$2,FALSE)),VLOOKUP($P1575,'M1'!$A:$C,R$2,FALSE)),"SPECIFY METHOD")))</f>
        <v>No Debris found</v>
      </c>
      <c r="S1575" s="33">
        <f t="shared" si="3092"/>
        <v>0</v>
      </c>
      <c r="T1575" s="2">
        <v>0</v>
      </c>
    </row>
    <row r="1576" spans="2:20">
      <c r="B1576" s="2" t="str">
        <f t="shared" ref="B1576:D1576" si="3133">IF(ISERROR(B1575),IF(ISERROR(B1574),IF(ISERROR(B1573),"BLANK",B1573),B1574),B1575)</f>
        <v>LH</v>
      </c>
      <c r="C1576" s="2" t="str">
        <f t="shared" si="3133"/>
        <v>KK</v>
      </c>
      <c r="D1576" s="2" t="str">
        <f t="shared" si="3133"/>
        <v>BC3</v>
      </c>
      <c r="E1576" s="7" t="str">
        <f>IF(ISERROR(VLOOKUP($D1576,SITES!$A:$E,2,FALSE)),"",VLOOKUP($D1576,SITES!$A:$E,2,FALSE))</f>
        <v>Broward County 3</v>
      </c>
      <c r="F1576" s="4">
        <f>IF(ISERROR(VLOOKUP($D1576,SITES!$A:$E,3,FALSE)),"",VLOOKUP($D1576,SITES!$A:$E,3,FALSE))</f>
        <v>26.158633333333334</v>
      </c>
      <c r="G1576" s="31">
        <f>IF(ISERROR(VLOOKUP($D1576,SITES!$A:$E,4,FALSE)),"",VLOOKUP($D1576,SITES!$A:$E,4,FALSE))</f>
        <v>-80.077349999999996</v>
      </c>
      <c r="H1576" s="50">
        <f t="shared" ref="H1576:P1576" si="3134">IF(ISERROR(H1575),IF(ISERROR(H1574),IF(ISERROR(H1573),"BLANK",H1573),H1574),H1575)</f>
        <v>45479</v>
      </c>
      <c r="I1576" s="2">
        <f t="shared" si="3134"/>
        <v>15</v>
      </c>
      <c r="J1576" s="2" t="str">
        <f t="shared" si="3134"/>
        <v>N</v>
      </c>
      <c r="K1576" s="6">
        <f t="shared" si="3134"/>
        <v>0.41666666666666669</v>
      </c>
      <c r="L1576" s="2" t="str">
        <f t="shared" si="3134"/>
        <v>Angela</v>
      </c>
      <c r="M1576" s="2">
        <f t="shared" si="3134"/>
        <v>18.899999999999999</v>
      </c>
      <c r="N1576" s="2">
        <f t="shared" si="3134"/>
        <v>2</v>
      </c>
      <c r="O1576" s="2">
        <f t="shared" si="3134"/>
        <v>2</v>
      </c>
      <c r="P1576" s="2" t="str">
        <f t="shared" si="3134"/>
        <v>dez</v>
      </c>
      <c r="Q1576" s="7" t="str">
        <f>IF($N1576=1,IF(ISERROR(VLOOKUP($P1576,'M1'!$A:$C,Q$2,FALSE)),"NOT PRESENT",VLOOKUP($P1576,'M1'!$A:$C,Q$2,FALSE)),IF($N1576=2,IF(ISERROR(VLOOKUP(DATA!$P1576,'M2'!$A:$C,Q$2,FALSE)),"NOT PRESENT",VLOOKUP(DATA!$P1576,'M2'!$A:$C,Q$2,FALSE)),IF($N1576=0,IF(ISERROR(VLOOKUP($P1576,'M1'!$A:$C,Q$2,FALSE)),IF(ISERROR(VLOOKUP(DATA!$P1576,'M2'!$A:$C,Q$2,FALSE)),"NOT PRESENT",VLOOKUP(DATA!$P1576,'M2'!$A:$C,Q$2,FALSE)),VLOOKUP($P1576,'M1'!$A:$C,Q$2,FALSE)),"SPECIFY METHOD")))</f>
        <v>Debris - Zero</v>
      </c>
      <c r="R1576" s="7" t="str">
        <f>IF($N1576=1,IF(ISERROR(VLOOKUP($P1576,'M1'!$A:$C,R$2,FALSE)),"NOT PRESENT",VLOOKUP($P1576,'M1'!$A:$C,R$2,FALSE)),IF($N1576=2,IF(ISERROR(VLOOKUP(DATA!$P1576,'M2'!$A:$C,R$2,FALSE)),"NOT PRESENT",VLOOKUP(DATA!$P1576,'M2'!$A:$C,R$2,FALSE)),IF($N1576=0,IF(ISERROR(VLOOKUP($P1576,'M1'!$A:$C,R$2,FALSE)),IF(ISERROR(VLOOKUP(DATA!$P1576,'M2'!$A:$C,R$2,FALSE)),"NOT PRESENT",VLOOKUP(DATA!$P1576,'M2'!$A:$C,R$2,FALSE)),VLOOKUP($P1576,'M1'!$A:$C,R$2,FALSE)),"SPECIFY METHOD")))</f>
        <v>No Debris found</v>
      </c>
      <c r="S1576" s="33">
        <f t="shared" si="3092"/>
        <v>0</v>
      </c>
      <c r="T1576" s="2">
        <v>0</v>
      </c>
    </row>
    <row r="1577" spans="2:20">
      <c r="B1577" s="2" t="str">
        <f t="shared" ref="B1577:D1577" si="3135">IF(ISERROR(B1576),IF(ISERROR(B1575),IF(ISERROR(B1574),"BLANK",B1574),B1575),B1576)</f>
        <v>LH</v>
      </c>
      <c r="C1577" s="2" t="str">
        <f t="shared" si="3135"/>
        <v>KK</v>
      </c>
      <c r="D1577" s="2" t="str">
        <f t="shared" si="3135"/>
        <v>BC3</v>
      </c>
      <c r="E1577" s="7" t="str">
        <f>IF(ISERROR(VLOOKUP($D1577,SITES!$A:$E,2,FALSE)),"",VLOOKUP($D1577,SITES!$A:$E,2,FALSE))</f>
        <v>Broward County 3</v>
      </c>
      <c r="F1577" s="4">
        <f>IF(ISERROR(VLOOKUP($D1577,SITES!$A:$E,3,FALSE)),"",VLOOKUP($D1577,SITES!$A:$E,3,FALSE))</f>
        <v>26.158633333333334</v>
      </c>
      <c r="G1577" s="31">
        <f>IF(ISERROR(VLOOKUP($D1577,SITES!$A:$E,4,FALSE)),"",VLOOKUP($D1577,SITES!$A:$E,4,FALSE))</f>
        <v>-80.077349999999996</v>
      </c>
      <c r="H1577" s="50">
        <f t="shared" ref="H1577:P1577" si="3136">IF(ISERROR(H1576),IF(ISERROR(H1575),IF(ISERROR(H1574),"BLANK",H1574),H1575),H1576)</f>
        <v>45479</v>
      </c>
      <c r="I1577" s="2">
        <f t="shared" si="3136"/>
        <v>15</v>
      </c>
      <c r="J1577" s="2" t="str">
        <f t="shared" si="3136"/>
        <v>N</v>
      </c>
      <c r="K1577" s="6">
        <f t="shared" si="3136"/>
        <v>0.41666666666666669</v>
      </c>
      <c r="L1577" s="2" t="str">
        <f t="shared" si="3136"/>
        <v>Angela</v>
      </c>
      <c r="M1577" s="2">
        <f t="shared" si="3136"/>
        <v>18.899999999999999</v>
      </c>
      <c r="N1577" s="2">
        <f t="shared" si="3136"/>
        <v>2</v>
      </c>
      <c r="O1577" s="2">
        <f t="shared" si="3136"/>
        <v>2</v>
      </c>
      <c r="P1577" s="2" t="str">
        <f t="shared" si="3136"/>
        <v>dez</v>
      </c>
      <c r="Q1577" s="7" t="str">
        <f>IF($N1577=1,IF(ISERROR(VLOOKUP($P1577,'M1'!$A:$C,Q$2,FALSE)),"NOT PRESENT",VLOOKUP($P1577,'M1'!$A:$C,Q$2,FALSE)),IF($N1577=2,IF(ISERROR(VLOOKUP(DATA!$P1577,'M2'!$A:$C,Q$2,FALSE)),"NOT PRESENT",VLOOKUP(DATA!$P1577,'M2'!$A:$C,Q$2,FALSE)),IF($N1577=0,IF(ISERROR(VLOOKUP($P1577,'M1'!$A:$C,Q$2,FALSE)),IF(ISERROR(VLOOKUP(DATA!$P1577,'M2'!$A:$C,Q$2,FALSE)),"NOT PRESENT",VLOOKUP(DATA!$P1577,'M2'!$A:$C,Q$2,FALSE)),VLOOKUP($P1577,'M1'!$A:$C,Q$2,FALSE)),"SPECIFY METHOD")))</f>
        <v>Debris - Zero</v>
      </c>
      <c r="R1577" s="7" t="str">
        <f>IF($N1577=1,IF(ISERROR(VLOOKUP($P1577,'M1'!$A:$C,R$2,FALSE)),"NOT PRESENT",VLOOKUP($P1577,'M1'!$A:$C,R$2,FALSE)),IF($N1577=2,IF(ISERROR(VLOOKUP(DATA!$P1577,'M2'!$A:$C,R$2,FALSE)),"NOT PRESENT",VLOOKUP(DATA!$P1577,'M2'!$A:$C,R$2,FALSE)),IF($N1577=0,IF(ISERROR(VLOOKUP($P1577,'M1'!$A:$C,R$2,FALSE)),IF(ISERROR(VLOOKUP(DATA!$P1577,'M2'!$A:$C,R$2,FALSE)),"NOT PRESENT",VLOOKUP(DATA!$P1577,'M2'!$A:$C,R$2,FALSE)),VLOOKUP($P1577,'M1'!$A:$C,R$2,FALSE)),"SPECIFY METHOD")))</f>
        <v>No Debris found</v>
      </c>
      <c r="S1577" s="33">
        <f t="shared" si="3092"/>
        <v>0</v>
      </c>
      <c r="T1577" s="2">
        <v>0</v>
      </c>
    </row>
    <row r="1578" spans="2:20">
      <c r="B1578" s="2" t="str">
        <f t="shared" ref="B1578:D1578" si="3137">IF(ISERROR(B1577),IF(ISERROR(B1576),IF(ISERROR(B1575),"BLANK",B1575),B1576),B1577)</f>
        <v>LH</v>
      </c>
      <c r="C1578" s="2" t="str">
        <f t="shared" si="3137"/>
        <v>KK</v>
      </c>
      <c r="D1578" s="2" t="str">
        <f t="shared" si="3137"/>
        <v>BC3</v>
      </c>
      <c r="E1578" s="7" t="str">
        <f>IF(ISERROR(VLOOKUP($D1578,SITES!$A:$E,2,FALSE)),"",VLOOKUP($D1578,SITES!$A:$E,2,FALSE))</f>
        <v>Broward County 3</v>
      </c>
      <c r="F1578" s="4">
        <f>IF(ISERROR(VLOOKUP($D1578,SITES!$A:$E,3,FALSE)),"",VLOOKUP($D1578,SITES!$A:$E,3,FALSE))</f>
        <v>26.158633333333334</v>
      </c>
      <c r="G1578" s="31">
        <f>IF(ISERROR(VLOOKUP($D1578,SITES!$A:$E,4,FALSE)),"",VLOOKUP($D1578,SITES!$A:$E,4,FALSE))</f>
        <v>-80.077349999999996</v>
      </c>
      <c r="H1578" s="50">
        <f t="shared" ref="H1578:P1578" si="3138">IF(ISERROR(H1577),IF(ISERROR(H1576),IF(ISERROR(H1575),"BLANK",H1575),H1576),H1577)</f>
        <v>45479</v>
      </c>
      <c r="I1578" s="2">
        <f t="shared" si="3138"/>
        <v>15</v>
      </c>
      <c r="J1578" s="2" t="str">
        <f t="shared" si="3138"/>
        <v>N</v>
      </c>
      <c r="K1578" s="6">
        <f t="shared" si="3138"/>
        <v>0.41666666666666669</v>
      </c>
      <c r="L1578" s="2" t="str">
        <f t="shared" si="3138"/>
        <v>Angela</v>
      </c>
      <c r="M1578" s="2">
        <f t="shared" si="3138"/>
        <v>18.899999999999999</v>
      </c>
      <c r="N1578" s="2">
        <f t="shared" si="3138"/>
        <v>2</v>
      </c>
      <c r="O1578" s="2">
        <f t="shared" si="3138"/>
        <v>2</v>
      </c>
      <c r="P1578" s="2" t="str">
        <f t="shared" si="3138"/>
        <v>dez</v>
      </c>
      <c r="Q1578" s="7" t="str">
        <f>IF($N1578=1,IF(ISERROR(VLOOKUP($P1578,'M1'!$A:$C,Q$2,FALSE)),"NOT PRESENT",VLOOKUP($P1578,'M1'!$A:$C,Q$2,FALSE)),IF($N1578=2,IF(ISERROR(VLOOKUP(DATA!$P1578,'M2'!$A:$C,Q$2,FALSE)),"NOT PRESENT",VLOOKUP(DATA!$P1578,'M2'!$A:$C,Q$2,FALSE)),IF($N1578=0,IF(ISERROR(VLOOKUP($P1578,'M1'!$A:$C,Q$2,FALSE)),IF(ISERROR(VLOOKUP(DATA!$P1578,'M2'!$A:$C,Q$2,FALSE)),"NOT PRESENT",VLOOKUP(DATA!$P1578,'M2'!$A:$C,Q$2,FALSE)),VLOOKUP($P1578,'M1'!$A:$C,Q$2,FALSE)),"SPECIFY METHOD")))</f>
        <v>Debris - Zero</v>
      </c>
      <c r="R1578" s="7" t="str">
        <f>IF($N1578=1,IF(ISERROR(VLOOKUP($P1578,'M1'!$A:$C,R$2,FALSE)),"NOT PRESENT",VLOOKUP($P1578,'M1'!$A:$C,R$2,FALSE)),IF($N1578=2,IF(ISERROR(VLOOKUP(DATA!$P1578,'M2'!$A:$C,R$2,FALSE)),"NOT PRESENT",VLOOKUP(DATA!$P1578,'M2'!$A:$C,R$2,FALSE)),IF($N1578=0,IF(ISERROR(VLOOKUP($P1578,'M1'!$A:$C,R$2,FALSE)),IF(ISERROR(VLOOKUP(DATA!$P1578,'M2'!$A:$C,R$2,FALSE)),"NOT PRESENT",VLOOKUP(DATA!$P1578,'M2'!$A:$C,R$2,FALSE)),VLOOKUP($P1578,'M1'!$A:$C,R$2,FALSE)),"SPECIFY METHOD")))</f>
        <v>No Debris found</v>
      </c>
      <c r="S1578" s="33">
        <f t="shared" si="3092"/>
        <v>0</v>
      </c>
      <c r="T1578" s="2">
        <v>0</v>
      </c>
    </row>
    <row r="1579" spans="2:20">
      <c r="B1579" s="2" t="str">
        <f t="shared" ref="B1579:D1579" si="3139">IF(ISERROR(B1578),IF(ISERROR(B1577),IF(ISERROR(B1576),"BLANK",B1576),B1577),B1578)</f>
        <v>LH</v>
      </c>
      <c r="C1579" s="2" t="str">
        <f t="shared" si="3139"/>
        <v>KK</v>
      </c>
      <c r="D1579" s="2" t="str">
        <f t="shared" si="3139"/>
        <v>BC3</v>
      </c>
      <c r="E1579" s="7" t="str">
        <f>IF(ISERROR(VLOOKUP($D1579,SITES!$A:$E,2,FALSE)),"",VLOOKUP($D1579,SITES!$A:$E,2,FALSE))</f>
        <v>Broward County 3</v>
      </c>
      <c r="F1579" s="4">
        <f>IF(ISERROR(VLOOKUP($D1579,SITES!$A:$E,3,FALSE)),"",VLOOKUP($D1579,SITES!$A:$E,3,FALSE))</f>
        <v>26.158633333333334</v>
      </c>
      <c r="G1579" s="31">
        <f>IF(ISERROR(VLOOKUP($D1579,SITES!$A:$E,4,FALSE)),"",VLOOKUP($D1579,SITES!$A:$E,4,FALSE))</f>
        <v>-80.077349999999996</v>
      </c>
      <c r="H1579" s="50">
        <f t="shared" ref="H1579:P1579" si="3140">IF(ISERROR(H1578),IF(ISERROR(H1577),IF(ISERROR(H1576),"BLANK",H1576),H1577),H1578)</f>
        <v>45479</v>
      </c>
      <c r="I1579" s="2">
        <f t="shared" si="3140"/>
        <v>15</v>
      </c>
      <c r="J1579" s="2" t="str">
        <f t="shared" si="3140"/>
        <v>N</v>
      </c>
      <c r="K1579" s="6">
        <f t="shared" si="3140"/>
        <v>0.41666666666666669</v>
      </c>
      <c r="L1579" s="2" t="str">
        <f t="shared" si="3140"/>
        <v>Angela</v>
      </c>
      <c r="M1579" s="2">
        <f t="shared" si="3140"/>
        <v>18.899999999999999</v>
      </c>
      <c r="N1579" s="2">
        <f t="shared" si="3140"/>
        <v>2</v>
      </c>
      <c r="O1579" s="2">
        <f t="shared" si="3140"/>
        <v>2</v>
      </c>
      <c r="P1579" s="2" t="str">
        <f t="shared" si="3140"/>
        <v>dez</v>
      </c>
      <c r="Q1579" s="7" t="str">
        <f>IF($N1579=1,IF(ISERROR(VLOOKUP($P1579,'M1'!$A:$C,Q$2,FALSE)),"NOT PRESENT",VLOOKUP($P1579,'M1'!$A:$C,Q$2,FALSE)),IF($N1579=2,IF(ISERROR(VLOOKUP(DATA!$P1579,'M2'!$A:$C,Q$2,FALSE)),"NOT PRESENT",VLOOKUP(DATA!$P1579,'M2'!$A:$C,Q$2,FALSE)),IF($N1579=0,IF(ISERROR(VLOOKUP($P1579,'M1'!$A:$C,Q$2,FALSE)),IF(ISERROR(VLOOKUP(DATA!$P1579,'M2'!$A:$C,Q$2,FALSE)),"NOT PRESENT",VLOOKUP(DATA!$P1579,'M2'!$A:$C,Q$2,FALSE)),VLOOKUP($P1579,'M1'!$A:$C,Q$2,FALSE)),"SPECIFY METHOD")))</f>
        <v>Debris - Zero</v>
      </c>
      <c r="R1579" s="7" t="str">
        <f>IF($N1579=1,IF(ISERROR(VLOOKUP($P1579,'M1'!$A:$C,R$2,FALSE)),"NOT PRESENT",VLOOKUP($P1579,'M1'!$A:$C,R$2,FALSE)),IF($N1579=2,IF(ISERROR(VLOOKUP(DATA!$P1579,'M2'!$A:$C,R$2,FALSE)),"NOT PRESENT",VLOOKUP(DATA!$P1579,'M2'!$A:$C,R$2,FALSE)),IF($N1579=0,IF(ISERROR(VLOOKUP($P1579,'M1'!$A:$C,R$2,FALSE)),IF(ISERROR(VLOOKUP(DATA!$P1579,'M2'!$A:$C,R$2,FALSE)),"NOT PRESENT",VLOOKUP(DATA!$P1579,'M2'!$A:$C,R$2,FALSE)),VLOOKUP($P1579,'M1'!$A:$C,R$2,FALSE)),"SPECIFY METHOD")))</f>
        <v>No Debris found</v>
      </c>
      <c r="S1579" s="33">
        <f t="shared" si="3092"/>
        <v>0</v>
      </c>
      <c r="T1579" s="2">
        <v>0</v>
      </c>
    </row>
    <row r="1580" spans="2:20">
      <c r="B1580" s="2" t="str">
        <f t="shared" ref="B1580:D1580" si="3141">IF(ISERROR(B1579),IF(ISERROR(B1578),IF(ISERROR(B1577),"BLANK",B1577),B1578),B1579)</f>
        <v>LH</v>
      </c>
      <c r="C1580" s="2" t="str">
        <f t="shared" si="3141"/>
        <v>KK</v>
      </c>
      <c r="D1580" s="2" t="str">
        <f t="shared" si="3141"/>
        <v>BC3</v>
      </c>
      <c r="E1580" s="7" t="str">
        <f>IF(ISERROR(VLOOKUP($D1580,SITES!$A:$E,2,FALSE)),"",VLOOKUP($D1580,SITES!$A:$E,2,FALSE))</f>
        <v>Broward County 3</v>
      </c>
      <c r="F1580" s="4">
        <f>IF(ISERROR(VLOOKUP($D1580,SITES!$A:$E,3,FALSE)),"",VLOOKUP($D1580,SITES!$A:$E,3,FALSE))</f>
        <v>26.158633333333334</v>
      </c>
      <c r="G1580" s="31">
        <f>IF(ISERROR(VLOOKUP($D1580,SITES!$A:$E,4,FALSE)),"",VLOOKUP($D1580,SITES!$A:$E,4,FALSE))</f>
        <v>-80.077349999999996</v>
      </c>
      <c r="H1580" s="50">
        <f t="shared" ref="H1580:P1580" si="3142">IF(ISERROR(H1579),IF(ISERROR(H1578),IF(ISERROR(H1577),"BLANK",H1577),H1578),H1579)</f>
        <v>45479</v>
      </c>
      <c r="I1580" s="2">
        <f t="shared" si="3142"/>
        <v>15</v>
      </c>
      <c r="J1580" s="2" t="str">
        <f t="shared" si="3142"/>
        <v>N</v>
      </c>
      <c r="K1580" s="6">
        <f t="shared" si="3142"/>
        <v>0.41666666666666669</v>
      </c>
      <c r="L1580" s="2" t="str">
        <f t="shared" si="3142"/>
        <v>Angela</v>
      </c>
      <c r="M1580" s="2">
        <f t="shared" si="3142"/>
        <v>18.899999999999999</v>
      </c>
      <c r="N1580" s="2">
        <f t="shared" si="3142"/>
        <v>2</v>
      </c>
      <c r="O1580" s="2">
        <f t="shared" si="3142"/>
        <v>2</v>
      </c>
      <c r="P1580" s="2" t="str">
        <f t="shared" si="3142"/>
        <v>dez</v>
      </c>
      <c r="Q1580" s="7" t="str">
        <f>IF($N1580=1,IF(ISERROR(VLOOKUP($P1580,'M1'!$A:$C,Q$2,FALSE)),"NOT PRESENT",VLOOKUP($P1580,'M1'!$A:$C,Q$2,FALSE)),IF($N1580=2,IF(ISERROR(VLOOKUP(DATA!$P1580,'M2'!$A:$C,Q$2,FALSE)),"NOT PRESENT",VLOOKUP(DATA!$P1580,'M2'!$A:$C,Q$2,FALSE)),IF($N1580=0,IF(ISERROR(VLOOKUP($P1580,'M1'!$A:$C,Q$2,FALSE)),IF(ISERROR(VLOOKUP(DATA!$P1580,'M2'!$A:$C,Q$2,FALSE)),"NOT PRESENT",VLOOKUP(DATA!$P1580,'M2'!$A:$C,Q$2,FALSE)),VLOOKUP($P1580,'M1'!$A:$C,Q$2,FALSE)),"SPECIFY METHOD")))</f>
        <v>Debris - Zero</v>
      </c>
      <c r="R1580" s="7" t="str">
        <f>IF($N1580=1,IF(ISERROR(VLOOKUP($P1580,'M1'!$A:$C,R$2,FALSE)),"NOT PRESENT",VLOOKUP($P1580,'M1'!$A:$C,R$2,FALSE)),IF($N1580=2,IF(ISERROR(VLOOKUP(DATA!$P1580,'M2'!$A:$C,R$2,FALSE)),"NOT PRESENT",VLOOKUP(DATA!$P1580,'M2'!$A:$C,R$2,FALSE)),IF($N1580=0,IF(ISERROR(VLOOKUP($P1580,'M1'!$A:$C,R$2,FALSE)),IF(ISERROR(VLOOKUP(DATA!$P1580,'M2'!$A:$C,R$2,FALSE)),"NOT PRESENT",VLOOKUP(DATA!$P1580,'M2'!$A:$C,R$2,FALSE)),VLOOKUP($P1580,'M1'!$A:$C,R$2,FALSE)),"SPECIFY METHOD")))</f>
        <v>No Debris found</v>
      </c>
      <c r="S1580" s="33">
        <f t="shared" si="3092"/>
        <v>0</v>
      </c>
      <c r="T1580" s="2">
        <v>0</v>
      </c>
    </row>
    <row r="1581" spans="2:20">
      <c r="B1581" s="2" t="str">
        <f t="shared" ref="B1581:D1581" si="3143">IF(ISERROR(B1580),IF(ISERROR(B1579),IF(ISERROR(B1578),"BLANK",B1578),B1579),B1580)</f>
        <v>LH</v>
      </c>
      <c r="C1581" s="2" t="str">
        <f t="shared" si="3143"/>
        <v>KK</v>
      </c>
      <c r="D1581" s="2" t="str">
        <f t="shared" si="3143"/>
        <v>BC3</v>
      </c>
      <c r="E1581" s="7" t="str">
        <f>IF(ISERROR(VLOOKUP($D1581,SITES!$A:$E,2,FALSE)),"",VLOOKUP($D1581,SITES!$A:$E,2,FALSE))</f>
        <v>Broward County 3</v>
      </c>
      <c r="F1581" s="4">
        <f>IF(ISERROR(VLOOKUP($D1581,SITES!$A:$E,3,FALSE)),"",VLOOKUP($D1581,SITES!$A:$E,3,FALSE))</f>
        <v>26.158633333333334</v>
      </c>
      <c r="G1581" s="31">
        <f>IF(ISERROR(VLOOKUP($D1581,SITES!$A:$E,4,FALSE)),"",VLOOKUP($D1581,SITES!$A:$E,4,FALSE))</f>
        <v>-80.077349999999996</v>
      </c>
      <c r="H1581" s="50">
        <f t="shared" ref="H1581:P1581" si="3144">IF(ISERROR(H1580),IF(ISERROR(H1579),IF(ISERROR(H1578),"BLANK",H1578),H1579),H1580)</f>
        <v>45479</v>
      </c>
      <c r="I1581" s="2">
        <f t="shared" si="3144"/>
        <v>15</v>
      </c>
      <c r="J1581" s="2" t="str">
        <f t="shared" si="3144"/>
        <v>N</v>
      </c>
      <c r="K1581" s="6">
        <f t="shared" si="3144"/>
        <v>0.41666666666666669</v>
      </c>
      <c r="L1581" s="2" t="str">
        <f t="shared" si="3144"/>
        <v>Angela</v>
      </c>
      <c r="M1581" s="2">
        <f t="shared" si="3144"/>
        <v>18.899999999999999</v>
      </c>
      <c r="N1581" s="2">
        <f t="shared" si="3144"/>
        <v>2</v>
      </c>
      <c r="O1581" s="2">
        <f t="shared" si="3144"/>
        <v>2</v>
      </c>
      <c r="P1581" s="2" t="str">
        <f t="shared" si="3144"/>
        <v>dez</v>
      </c>
      <c r="Q1581" s="7" t="str">
        <f>IF($N1581=1,IF(ISERROR(VLOOKUP($P1581,'M1'!$A:$C,Q$2,FALSE)),"NOT PRESENT",VLOOKUP($P1581,'M1'!$A:$C,Q$2,FALSE)),IF($N1581=2,IF(ISERROR(VLOOKUP(DATA!$P1581,'M2'!$A:$C,Q$2,FALSE)),"NOT PRESENT",VLOOKUP(DATA!$P1581,'M2'!$A:$C,Q$2,FALSE)),IF($N1581=0,IF(ISERROR(VLOOKUP($P1581,'M1'!$A:$C,Q$2,FALSE)),IF(ISERROR(VLOOKUP(DATA!$P1581,'M2'!$A:$C,Q$2,FALSE)),"NOT PRESENT",VLOOKUP(DATA!$P1581,'M2'!$A:$C,Q$2,FALSE)),VLOOKUP($P1581,'M1'!$A:$C,Q$2,FALSE)),"SPECIFY METHOD")))</f>
        <v>Debris - Zero</v>
      </c>
      <c r="R1581" s="7" t="str">
        <f>IF($N1581=1,IF(ISERROR(VLOOKUP($P1581,'M1'!$A:$C,R$2,FALSE)),"NOT PRESENT",VLOOKUP($P1581,'M1'!$A:$C,R$2,FALSE)),IF($N1581=2,IF(ISERROR(VLOOKUP(DATA!$P1581,'M2'!$A:$C,R$2,FALSE)),"NOT PRESENT",VLOOKUP(DATA!$P1581,'M2'!$A:$C,R$2,FALSE)),IF($N1581=0,IF(ISERROR(VLOOKUP($P1581,'M1'!$A:$C,R$2,FALSE)),IF(ISERROR(VLOOKUP(DATA!$P1581,'M2'!$A:$C,R$2,FALSE)),"NOT PRESENT",VLOOKUP(DATA!$P1581,'M2'!$A:$C,R$2,FALSE)),VLOOKUP($P1581,'M1'!$A:$C,R$2,FALSE)),"SPECIFY METHOD")))</f>
        <v>No Debris found</v>
      </c>
      <c r="S1581" s="33">
        <f t="shared" si="3092"/>
        <v>0</v>
      </c>
      <c r="T1581" s="2">
        <v>0</v>
      </c>
    </row>
    <row r="1582" spans="2:20">
      <c r="B1582" s="2" t="str">
        <f t="shared" ref="B1582:D1582" si="3145">IF(ISERROR(B1581),IF(ISERROR(B1580),IF(ISERROR(B1579),"BLANK",B1579),B1580),B1581)</f>
        <v>LH</v>
      </c>
      <c r="C1582" s="2" t="str">
        <f t="shared" si="3145"/>
        <v>KK</v>
      </c>
      <c r="D1582" s="2" t="str">
        <f t="shared" si="3145"/>
        <v>BC3</v>
      </c>
      <c r="E1582" s="7" t="str">
        <f>IF(ISERROR(VLOOKUP($D1582,SITES!$A:$E,2,FALSE)),"",VLOOKUP($D1582,SITES!$A:$E,2,FALSE))</f>
        <v>Broward County 3</v>
      </c>
      <c r="F1582" s="4">
        <f>IF(ISERROR(VLOOKUP($D1582,SITES!$A:$E,3,FALSE)),"",VLOOKUP($D1582,SITES!$A:$E,3,FALSE))</f>
        <v>26.158633333333334</v>
      </c>
      <c r="G1582" s="31">
        <f>IF(ISERROR(VLOOKUP($D1582,SITES!$A:$E,4,FALSE)),"",VLOOKUP($D1582,SITES!$A:$E,4,FALSE))</f>
        <v>-80.077349999999996</v>
      </c>
      <c r="H1582" s="50">
        <f t="shared" ref="H1582:P1582" si="3146">IF(ISERROR(H1581),IF(ISERROR(H1580),IF(ISERROR(H1579),"BLANK",H1579),H1580),H1581)</f>
        <v>45479</v>
      </c>
      <c r="I1582" s="2">
        <f t="shared" si="3146"/>
        <v>15</v>
      </c>
      <c r="J1582" s="2" t="str">
        <f t="shared" si="3146"/>
        <v>N</v>
      </c>
      <c r="K1582" s="6">
        <f t="shared" si="3146"/>
        <v>0.41666666666666669</v>
      </c>
      <c r="L1582" s="2" t="str">
        <f t="shared" si="3146"/>
        <v>Angela</v>
      </c>
      <c r="M1582" s="2">
        <f t="shared" si="3146"/>
        <v>18.899999999999999</v>
      </c>
      <c r="N1582" s="2">
        <f t="shared" si="3146"/>
        <v>2</v>
      </c>
      <c r="O1582" s="2">
        <f t="shared" si="3146"/>
        <v>2</v>
      </c>
      <c r="P1582" s="2" t="str">
        <f t="shared" si="3146"/>
        <v>dez</v>
      </c>
      <c r="Q1582" s="7" t="str">
        <f>IF($N1582=1,IF(ISERROR(VLOOKUP($P1582,'M1'!$A:$C,Q$2,FALSE)),"NOT PRESENT",VLOOKUP($P1582,'M1'!$A:$C,Q$2,FALSE)),IF($N1582=2,IF(ISERROR(VLOOKUP(DATA!$P1582,'M2'!$A:$C,Q$2,FALSE)),"NOT PRESENT",VLOOKUP(DATA!$P1582,'M2'!$A:$C,Q$2,FALSE)),IF($N1582=0,IF(ISERROR(VLOOKUP($P1582,'M1'!$A:$C,Q$2,FALSE)),IF(ISERROR(VLOOKUP(DATA!$P1582,'M2'!$A:$C,Q$2,FALSE)),"NOT PRESENT",VLOOKUP(DATA!$P1582,'M2'!$A:$C,Q$2,FALSE)),VLOOKUP($P1582,'M1'!$A:$C,Q$2,FALSE)),"SPECIFY METHOD")))</f>
        <v>Debris - Zero</v>
      </c>
      <c r="R1582" s="7" t="str">
        <f>IF($N1582=1,IF(ISERROR(VLOOKUP($P1582,'M1'!$A:$C,R$2,FALSE)),"NOT PRESENT",VLOOKUP($P1582,'M1'!$A:$C,R$2,FALSE)),IF($N1582=2,IF(ISERROR(VLOOKUP(DATA!$P1582,'M2'!$A:$C,R$2,FALSE)),"NOT PRESENT",VLOOKUP(DATA!$P1582,'M2'!$A:$C,R$2,FALSE)),IF($N1582=0,IF(ISERROR(VLOOKUP($P1582,'M1'!$A:$C,R$2,FALSE)),IF(ISERROR(VLOOKUP(DATA!$P1582,'M2'!$A:$C,R$2,FALSE)),"NOT PRESENT",VLOOKUP(DATA!$P1582,'M2'!$A:$C,R$2,FALSE)),VLOOKUP($P1582,'M1'!$A:$C,R$2,FALSE)),"SPECIFY METHOD")))</f>
        <v>No Debris found</v>
      </c>
      <c r="S1582" s="33">
        <f t="shared" si="3092"/>
        <v>0</v>
      </c>
      <c r="T1582" s="2">
        <v>0</v>
      </c>
    </row>
    <row r="1583" spans="2:20">
      <c r="B1583" s="2" t="str">
        <f t="shared" ref="B1583:D1583" si="3147">IF(ISERROR(B1582),IF(ISERROR(B1581),IF(ISERROR(B1580),"BLANK",B1580),B1581),B1582)</f>
        <v>LH</v>
      </c>
      <c r="C1583" s="2" t="str">
        <f t="shared" si="3147"/>
        <v>KK</v>
      </c>
      <c r="D1583" s="2" t="str">
        <f t="shared" si="3147"/>
        <v>BC3</v>
      </c>
      <c r="E1583" s="7" t="str">
        <f>IF(ISERROR(VLOOKUP($D1583,SITES!$A:$E,2,FALSE)),"",VLOOKUP($D1583,SITES!$A:$E,2,FALSE))</f>
        <v>Broward County 3</v>
      </c>
      <c r="F1583" s="4">
        <f>IF(ISERROR(VLOOKUP($D1583,SITES!$A:$E,3,FALSE)),"",VLOOKUP($D1583,SITES!$A:$E,3,FALSE))</f>
        <v>26.158633333333334</v>
      </c>
      <c r="G1583" s="31">
        <f>IF(ISERROR(VLOOKUP($D1583,SITES!$A:$E,4,FALSE)),"",VLOOKUP($D1583,SITES!$A:$E,4,FALSE))</f>
        <v>-80.077349999999996</v>
      </c>
      <c r="H1583" s="50">
        <f t="shared" ref="H1583:P1583" si="3148">IF(ISERROR(H1582),IF(ISERROR(H1581),IF(ISERROR(H1580),"BLANK",H1580),H1581),H1582)</f>
        <v>45479</v>
      </c>
      <c r="I1583" s="2">
        <f t="shared" si="3148"/>
        <v>15</v>
      </c>
      <c r="J1583" s="2" t="str">
        <f t="shared" si="3148"/>
        <v>N</v>
      </c>
      <c r="K1583" s="6">
        <f t="shared" si="3148"/>
        <v>0.41666666666666669</v>
      </c>
      <c r="L1583" s="2" t="str">
        <f t="shared" si="3148"/>
        <v>Angela</v>
      </c>
      <c r="M1583" s="2">
        <f t="shared" si="3148"/>
        <v>18.899999999999999</v>
      </c>
      <c r="N1583" s="2">
        <f t="shared" si="3148"/>
        <v>2</v>
      </c>
      <c r="O1583" s="2">
        <f t="shared" si="3148"/>
        <v>2</v>
      </c>
      <c r="P1583" s="2" t="str">
        <f t="shared" si="3148"/>
        <v>dez</v>
      </c>
      <c r="Q1583" s="7" t="str">
        <f>IF($N1583=1,IF(ISERROR(VLOOKUP($P1583,'M1'!$A:$C,Q$2,FALSE)),"NOT PRESENT",VLOOKUP($P1583,'M1'!$A:$C,Q$2,FALSE)),IF($N1583=2,IF(ISERROR(VLOOKUP(DATA!$P1583,'M2'!$A:$C,Q$2,FALSE)),"NOT PRESENT",VLOOKUP(DATA!$P1583,'M2'!$A:$C,Q$2,FALSE)),IF($N1583=0,IF(ISERROR(VLOOKUP($P1583,'M1'!$A:$C,Q$2,FALSE)),IF(ISERROR(VLOOKUP(DATA!$P1583,'M2'!$A:$C,Q$2,FALSE)),"NOT PRESENT",VLOOKUP(DATA!$P1583,'M2'!$A:$C,Q$2,FALSE)),VLOOKUP($P1583,'M1'!$A:$C,Q$2,FALSE)),"SPECIFY METHOD")))</f>
        <v>Debris - Zero</v>
      </c>
      <c r="R1583" s="7" t="str">
        <f>IF($N1583=1,IF(ISERROR(VLOOKUP($P1583,'M1'!$A:$C,R$2,FALSE)),"NOT PRESENT",VLOOKUP($P1583,'M1'!$A:$C,R$2,FALSE)),IF($N1583=2,IF(ISERROR(VLOOKUP(DATA!$P1583,'M2'!$A:$C,R$2,FALSE)),"NOT PRESENT",VLOOKUP(DATA!$P1583,'M2'!$A:$C,R$2,FALSE)),IF($N1583=0,IF(ISERROR(VLOOKUP($P1583,'M1'!$A:$C,R$2,FALSE)),IF(ISERROR(VLOOKUP(DATA!$P1583,'M2'!$A:$C,R$2,FALSE)),"NOT PRESENT",VLOOKUP(DATA!$P1583,'M2'!$A:$C,R$2,FALSE)),VLOOKUP($P1583,'M1'!$A:$C,R$2,FALSE)),"SPECIFY METHOD")))</f>
        <v>No Debris found</v>
      </c>
      <c r="S1583" s="33">
        <f t="shared" si="3092"/>
        <v>0</v>
      </c>
      <c r="T1583" s="2">
        <v>0</v>
      </c>
    </row>
    <row r="1584" spans="2:20">
      <c r="B1584" s="2" t="str">
        <f t="shared" ref="B1584:D1584" si="3149">IF(ISERROR(B1583),IF(ISERROR(B1582),IF(ISERROR(B1581),"BLANK",B1581),B1582),B1583)</f>
        <v>LH</v>
      </c>
      <c r="C1584" s="2" t="str">
        <f t="shared" si="3149"/>
        <v>KK</v>
      </c>
      <c r="D1584" s="2" t="str">
        <f t="shared" si="3149"/>
        <v>BC3</v>
      </c>
      <c r="E1584" s="7" t="str">
        <f>IF(ISERROR(VLOOKUP($D1584,SITES!$A:$E,2,FALSE)),"",VLOOKUP($D1584,SITES!$A:$E,2,FALSE))</f>
        <v>Broward County 3</v>
      </c>
      <c r="F1584" s="4">
        <f>IF(ISERROR(VLOOKUP($D1584,SITES!$A:$E,3,FALSE)),"",VLOOKUP($D1584,SITES!$A:$E,3,FALSE))</f>
        <v>26.158633333333334</v>
      </c>
      <c r="G1584" s="31">
        <f>IF(ISERROR(VLOOKUP($D1584,SITES!$A:$E,4,FALSE)),"",VLOOKUP($D1584,SITES!$A:$E,4,FALSE))</f>
        <v>-80.077349999999996</v>
      </c>
      <c r="H1584" s="50">
        <f t="shared" ref="H1584:P1584" si="3150">IF(ISERROR(H1583),IF(ISERROR(H1582),IF(ISERROR(H1581),"BLANK",H1581),H1582),H1583)</f>
        <v>45479</v>
      </c>
      <c r="I1584" s="2">
        <f t="shared" si="3150"/>
        <v>15</v>
      </c>
      <c r="J1584" s="2" t="str">
        <f t="shared" si="3150"/>
        <v>N</v>
      </c>
      <c r="K1584" s="6">
        <f t="shared" si="3150"/>
        <v>0.41666666666666669</v>
      </c>
      <c r="L1584" s="2" t="str">
        <f t="shared" si="3150"/>
        <v>Angela</v>
      </c>
      <c r="M1584" s="2">
        <f t="shared" si="3150"/>
        <v>18.899999999999999</v>
      </c>
      <c r="N1584" s="2">
        <f t="shared" si="3150"/>
        <v>2</v>
      </c>
      <c r="O1584" s="2">
        <f t="shared" si="3150"/>
        <v>2</v>
      </c>
      <c r="P1584" s="2" t="str">
        <f t="shared" si="3150"/>
        <v>dez</v>
      </c>
      <c r="Q1584" s="7" t="str">
        <f>IF($N1584=1,IF(ISERROR(VLOOKUP($P1584,'M1'!$A:$C,Q$2,FALSE)),"NOT PRESENT",VLOOKUP($P1584,'M1'!$A:$C,Q$2,FALSE)),IF($N1584=2,IF(ISERROR(VLOOKUP(DATA!$P1584,'M2'!$A:$C,Q$2,FALSE)),"NOT PRESENT",VLOOKUP(DATA!$P1584,'M2'!$A:$C,Q$2,FALSE)),IF($N1584=0,IF(ISERROR(VLOOKUP($P1584,'M1'!$A:$C,Q$2,FALSE)),IF(ISERROR(VLOOKUP(DATA!$P1584,'M2'!$A:$C,Q$2,FALSE)),"NOT PRESENT",VLOOKUP(DATA!$P1584,'M2'!$A:$C,Q$2,FALSE)),VLOOKUP($P1584,'M1'!$A:$C,Q$2,FALSE)),"SPECIFY METHOD")))</f>
        <v>Debris - Zero</v>
      </c>
      <c r="R1584" s="7" t="str">
        <f>IF($N1584=1,IF(ISERROR(VLOOKUP($P1584,'M1'!$A:$C,R$2,FALSE)),"NOT PRESENT",VLOOKUP($P1584,'M1'!$A:$C,R$2,FALSE)),IF($N1584=2,IF(ISERROR(VLOOKUP(DATA!$P1584,'M2'!$A:$C,R$2,FALSE)),"NOT PRESENT",VLOOKUP(DATA!$P1584,'M2'!$A:$C,R$2,FALSE)),IF($N1584=0,IF(ISERROR(VLOOKUP($P1584,'M1'!$A:$C,R$2,FALSE)),IF(ISERROR(VLOOKUP(DATA!$P1584,'M2'!$A:$C,R$2,FALSE)),"NOT PRESENT",VLOOKUP(DATA!$P1584,'M2'!$A:$C,R$2,FALSE)),VLOOKUP($P1584,'M1'!$A:$C,R$2,FALSE)),"SPECIFY METHOD")))</f>
        <v>No Debris found</v>
      </c>
      <c r="S1584" s="33">
        <f t="shared" si="3092"/>
        <v>0</v>
      </c>
      <c r="T1584" s="2">
        <v>0</v>
      </c>
    </row>
    <row r="1585" spans="2:20">
      <c r="B1585" s="2" t="str">
        <f t="shared" ref="B1585:D1585" si="3151">IF(ISERROR(B1584),IF(ISERROR(B1583),IF(ISERROR(B1582),"BLANK",B1582),B1583),B1584)</f>
        <v>LH</v>
      </c>
      <c r="C1585" s="2" t="str">
        <f t="shared" si="3151"/>
        <v>KK</v>
      </c>
      <c r="D1585" s="2" t="str">
        <f t="shared" si="3151"/>
        <v>BC3</v>
      </c>
      <c r="E1585" s="7" t="str">
        <f>IF(ISERROR(VLOOKUP($D1585,SITES!$A:$E,2,FALSE)),"",VLOOKUP($D1585,SITES!$A:$E,2,FALSE))</f>
        <v>Broward County 3</v>
      </c>
      <c r="F1585" s="4">
        <f>IF(ISERROR(VLOOKUP($D1585,SITES!$A:$E,3,FALSE)),"",VLOOKUP($D1585,SITES!$A:$E,3,FALSE))</f>
        <v>26.158633333333334</v>
      </c>
      <c r="G1585" s="31">
        <f>IF(ISERROR(VLOOKUP($D1585,SITES!$A:$E,4,FALSE)),"",VLOOKUP($D1585,SITES!$A:$E,4,FALSE))</f>
        <v>-80.077349999999996</v>
      </c>
      <c r="H1585" s="50">
        <f t="shared" ref="H1585:P1585" si="3152">IF(ISERROR(H1584),IF(ISERROR(H1583),IF(ISERROR(H1582),"BLANK",H1582),H1583),H1584)</f>
        <v>45479</v>
      </c>
      <c r="I1585" s="2">
        <f t="shared" si="3152"/>
        <v>15</v>
      </c>
      <c r="J1585" s="2" t="str">
        <f t="shared" si="3152"/>
        <v>N</v>
      </c>
      <c r="K1585" s="6">
        <f t="shared" si="3152"/>
        <v>0.41666666666666669</v>
      </c>
      <c r="L1585" s="2" t="str">
        <f t="shared" si="3152"/>
        <v>Angela</v>
      </c>
      <c r="M1585" s="2">
        <f t="shared" si="3152"/>
        <v>18.899999999999999</v>
      </c>
      <c r="N1585" s="2">
        <f t="shared" si="3152"/>
        <v>2</v>
      </c>
      <c r="O1585" s="2">
        <f t="shared" si="3152"/>
        <v>2</v>
      </c>
      <c r="P1585" s="2" t="str">
        <f t="shared" si="3152"/>
        <v>dez</v>
      </c>
      <c r="Q1585" s="7" t="str">
        <f>IF($N1585=1,IF(ISERROR(VLOOKUP($P1585,'M1'!$A:$C,Q$2,FALSE)),"NOT PRESENT",VLOOKUP($P1585,'M1'!$A:$C,Q$2,FALSE)),IF($N1585=2,IF(ISERROR(VLOOKUP(DATA!$P1585,'M2'!$A:$C,Q$2,FALSE)),"NOT PRESENT",VLOOKUP(DATA!$P1585,'M2'!$A:$C,Q$2,FALSE)),IF($N1585=0,IF(ISERROR(VLOOKUP($P1585,'M1'!$A:$C,Q$2,FALSE)),IF(ISERROR(VLOOKUP(DATA!$P1585,'M2'!$A:$C,Q$2,FALSE)),"NOT PRESENT",VLOOKUP(DATA!$P1585,'M2'!$A:$C,Q$2,FALSE)),VLOOKUP($P1585,'M1'!$A:$C,Q$2,FALSE)),"SPECIFY METHOD")))</f>
        <v>Debris - Zero</v>
      </c>
      <c r="R1585" s="7" t="str">
        <f>IF($N1585=1,IF(ISERROR(VLOOKUP($P1585,'M1'!$A:$C,R$2,FALSE)),"NOT PRESENT",VLOOKUP($P1585,'M1'!$A:$C,R$2,FALSE)),IF($N1585=2,IF(ISERROR(VLOOKUP(DATA!$P1585,'M2'!$A:$C,R$2,FALSE)),"NOT PRESENT",VLOOKUP(DATA!$P1585,'M2'!$A:$C,R$2,FALSE)),IF($N1585=0,IF(ISERROR(VLOOKUP($P1585,'M1'!$A:$C,R$2,FALSE)),IF(ISERROR(VLOOKUP(DATA!$P1585,'M2'!$A:$C,R$2,FALSE)),"NOT PRESENT",VLOOKUP(DATA!$P1585,'M2'!$A:$C,R$2,FALSE)),VLOOKUP($P1585,'M1'!$A:$C,R$2,FALSE)),"SPECIFY METHOD")))</f>
        <v>No Debris found</v>
      </c>
      <c r="S1585" s="33">
        <f t="shared" si="3092"/>
        <v>0</v>
      </c>
      <c r="T1585" s="2">
        <v>0</v>
      </c>
    </row>
    <row r="1586" spans="2:20">
      <c r="B1586" s="2" t="str">
        <f t="shared" ref="B1586:D1586" si="3153">IF(ISERROR(B1585),IF(ISERROR(B1584),IF(ISERROR(B1583),"BLANK",B1583),B1584),B1585)</f>
        <v>LH</v>
      </c>
      <c r="C1586" s="2" t="str">
        <f t="shared" si="3153"/>
        <v>KK</v>
      </c>
      <c r="D1586" s="2" t="str">
        <f t="shared" si="3153"/>
        <v>BC3</v>
      </c>
      <c r="E1586" s="7" t="str">
        <f>IF(ISERROR(VLOOKUP($D1586,SITES!$A:$E,2,FALSE)),"",VLOOKUP($D1586,SITES!$A:$E,2,FALSE))</f>
        <v>Broward County 3</v>
      </c>
      <c r="F1586" s="4">
        <f>IF(ISERROR(VLOOKUP($D1586,SITES!$A:$E,3,FALSE)),"",VLOOKUP($D1586,SITES!$A:$E,3,FALSE))</f>
        <v>26.158633333333334</v>
      </c>
      <c r="G1586" s="31">
        <f>IF(ISERROR(VLOOKUP($D1586,SITES!$A:$E,4,FALSE)),"",VLOOKUP($D1586,SITES!$A:$E,4,FALSE))</f>
        <v>-80.077349999999996</v>
      </c>
      <c r="H1586" s="50">
        <f t="shared" ref="H1586:P1586" si="3154">IF(ISERROR(H1585),IF(ISERROR(H1584),IF(ISERROR(H1583),"BLANK",H1583),H1584),H1585)</f>
        <v>45479</v>
      </c>
      <c r="I1586" s="2">
        <f t="shared" si="3154"/>
        <v>15</v>
      </c>
      <c r="J1586" s="2" t="str">
        <f t="shared" si="3154"/>
        <v>N</v>
      </c>
      <c r="K1586" s="6">
        <f t="shared" si="3154"/>
        <v>0.41666666666666669</v>
      </c>
      <c r="L1586" s="2" t="str">
        <f t="shared" si="3154"/>
        <v>Angela</v>
      </c>
      <c r="M1586" s="2">
        <f t="shared" si="3154"/>
        <v>18.899999999999999</v>
      </c>
      <c r="N1586" s="2">
        <f t="shared" si="3154"/>
        <v>2</v>
      </c>
      <c r="O1586" s="2">
        <f t="shared" si="3154"/>
        <v>2</v>
      </c>
      <c r="P1586" s="2" t="str">
        <f t="shared" si="3154"/>
        <v>dez</v>
      </c>
      <c r="Q1586" s="7" t="str">
        <f>IF($N1586=1,IF(ISERROR(VLOOKUP($P1586,'M1'!$A:$C,Q$2,FALSE)),"NOT PRESENT",VLOOKUP($P1586,'M1'!$A:$C,Q$2,FALSE)),IF($N1586=2,IF(ISERROR(VLOOKUP(DATA!$P1586,'M2'!$A:$C,Q$2,FALSE)),"NOT PRESENT",VLOOKUP(DATA!$P1586,'M2'!$A:$C,Q$2,FALSE)),IF($N1586=0,IF(ISERROR(VLOOKUP($P1586,'M1'!$A:$C,Q$2,FALSE)),IF(ISERROR(VLOOKUP(DATA!$P1586,'M2'!$A:$C,Q$2,FALSE)),"NOT PRESENT",VLOOKUP(DATA!$P1586,'M2'!$A:$C,Q$2,FALSE)),VLOOKUP($P1586,'M1'!$A:$C,Q$2,FALSE)),"SPECIFY METHOD")))</f>
        <v>Debris - Zero</v>
      </c>
      <c r="R1586" s="7" t="str">
        <f>IF($N1586=1,IF(ISERROR(VLOOKUP($P1586,'M1'!$A:$C,R$2,FALSE)),"NOT PRESENT",VLOOKUP($P1586,'M1'!$A:$C,R$2,FALSE)),IF($N1586=2,IF(ISERROR(VLOOKUP(DATA!$P1586,'M2'!$A:$C,R$2,FALSE)),"NOT PRESENT",VLOOKUP(DATA!$P1586,'M2'!$A:$C,R$2,FALSE)),IF($N1586=0,IF(ISERROR(VLOOKUP($P1586,'M1'!$A:$C,R$2,FALSE)),IF(ISERROR(VLOOKUP(DATA!$P1586,'M2'!$A:$C,R$2,FALSE)),"NOT PRESENT",VLOOKUP(DATA!$P1586,'M2'!$A:$C,R$2,FALSE)),VLOOKUP($P1586,'M1'!$A:$C,R$2,FALSE)),"SPECIFY METHOD")))</f>
        <v>No Debris found</v>
      </c>
      <c r="S1586" s="33">
        <f t="shared" si="3092"/>
        <v>0</v>
      </c>
      <c r="T1586" s="2">
        <v>0</v>
      </c>
    </row>
    <row r="1587" spans="2:20">
      <c r="B1587" s="2" t="str">
        <f t="shared" ref="B1587:D1587" si="3155">IF(ISERROR(B1586),IF(ISERROR(B1585),IF(ISERROR(B1584),"BLANK",B1584),B1585),B1586)</f>
        <v>LH</v>
      </c>
      <c r="C1587" s="2" t="str">
        <f t="shared" si="3155"/>
        <v>KK</v>
      </c>
      <c r="D1587" s="2" t="str">
        <f t="shared" si="3155"/>
        <v>BC3</v>
      </c>
      <c r="E1587" s="7" t="str">
        <f>IF(ISERROR(VLOOKUP($D1587,SITES!$A:$E,2,FALSE)),"",VLOOKUP($D1587,SITES!$A:$E,2,FALSE))</f>
        <v>Broward County 3</v>
      </c>
      <c r="F1587" s="4">
        <f>IF(ISERROR(VLOOKUP($D1587,SITES!$A:$E,3,FALSE)),"",VLOOKUP($D1587,SITES!$A:$E,3,FALSE))</f>
        <v>26.158633333333334</v>
      </c>
      <c r="G1587" s="31">
        <f>IF(ISERROR(VLOOKUP($D1587,SITES!$A:$E,4,FALSE)),"",VLOOKUP($D1587,SITES!$A:$E,4,FALSE))</f>
        <v>-80.077349999999996</v>
      </c>
      <c r="H1587" s="50">
        <f t="shared" ref="H1587:P1587" si="3156">IF(ISERROR(H1586),IF(ISERROR(H1585),IF(ISERROR(H1584),"BLANK",H1584),H1585),H1586)</f>
        <v>45479</v>
      </c>
      <c r="I1587" s="2">
        <f t="shared" si="3156"/>
        <v>15</v>
      </c>
      <c r="J1587" s="2" t="str">
        <f t="shared" si="3156"/>
        <v>N</v>
      </c>
      <c r="K1587" s="6">
        <f t="shared" si="3156"/>
        <v>0.41666666666666669</v>
      </c>
      <c r="L1587" s="2" t="str">
        <f t="shared" si="3156"/>
        <v>Angela</v>
      </c>
      <c r="M1587" s="2">
        <f t="shared" si="3156"/>
        <v>18.899999999999999</v>
      </c>
      <c r="N1587" s="2">
        <f t="shared" si="3156"/>
        <v>2</v>
      </c>
      <c r="O1587" s="2">
        <f t="shared" si="3156"/>
        <v>2</v>
      </c>
      <c r="P1587" s="2" t="str">
        <f t="shared" si="3156"/>
        <v>dez</v>
      </c>
      <c r="Q1587" s="7" t="str">
        <f>IF($N1587=1,IF(ISERROR(VLOOKUP($P1587,'M1'!$A:$C,Q$2,FALSE)),"NOT PRESENT",VLOOKUP($P1587,'M1'!$A:$C,Q$2,FALSE)),IF($N1587=2,IF(ISERROR(VLOOKUP(DATA!$P1587,'M2'!$A:$C,Q$2,FALSE)),"NOT PRESENT",VLOOKUP(DATA!$P1587,'M2'!$A:$C,Q$2,FALSE)),IF($N1587=0,IF(ISERROR(VLOOKUP($P1587,'M1'!$A:$C,Q$2,FALSE)),IF(ISERROR(VLOOKUP(DATA!$P1587,'M2'!$A:$C,Q$2,FALSE)),"NOT PRESENT",VLOOKUP(DATA!$P1587,'M2'!$A:$C,Q$2,FALSE)),VLOOKUP($P1587,'M1'!$A:$C,Q$2,FALSE)),"SPECIFY METHOD")))</f>
        <v>Debris - Zero</v>
      </c>
      <c r="R1587" s="7" t="str">
        <f>IF($N1587=1,IF(ISERROR(VLOOKUP($P1587,'M1'!$A:$C,R$2,FALSE)),"NOT PRESENT",VLOOKUP($P1587,'M1'!$A:$C,R$2,FALSE)),IF($N1587=2,IF(ISERROR(VLOOKUP(DATA!$P1587,'M2'!$A:$C,R$2,FALSE)),"NOT PRESENT",VLOOKUP(DATA!$P1587,'M2'!$A:$C,R$2,FALSE)),IF($N1587=0,IF(ISERROR(VLOOKUP($P1587,'M1'!$A:$C,R$2,FALSE)),IF(ISERROR(VLOOKUP(DATA!$P1587,'M2'!$A:$C,R$2,FALSE)),"NOT PRESENT",VLOOKUP(DATA!$P1587,'M2'!$A:$C,R$2,FALSE)),VLOOKUP($P1587,'M1'!$A:$C,R$2,FALSE)),"SPECIFY METHOD")))</f>
        <v>No Debris found</v>
      </c>
      <c r="S1587" s="33">
        <f t="shared" si="3092"/>
        <v>0</v>
      </c>
      <c r="T1587" s="2">
        <v>0</v>
      </c>
    </row>
    <row r="1588" spans="2:20">
      <c r="B1588" s="2" t="str">
        <f t="shared" ref="B1588:D1588" si="3157">IF(ISERROR(B1587),IF(ISERROR(B1586),IF(ISERROR(B1585),"BLANK",B1585),B1586),B1587)</f>
        <v>LH</v>
      </c>
      <c r="C1588" s="2" t="str">
        <f t="shared" si="3157"/>
        <v>KK</v>
      </c>
      <c r="D1588" s="2" t="str">
        <f t="shared" si="3157"/>
        <v>BC3</v>
      </c>
      <c r="E1588" s="7" t="str">
        <f>IF(ISERROR(VLOOKUP($D1588,SITES!$A:$E,2,FALSE)),"",VLOOKUP($D1588,SITES!$A:$E,2,FALSE))</f>
        <v>Broward County 3</v>
      </c>
      <c r="F1588" s="4">
        <f>IF(ISERROR(VLOOKUP($D1588,SITES!$A:$E,3,FALSE)),"",VLOOKUP($D1588,SITES!$A:$E,3,FALSE))</f>
        <v>26.158633333333334</v>
      </c>
      <c r="G1588" s="31">
        <f>IF(ISERROR(VLOOKUP($D1588,SITES!$A:$E,4,FALSE)),"",VLOOKUP($D1588,SITES!$A:$E,4,FALSE))</f>
        <v>-80.077349999999996</v>
      </c>
      <c r="H1588" s="50">
        <f t="shared" ref="H1588:P1588" si="3158">IF(ISERROR(H1587),IF(ISERROR(H1586),IF(ISERROR(H1585),"BLANK",H1585),H1586),H1587)</f>
        <v>45479</v>
      </c>
      <c r="I1588" s="2">
        <f t="shared" si="3158"/>
        <v>15</v>
      </c>
      <c r="J1588" s="2" t="str">
        <f t="shared" si="3158"/>
        <v>N</v>
      </c>
      <c r="K1588" s="6">
        <f t="shared" si="3158"/>
        <v>0.41666666666666669</v>
      </c>
      <c r="L1588" s="2" t="str">
        <f t="shared" si="3158"/>
        <v>Angela</v>
      </c>
      <c r="M1588" s="2">
        <f t="shared" si="3158"/>
        <v>18.899999999999999</v>
      </c>
      <c r="N1588" s="2">
        <f t="shared" si="3158"/>
        <v>2</v>
      </c>
      <c r="O1588" s="2">
        <f t="shared" si="3158"/>
        <v>2</v>
      </c>
      <c r="P1588" s="2" t="str">
        <f t="shared" si="3158"/>
        <v>dez</v>
      </c>
      <c r="Q1588" s="7" t="str">
        <f>IF($N1588=1,IF(ISERROR(VLOOKUP($P1588,'M1'!$A:$C,Q$2,FALSE)),"NOT PRESENT",VLOOKUP($P1588,'M1'!$A:$C,Q$2,FALSE)),IF($N1588=2,IF(ISERROR(VLOOKUP(DATA!$P1588,'M2'!$A:$C,Q$2,FALSE)),"NOT PRESENT",VLOOKUP(DATA!$P1588,'M2'!$A:$C,Q$2,FALSE)),IF($N1588=0,IF(ISERROR(VLOOKUP($P1588,'M1'!$A:$C,Q$2,FALSE)),IF(ISERROR(VLOOKUP(DATA!$P1588,'M2'!$A:$C,Q$2,FALSE)),"NOT PRESENT",VLOOKUP(DATA!$P1588,'M2'!$A:$C,Q$2,FALSE)),VLOOKUP($P1588,'M1'!$A:$C,Q$2,FALSE)),"SPECIFY METHOD")))</f>
        <v>Debris - Zero</v>
      </c>
      <c r="R1588" s="7" t="str">
        <f>IF($N1588=1,IF(ISERROR(VLOOKUP($P1588,'M1'!$A:$C,R$2,FALSE)),"NOT PRESENT",VLOOKUP($P1588,'M1'!$A:$C,R$2,FALSE)),IF($N1588=2,IF(ISERROR(VLOOKUP(DATA!$P1588,'M2'!$A:$C,R$2,FALSE)),"NOT PRESENT",VLOOKUP(DATA!$P1588,'M2'!$A:$C,R$2,FALSE)),IF($N1588=0,IF(ISERROR(VLOOKUP($P1588,'M1'!$A:$C,R$2,FALSE)),IF(ISERROR(VLOOKUP(DATA!$P1588,'M2'!$A:$C,R$2,FALSE)),"NOT PRESENT",VLOOKUP(DATA!$P1588,'M2'!$A:$C,R$2,FALSE)),VLOOKUP($P1588,'M1'!$A:$C,R$2,FALSE)),"SPECIFY METHOD")))</f>
        <v>No Debris found</v>
      </c>
      <c r="S1588" s="33">
        <f t="shared" si="3092"/>
        <v>0</v>
      </c>
      <c r="T1588" s="2">
        <v>0</v>
      </c>
    </row>
    <row r="1589" spans="2:20">
      <c r="B1589" s="2" t="str">
        <f t="shared" ref="B1589:D1589" si="3159">IF(ISERROR(B1588),IF(ISERROR(B1587),IF(ISERROR(B1586),"BLANK",B1586),B1587),B1588)</f>
        <v>LH</v>
      </c>
      <c r="C1589" s="2" t="str">
        <f t="shared" si="3159"/>
        <v>KK</v>
      </c>
      <c r="D1589" s="2" t="str">
        <f t="shared" si="3159"/>
        <v>BC3</v>
      </c>
      <c r="E1589" s="7" t="str">
        <f>IF(ISERROR(VLOOKUP($D1589,SITES!$A:$E,2,FALSE)),"",VLOOKUP($D1589,SITES!$A:$E,2,FALSE))</f>
        <v>Broward County 3</v>
      </c>
      <c r="F1589" s="4">
        <f>IF(ISERROR(VLOOKUP($D1589,SITES!$A:$E,3,FALSE)),"",VLOOKUP($D1589,SITES!$A:$E,3,FALSE))</f>
        <v>26.158633333333334</v>
      </c>
      <c r="G1589" s="31">
        <f>IF(ISERROR(VLOOKUP($D1589,SITES!$A:$E,4,FALSE)),"",VLOOKUP($D1589,SITES!$A:$E,4,FALSE))</f>
        <v>-80.077349999999996</v>
      </c>
      <c r="H1589" s="50">
        <f t="shared" ref="H1589:P1589" si="3160">IF(ISERROR(H1588),IF(ISERROR(H1587),IF(ISERROR(H1586),"BLANK",H1586),H1587),H1588)</f>
        <v>45479</v>
      </c>
      <c r="I1589" s="2">
        <f t="shared" si="3160"/>
        <v>15</v>
      </c>
      <c r="J1589" s="2" t="str">
        <f t="shared" si="3160"/>
        <v>N</v>
      </c>
      <c r="K1589" s="6">
        <f t="shared" si="3160"/>
        <v>0.41666666666666669</v>
      </c>
      <c r="L1589" s="2" t="str">
        <f t="shared" si="3160"/>
        <v>Angela</v>
      </c>
      <c r="M1589" s="2">
        <f t="shared" si="3160"/>
        <v>18.899999999999999</v>
      </c>
      <c r="N1589" s="2">
        <f t="shared" si="3160"/>
        <v>2</v>
      </c>
      <c r="O1589" s="2">
        <f t="shared" si="3160"/>
        <v>2</v>
      </c>
      <c r="P1589" s="2" t="str">
        <f t="shared" si="3160"/>
        <v>dez</v>
      </c>
      <c r="Q1589" s="7" t="str">
        <f>IF($N1589=1,IF(ISERROR(VLOOKUP($P1589,'M1'!$A:$C,Q$2,FALSE)),"NOT PRESENT",VLOOKUP($P1589,'M1'!$A:$C,Q$2,FALSE)),IF($N1589=2,IF(ISERROR(VLOOKUP(DATA!$P1589,'M2'!$A:$C,Q$2,FALSE)),"NOT PRESENT",VLOOKUP(DATA!$P1589,'M2'!$A:$C,Q$2,FALSE)),IF($N1589=0,IF(ISERROR(VLOOKUP($P1589,'M1'!$A:$C,Q$2,FALSE)),IF(ISERROR(VLOOKUP(DATA!$P1589,'M2'!$A:$C,Q$2,FALSE)),"NOT PRESENT",VLOOKUP(DATA!$P1589,'M2'!$A:$C,Q$2,FALSE)),VLOOKUP($P1589,'M1'!$A:$C,Q$2,FALSE)),"SPECIFY METHOD")))</f>
        <v>Debris - Zero</v>
      </c>
      <c r="R1589" s="7" t="str">
        <f>IF($N1589=1,IF(ISERROR(VLOOKUP($P1589,'M1'!$A:$C,R$2,FALSE)),"NOT PRESENT",VLOOKUP($P1589,'M1'!$A:$C,R$2,FALSE)),IF($N1589=2,IF(ISERROR(VLOOKUP(DATA!$P1589,'M2'!$A:$C,R$2,FALSE)),"NOT PRESENT",VLOOKUP(DATA!$P1589,'M2'!$A:$C,R$2,FALSE)),IF($N1589=0,IF(ISERROR(VLOOKUP($P1589,'M1'!$A:$C,R$2,FALSE)),IF(ISERROR(VLOOKUP(DATA!$P1589,'M2'!$A:$C,R$2,FALSE)),"NOT PRESENT",VLOOKUP(DATA!$P1589,'M2'!$A:$C,R$2,FALSE)),VLOOKUP($P1589,'M1'!$A:$C,R$2,FALSE)),"SPECIFY METHOD")))</f>
        <v>No Debris found</v>
      </c>
      <c r="S1589" s="33">
        <f t="shared" si="3092"/>
        <v>0</v>
      </c>
      <c r="T1589" s="2">
        <v>0</v>
      </c>
    </row>
    <row r="1590" spans="2:20">
      <c r="B1590" s="2" t="str">
        <f t="shared" ref="B1590:D1590" si="3161">IF(ISERROR(B1589),IF(ISERROR(B1588),IF(ISERROR(B1587),"BLANK",B1587),B1588),B1589)</f>
        <v>LH</v>
      </c>
      <c r="C1590" s="2" t="str">
        <f t="shared" si="3161"/>
        <v>KK</v>
      </c>
      <c r="D1590" s="2" t="str">
        <f t="shared" si="3161"/>
        <v>BC3</v>
      </c>
      <c r="E1590" s="7" t="str">
        <f>IF(ISERROR(VLOOKUP($D1590,SITES!$A:$E,2,FALSE)),"",VLOOKUP($D1590,SITES!$A:$E,2,FALSE))</f>
        <v>Broward County 3</v>
      </c>
      <c r="F1590" s="4">
        <f>IF(ISERROR(VLOOKUP($D1590,SITES!$A:$E,3,FALSE)),"",VLOOKUP($D1590,SITES!$A:$E,3,FALSE))</f>
        <v>26.158633333333334</v>
      </c>
      <c r="G1590" s="31">
        <f>IF(ISERROR(VLOOKUP($D1590,SITES!$A:$E,4,FALSE)),"",VLOOKUP($D1590,SITES!$A:$E,4,FALSE))</f>
        <v>-80.077349999999996</v>
      </c>
      <c r="H1590" s="50">
        <f t="shared" ref="H1590:P1590" si="3162">IF(ISERROR(H1589),IF(ISERROR(H1588),IF(ISERROR(H1587),"BLANK",H1587),H1588),H1589)</f>
        <v>45479</v>
      </c>
      <c r="I1590" s="2">
        <f t="shared" si="3162"/>
        <v>15</v>
      </c>
      <c r="J1590" s="2" t="str">
        <f t="shared" si="3162"/>
        <v>N</v>
      </c>
      <c r="K1590" s="6">
        <f t="shared" si="3162"/>
        <v>0.41666666666666669</v>
      </c>
      <c r="L1590" s="2" t="str">
        <f t="shared" si="3162"/>
        <v>Angela</v>
      </c>
      <c r="M1590" s="2">
        <f t="shared" si="3162"/>
        <v>18.899999999999999</v>
      </c>
      <c r="N1590" s="2">
        <f t="shared" si="3162"/>
        <v>2</v>
      </c>
      <c r="O1590" s="2">
        <f t="shared" si="3162"/>
        <v>2</v>
      </c>
      <c r="P1590" s="2" t="str">
        <f t="shared" si="3162"/>
        <v>dez</v>
      </c>
      <c r="Q1590" s="7" t="str">
        <f>IF($N1590=1,IF(ISERROR(VLOOKUP($P1590,'M1'!$A:$C,Q$2,FALSE)),"NOT PRESENT",VLOOKUP($P1590,'M1'!$A:$C,Q$2,FALSE)),IF($N1590=2,IF(ISERROR(VLOOKUP(DATA!$P1590,'M2'!$A:$C,Q$2,FALSE)),"NOT PRESENT",VLOOKUP(DATA!$P1590,'M2'!$A:$C,Q$2,FALSE)),IF($N1590=0,IF(ISERROR(VLOOKUP($P1590,'M1'!$A:$C,Q$2,FALSE)),IF(ISERROR(VLOOKUP(DATA!$P1590,'M2'!$A:$C,Q$2,FALSE)),"NOT PRESENT",VLOOKUP(DATA!$P1590,'M2'!$A:$C,Q$2,FALSE)),VLOOKUP($P1590,'M1'!$A:$C,Q$2,FALSE)),"SPECIFY METHOD")))</f>
        <v>Debris - Zero</v>
      </c>
      <c r="R1590" s="7" t="str">
        <f>IF($N1590=1,IF(ISERROR(VLOOKUP($P1590,'M1'!$A:$C,R$2,FALSE)),"NOT PRESENT",VLOOKUP($P1590,'M1'!$A:$C,R$2,FALSE)),IF($N1590=2,IF(ISERROR(VLOOKUP(DATA!$P1590,'M2'!$A:$C,R$2,FALSE)),"NOT PRESENT",VLOOKUP(DATA!$P1590,'M2'!$A:$C,R$2,FALSE)),IF($N1590=0,IF(ISERROR(VLOOKUP($P1590,'M1'!$A:$C,R$2,FALSE)),IF(ISERROR(VLOOKUP(DATA!$P1590,'M2'!$A:$C,R$2,FALSE)),"NOT PRESENT",VLOOKUP(DATA!$P1590,'M2'!$A:$C,R$2,FALSE)),VLOOKUP($P1590,'M1'!$A:$C,R$2,FALSE)),"SPECIFY METHOD")))</f>
        <v>No Debris found</v>
      </c>
      <c r="S1590" s="33">
        <f t="shared" si="3092"/>
        <v>0</v>
      </c>
      <c r="T1590" s="2">
        <v>0</v>
      </c>
    </row>
    <row r="1591" spans="2:20">
      <c r="B1591" s="2" t="str">
        <f t="shared" ref="B1591:D1591" si="3163">IF(ISERROR(B1590),IF(ISERROR(B1589),IF(ISERROR(B1588),"BLANK",B1588),B1589),B1590)</f>
        <v>LH</v>
      </c>
      <c r="C1591" s="2" t="str">
        <f t="shared" si="3163"/>
        <v>KK</v>
      </c>
      <c r="D1591" s="2" t="str">
        <f t="shared" si="3163"/>
        <v>BC3</v>
      </c>
      <c r="E1591" s="7" t="str">
        <f>IF(ISERROR(VLOOKUP($D1591,SITES!$A:$E,2,FALSE)),"",VLOOKUP($D1591,SITES!$A:$E,2,FALSE))</f>
        <v>Broward County 3</v>
      </c>
      <c r="F1591" s="4">
        <f>IF(ISERROR(VLOOKUP($D1591,SITES!$A:$E,3,FALSE)),"",VLOOKUP($D1591,SITES!$A:$E,3,FALSE))</f>
        <v>26.158633333333334</v>
      </c>
      <c r="G1591" s="31">
        <f>IF(ISERROR(VLOOKUP($D1591,SITES!$A:$E,4,FALSE)),"",VLOOKUP($D1591,SITES!$A:$E,4,FALSE))</f>
        <v>-80.077349999999996</v>
      </c>
      <c r="H1591" s="50">
        <f t="shared" ref="H1591:P1591" si="3164">IF(ISERROR(H1590),IF(ISERROR(H1589),IF(ISERROR(H1588),"BLANK",H1588),H1589),H1590)</f>
        <v>45479</v>
      </c>
      <c r="I1591" s="2">
        <f t="shared" si="3164"/>
        <v>15</v>
      </c>
      <c r="J1591" s="2" t="str">
        <f t="shared" si="3164"/>
        <v>N</v>
      </c>
      <c r="K1591" s="6">
        <f t="shared" si="3164"/>
        <v>0.41666666666666669</v>
      </c>
      <c r="L1591" s="2" t="str">
        <f t="shared" si="3164"/>
        <v>Angela</v>
      </c>
      <c r="M1591" s="2">
        <f t="shared" si="3164"/>
        <v>18.899999999999999</v>
      </c>
      <c r="N1591" s="2">
        <f t="shared" si="3164"/>
        <v>2</v>
      </c>
      <c r="O1591" s="2">
        <f t="shared" si="3164"/>
        <v>2</v>
      </c>
      <c r="P1591" s="2" t="str">
        <f t="shared" si="3164"/>
        <v>dez</v>
      </c>
      <c r="Q1591" s="7" t="str">
        <f>IF($N1591=1,IF(ISERROR(VLOOKUP($P1591,'M1'!$A:$C,Q$2,FALSE)),"NOT PRESENT",VLOOKUP($P1591,'M1'!$A:$C,Q$2,FALSE)),IF($N1591=2,IF(ISERROR(VLOOKUP(DATA!$P1591,'M2'!$A:$C,Q$2,FALSE)),"NOT PRESENT",VLOOKUP(DATA!$P1591,'M2'!$A:$C,Q$2,FALSE)),IF($N1591=0,IF(ISERROR(VLOOKUP($P1591,'M1'!$A:$C,Q$2,FALSE)),IF(ISERROR(VLOOKUP(DATA!$P1591,'M2'!$A:$C,Q$2,FALSE)),"NOT PRESENT",VLOOKUP(DATA!$P1591,'M2'!$A:$C,Q$2,FALSE)),VLOOKUP($P1591,'M1'!$A:$C,Q$2,FALSE)),"SPECIFY METHOD")))</f>
        <v>Debris - Zero</v>
      </c>
      <c r="R1591" s="7" t="str">
        <f>IF($N1591=1,IF(ISERROR(VLOOKUP($P1591,'M1'!$A:$C,R$2,FALSE)),"NOT PRESENT",VLOOKUP($P1591,'M1'!$A:$C,R$2,FALSE)),IF($N1591=2,IF(ISERROR(VLOOKUP(DATA!$P1591,'M2'!$A:$C,R$2,FALSE)),"NOT PRESENT",VLOOKUP(DATA!$P1591,'M2'!$A:$C,R$2,FALSE)),IF($N1591=0,IF(ISERROR(VLOOKUP($P1591,'M1'!$A:$C,R$2,FALSE)),IF(ISERROR(VLOOKUP(DATA!$P1591,'M2'!$A:$C,R$2,FALSE)),"NOT PRESENT",VLOOKUP(DATA!$P1591,'M2'!$A:$C,R$2,FALSE)),VLOOKUP($P1591,'M1'!$A:$C,R$2,FALSE)),"SPECIFY METHOD")))</f>
        <v>No Debris found</v>
      </c>
      <c r="S1591" s="33">
        <f t="shared" si="3092"/>
        <v>0</v>
      </c>
      <c r="T1591" s="2">
        <v>0</v>
      </c>
    </row>
    <row r="1592" spans="2:20">
      <c r="B1592" s="2" t="str">
        <f t="shared" ref="B1592:D1592" si="3165">IF(ISERROR(B1591),IF(ISERROR(B1590),IF(ISERROR(B1589),"BLANK",B1589),B1590),B1591)</f>
        <v>LH</v>
      </c>
      <c r="C1592" s="2" t="str">
        <f t="shared" si="3165"/>
        <v>KK</v>
      </c>
      <c r="D1592" s="2" t="str">
        <f t="shared" si="3165"/>
        <v>BC3</v>
      </c>
      <c r="E1592" s="7" t="str">
        <f>IF(ISERROR(VLOOKUP($D1592,SITES!$A:$E,2,FALSE)),"",VLOOKUP($D1592,SITES!$A:$E,2,FALSE))</f>
        <v>Broward County 3</v>
      </c>
      <c r="F1592" s="4">
        <f>IF(ISERROR(VLOOKUP($D1592,SITES!$A:$E,3,FALSE)),"",VLOOKUP($D1592,SITES!$A:$E,3,FALSE))</f>
        <v>26.158633333333334</v>
      </c>
      <c r="G1592" s="31">
        <f>IF(ISERROR(VLOOKUP($D1592,SITES!$A:$E,4,FALSE)),"",VLOOKUP($D1592,SITES!$A:$E,4,FALSE))</f>
        <v>-80.077349999999996</v>
      </c>
      <c r="H1592" s="50">
        <f t="shared" ref="H1592:P1592" si="3166">IF(ISERROR(H1591),IF(ISERROR(H1590),IF(ISERROR(H1589),"BLANK",H1589),H1590),H1591)</f>
        <v>45479</v>
      </c>
      <c r="I1592" s="2">
        <f t="shared" si="3166"/>
        <v>15</v>
      </c>
      <c r="J1592" s="2" t="str">
        <f t="shared" si="3166"/>
        <v>N</v>
      </c>
      <c r="K1592" s="6">
        <f t="shared" si="3166"/>
        <v>0.41666666666666669</v>
      </c>
      <c r="L1592" s="2" t="str">
        <f t="shared" si="3166"/>
        <v>Angela</v>
      </c>
      <c r="M1592" s="2">
        <f t="shared" si="3166"/>
        <v>18.899999999999999</v>
      </c>
      <c r="N1592" s="2">
        <f t="shared" si="3166"/>
        <v>2</v>
      </c>
      <c r="O1592" s="2">
        <f t="shared" si="3166"/>
        <v>2</v>
      </c>
      <c r="P1592" s="2" t="str">
        <f t="shared" si="3166"/>
        <v>dez</v>
      </c>
      <c r="Q1592" s="7" t="str">
        <f>IF($N1592=1,IF(ISERROR(VLOOKUP($P1592,'M1'!$A:$C,Q$2,FALSE)),"NOT PRESENT",VLOOKUP($P1592,'M1'!$A:$C,Q$2,FALSE)),IF($N1592=2,IF(ISERROR(VLOOKUP(DATA!$P1592,'M2'!$A:$C,Q$2,FALSE)),"NOT PRESENT",VLOOKUP(DATA!$P1592,'M2'!$A:$C,Q$2,FALSE)),IF($N1592=0,IF(ISERROR(VLOOKUP($P1592,'M1'!$A:$C,Q$2,FALSE)),IF(ISERROR(VLOOKUP(DATA!$P1592,'M2'!$A:$C,Q$2,FALSE)),"NOT PRESENT",VLOOKUP(DATA!$P1592,'M2'!$A:$C,Q$2,FALSE)),VLOOKUP($P1592,'M1'!$A:$C,Q$2,FALSE)),"SPECIFY METHOD")))</f>
        <v>Debris - Zero</v>
      </c>
      <c r="R1592" s="7" t="str">
        <f>IF($N1592=1,IF(ISERROR(VLOOKUP($P1592,'M1'!$A:$C,R$2,FALSE)),"NOT PRESENT",VLOOKUP($P1592,'M1'!$A:$C,R$2,FALSE)),IF($N1592=2,IF(ISERROR(VLOOKUP(DATA!$P1592,'M2'!$A:$C,R$2,FALSE)),"NOT PRESENT",VLOOKUP(DATA!$P1592,'M2'!$A:$C,R$2,FALSE)),IF($N1592=0,IF(ISERROR(VLOOKUP($P1592,'M1'!$A:$C,R$2,FALSE)),IF(ISERROR(VLOOKUP(DATA!$P1592,'M2'!$A:$C,R$2,FALSE)),"NOT PRESENT",VLOOKUP(DATA!$P1592,'M2'!$A:$C,R$2,FALSE)),VLOOKUP($P1592,'M1'!$A:$C,R$2,FALSE)),"SPECIFY METHOD")))</f>
        <v>No Debris found</v>
      </c>
      <c r="S1592" s="33">
        <f t="shared" si="3092"/>
        <v>0</v>
      </c>
      <c r="T1592" s="2">
        <v>0</v>
      </c>
    </row>
    <row r="1593" spans="2:20">
      <c r="B1593" s="2" t="str">
        <f t="shared" ref="B1593:D1593" si="3167">IF(ISERROR(B1592),IF(ISERROR(B1591),IF(ISERROR(B1590),"BLANK",B1590),B1591),B1592)</f>
        <v>LH</v>
      </c>
      <c r="C1593" s="2" t="str">
        <f t="shared" si="3167"/>
        <v>KK</v>
      </c>
      <c r="D1593" s="2" t="str">
        <f t="shared" si="3167"/>
        <v>BC3</v>
      </c>
      <c r="E1593" s="7" t="str">
        <f>IF(ISERROR(VLOOKUP($D1593,SITES!$A:$E,2,FALSE)),"",VLOOKUP($D1593,SITES!$A:$E,2,FALSE))</f>
        <v>Broward County 3</v>
      </c>
      <c r="F1593" s="4">
        <f>IF(ISERROR(VLOOKUP($D1593,SITES!$A:$E,3,FALSE)),"",VLOOKUP($D1593,SITES!$A:$E,3,FALSE))</f>
        <v>26.158633333333334</v>
      </c>
      <c r="G1593" s="31">
        <f>IF(ISERROR(VLOOKUP($D1593,SITES!$A:$E,4,FALSE)),"",VLOOKUP($D1593,SITES!$A:$E,4,FALSE))</f>
        <v>-80.077349999999996</v>
      </c>
      <c r="H1593" s="50">
        <f t="shared" ref="H1593:P1593" si="3168">IF(ISERROR(H1592),IF(ISERROR(H1591),IF(ISERROR(H1590),"BLANK",H1590),H1591),H1592)</f>
        <v>45479</v>
      </c>
      <c r="I1593" s="2">
        <f t="shared" si="3168"/>
        <v>15</v>
      </c>
      <c r="J1593" s="2" t="str">
        <f t="shared" si="3168"/>
        <v>N</v>
      </c>
      <c r="K1593" s="6">
        <f t="shared" si="3168"/>
        <v>0.41666666666666669</v>
      </c>
      <c r="L1593" s="2" t="str">
        <f t="shared" si="3168"/>
        <v>Angela</v>
      </c>
      <c r="M1593" s="2">
        <f t="shared" si="3168"/>
        <v>18.899999999999999</v>
      </c>
      <c r="N1593" s="2">
        <f t="shared" si="3168"/>
        <v>2</v>
      </c>
      <c r="O1593" s="2">
        <f t="shared" si="3168"/>
        <v>2</v>
      </c>
      <c r="P1593" s="2" t="str">
        <f t="shared" si="3168"/>
        <v>dez</v>
      </c>
      <c r="Q1593" s="7" t="str">
        <f>IF($N1593=1,IF(ISERROR(VLOOKUP($P1593,'M1'!$A:$C,Q$2,FALSE)),"NOT PRESENT",VLOOKUP($P1593,'M1'!$A:$C,Q$2,FALSE)),IF($N1593=2,IF(ISERROR(VLOOKUP(DATA!$P1593,'M2'!$A:$C,Q$2,FALSE)),"NOT PRESENT",VLOOKUP(DATA!$P1593,'M2'!$A:$C,Q$2,FALSE)),IF($N1593=0,IF(ISERROR(VLOOKUP($P1593,'M1'!$A:$C,Q$2,FALSE)),IF(ISERROR(VLOOKUP(DATA!$P1593,'M2'!$A:$C,Q$2,FALSE)),"NOT PRESENT",VLOOKUP(DATA!$P1593,'M2'!$A:$C,Q$2,FALSE)),VLOOKUP($P1593,'M1'!$A:$C,Q$2,FALSE)),"SPECIFY METHOD")))</f>
        <v>Debris - Zero</v>
      </c>
      <c r="R1593" s="7" t="str">
        <f>IF($N1593=1,IF(ISERROR(VLOOKUP($P1593,'M1'!$A:$C,R$2,FALSE)),"NOT PRESENT",VLOOKUP($P1593,'M1'!$A:$C,R$2,FALSE)),IF($N1593=2,IF(ISERROR(VLOOKUP(DATA!$P1593,'M2'!$A:$C,R$2,FALSE)),"NOT PRESENT",VLOOKUP(DATA!$P1593,'M2'!$A:$C,R$2,FALSE)),IF($N1593=0,IF(ISERROR(VLOOKUP($P1593,'M1'!$A:$C,R$2,FALSE)),IF(ISERROR(VLOOKUP(DATA!$P1593,'M2'!$A:$C,R$2,FALSE)),"NOT PRESENT",VLOOKUP(DATA!$P1593,'M2'!$A:$C,R$2,FALSE)),VLOOKUP($P1593,'M1'!$A:$C,R$2,FALSE)),"SPECIFY METHOD")))</f>
        <v>No Debris found</v>
      </c>
      <c r="S1593" s="33">
        <f t="shared" si="3092"/>
        <v>0</v>
      </c>
      <c r="T1593" s="2">
        <v>0</v>
      </c>
    </row>
    <row r="1594" spans="2:20">
      <c r="B1594" s="2" t="str">
        <f t="shared" ref="B1594:D1594" si="3169">IF(ISERROR(B1593),IF(ISERROR(B1592),IF(ISERROR(B1591),"BLANK",B1591),B1592),B1593)</f>
        <v>LH</v>
      </c>
      <c r="C1594" s="2" t="str">
        <f t="shared" si="3169"/>
        <v>KK</v>
      </c>
      <c r="D1594" s="2" t="str">
        <f t="shared" si="3169"/>
        <v>BC3</v>
      </c>
      <c r="E1594" s="7" t="str">
        <f>IF(ISERROR(VLOOKUP($D1594,SITES!$A:$E,2,FALSE)),"",VLOOKUP($D1594,SITES!$A:$E,2,FALSE))</f>
        <v>Broward County 3</v>
      </c>
      <c r="F1594" s="4">
        <f>IF(ISERROR(VLOOKUP($D1594,SITES!$A:$E,3,FALSE)),"",VLOOKUP($D1594,SITES!$A:$E,3,FALSE))</f>
        <v>26.158633333333334</v>
      </c>
      <c r="G1594" s="31">
        <f>IF(ISERROR(VLOOKUP($D1594,SITES!$A:$E,4,FALSE)),"",VLOOKUP($D1594,SITES!$A:$E,4,FALSE))</f>
        <v>-80.077349999999996</v>
      </c>
      <c r="H1594" s="50">
        <f t="shared" ref="H1594:P1594" si="3170">IF(ISERROR(H1593),IF(ISERROR(H1592),IF(ISERROR(H1591),"BLANK",H1591),H1592),H1593)</f>
        <v>45479</v>
      </c>
      <c r="I1594" s="2">
        <f t="shared" si="3170"/>
        <v>15</v>
      </c>
      <c r="J1594" s="2" t="str">
        <f t="shared" si="3170"/>
        <v>N</v>
      </c>
      <c r="K1594" s="6">
        <f t="shared" si="3170"/>
        <v>0.41666666666666669</v>
      </c>
      <c r="L1594" s="2" t="str">
        <f t="shared" si="3170"/>
        <v>Angela</v>
      </c>
      <c r="M1594" s="2">
        <f t="shared" si="3170"/>
        <v>18.899999999999999</v>
      </c>
      <c r="N1594" s="2">
        <f t="shared" si="3170"/>
        <v>2</v>
      </c>
      <c r="O1594" s="2">
        <f t="shared" si="3170"/>
        <v>2</v>
      </c>
      <c r="P1594" s="2" t="str">
        <f t="shared" si="3170"/>
        <v>dez</v>
      </c>
      <c r="Q1594" s="7" t="str">
        <f>IF($N1594=1,IF(ISERROR(VLOOKUP($P1594,'M1'!$A:$C,Q$2,FALSE)),"NOT PRESENT",VLOOKUP($P1594,'M1'!$A:$C,Q$2,FALSE)),IF($N1594=2,IF(ISERROR(VLOOKUP(DATA!$P1594,'M2'!$A:$C,Q$2,FALSE)),"NOT PRESENT",VLOOKUP(DATA!$P1594,'M2'!$A:$C,Q$2,FALSE)),IF($N1594=0,IF(ISERROR(VLOOKUP($P1594,'M1'!$A:$C,Q$2,FALSE)),IF(ISERROR(VLOOKUP(DATA!$P1594,'M2'!$A:$C,Q$2,FALSE)),"NOT PRESENT",VLOOKUP(DATA!$P1594,'M2'!$A:$C,Q$2,FALSE)),VLOOKUP($P1594,'M1'!$A:$C,Q$2,FALSE)),"SPECIFY METHOD")))</f>
        <v>Debris - Zero</v>
      </c>
      <c r="R1594" s="7" t="str">
        <f>IF($N1594=1,IF(ISERROR(VLOOKUP($P1594,'M1'!$A:$C,R$2,FALSE)),"NOT PRESENT",VLOOKUP($P1594,'M1'!$A:$C,R$2,FALSE)),IF($N1594=2,IF(ISERROR(VLOOKUP(DATA!$P1594,'M2'!$A:$C,R$2,FALSE)),"NOT PRESENT",VLOOKUP(DATA!$P1594,'M2'!$A:$C,R$2,FALSE)),IF($N1594=0,IF(ISERROR(VLOOKUP($P1594,'M1'!$A:$C,R$2,FALSE)),IF(ISERROR(VLOOKUP(DATA!$P1594,'M2'!$A:$C,R$2,FALSE)),"NOT PRESENT",VLOOKUP(DATA!$P1594,'M2'!$A:$C,R$2,FALSE)),VLOOKUP($P1594,'M1'!$A:$C,R$2,FALSE)),"SPECIFY METHOD")))</f>
        <v>No Debris found</v>
      </c>
      <c r="S1594" s="33">
        <f t="shared" si="3092"/>
        <v>0</v>
      </c>
      <c r="T1594" s="2">
        <v>0</v>
      </c>
    </row>
    <row r="1595" spans="2:20">
      <c r="B1595" s="2" t="str">
        <f t="shared" ref="B1595:D1595" si="3171">IF(ISERROR(B1594),IF(ISERROR(B1593),IF(ISERROR(B1592),"BLANK",B1592),B1593),B1594)</f>
        <v>LH</v>
      </c>
      <c r="C1595" s="2" t="str">
        <f t="shared" si="3171"/>
        <v>KK</v>
      </c>
      <c r="D1595" s="2" t="str">
        <f t="shared" si="3171"/>
        <v>BC3</v>
      </c>
      <c r="E1595" s="7" t="str">
        <f>IF(ISERROR(VLOOKUP($D1595,SITES!$A:$E,2,FALSE)),"",VLOOKUP($D1595,SITES!$A:$E,2,FALSE))</f>
        <v>Broward County 3</v>
      </c>
      <c r="F1595" s="4">
        <f>IF(ISERROR(VLOOKUP($D1595,SITES!$A:$E,3,FALSE)),"",VLOOKUP($D1595,SITES!$A:$E,3,FALSE))</f>
        <v>26.158633333333334</v>
      </c>
      <c r="G1595" s="31">
        <f>IF(ISERROR(VLOOKUP($D1595,SITES!$A:$E,4,FALSE)),"",VLOOKUP($D1595,SITES!$A:$E,4,FALSE))</f>
        <v>-80.077349999999996</v>
      </c>
      <c r="H1595" s="50">
        <f t="shared" ref="H1595:P1595" si="3172">IF(ISERROR(H1594),IF(ISERROR(H1593),IF(ISERROR(H1592),"BLANK",H1592),H1593),H1594)</f>
        <v>45479</v>
      </c>
      <c r="I1595" s="2">
        <f t="shared" si="3172"/>
        <v>15</v>
      </c>
      <c r="J1595" s="2" t="str">
        <f t="shared" si="3172"/>
        <v>N</v>
      </c>
      <c r="K1595" s="6">
        <f t="shared" si="3172"/>
        <v>0.41666666666666669</v>
      </c>
      <c r="L1595" s="2" t="str">
        <f t="shared" si="3172"/>
        <v>Angela</v>
      </c>
      <c r="M1595" s="2">
        <f t="shared" si="3172"/>
        <v>18.899999999999999</v>
      </c>
      <c r="N1595" s="2">
        <f t="shared" si="3172"/>
        <v>2</v>
      </c>
      <c r="O1595" s="2">
        <f t="shared" si="3172"/>
        <v>2</v>
      </c>
      <c r="P1595" s="2" t="str">
        <f t="shared" si="3172"/>
        <v>dez</v>
      </c>
      <c r="Q1595" s="7" t="str">
        <f>IF($N1595=1,IF(ISERROR(VLOOKUP($P1595,'M1'!$A:$C,Q$2,FALSE)),"NOT PRESENT",VLOOKUP($P1595,'M1'!$A:$C,Q$2,FALSE)),IF($N1595=2,IF(ISERROR(VLOOKUP(DATA!$P1595,'M2'!$A:$C,Q$2,FALSE)),"NOT PRESENT",VLOOKUP(DATA!$P1595,'M2'!$A:$C,Q$2,FALSE)),IF($N1595=0,IF(ISERROR(VLOOKUP($P1595,'M1'!$A:$C,Q$2,FALSE)),IF(ISERROR(VLOOKUP(DATA!$P1595,'M2'!$A:$C,Q$2,FALSE)),"NOT PRESENT",VLOOKUP(DATA!$P1595,'M2'!$A:$C,Q$2,FALSE)),VLOOKUP($P1595,'M1'!$A:$C,Q$2,FALSE)),"SPECIFY METHOD")))</f>
        <v>Debris - Zero</v>
      </c>
      <c r="R1595" s="7" t="str">
        <f>IF($N1595=1,IF(ISERROR(VLOOKUP($P1595,'M1'!$A:$C,R$2,FALSE)),"NOT PRESENT",VLOOKUP($P1595,'M1'!$A:$C,R$2,FALSE)),IF($N1595=2,IF(ISERROR(VLOOKUP(DATA!$P1595,'M2'!$A:$C,R$2,FALSE)),"NOT PRESENT",VLOOKUP(DATA!$P1595,'M2'!$A:$C,R$2,FALSE)),IF($N1595=0,IF(ISERROR(VLOOKUP($P1595,'M1'!$A:$C,R$2,FALSE)),IF(ISERROR(VLOOKUP(DATA!$P1595,'M2'!$A:$C,R$2,FALSE)),"NOT PRESENT",VLOOKUP(DATA!$P1595,'M2'!$A:$C,R$2,FALSE)),VLOOKUP($P1595,'M1'!$A:$C,R$2,FALSE)),"SPECIFY METHOD")))</f>
        <v>No Debris found</v>
      </c>
      <c r="S1595" s="33">
        <f t="shared" si="3092"/>
        <v>0</v>
      </c>
      <c r="T1595" s="2">
        <v>0</v>
      </c>
    </row>
    <row r="1596" spans="2:20">
      <c r="B1596" s="2" t="str">
        <f t="shared" ref="B1596:D1596" si="3173">IF(ISERROR(B1595),IF(ISERROR(B1594),IF(ISERROR(B1593),"BLANK",B1593),B1594),B1595)</f>
        <v>LH</v>
      </c>
      <c r="C1596" s="2" t="str">
        <f t="shared" si="3173"/>
        <v>KK</v>
      </c>
      <c r="D1596" s="2" t="str">
        <f t="shared" si="3173"/>
        <v>BC3</v>
      </c>
      <c r="E1596" s="7" t="str">
        <f>IF(ISERROR(VLOOKUP($D1596,SITES!$A:$E,2,FALSE)),"",VLOOKUP($D1596,SITES!$A:$E,2,FALSE))</f>
        <v>Broward County 3</v>
      </c>
      <c r="F1596" s="4">
        <f>IF(ISERROR(VLOOKUP($D1596,SITES!$A:$E,3,FALSE)),"",VLOOKUP($D1596,SITES!$A:$E,3,FALSE))</f>
        <v>26.158633333333334</v>
      </c>
      <c r="G1596" s="31">
        <f>IF(ISERROR(VLOOKUP($D1596,SITES!$A:$E,4,FALSE)),"",VLOOKUP($D1596,SITES!$A:$E,4,FALSE))</f>
        <v>-80.077349999999996</v>
      </c>
      <c r="H1596" s="50">
        <f t="shared" ref="H1596:P1596" si="3174">IF(ISERROR(H1595),IF(ISERROR(H1594),IF(ISERROR(H1593),"BLANK",H1593),H1594),H1595)</f>
        <v>45479</v>
      </c>
      <c r="I1596" s="2">
        <f t="shared" si="3174"/>
        <v>15</v>
      </c>
      <c r="J1596" s="2" t="str">
        <f t="shared" si="3174"/>
        <v>N</v>
      </c>
      <c r="K1596" s="6">
        <f t="shared" si="3174"/>
        <v>0.41666666666666669</v>
      </c>
      <c r="L1596" s="2" t="str">
        <f t="shared" si="3174"/>
        <v>Angela</v>
      </c>
      <c r="M1596" s="2">
        <f t="shared" si="3174"/>
        <v>18.899999999999999</v>
      </c>
      <c r="N1596" s="2">
        <f t="shared" si="3174"/>
        <v>2</v>
      </c>
      <c r="O1596" s="2">
        <f t="shared" si="3174"/>
        <v>2</v>
      </c>
      <c r="P1596" s="2" t="str">
        <f t="shared" si="3174"/>
        <v>dez</v>
      </c>
      <c r="Q1596" s="7" t="str">
        <f>IF($N1596=1,IF(ISERROR(VLOOKUP($P1596,'M1'!$A:$C,Q$2,FALSE)),"NOT PRESENT",VLOOKUP($P1596,'M1'!$A:$C,Q$2,FALSE)),IF($N1596=2,IF(ISERROR(VLOOKUP(DATA!$P1596,'M2'!$A:$C,Q$2,FALSE)),"NOT PRESENT",VLOOKUP(DATA!$P1596,'M2'!$A:$C,Q$2,FALSE)),IF($N1596=0,IF(ISERROR(VLOOKUP($P1596,'M1'!$A:$C,Q$2,FALSE)),IF(ISERROR(VLOOKUP(DATA!$P1596,'M2'!$A:$C,Q$2,FALSE)),"NOT PRESENT",VLOOKUP(DATA!$P1596,'M2'!$A:$C,Q$2,FALSE)),VLOOKUP($P1596,'M1'!$A:$C,Q$2,FALSE)),"SPECIFY METHOD")))</f>
        <v>Debris - Zero</v>
      </c>
      <c r="R1596" s="7" t="str">
        <f>IF($N1596=1,IF(ISERROR(VLOOKUP($P1596,'M1'!$A:$C,R$2,FALSE)),"NOT PRESENT",VLOOKUP($P1596,'M1'!$A:$C,R$2,FALSE)),IF($N1596=2,IF(ISERROR(VLOOKUP(DATA!$P1596,'M2'!$A:$C,R$2,FALSE)),"NOT PRESENT",VLOOKUP(DATA!$P1596,'M2'!$A:$C,R$2,FALSE)),IF($N1596=0,IF(ISERROR(VLOOKUP($P1596,'M1'!$A:$C,R$2,FALSE)),IF(ISERROR(VLOOKUP(DATA!$P1596,'M2'!$A:$C,R$2,FALSE)),"NOT PRESENT",VLOOKUP(DATA!$P1596,'M2'!$A:$C,R$2,FALSE)),VLOOKUP($P1596,'M1'!$A:$C,R$2,FALSE)),"SPECIFY METHOD")))</f>
        <v>No Debris found</v>
      </c>
      <c r="S1596" s="33">
        <f t="shared" si="3092"/>
        <v>0</v>
      </c>
      <c r="T1596" s="2">
        <v>0</v>
      </c>
    </row>
    <row r="1597" spans="2:20">
      <c r="B1597" s="2" t="str">
        <f t="shared" ref="B1597:D1597" si="3175">IF(ISERROR(B1596),IF(ISERROR(B1595),IF(ISERROR(B1594),"BLANK",B1594),B1595),B1596)</f>
        <v>LH</v>
      </c>
      <c r="C1597" s="2" t="str">
        <f t="shared" si="3175"/>
        <v>KK</v>
      </c>
      <c r="D1597" s="2" t="str">
        <f t="shared" si="3175"/>
        <v>BC3</v>
      </c>
      <c r="E1597" s="7" t="str">
        <f>IF(ISERROR(VLOOKUP($D1597,SITES!$A:$E,2,FALSE)),"",VLOOKUP($D1597,SITES!$A:$E,2,FALSE))</f>
        <v>Broward County 3</v>
      </c>
      <c r="F1597" s="4">
        <f>IF(ISERROR(VLOOKUP($D1597,SITES!$A:$E,3,FALSE)),"",VLOOKUP($D1597,SITES!$A:$E,3,FALSE))</f>
        <v>26.158633333333334</v>
      </c>
      <c r="G1597" s="31">
        <f>IF(ISERROR(VLOOKUP($D1597,SITES!$A:$E,4,FALSE)),"",VLOOKUP($D1597,SITES!$A:$E,4,FALSE))</f>
        <v>-80.077349999999996</v>
      </c>
      <c r="H1597" s="50">
        <f t="shared" ref="H1597:P1597" si="3176">IF(ISERROR(H1596),IF(ISERROR(H1595),IF(ISERROR(H1594),"BLANK",H1594),H1595),H1596)</f>
        <v>45479</v>
      </c>
      <c r="I1597" s="2">
        <f t="shared" si="3176"/>
        <v>15</v>
      </c>
      <c r="J1597" s="2" t="str">
        <f t="shared" si="3176"/>
        <v>N</v>
      </c>
      <c r="K1597" s="6">
        <f t="shared" si="3176"/>
        <v>0.41666666666666669</v>
      </c>
      <c r="L1597" s="2" t="str">
        <f t="shared" si="3176"/>
        <v>Angela</v>
      </c>
      <c r="M1597" s="2">
        <f t="shared" si="3176"/>
        <v>18.899999999999999</v>
      </c>
      <c r="N1597" s="2">
        <f t="shared" si="3176"/>
        <v>2</v>
      </c>
      <c r="O1597" s="2">
        <f t="shared" si="3176"/>
        <v>2</v>
      </c>
      <c r="P1597" s="2" t="str">
        <f t="shared" si="3176"/>
        <v>dez</v>
      </c>
      <c r="Q1597" s="7" t="str">
        <f>IF($N1597=1,IF(ISERROR(VLOOKUP($P1597,'M1'!$A:$C,Q$2,FALSE)),"NOT PRESENT",VLOOKUP($P1597,'M1'!$A:$C,Q$2,FALSE)),IF($N1597=2,IF(ISERROR(VLOOKUP(DATA!$P1597,'M2'!$A:$C,Q$2,FALSE)),"NOT PRESENT",VLOOKUP(DATA!$P1597,'M2'!$A:$C,Q$2,FALSE)),IF($N1597=0,IF(ISERROR(VLOOKUP($P1597,'M1'!$A:$C,Q$2,FALSE)),IF(ISERROR(VLOOKUP(DATA!$P1597,'M2'!$A:$C,Q$2,FALSE)),"NOT PRESENT",VLOOKUP(DATA!$P1597,'M2'!$A:$C,Q$2,FALSE)),VLOOKUP($P1597,'M1'!$A:$C,Q$2,FALSE)),"SPECIFY METHOD")))</f>
        <v>Debris - Zero</v>
      </c>
      <c r="R1597" s="7" t="str">
        <f>IF($N1597=1,IF(ISERROR(VLOOKUP($P1597,'M1'!$A:$C,R$2,FALSE)),"NOT PRESENT",VLOOKUP($P1597,'M1'!$A:$C,R$2,FALSE)),IF($N1597=2,IF(ISERROR(VLOOKUP(DATA!$P1597,'M2'!$A:$C,R$2,FALSE)),"NOT PRESENT",VLOOKUP(DATA!$P1597,'M2'!$A:$C,R$2,FALSE)),IF($N1597=0,IF(ISERROR(VLOOKUP($P1597,'M1'!$A:$C,R$2,FALSE)),IF(ISERROR(VLOOKUP(DATA!$P1597,'M2'!$A:$C,R$2,FALSE)),"NOT PRESENT",VLOOKUP(DATA!$P1597,'M2'!$A:$C,R$2,FALSE)),VLOOKUP($P1597,'M1'!$A:$C,R$2,FALSE)),"SPECIFY METHOD")))</f>
        <v>No Debris found</v>
      </c>
      <c r="S1597" s="33">
        <f t="shared" si="3092"/>
        <v>0</v>
      </c>
      <c r="T1597" s="2">
        <v>0</v>
      </c>
    </row>
    <row r="1598" spans="2:20">
      <c r="B1598" s="2" t="str">
        <f t="shared" ref="B1598:D1598" si="3177">IF(ISERROR(B1597),IF(ISERROR(B1596),IF(ISERROR(B1595),"BLANK",B1595),B1596),B1597)</f>
        <v>LH</v>
      </c>
      <c r="C1598" s="2" t="str">
        <f t="shared" si="3177"/>
        <v>KK</v>
      </c>
      <c r="D1598" s="2" t="str">
        <f t="shared" si="3177"/>
        <v>BC3</v>
      </c>
      <c r="E1598" s="7" t="str">
        <f>IF(ISERROR(VLOOKUP($D1598,SITES!$A:$E,2,FALSE)),"",VLOOKUP($D1598,SITES!$A:$E,2,FALSE))</f>
        <v>Broward County 3</v>
      </c>
      <c r="F1598" s="4">
        <f>IF(ISERROR(VLOOKUP($D1598,SITES!$A:$E,3,FALSE)),"",VLOOKUP($D1598,SITES!$A:$E,3,FALSE))</f>
        <v>26.158633333333334</v>
      </c>
      <c r="G1598" s="31">
        <f>IF(ISERROR(VLOOKUP($D1598,SITES!$A:$E,4,FALSE)),"",VLOOKUP($D1598,SITES!$A:$E,4,FALSE))</f>
        <v>-80.077349999999996</v>
      </c>
      <c r="H1598" s="50">
        <f t="shared" ref="H1598:P1598" si="3178">IF(ISERROR(H1597),IF(ISERROR(H1596),IF(ISERROR(H1595),"BLANK",H1595),H1596),H1597)</f>
        <v>45479</v>
      </c>
      <c r="I1598" s="2">
        <f t="shared" si="3178"/>
        <v>15</v>
      </c>
      <c r="J1598" s="2" t="str">
        <f t="shared" si="3178"/>
        <v>N</v>
      </c>
      <c r="K1598" s="6">
        <f t="shared" si="3178"/>
        <v>0.41666666666666669</v>
      </c>
      <c r="L1598" s="2" t="str">
        <f t="shared" si="3178"/>
        <v>Angela</v>
      </c>
      <c r="M1598" s="2">
        <f t="shared" si="3178"/>
        <v>18.899999999999999</v>
      </c>
      <c r="N1598" s="2">
        <f t="shared" si="3178"/>
        <v>2</v>
      </c>
      <c r="O1598" s="2">
        <f t="shared" si="3178"/>
        <v>2</v>
      </c>
      <c r="P1598" s="2" t="str">
        <f t="shared" si="3178"/>
        <v>dez</v>
      </c>
      <c r="Q1598" s="7" t="str">
        <f>IF($N1598=1,IF(ISERROR(VLOOKUP($P1598,'M1'!$A:$C,Q$2,FALSE)),"NOT PRESENT",VLOOKUP($P1598,'M1'!$A:$C,Q$2,FALSE)),IF($N1598=2,IF(ISERROR(VLOOKUP(DATA!$P1598,'M2'!$A:$C,Q$2,FALSE)),"NOT PRESENT",VLOOKUP(DATA!$P1598,'M2'!$A:$C,Q$2,FALSE)),IF($N1598=0,IF(ISERROR(VLOOKUP($P1598,'M1'!$A:$C,Q$2,FALSE)),IF(ISERROR(VLOOKUP(DATA!$P1598,'M2'!$A:$C,Q$2,FALSE)),"NOT PRESENT",VLOOKUP(DATA!$P1598,'M2'!$A:$C,Q$2,FALSE)),VLOOKUP($P1598,'M1'!$A:$C,Q$2,FALSE)),"SPECIFY METHOD")))</f>
        <v>Debris - Zero</v>
      </c>
      <c r="R1598" s="7" t="str">
        <f>IF($N1598=1,IF(ISERROR(VLOOKUP($P1598,'M1'!$A:$C,R$2,FALSE)),"NOT PRESENT",VLOOKUP($P1598,'M1'!$A:$C,R$2,FALSE)),IF($N1598=2,IF(ISERROR(VLOOKUP(DATA!$P1598,'M2'!$A:$C,R$2,FALSE)),"NOT PRESENT",VLOOKUP(DATA!$P1598,'M2'!$A:$C,R$2,FALSE)),IF($N1598=0,IF(ISERROR(VLOOKUP($P1598,'M1'!$A:$C,R$2,FALSE)),IF(ISERROR(VLOOKUP(DATA!$P1598,'M2'!$A:$C,R$2,FALSE)),"NOT PRESENT",VLOOKUP(DATA!$P1598,'M2'!$A:$C,R$2,FALSE)),VLOOKUP($P1598,'M1'!$A:$C,R$2,FALSE)),"SPECIFY METHOD")))</f>
        <v>No Debris found</v>
      </c>
      <c r="S1598" s="33">
        <f t="shared" si="3092"/>
        <v>0</v>
      </c>
      <c r="T1598" s="2">
        <v>0</v>
      </c>
    </row>
    <row r="1599" spans="2:20">
      <c r="B1599" s="2" t="str">
        <f t="shared" ref="B1599:D1599" si="3179">IF(ISERROR(B1598),IF(ISERROR(B1597),IF(ISERROR(B1596),"BLANK",B1596),B1597),B1598)</f>
        <v>LH</v>
      </c>
      <c r="C1599" s="2" t="str">
        <f t="shared" si="3179"/>
        <v>KK</v>
      </c>
      <c r="D1599" s="2" t="str">
        <f t="shared" si="3179"/>
        <v>BC3</v>
      </c>
      <c r="E1599" s="7" t="str">
        <f>IF(ISERROR(VLOOKUP($D1599,SITES!$A:$E,2,FALSE)),"",VLOOKUP($D1599,SITES!$A:$E,2,FALSE))</f>
        <v>Broward County 3</v>
      </c>
      <c r="F1599" s="4">
        <f>IF(ISERROR(VLOOKUP($D1599,SITES!$A:$E,3,FALSE)),"",VLOOKUP($D1599,SITES!$A:$E,3,FALSE))</f>
        <v>26.158633333333334</v>
      </c>
      <c r="G1599" s="31">
        <f>IF(ISERROR(VLOOKUP($D1599,SITES!$A:$E,4,FALSE)),"",VLOOKUP($D1599,SITES!$A:$E,4,FALSE))</f>
        <v>-80.077349999999996</v>
      </c>
      <c r="H1599" s="50">
        <f t="shared" ref="H1599:P1599" si="3180">IF(ISERROR(H1598),IF(ISERROR(H1597),IF(ISERROR(H1596),"BLANK",H1596),H1597),H1598)</f>
        <v>45479</v>
      </c>
      <c r="I1599" s="2">
        <f t="shared" si="3180"/>
        <v>15</v>
      </c>
      <c r="J1599" s="2" t="str">
        <f t="shared" si="3180"/>
        <v>N</v>
      </c>
      <c r="K1599" s="6">
        <f t="shared" si="3180"/>
        <v>0.41666666666666669</v>
      </c>
      <c r="L1599" s="2" t="str">
        <f t="shared" si="3180"/>
        <v>Angela</v>
      </c>
      <c r="M1599" s="2">
        <f t="shared" si="3180"/>
        <v>18.899999999999999</v>
      </c>
      <c r="N1599" s="2">
        <f t="shared" si="3180"/>
        <v>2</v>
      </c>
      <c r="O1599" s="2">
        <f t="shared" si="3180"/>
        <v>2</v>
      </c>
      <c r="P1599" s="2" t="str">
        <f t="shared" si="3180"/>
        <v>dez</v>
      </c>
      <c r="Q1599" s="7" t="str">
        <f>IF($N1599=1,IF(ISERROR(VLOOKUP($P1599,'M1'!$A:$C,Q$2,FALSE)),"NOT PRESENT",VLOOKUP($P1599,'M1'!$A:$C,Q$2,FALSE)),IF($N1599=2,IF(ISERROR(VLOOKUP(DATA!$P1599,'M2'!$A:$C,Q$2,FALSE)),"NOT PRESENT",VLOOKUP(DATA!$P1599,'M2'!$A:$C,Q$2,FALSE)),IF($N1599=0,IF(ISERROR(VLOOKUP($P1599,'M1'!$A:$C,Q$2,FALSE)),IF(ISERROR(VLOOKUP(DATA!$P1599,'M2'!$A:$C,Q$2,FALSE)),"NOT PRESENT",VLOOKUP(DATA!$P1599,'M2'!$A:$C,Q$2,FALSE)),VLOOKUP($P1599,'M1'!$A:$C,Q$2,FALSE)),"SPECIFY METHOD")))</f>
        <v>Debris - Zero</v>
      </c>
      <c r="R1599" s="7" t="str">
        <f>IF($N1599=1,IF(ISERROR(VLOOKUP($P1599,'M1'!$A:$C,R$2,FALSE)),"NOT PRESENT",VLOOKUP($P1599,'M1'!$A:$C,R$2,FALSE)),IF($N1599=2,IF(ISERROR(VLOOKUP(DATA!$P1599,'M2'!$A:$C,R$2,FALSE)),"NOT PRESENT",VLOOKUP(DATA!$P1599,'M2'!$A:$C,R$2,FALSE)),IF($N1599=0,IF(ISERROR(VLOOKUP($P1599,'M1'!$A:$C,R$2,FALSE)),IF(ISERROR(VLOOKUP(DATA!$P1599,'M2'!$A:$C,R$2,FALSE)),"NOT PRESENT",VLOOKUP(DATA!$P1599,'M2'!$A:$C,R$2,FALSE)),VLOOKUP($P1599,'M1'!$A:$C,R$2,FALSE)),"SPECIFY METHOD")))</f>
        <v>No Debris found</v>
      </c>
      <c r="S1599" s="33">
        <f t="shared" si="3092"/>
        <v>0</v>
      </c>
      <c r="T1599" s="2">
        <v>0</v>
      </c>
    </row>
    <row r="1600" spans="2:20">
      <c r="B1600" s="2" t="str">
        <f t="shared" ref="B1600:D1600" si="3181">IF(ISERROR(B1599),IF(ISERROR(B1598),IF(ISERROR(B1597),"BLANK",B1597),B1598),B1599)</f>
        <v>LH</v>
      </c>
      <c r="C1600" s="2" t="str">
        <f t="shared" si="3181"/>
        <v>KK</v>
      </c>
      <c r="D1600" s="2" t="str">
        <f t="shared" si="3181"/>
        <v>BC3</v>
      </c>
      <c r="E1600" s="7" t="str">
        <f>IF(ISERROR(VLOOKUP($D1600,SITES!$A:$E,2,FALSE)),"",VLOOKUP($D1600,SITES!$A:$E,2,FALSE))</f>
        <v>Broward County 3</v>
      </c>
      <c r="F1600" s="4">
        <f>IF(ISERROR(VLOOKUP($D1600,SITES!$A:$E,3,FALSE)),"",VLOOKUP($D1600,SITES!$A:$E,3,FALSE))</f>
        <v>26.158633333333334</v>
      </c>
      <c r="G1600" s="31">
        <f>IF(ISERROR(VLOOKUP($D1600,SITES!$A:$E,4,FALSE)),"",VLOOKUP($D1600,SITES!$A:$E,4,FALSE))</f>
        <v>-80.077349999999996</v>
      </c>
      <c r="H1600" s="50">
        <f t="shared" ref="H1600:P1600" si="3182">IF(ISERROR(H1599),IF(ISERROR(H1598),IF(ISERROR(H1597),"BLANK",H1597),H1598),H1599)</f>
        <v>45479</v>
      </c>
      <c r="I1600" s="2">
        <f t="shared" si="3182"/>
        <v>15</v>
      </c>
      <c r="J1600" s="2" t="str">
        <f t="shared" si="3182"/>
        <v>N</v>
      </c>
      <c r="K1600" s="6">
        <f t="shared" si="3182"/>
        <v>0.41666666666666669</v>
      </c>
      <c r="L1600" s="2" t="str">
        <f t="shared" si="3182"/>
        <v>Angela</v>
      </c>
      <c r="M1600" s="2">
        <f t="shared" si="3182"/>
        <v>18.899999999999999</v>
      </c>
      <c r="N1600" s="2">
        <f t="shared" si="3182"/>
        <v>2</v>
      </c>
      <c r="O1600" s="2">
        <f t="shared" si="3182"/>
        <v>2</v>
      </c>
      <c r="P1600" s="2" t="str">
        <f t="shared" si="3182"/>
        <v>dez</v>
      </c>
      <c r="Q1600" s="7" t="str">
        <f>IF($N1600=1,IF(ISERROR(VLOOKUP($P1600,'M1'!$A:$C,Q$2,FALSE)),"NOT PRESENT",VLOOKUP($P1600,'M1'!$A:$C,Q$2,FALSE)),IF($N1600=2,IF(ISERROR(VLOOKUP(DATA!$P1600,'M2'!$A:$C,Q$2,FALSE)),"NOT PRESENT",VLOOKUP(DATA!$P1600,'M2'!$A:$C,Q$2,FALSE)),IF($N1600=0,IF(ISERROR(VLOOKUP($P1600,'M1'!$A:$C,Q$2,FALSE)),IF(ISERROR(VLOOKUP(DATA!$P1600,'M2'!$A:$C,Q$2,FALSE)),"NOT PRESENT",VLOOKUP(DATA!$P1600,'M2'!$A:$C,Q$2,FALSE)),VLOOKUP($P1600,'M1'!$A:$C,Q$2,FALSE)),"SPECIFY METHOD")))</f>
        <v>Debris - Zero</v>
      </c>
      <c r="R1600" s="7" t="str">
        <f>IF($N1600=1,IF(ISERROR(VLOOKUP($P1600,'M1'!$A:$C,R$2,FALSE)),"NOT PRESENT",VLOOKUP($P1600,'M1'!$A:$C,R$2,FALSE)),IF($N1600=2,IF(ISERROR(VLOOKUP(DATA!$P1600,'M2'!$A:$C,R$2,FALSE)),"NOT PRESENT",VLOOKUP(DATA!$P1600,'M2'!$A:$C,R$2,FALSE)),IF($N1600=0,IF(ISERROR(VLOOKUP($P1600,'M1'!$A:$C,R$2,FALSE)),IF(ISERROR(VLOOKUP(DATA!$P1600,'M2'!$A:$C,R$2,FALSE)),"NOT PRESENT",VLOOKUP(DATA!$P1600,'M2'!$A:$C,R$2,FALSE)),VLOOKUP($P1600,'M1'!$A:$C,R$2,FALSE)),"SPECIFY METHOD")))</f>
        <v>No Debris found</v>
      </c>
      <c r="S1600" s="33">
        <f t="shared" si="3092"/>
        <v>0</v>
      </c>
      <c r="T1600" s="2">
        <v>0</v>
      </c>
    </row>
    <row r="1601" spans="2:20">
      <c r="B1601" s="2" t="str">
        <f t="shared" ref="B1601:D1601" si="3183">IF(ISERROR(B1600),IF(ISERROR(B1599),IF(ISERROR(B1598),"BLANK",B1598),B1599),B1600)</f>
        <v>LH</v>
      </c>
      <c r="C1601" s="2" t="str">
        <f t="shared" si="3183"/>
        <v>KK</v>
      </c>
      <c r="D1601" s="2" t="str">
        <f t="shared" si="3183"/>
        <v>BC3</v>
      </c>
      <c r="E1601" s="7" t="str">
        <f>IF(ISERROR(VLOOKUP($D1601,SITES!$A:$E,2,FALSE)),"",VLOOKUP($D1601,SITES!$A:$E,2,FALSE))</f>
        <v>Broward County 3</v>
      </c>
      <c r="F1601" s="4">
        <f>IF(ISERROR(VLOOKUP($D1601,SITES!$A:$E,3,FALSE)),"",VLOOKUP($D1601,SITES!$A:$E,3,FALSE))</f>
        <v>26.158633333333334</v>
      </c>
      <c r="G1601" s="31">
        <f>IF(ISERROR(VLOOKUP($D1601,SITES!$A:$E,4,FALSE)),"",VLOOKUP($D1601,SITES!$A:$E,4,FALSE))</f>
        <v>-80.077349999999996</v>
      </c>
      <c r="H1601" s="50">
        <f t="shared" ref="H1601:P1601" si="3184">IF(ISERROR(H1600),IF(ISERROR(H1599),IF(ISERROR(H1598),"BLANK",H1598),H1599),H1600)</f>
        <v>45479</v>
      </c>
      <c r="I1601" s="2">
        <f t="shared" si="3184"/>
        <v>15</v>
      </c>
      <c r="J1601" s="2" t="str">
        <f t="shared" si="3184"/>
        <v>N</v>
      </c>
      <c r="K1601" s="6">
        <f t="shared" si="3184"/>
        <v>0.41666666666666669</v>
      </c>
      <c r="L1601" s="2" t="str">
        <f t="shared" si="3184"/>
        <v>Angela</v>
      </c>
      <c r="M1601" s="2">
        <f t="shared" si="3184"/>
        <v>18.899999999999999</v>
      </c>
      <c r="N1601" s="2">
        <f t="shared" si="3184"/>
        <v>2</v>
      </c>
      <c r="O1601" s="2">
        <f t="shared" si="3184"/>
        <v>2</v>
      </c>
      <c r="P1601" s="2" t="str">
        <f t="shared" si="3184"/>
        <v>dez</v>
      </c>
      <c r="Q1601" s="7" t="str">
        <f>IF($N1601=1,IF(ISERROR(VLOOKUP($P1601,'M1'!$A:$C,Q$2,FALSE)),"NOT PRESENT",VLOOKUP($P1601,'M1'!$A:$C,Q$2,FALSE)),IF($N1601=2,IF(ISERROR(VLOOKUP(DATA!$P1601,'M2'!$A:$C,Q$2,FALSE)),"NOT PRESENT",VLOOKUP(DATA!$P1601,'M2'!$A:$C,Q$2,FALSE)),IF($N1601=0,IF(ISERROR(VLOOKUP($P1601,'M1'!$A:$C,Q$2,FALSE)),IF(ISERROR(VLOOKUP(DATA!$P1601,'M2'!$A:$C,Q$2,FALSE)),"NOT PRESENT",VLOOKUP(DATA!$P1601,'M2'!$A:$C,Q$2,FALSE)),VLOOKUP($P1601,'M1'!$A:$C,Q$2,FALSE)),"SPECIFY METHOD")))</f>
        <v>Debris - Zero</v>
      </c>
      <c r="R1601" s="7" t="str">
        <f>IF($N1601=1,IF(ISERROR(VLOOKUP($P1601,'M1'!$A:$C,R$2,FALSE)),"NOT PRESENT",VLOOKUP($P1601,'M1'!$A:$C,R$2,FALSE)),IF($N1601=2,IF(ISERROR(VLOOKUP(DATA!$P1601,'M2'!$A:$C,R$2,FALSE)),"NOT PRESENT",VLOOKUP(DATA!$P1601,'M2'!$A:$C,R$2,FALSE)),IF($N1601=0,IF(ISERROR(VLOOKUP($P1601,'M1'!$A:$C,R$2,FALSE)),IF(ISERROR(VLOOKUP(DATA!$P1601,'M2'!$A:$C,R$2,FALSE)),"NOT PRESENT",VLOOKUP(DATA!$P1601,'M2'!$A:$C,R$2,FALSE)),VLOOKUP($P1601,'M1'!$A:$C,R$2,FALSE)),"SPECIFY METHOD")))</f>
        <v>No Debris found</v>
      </c>
      <c r="S1601" s="33">
        <f t="shared" si="3092"/>
        <v>0</v>
      </c>
      <c r="T1601" s="2">
        <v>0</v>
      </c>
    </row>
    <row r="1602" spans="2:20">
      <c r="B1602" s="2" t="str">
        <f t="shared" ref="B1602:D1602" si="3185">IF(ISERROR(B1601),IF(ISERROR(B1600),IF(ISERROR(B1599),"BLANK",B1599),B1600),B1601)</f>
        <v>LH</v>
      </c>
      <c r="C1602" s="2" t="str">
        <f t="shared" si="3185"/>
        <v>KK</v>
      </c>
      <c r="D1602" s="2" t="str">
        <f t="shared" si="3185"/>
        <v>BC3</v>
      </c>
      <c r="E1602" s="7" t="str">
        <f>IF(ISERROR(VLOOKUP($D1602,SITES!$A:$E,2,FALSE)),"",VLOOKUP($D1602,SITES!$A:$E,2,FALSE))</f>
        <v>Broward County 3</v>
      </c>
      <c r="F1602" s="4">
        <f>IF(ISERROR(VLOOKUP($D1602,SITES!$A:$E,3,FALSE)),"",VLOOKUP($D1602,SITES!$A:$E,3,FALSE))</f>
        <v>26.158633333333334</v>
      </c>
      <c r="G1602" s="31">
        <f>IF(ISERROR(VLOOKUP($D1602,SITES!$A:$E,4,FALSE)),"",VLOOKUP($D1602,SITES!$A:$E,4,FALSE))</f>
        <v>-80.077349999999996</v>
      </c>
      <c r="H1602" s="50">
        <f t="shared" ref="H1602:P1602" si="3186">IF(ISERROR(H1601),IF(ISERROR(H1600),IF(ISERROR(H1599),"BLANK",H1599),H1600),H1601)</f>
        <v>45479</v>
      </c>
      <c r="I1602" s="2">
        <f t="shared" si="3186"/>
        <v>15</v>
      </c>
      <c r="J1602" s="2" t="str">
        <f t="shared" si="3186"/>
        <v>N</v>
      </c>
      <c r="K1602" s="6">
        <f t="shared" si="3186"/>
        <v>0.41666666666666669</v>
      </c>
      <c r="L1602" s="2" t="str">
        <f t="shared" si="3186"/>
        <v>Angela</v>
      </c>
      <c r="M1602" s="2">
        <f t="shared" si="3186"/>
        <v>18.899999999999999</v>
      </c>
      <c r="N1602" s="2">
        <f t="shared" si="3186"/>
        <v>2</v>
      </c>
      <c r="O1602" s="2">
        <f t="shared" si="3186"/>
        <v>2</v>
      </c>
      <c r="P1602" s="2" t="str">
        <f t="shared" si="3186"/>
        <v>dez</v>
      </c>
      <c r="Q1602" s="7" t="str">
        <f>IF($N1602=1,IF(ISERROR(VLOOKUP($P1602,'M1'!$A:$C,Q$2,FALSE)),"NOT PRESENT",VLOOKUP($P1602,'M1'!$A:$C,Q$2,FALSE)),IF($N1602=2,IF(ISERROR(VLOOKUP(DATA!$P1602,'M2'!$A:$C,Q$2,FALSE)),"NOT PRESENT",VLOOKUP(DATA!$P1602,'M2'!$A:$C,Q$2,FALSE)),IF($N1602=0,IF(ISERROR(VLOOKUP($P1602,'M1'!$A:$C,Q$2,FALSE)),IF(ISERROR(VLOOKUP(DATA!$P1602,'M2'!$A:$C,Q$2,FALSE)),"NOT PRESENT",VLOOKUP(DATA!$P1602,'M2'!$A:$C,Q$2,FALSE)),VLOOKUP($P1602,'M1'!$A:$C,Q$2,FALSE)),"SPECIFY METHOD")))</f>
        <v>Debris - Zero</v>
      </c>
      <c r="R1602" s="7" t="str">
        <f>IF($N1602=1,IF(ISERROR(VLOOKUP($P1602,'M1'!$A:$C,R$2,FALSE)),"NOT PRESENT",VLOOKUP($P1602,'M1'!$A:$C,R$2,FALSE)),IF($N1602=2,IF(ISERROR(VLOOKUP(DATA!$P1602,'M2'!$A:$C,R$2,FALSE)),"NOT PRESENT",VLOOKUP(DATA!$P1602,'M2'!$A:$C,R$2,FALSE)),IF($N1602=0,IF(ISERROR(VLOOKUP($P1602,'M1'!$A:$C,R$2,FALSE)),IF(ISERROR(VLOOKUP(DATA!$P1602,'M2'!$A:$C,R$2,FALSE)),"NOT PRESENT",VLOOKUP(DATA!$P1602,'M2'!$A:$C,R$2,FALSE)),VLOOKUP($P1602,'M1'!$A:$C,R$2,FALSE)),"SPECIFY METHOD")))</f>
        <v>No Debris found</v>
      </c>
      <c r="S1602" s="33">
        <f t="shared" si="3092"/>
        <v>0</v>
      </c>
      <c r="T1602" s="2">
        <v>0</v>
      </c>
    </row>
    <row r="1603" spans="2:20">
      <c r="B1603" s="2" t="str">
        <f t="shared" ref="B1603:D1603" si="3187">IF(ISERROR(B1602),IF(ISERROR(B1601),IF(ISERROR(B1600),"BLANK",B1600),B1601),B1602)</f>
        <v>LH</v>
      </c>
      <c r="C1603" s="2" t="str">
        <f t="shared" si="3187"/>
        <v>KK</v>
      </c>
      <c r="D1603" s="2" t="str">
        <f t="shared" si="3187"/>
        <v>BC3</v>
      </c>
      <c r="E1603" s="7" t="str">
        <f>IF(ISERROR(VLOOKUP($D1603,SITES!$A:$E,2,FALSE)),"",VLOOKUP($D1603,SITES!$A:$E,2,FALSE))</f>
        <v>Broward County 3</v>
      </c>
      <c r="F1603" s="4">
        <f>IF(ISERROR(VLOOKUP($D1603,SITES!$A:$E,3,FALSE)),"",VLOOKUP($D1603,SITES!$A:$E,3,FALSE))</f>
        <v>26.158633333333334</v>
      </c>
      <c r="G1603" s="31">
        <f>IF(ISERROR(VLOOKUP($D1603,SITES!$A:$E,4,FALSE)),"",VLOOKUP($D1603,SITES!$A:$E,4,FALSE))</f>
        <v>-80.077349999999996</v>
      </c>
      <c r="H1603" s="50">
        <f t="shared" ref="H1603:P1603" si="3188">IF(ISERROR(H1602),IF(ISERROR(H1601),IF(ISERROR(H1600),"BLANK",H1600),H1601),H1602)</f>
        <v>45479</v>
      </c>
      <c r="I1603" s="2">
        <f t="shared" si="3188"/>
        <v>15</v>
      </c>
      <c r="J1603" s="2" t="str">
        <f t="shared" si="3188"/>
        <v>N</v>
      </c>
      <c r="K1603" s="6">
        <f t="shared" si="3188"/>
        <v>0.41666666666666669</v>
      </c>
      <c r="L1603" s="2" t="str">
        <f t="shared" si="3188"/>
        <v>Angela</v>
      </c>
      <c r="M1603" s="2">
        <f t="shared" si="3188"/>
        <v>18.899999999999999</v>
      </c>
      <c r="N1603" s="2">
        <f t="shared" si="3188"/>
        <v>2</v>
      </c>
      <c r="O1603" s="2">
        <f t="shared" si="3188"/>
        <v>2</v>
      </c>
      <c r="P1603" s="2" t="str">
        <f t="shared" si="3188"/>
        <v>dez</v>
      </c>
      <c r="Q1603" s="7" t="str">
        <f>IF($N1603=1,IF(ISERROR(VLOOKUP($P1603,'M1'!$A:$C,Q$2,FALSE)),"NOT PRESENT",VLOOKUP($P1603,'M1'!$A:$C,Q$2,FALSE)),IF($N1603=2,IF(ISERROR(VLOOKUP(DATA!$P1603,'M2'!$A:$C,Q$2,FALSE)),"NOT PRESENT",VLOOKUP(DATA!$P1603,'M2'!$A:$C,Q$2,FALSE)),IF($N1603=0,IF(ISERROR(VLOOKUP($P1603,'M1'!$A:$C,Q$2,FALSE)),IF(ISERROR(VLOOKUP(DATA!$P1603,'M2'!$A:$C,Q$2,FALSE)),"NOT PRESENT",VLOOKUP(DATA!$P1603,'M2'!$A:$C,Q$2,FALSE)),VLOOKUP($P1603,'M1'!$A:$C,Q$2,FALSE)),"SPECIFY METHOD")))</f>
        <v>Debris - Zero</v>
      </c>
      <c r="R1603" s="7" t="str">
        <f>IF($N1603=1,IF(ISERROR(VLOOKUP($P1603,'M1'!$A:$C,R$2,FALSE)),"NOT PRESENT",VLOOKUP($P1603,'M1'!$A:$C,R$2,FALSE)),IF($N1603=2,IF(ISERROR(VLOOKUP(DATA!$P1603,'M2'!$A:$C,R$2,FALSE)),"NOT PRESENT",VLOOKUP(DATA!$P1603,'M2'!$A:$C,R$2,FALSE)),IF($N1603=0,IF(ISERROR(VLOOKUP($P1603,'M1'!$A:$C,R$2,FALSE)),IF(ISERROR(VLOOKUP(DATA!$P1603,'M2'!$A:$C,R$2,FALSE)),"NOT PRESENT",VLOOKUP(DATA!$P1603,'M2'!$A:$C,R$2,FALSE)),VLOOKUP($P1603,'M1'!$A:$C,R$2,FALSE)),"SPECIFY METHOD")))</f>
        <v>No Debris found</v>
      </c>
      <c r="S1603" s="33">
        <f t="shared" si="3092"/>
        <v>0</v>
      </c>
      <c r="T1603" s="2">
        <v>0</v>
      </c>
    </row>
    <row r="1604" spans="2:20">
      <c r="B1604" s="2" t="str">
        <f t="shared" ref="B1604:D1604" si="3189">IF(ISERROR(B1603),IF(ISERROR(B1602),IF(ISERROR(B1601),"BLANK",B1601),B1602),B1603)</f>
        <v>LH</v>
      </c>
      <c r="C1604" s="2" t="str">
        <f t="shared" si="3189"/>
        <v>KK</v>
      </c>
      <c r="D1604" s="2" t="str">
        <f t="shared" si="3189"/>
        <v>BC3</v>
      </c>
      <c r="E1604" s="7" t="str">
        <f>IF(ISERROR(VLOOKUP($D1604,SITES!$A:$E,2,FALSE)),"",VLOOKUP($D1604,SITES!$A:$E,2,FALSE))</f>
        <v>Broward County 3</v>
      </c>
      <c r="F1604" s="4">
        <f>IF(ISERROR(VLOOKUP($D1604,SITES!$A:$E,3,FALSE)),"",VLOOKUP($D1604,SITES!$A:$E,3,FALSE))</f>
        <v>26.158633333333334</v>
      </c>
      <c r="G1604" s="31">
        <f>IF(ISERROR(VLOOKUP($D1604,SITES!$A:$E,4,FALSE)),"",VLOOKUP($D1604,SITES!$A:$E,4,FALSE))</f>
        <v>-80.077349999999996</v>
      </c>
      <c r="H1604" s="50">
        <f t="shared" ref="H1604:P1604" si="3190">IF(ISERROR(H1603),IF(ISERROR(H1602),IF(ISERROR(H1601),"BLANK",H1601),H1602),H1603)</f>
        <v>45479</v>
      </c>
      <c r="I1604" s="2">
        <f t="shared" si="3190"/>
        <v>15</v>
      </c>
      <c r="J1604" s="2" t="str">
        <f t="shared" si="3190"/>
        <v>N</v>
      </c>
      <c r="K1604" s="6">
        <f t="shared" si="3190"/>
        <v>0.41666666666666669</v>
      </c>
      <c r="L1604" s="2" t="str">
        <f t="shared" si="3190"/>
        <v>Angela</v>
      </c>
      <c r="M1604" s="2">
        <f t="shared" si="3190"/>
        <v>18.899999999999999</v>
      </c>
      <c r="N1604" s="2">
        <f t="shared" si="3190"/>
        <v>2</v>
      </c>
      <c r="O1604" s="2">
        <f t="shared" si="3190"/>
        <v>2</v>
      </c>
      <c r="P1604" s="2" t="str">
        <f t="shared" si="3190"/>
        <v>dez</v>
      </c>
      <c r="Q1604" s="7" t="str">
        <f>IF($N1604=1,IF(ISERROR(VLOOKUP($P1604,'M1'!$A:$C,Q$2,FALSE)),"NOT PRESENT",VLOOKUP($P1604,'M1'!$A:$C,Q$2,FALSE)),IF($N1604=2,IF(ISERROR(VLOOKUP(DATA!$P1604,'M2'!$A:$C,Q$2,FALSE)),"NOT PRESENT",VLOOKUP(DATA!$P1604,'M2'!$A:$C,Q$2,FALSE)),IF($N1604=0,IF(ISERROR(VLOOKUP($P1604,'M1'!$A:$C,Q$2,FALSE)),IF(ISERROR(VLOOKUP(DATA!$P1604,'M2'!$A:$C,Q$2,FALSE)),"NOT PRESENT",VLOOKUP(DATA!$P1604,'M2'!$A:$C,Q$2,FALSE)),VLOOKUP($P1604,'M1'!$A:$C,Q$2,FALSE)),"SPECIFY METHOD")))</f>
        <v>Debris - Zero</v>
      </c>
      <c r="R1604" s="7" t="str">
        <f>IF($N1604=1,IF(ISERROR(VLOOKUP($P1604,'M1'!$A:$C,R$2,FALSE)),"NOT PRESENT",VLOOKUP($P1604,'M1'!$A:$C,R$2,FALSE)),IF($N1604=2,IF(ISERROR(VLOOKUP(DATA!$P1604,'M2'!$A:$C,R$2,FALSE)),"NOT PRESENT",VLOOKUP(DATA!$P1604,'M2'!$A:$C,R$2,FALSE)),IF($N1604=0,IF(ISERROR(VLOOKUP($P1604,'M1'!$A:$C,R$2,FALSE)),IF(ISERROR(VLOOKUP(DATA!$P1604,'M2'!$A:$C,R$2,FALSE)),"NOT PRESENT",VLOOKUP(DATA!$P1604,'M2'!$A:$C,R$2,FALSE)),VLOOKUP($P1604,'M1'!$A:$C,R$2,FALSE)),"SPECIFY METHOD")))</f>
        <v>No Debris found</v>
      </c>
      <c r="S1604" s="33">
        <f t="shared" si="3092"/>
        <v>0</v>
      </c>
      <c r="T1604" s="2">
        <v>0</v>
      </c>
    </row>
    <row r="1605" spans="2:20">
      <c r="B1605" s="2" t="str">
        <f t="shared" ref="B1605:D1605" si="3191">IF(ISERROR(B1604),IF(ISERROR(B1603),IF(ISERROR(B1602),"BLANK",B1602),B1603),B1604)</f>
        <v>LH</v>
      </c>
      <c r="C1605" s="2" t="str">
        <f t="shared" si="3191"/>
        <v>KK</v>
      </c>
      <c r="D1605" s="2" t="str">
        <f t="shared" si="3191"/>
        <v>BC3</v>
      </c>
      <c r="E1605" s="7" t="str">
        <f>IF(ISERROR(VLOOKUP($D1605,SITES!$A:$E,2,FALSE)),"",VLOOKUP($D1605,SITES!$A:$E,2,FALSE))</f>
        <v>Broward County 3</v>
      </c>
      <c r="F1605" s="4">
        <f>IF(ISERROR(VLOOKUP($D1605,SITES!$A:$E,3,FALSE)),"",VLOOKUP($D1605,SITES!$A:$E,3,FALSE))</f>
        <v>26.158633333333334</v>
      </c>
      <c r="G1605" s="31">
        <f>IF(ISERROR(VLOOKUP($D1605,SITES!$A:$E,4,FALSE)),"",VLOOKUP($D1605,SITES!$A:$E,4,FALSE))</f>
        <v>-80.077349999999996</v>
      </c>
      <c r="H1605" s="50">
        <f t="shared" ref="H1605:P1605" si="3192">IF(ISERROR(H1604),IF(ISERROR(H1603),IF(ISERROR(H1602),"BLANK",H1602),H1603),H1604)</f>
        <v>45479</v>
      </c>
      <c r="I1605" s="2">
        <f t="shared" si="3192"/>
        <v>15</v>
      </c>
      <c r="J1605" s="2" t="str">
        <f t="shared" si="3192"/>
        <v>N</v>
      </c>
      <c r="K1605" s="6">
        <f t="shared" si="3192"/>
        <v>0.41666666666666669</v>
      </c>
      <c r="L1605" s="2" t="str">
        <f t="shared" si="3192"/>
        <v>Angela</v>
      </c>
      <c r="M1605" s="2">
        <f t="shared" si="3192"/>
        <v>18.899999999999999</v>
      </c>
      <c r="N1605" s="2">
        <f t="shared" si="3192"/>
        <v>2</v>
      </c>
      <c r="O1605" s="2">
        <f t="shared" si="3192"/>
        <v>2</v>
      </c>
      <c r="P1605" s="2" t="str">
        <f t="shared" si="3192"/>
        <v>dez</v>
      </c>
      <c r="Q1605" s="7" t="str">
        <f>IF($N1605=1,IF(ISERROR(VLOOKUP($P1605,'M1'!$A:$C,Q$2,FALSE)),"NOT PRESENT",VLOOKUP($P1605,'M1'!$A:$C,Q$2,FALSE)),IF($N1605=2,IF(ISERROR(VLOOKUP(DATA!$P1605,'M2'!$A:$C,Q$2,FALSE)),"NOT PRESENT",VLOOKUP(DATA!$P1605,'M2'!$A:$C,Q$2,FALSE)),IF($N1605=0,IF(ISERROR(VLOOKUP($P1605,'M1'!$A:$C,Q$2,FALSE)),IF(ISERROR(VLOOKUP(DATA!$P1605,'M2'!$A:$C,Q$2,FALSE)),"NOT PRESENT",VLOOKUP(DATA!$P1605,'M2'!$A:$C,Q$2,FALSE)),VLOOKUP($P1605,'M1'!$A:$C,Q$2,FALSE)),"SPECIFY METHOD")))</f>
        <v>Debris - Zero</v>
      </c>
      <c r="R1605" s="7" t="str">
        <f>IF($N1605=1,IF(ISERROR(VLOOKUP($P1605,'M1'!$A:$C,R$2,FALSE)),"NOT PRESENT",VLOOKUP($P1605,'M1'!$A:$C,R$2,FALSE)),IF($N1605=2,IF(ISERROR(VLOOKUP(DATA!$P1605,'M2'!$A:$C,R$2,FALSE)),"NOT PRESENT",VLOOKUP(DATA!$P1605,'M2'!$A:$C,R$2,FALSE)),IF($N1605=0,IF(ISERROR(VLOOKUP($P1605,'M1'!$A:$C,R$2,FALSE)),IF(ISERROR(VLOOKUP(DATA!$P1605,'M2'!$A:$C,R$2,FALSE)),"NOT PRESENT",VLOOKUP(DATA!$P1605,'M2'!$A:$C,R$2,FALSE)),VLOOKUP($P1605,'M1'!$A:$C,R$2,FALSE)),"SPECIFY METHOD")))</f>
        <v>No Debris found</v>
      </c>
      <c r="S1605" s="33">
        <f t="shared" si="3092"/>
        <v>0</v>
      </c>
      <c r="T1605" s="2">
        <v>0</v>
      </c>
    </row>
    <row r="1606" spans="2:20">
      <c r="B1606" s="2" t="str">
        <f t="shared" ref="B1606:D1606" si="3193">IF(ISERROR(B1605),IF(ISERROR(B1604),IF(ISERROR(B1603),"BLANK",B1603),B1604),B1605)</f>
        <v>LH</v>
      </c>
      <c r="C1606" s="2" t="str">
        <f t="shared" si="3193"/>
        <v>KK</v>
      </c>
      <c r="D1606" s="2" t="str">
        <f t="shared" si="3193"/>
        <v>BC3</v>
      </c>
      <c r="E1606" s="7" t="str">
        <f>IF(ISERROR(VLOOKUP($D1606,SITES!$A:$E,2,FALSE)),"",VLOOKUP($D1606,SITES!$A:$E,2,FALSE))</f>
        <v>Broward County 3</v>
      </c>
      <c r="F1606" s="4">
        <f>IF(ISERROR(VLOOKUP($D1606,SITES!$A:$E,3,FALSE)),"",VLOOKUP($D1606,SITES!$A:$E,3,FALSE))</f>
        <v>26.158633333333334</v>
      </c>
      <c r="G1606" s="31">
        <f>IF(ISERROR(VLOOKUP($D1606,SITES!$A:$E,4,FALSE)),"",VLOOKUP($D1606,SITES!$A:$E,4,FALSE))</f>
        <v>-80.077349999999996</v>
      </c>
      <c r="H1606" s="50">
        <f t="shared" ref="H1606:P1606" si="3194">IF(ISERROR(H1605),IF(ISERROR(H1604),IF(ISERROR(H1603),"BLANK",H1603),H1604),H1605)</f>
        <v>45479</v>
      </c>
      <c r="I1606" s="2">
        <f t="shared" si="3194"/>
        <v>15</v>
      </c>
      <c r="J1606" s="2" t="str">
        <f t="shared" si="3194"/>
        <v>N</v>
      </c>
      <c r="K1606" s="6">
        <f t="shared" si="3194"/>
        <v>0.41666666666666669</v>
      </c>
      <c r="L1606" s="2" t="str">
        <f t="shared" si="3194"/>
        <v>Angela</v>
      </c>
      <c r="M1606" s="2">
        <f t="shared" si="3194"/>
        <v>18.899999999999999</v>
      </c>
      <c r="N1606" s="2">
        <f t="shared" si="3194"/>
        <v>2</v>
      </c>
      <c r="O1606" s="2">
        <f t="shared" si="3194"/>
        <v>2</v>
      </c>
      <c r="P1606" s="2" t="str">
        <f t="shared" si="3194"/>
        <v>dez</v>
      </c>
      <c r="Q1606" s="7" t="str">
        <f>IF($N1606=1,IF(ISERROR(VLOOKUP($P1606,'M1'!$A:$C,Q$2,FALSE)),"NOT PRESENT",VLOOKUP($P1606,'M1'!$A:$C,Q$2,FALSE)),IF($N1606=2,IF(ISERROR(VLOOKUP(DATA!$P1606,'M2'!$A:$C,Q$2,FALSE)),"NOT PRESENT",VLOOKUP(DATA!$P1606,'M2'!$A:$C,Q$2,FALSE)),IF($N1606=0,IF(ISERROR(VLOOKUP($P1606,'M1'!$A:$C,Q$2,FALSE)),IF(ISERROR(VLOOKUP(DATA!$P1606,'M2'!$A:$C,Q$2,FALSE)),"NOT PRESENT",VLOOKUP(DATA!$P1606,'M2'!$A:$C,Q$2,FALSE)),VLOOKUP($P1606,'M1'!$A:$C,Q$2,FALSE)),"SPECIFY METHOD")))</f>
        <v>Debris - Zero</v>
      </c>
      <c r="R1606" s="7" t="str">
        <f>IF($N1606=1,IF(ISERROR(VLOOKUP($P1606,'M1'!$A:$C,R$2,FALSE)),"NOT PRESENT",VLOOKUP($P1606,'M1'!$A:$C,R$2,FALSE)),IF($N1606=2,IF(ISERROR(VLOOKUP(DATA!$P1606,'M2'!$A:$C,R$2,FALSE)),"NOT PRESENT",VLOOKUP(DATA!$P1606,'M2'!$A:$C,R$2,FALSE)),IF($N1606=0,IF(ISERROR(VLOOKUP($P1606,'M1'!$A:$C,R$2,FALSE)),IF(ISERROR(VLOOKUP(DATA!$P1606,'M2'!$A:$C,R$2,FALSE)),"NOT PRESENT",VLOOKUP(DATA!$P1606,'M2'!$A:$C,R$2,FALSE)),VLOOKUP($P1606,'M1'!$A:$C,R$2,FALSE)),"SPECIFY METHOD")))</f>
        <v>No Debris found</v>
      </c>
      <c r="S1606" s="33">
        <f t="shared" si="3092"/>
        <v>0</v>
      </c>
      <c r="T1606" s="2">
        <v>0</v>
      </c>
    </row>
    <row r="1607" spans="2:20">
      <c r="B1607" s="2" t="str">
        <f t="shared" ref="B1607:D1607" si="3195">IF(ISERROR(B1606),IF(ISERROR(B1605),IF(ISERROR(B1604),"BLANK",B1604),B1605),B1606)</f>
        <v>LH</v>
      </c>
      <c r="C1607" s="2" t="str">
        <f t="shared" si="3195"/>
        <v>KK</v>
      </c>
      <c r="D1607" s="2" t="str">
        <f t="shared" si="3195"/>
        <v>BC3</v>
      </c>
      <c r="E1607" s="7" t="str">
        <f>IF(ISERROR(VLOOKUP($D1607,SITES!$A:$E,2,FALSE)),"",VLOOKUP($D1607,SITES!$A:$E,2,FALSE))</f>
        <v>Broward County 3</v>
      </c>
      <c r="F1607" s="4">
        <f>IF(ISERROR(VLOOKUP($D1607,SITES!$A:$E,3,FALSE)),"",VLOOKUP($D1607,SITES!$A:$E,3,FALSE))</f>
        <v>26.158633333333334</v>
      </c>
      <c r="G1607" s="31">
        <f>IF(ISERROR(VLOOKUP($D1607,SITES!$A:$E,4,FALSE)),"",VLOOKUP($D1607,SITES!$A:$E,4,FALSE))</f>
        <v>-80.077349999999996</v>
      </c>
      <c r="H1607" s="50">
        <f t="shared" ref="H1607:P1607" si="3196">IF(ISERROR(H1606),IF(ISERROR(H1605),IF(ISERROR(H1604),"BLANK",H1604),H1605),H1606)</f>
        <v>45479</v>
      </c>
      <c r="I1607" s="2">
        <f t="shared" si="3196"/>
        <v>15</v>
      </c>
      <c r="J1607" s="2" t="str">
        <f t="shared" si="3196"/>
        <v>N</v>
      </c>
      <c r="K1607" s="6">
        <f t="shared" si="3196"/>
        <v>0.41666666666666669</v>
      </c>
      <c r="L1607" s="2" t="str">
        <f t="shared" si="3196"/>
        <v>Angela</v>
      </c>
      <c r="M1607" s="2">
        <f t="shared" si="3196"/>
        <v>18.899999999999999</v>
      </c>
      <c r="N1607" s="2">
        <f t="shared" si="3196"/>
        <v>2</v>
      </c>
      <c r="O1607" s="2">
        <f t="shared" si="3196"/>
        <v>2</v>
      </c>
      <c r="P1607" s="2" t="str">
        <f t="shared" si="3196"/>
        <v>dez</v>
      </c>
      <c r="Q1607" s="7" t="str">
        <f>IF($N1607=1,IF(ISERROR(VLOOKUP($P1607,'M1'!$A:$C,Q$2,FALSE)),"NOT PRESENT",VLOOKUP($P1607,'M1'!$A:$C,Q$2,FALSE)),IF($N1607=2,IF(ISERROR(VLOOKUP(DATA!$P1607,'M2'!$A:$C,Q$2,FALSE)),"NOT PRESENT",VLOOKUP(DATA!$P1607,'M2'!$A:$C,Q$2,FALSE)),IF($N1607=0,IF(ISERROR(VLOOKUP($P1607,'M1'!$A:$C,Q$2,FALSE)),IF(ISERROR(VLOOKUP(DATA!$P1607,'M2'!$A:$C,Q$2,FALSE)),"NOT PRESENT",VLOOKUP(DATA!$P1607,'M2'!$A:$C,Q$2,FALSE)),VLOOKUP($P1607,'M1'!$A:$C,Q$2,FALSE)),"SPECIFY METHOD")))</f>
        <v>Debris - Zero</v>
      </c>
      <c r="R1607" s="7" t="str">
        <f>IF($N1607=1,IF(ISERROR(VLOOKUP($P1607,'M1'!$A:$C,R$2,FALSE)),"NOT PRESENT",VLOOKUP($P1607,'M1'!$A:$C,R$2,FALSE)),IF($N1607=2,IF(ISERROR(VLOOKUP(DATA!$P1607,'M2'!$A:$C,R$2,FALSE)),"NOT PRESENT",VLOOKUP(DATA!$P1607,'M2'!$A:$C,R$2,FALSE)),IF($N1607=0,IF(ISERROR(VLOOKUP($P1607,'M1'!$A:$C,R$2,FALSE)),IF(ISERROR(VLOOKUP(DATA!$P1607,'M2'!$A:$C,R$2,FALSE)),"NOT PRESENT",VLOOKUP(DATA!$P1607,'M2'!$A:$C,R$2,FALSE)),VLOOKUP($P1607,'M1'!$A:$C,R$2,FALSE)),"SPECIFY METHOD")))</f>
        <v>No Debris found</v>
      </c>
      <c r="S1607" s="33">
        <f t="shared" si="3092"/>
        <v>0</v>
      </c>
      <c r="T1607" s="2">
        <v>0</v>
      </c>
    </row>
    <row r="1608" spans="2:20">
      <c r="B1608" s="2" t="str">
        <f t="shared" ref="B1608:D1608" si="3197">IF(ISERROR(B1607),IF(ISERROR(B1606),IF(ISERROR(B1605),"BLANK",B1605),B1606),B1607)</f>
        <v>LH</v>
      </c>
      <c r="C1608" s="2" t="str">
        <f t="shared" si="3197"/>
        <v>KK</v>
      </c>
      <c r="D1608" s="2" t="str">
        <f t="shared" si="3197"/>
        <v>BC3</v>
      </c>
      <c r="E1608" s="7" t="str">
        <f>IF(ISERROR(VLOOKUP($D1608,SITES!$A:$E,2,FALSE)),"",VLOOKUP($D1608,SITES!$A:$E,2,FALSE))</f>
        <v>Broward County 3</v>
      </c>
      <c r="F1608" s="4">
        <f>IF(ISERROR(VLOOKUP($D1608,SITES!$A:$E,3,FALSE)),"",VLOOKUP($D1608,SITES!$A:$E,3,FALSE))</f>
        <v>26.158633333333334</v>
      </c>
      <c r="G1608" s="31">
        <f>IF(ISERROR(VLOOKUP($D1608,SITES!$A:$E,4,FALSE)),"",VLOOKUP($D1608,SITES!$A:$E,4,FALSE))</f>
        <v>-80.077349999999996</v>
      </c>
      <c r="H1608" s="50">
        <f t="shared" ref="H1608:P1608" si="3198">IF(ISERROR(H1607),IF(ISERROR(H1606),IF(ISERROR(H1605),"BLANK",H1605),H1606),H1607)</f>
        <v>45479</v>
      </c>
      <c r="I1608" s="2">
        <f t="shared" si="3198"/>
        <v>15</v>
      </c>
      <c r="J1608" s="2" t="str">
        <f t="shared" si="3198"/>
        <v>N</v>
      </c>
      <c r="K1608" s="6">
        <f t="shared" si="3198"/>
        <v>0.41666666666666669</v>
      </c>
      <c r="L1608" s="2" t="str">
        <f t="shared" si="3198"/>
        <v>Angela</v>
      </c>
      <c r="M1608" s="2">
        <f t="shared" si="3198"/>
        <v>18.899999999999999</v>
      </c>
      <c r="N1608" s="2">
        <f t="shared" si="3198"/>
        <v>2</v>
      </c>
      <c r="O1608" s="2">
        <f t="shared" si="3198"/>
        <v>2</v>
      </c>
      <c r="P1608" s="2" t="str">
        <f t="shared" si="3198"/>
        <v>dez</v>
      </c>
      <c r="Q1608" s="7" t="str">
        <f>IF($N1608=1,IF(ISERROR(VLOOKUP($P1608,'M1'!$A:$C,Q$2,FALSE)),"NOT PRESENT",VLOOKUP($P1608,'M1'!$A:$C,Q$2,FALSE)),IF($N1608=2,IF(ISERROR(VLOOKUP(DATA!$P1608,'M2'!$A:$C,Q$2,FALSE)),"NOT PRESENT",VLOOKUP(DATA!$P1608,'M2'!$A:$C,Q$2,FALSE)),IF($N1608=0,IF(ISERROR(VLOOKUP($P1608,'M1'!$A:$C,Q$2,FALSE)),IF(ISERROR(VLOOKUP(DATA!$P1608,'M2'!$A:$C,Q$2,FALSE)),"NOT PRESENT",VLOOKUP(DATA!$P1608,'M2'!$A:$C,Q$2,FALSE)),VLOOKUP($P1608,'M1'!$A:$C,Q$2,FALSE)),"SPECIFY METHOD")))</f>
        <v>Debris - Zero</v>
      </c>
      <c r="R1608" s="7" t="str">
        <f>IF($N1608=1,IF(ISERROR(VLOOKUP($P1608,'M1'!$A:$C,R$2,FALSE)),"NOT PRESENT",VLOOKUP($P1608,'M1'!$A:$C,R$2,FALSE)),IF($N1608=2,IF(ISERROR(VLOOKUP(DATA!$P1608,'M2'!$A:$C,R$2,FALSE)),"NOT PRESENT",VLOOKUP(DATA!$P1608,'M2'!$A:$C,R$2,FALSE)),IF($N1608=0,IF(ISERROR(VLOOKUP($P1608,'M1'!$A:$C,R$2,FALSE)),IF(ISERROR(VLOOKUP(DATA!$P1608,'M2'!$A:$C,R$2,FALSE)),"NOT PRESENT",VLOOKUP(DATA!$P1608,'M2'!$A:$C,R$2,FALSE)),VLOOKUP($P1608,'M1'!$A:$C,R$2,FALSE)),"SPECIFY METHOD")))</f>
        <v>No Debris found</v>
      </c>
      <c r="S1608" s="33">
        <f t="shared" si="3092"/>
        <v>0</v>
      </c>
      <c r="T1608" s="2">
        <v>0</v>
      </c>
    </row>
    <row r="1609" spans="2:20">
      <c r="B1609" s="2" t="str">
        <f t="shared" ref="B1609:D1609" si="3199">IF(ISERROR(B1608),IF(ISERROR(B1607),IF(ISERROR(B1606),"BLANK",B1606),B1607),B1608)</f>
        <v>LH</v>
      </c>
      <c r="C1609" s="2" t="str">
        <f t="shared" si="3199"/>
        <v>KK</v>
      </c>
      <c r="D1609" s="2" t="str">
        <f t="shared" si="3199"/>
        <v>BC3</v>
      </c>
      <c r="E1609" s="7" t="str">
        <f>IF(ISERROR(VLOOKUP($D1609,SITES!$A:$E,2,FALSE)),"",VLOOKUP($D1609,SITES!$A:$E,2,FALSE))</f>
        <v>Broward County 3</v>
      </c>
      <c r="F1609" s="4">
        <f>IF(ISERROR(VLOOKUP($D1609,SITES!$A:$E,3,FALSE)),"",VLOOKUP($D1609,SITES!$A:$E,3,FALSE))</f>
        <v>26.158633333333334</v>
      </c>
      <c r="G1609" s="31">
        <f>IF(ISERROR(VLOOKUP($D1609,SITES!$A:$E,4,FALSE)),"",VLOOKUP($D1609,SITES!$A:$E,4,FALSE))</f>
        <v>-80.077349999999996</v>
      </c>
      <c r="H1609" s="50">
        <f t="shared" ref="H1609:P1609" si="3200">IF(ISERROR(H1608),IF(ISERROR(H1607),IF(ISERROR(H1606),"BLANK",H1606),H1607),H1608)</f>
        <v>45479</v>
      </c>
      <c r="I1609" s="2">
        <f t="shared" si="3200"/>
        <v>15</v>
      </c>
      <c r="J1609" s="2" t="str">
        <f t="shared" si="3200"/>
        <v>N</v>
      </c>
      <c r="K1609" s="6">
        <f t="shared" si="3200"/>
        <v>0.41666666666666669</v>
      </c>
      <c r="L1609" s="2" t="str">
        <f t="shared" si="3200"/>
        <v>Angela</v>
      </c>
      <c r="M1609" s="2">
        <f t="shared" si="3200"/>
        <v>18.899999999999999</v>
      </c>
      <c r="N1609" s="2">
        <f t="shared" si="3200"/>
        <v>2</v>
      </c>
      <c r="O1609" s="2">
        <f t="shared" si="3200"/>
        <v>2</v>
      </c>
      <c r="P1609" s="2" t="str">
        <f t="shared" si="3200"/>
        <v>dez</v>
      </c>
      <c r="Q1609" s="7" t="str">
        <f>IF($N1609=1,IF(ISERROR(VLOOKUP($P1609,'M1'!$A:$C,Q$2,FALSE)),"NOT PRESENT",VLOOKUP($P1609,'M1'!$A:$C,Q$2,FALSE)),IF($N1609=2,IF(ISERROR(VLOOKUP(DATA!$P1609,'M2'!$A:$C,Q$2,FALSE)),"NOT PRESENT",VLOOKUP(DATA!$P1609,'M2'!$A:$C,Q$2,FALSE)),IF($N1609=0,IF(ISERROR(VLOOKUP($P1609,'M1'!$A:$C,Q$2,FALSE)),IF(ISERROR(VLOOKUP(DATA!$P1609,'M2'!$A:$C,Q$2,FALSE)),"NOT PRESENT",VLOOKUP(DATA!$P1609,'M2'!$A:$C,Q$2,FALSE)),VLOOKUP($P1609,'M1'!$A:$C,Q$2,FALSE)),"SPECIFY METHOD")))</f>
        <v>Debris - Zero</v>
      </c>
      <c r="R1609" s="7" t="str">
        <f>IF($N1609=1,IF(ISERROR(VLOOKUP($P1609,'M1'!$A:$C,R$2,FALSE)),"NOT PRESENT",VLOOKUP($P1609,'M1'!$A:$C,R$2,FALSE)),IF($N1609=2,IF(ISERROR(VLOOKUP(DATA!$P1609,'M2'!$A:$C,R$2,FALSE)),"NOT PRESENT",VLOOKUP(DATA!$P1609,'M2'!$A:$C,R$2,FALSE)),IF($N1609=0,IF(ISERROR(VLOOKUP($P1609,'M1'!$A:$C,R$2,FALSE)),IF(ISERROR(VLOOKUP(DATA!$P1609,'M2'!$A:$C,R$2,FALSE)),"NOT PRESENT",VLOOKUP(DATA!$P1609,'M2'!$A:$C,R$2,FALSE)),VLOOKUP($P1609,'M1'!$A:$C,R$2,FALSE)),"SPECIFY METHOD")))</f>
        <v>No Debris found</v>
      </c>
      <c r="S1609" s="33">
        <f t="shared" si="3092"/>
        <v>0</v>
      </c>
      <c r="T1609" s="2">
        <v>0</v>
      </c>
    </row>
    <row r="1610" spans="2:20">
      <c r="B1610" s="2" t="str">
        <f t="shared" ref="B1610:D1610" si="3201">IF(ISERROR(B1609),IF(ISERROR(B1608),IF(ISERROR(B1607),"BLANK",B1607),B1608),B1609)</f>
        <v>LH</v>
      </c>
      <c r="C1610" s="2" t="str">
        <f t="shared" si="3201"/>
        <v>KK</v>
      </c>
      <c r="D1610" s="2" t="str">
        <f t="shared" si="3201"/>
        <v>BC3</v>
      </c>
      <c r="E1610" s="7" t="str">
        <f>IF(ISERROR(VLOOKUP($D1610,SITES!$A:$E,2,FALSE)),"",VLOOKUP($D1610,SITES!$A:$E,2,FALSE))</f>
        <v>Broward County 3</v>
      </c>
      <c r="F1610" s="4">
        <f>IF(ISERROR(VLOOKUP($D1610,SITES!$A:$E,3,FALSE)),"",VLOOKUP($D1610,SITES!$A:$E,3,FALSE))</f>
        <v>26.158633333333334</v>
      </c>
      <c r="G1610" s="31">
        <f>IF(ISERROR(VLOOKUP($D1610,SITES!$A:$E,4,FALSE)),"",VLOOKUP($D1610,SITES!$A:$E,4,FALSE))</f>
        <v>-80.077349999999996</v>
      </c>
      <c r="H1610" s="50">
        <f t="shared" ref="H1610:P1610" si="3202">IF(ISERROR(H1609),IF(ISERROR(H1608),IF(ISERROR(H1607),"BLANK",H1607),H1608),H1609)</f>
        <v>45479</v>
      </c>
      <c r="I1610" s="2">
        <f t="shared" si="3202"/>
        <v>15</v>
      </c>
      <c r="J1610" s="2" t="str">
        <f t="shared" si="3202"/>
        <v>N</v>
      </c>
      <c r="K1610" s="6">
        <f t="shared" si="3202"/>
        <v>0.41666666666666669</v>
      </c>
      <c r="L1610" s="2" t="str">
        <f t="shared" si="3202"/>
        <v>Angela</v>
      </c>
      <c r="M1610" s="2">
        <f t="shared" si="3202"/>
        <v>18.899999999999999</v>
      </c>
      <c r="N1610" s="2">
        <f t="shared" si="3202"/>
        <v>2</v>
      </c>
      <c r="O1610" s="2">
        <f t="shared" si="3202"/>
        <v>2</v>
      </c>
      <c r="P1610" s="2" t="str">
        <f t="shared" si="3202"/>
        <v>dez</v>
      </c>
      <c r="Q1610" s="7" t="str">
        <f>IF($N1610=1,IF(ISERROR(VLOOKUP($P1610,'M1'!$A:$C,Q$2,FALSE)),"NOT PRESENT",VLOOKUP($P1610,'M1'!$A:$C,Q$2,FALSE)),IF($N1610=2,IF(ISERROR(VLOOKUP(DATA!$P1610,'M2'!$A:$C,Q$2,FALSE)),"NOT PRESENT",VLOOKUP(DATA!$P1610,'M2'!$A:$C,Q$2,FALSE)),IF($N1610=0,IF(ISERROR(VLOOKUP($P1610,'M1'!$A:$C,Q$2,FALSE)),IF(ISERROR(VLOOKUP(DATA!$P1610,'M2'!$A:$C,Q$2,FALSE)),"NOT PRESENT",VLOOKUP(DATA!$P1610,'M2'!$A:$C,Q$2,FALSE)),VLOOKUP($P1610,'M1'!$A:$C,Q$2,FALSE)),"SPECIFY METHOD")))</f>
        <v>Debris - Zero</v>
      </c>
      <c r="R1610" s="7" t="str">
        <f>IF($N1610=1,IF(ISERROR(VLOOKUP($P1610,'M1'!$A:$C,R$2,FALSE)),"NOT PRESENT",VLOOKUP($P1610,'M1'!$A:$C,R$2,FALSE)),IF($N1610=2,IF(ISERROR(VLOOKUP(DATA!$P1610,'M2'!$A:$C,R$2,FALSE)),"NOT PRESENT",VLOOKUP(DATA!$P1610,'M2'!$A:$C,R$2,FALSE)),IF($N1610=0,IF(ISERROR(VLOOKUP($P1610,'M1'!$A:$C,R$2,FALSE)),IF(ISERROR(VLOOKUP(DATA!$P1610,'M2'!$A:$C,R$2,FALSE)),"NOT PRESENT",VLOOKUP(DATA!$P1610,'M2'!$A:$C,R$2,FALSE)),VLOOKUP($P1610,'M1'!$A:$C,R$2,FALSE)),"SPECIFY METHOD")))</f>
        <v>No Debris found</v>
      </c>
      <c r="S1610" s="33">
        <f t="shared" si="3092"/>
        <v>0</v>
      </c>
      <c r="T1610" s="2">
        <v>0</v>
      </c>
    </row>
    <row r="1611" spans="2:20">
      <c r="B1611" s="2" t="str">
        <f t="shared" ref="B1611:D1611" si="3203">IF(ISERROR(B1610),IF(ISERROR(B1609),IF(ISERROR(B1608),"BLANK",B1608),B1609),B1610)</f>
        <v>LH</v>
      </c>
      <c r="C1611" s="2" t="str">
        <f t="shared" si="3203"/>
        <v>KK</v>
      </c>
      <c r="D1611" s="2" t="str">
        <f t="shared" si="3203"/>
        <v>BC3</v>
      </c>
      <c r="E1611" s="7" t="str">
        <f>IF(ISERROR(VLOOKUP($D1611,SITES!$A:$E,2,FALSE)),"",VLOOKUP($D1611,SITES!$A:$E,2,FALSE))</f>
        <v>Broward County 3</v>
      </c>
      <c r="F1611" s="4">
        <f>IF(ISERROR(VLOOKUP($D1611,SITES!$A:$E,3,FALSE)),"",VLOOKUP($D1611,SITES!$A:$E,3,FALSE))</f>
        <v>26.158633333333334</v>
      </c>
      <c r="G1611" s="31">
        <f>IF(ISERROR(VLOOKUP($D1611,SITES!$A:$E,4,FALSE)),"",VLOOKUP($D1611,SITES!$A:$E,4,FALSE))</f>
        <v>-80.077349999999996</v>
      </c>
      <c r="H1611" s="50">
        <f t="shared" ref="H1611:P1611" si="3204">IF(ISERROR(H1610),IF(ISERROR(H1609),IF(ISERROR(H1608),"BLANK",H1608),H1609),H1610)</f>
        <v>45479</v>
      </c>
      <c r="I1611" s="2">
        <f t="shared" si="3204"/>
        <v>15</v>
      </c>
      <c r="J1611" s="2" t="str">
        <f t="shared" si="3204"/>
        <v>N</v>
      </c>
      <c r="K1611" s="6">
        <f t="shared" si="3204"/>
        <v>0.41666666666666669</v>
      </c>
      <c r="L1611" s="2" t="str">
        <f t="shared" si="3204"/>
        <v>Angela</v>
      </c>
      <c r="M1611" s="2">
        <f t="shared" si="3204"/>
        <v>18.899999999999999</v>
      </c>
      <c r="N1611" s="2">
        <f t="shared" si="3204"/>
        <v>2</v>
      </c>
      <c r="O1611" s="2">
        <f t="shared" si="3204"/>
        <v>2</v>
      </c>
      <c r="P1611" s="2" t="str">
        <f t="shared" si="3204"/>
        <v>dez</v>
      </c>
      <c r="Q1611" s="7" t="str">
        <f>IF($N1611=1,IF(ISERROR(VLOOKUP($P1611,'M1'!$A:$C,Q$2,FALSE)),"NOT PRESENT",VLOOKUP($P1611,'M1'!$A:$C,Q$2,FALSE)),IF($N1611=2,IF(ISERROR(VLOOKUP(DATA!$P1611,'M2'!$A:$C,Q$2,FALSE)),"NOT PRESENT",VLOOKUP(DATA!$P1611,'M2'!$A:$C,Q$2,FALSE)),IF($N1611=0,IF(ISERROR(VLOOKUP($P1611,'M1'!$A:$C,Q$2,FALSE)),IF(ISERROR(VLOOKUP(DATA!$P1611,'M2'!$A:$C,Q$2,FALSE)),"NOT PRESENT",VLOOKUP(DATA!$P1611,'M2'!$A:$C,Q$2,FALSE)),VLOOKUP($P1611,'M1'!$A:$C,Q$2,FALSE)),"SPECIFY METHOD")))</f>
        <v>Debris - Zero</v>
      </c>
      <c r="R1611" s="7" t="str">
        <f>IF($N1611=1,IF(ISERROR(VLOOKUP($P1611,'M1'!$A:$C,R$2,FALSE)),"NOT PRESENT",VLOOKUP($P1611,'M1'!$A:$C,R$2,FALSE)),IF($N1611=2,IF(ISERROR(VLOOKUP(DATA!$P1611,'M2'!$A:$C,R$2,FALSE)),"NOT PRESENT",VLOOKUP(DATA!$P1611,'M2'!$A:$C,R$2,FALSE)),IF($N1611=0,IF(ISERROR(VLOOKUP($P1611,'M1'!$A:$C,R$2,FALSE)),IF(ISERROR(VLOOKUP(DATA!$P1611,'M2'!$A:$C,R$2,FALSE)),"NOT PRESENT",VLOOKUP(DATA!$P1611,'M2'!$A:$C,R$2,FALSE)),VLOOKUP($P1611,'M1'!$A:$C,R$2,FALSE)),"SPECIFY METHOD")))</f>
        <v>No Debris found</v>
      </c>
      <c r="S1611" s="33">
        <f t="shared" si="3092"/>
        <v>0</v>
      </c>
      <c r="T1611" s="2">
        <v>0</v>
      </c>
    </row>
    <row r="1612" spans="2:20">
      <c r="B1612" s="2" t="str">
        <f t="shared" ref="B1612:D1612" si="3205">IF(ISERROR(B1611),IF(ISERROR(B1610),IF(ISERROR(B1609),"BLANK",B1609),B1610),B1611)</f>
        <v>LH</v>
      </c>
      <c r="C1612" s="2" t="str">
        <f t="shared" si="3205"/>
        <v>KK</v>
      </c>
      <c r="D1612" s="2" t="str">
        <f t="shared" si="3205"/>
        <v>BC3</v>
      </c>
      <c r="E1612" s="7" t="str">
        <f>IF(ISERROR(VLOOKUP($D1612,SITES!$A:$E,2,FALSE)),"",VLOOKUP($D1612,SITES!$A:$E,2,FALSE))</f>
        <v>Broward County 3</v>
      </c>
      <c r="F1612" s="4">
        <f>IF(ISERROR(VLOOKUP($D1612,SITES!$A:$E,3,FALSE)),"",VLOOKUP($D1612,SITES!$A:$E,3,FALSE))</f>
        <v>26.158633333333334</v>
      </c>
      <c r="G1612" s="31">
        <f>IF(ISERROR(VLOOKUP($D1612,SITES!$A:$E,4,FALSE)),"",VLOOKUP($D1612,SITES!$A:$E,4,FALSE))</f>
        <v>-80.077349999999996</v>
      </c>
      <c r="H1612" s="50">
        <f t="shared" ref="H1612:P1612" si="3206">IF(ISERROR(H1611),IF(ISERROR(H1610),IF(ISERROR(H1609),"BLANK",H1609),H1610),H1611)</f>
        <v>45479</v>
      </c>
      <c r="I1612" s="2">
        <f t="shared" si="3206"/>
        <v>15</v>
      </c>
      <c r="J1612" s="2" t="str">
        <f t="shared" si="3206"/>
        <v>N</v>
      </c>
      <c r="K1612" s="6">
        <f t="shared" si="3206"/>
        <v>0.41666666666666669</v>
      </c>
      <c r="L1612" s="2" t="str">
        <f t="shared" si="3206"/>
        <v>Angela</v>
      </c>
      <c r="M1612" s="2">
        <f t="shared" si="3206"/>
        <v>18.899999999999999</v>
      </c>
      <c r="N1612" s="2">
        <f t="shared" si="3206"/>
        <v>2</v>
      </c>
      <c r="O1612" s="2">
        <f t="shared" si="3206"/>
        <v>2</v>
      </c>
      <c r="P1612" s="2" t="str">
        <f t="shared" si="3206"/>
        <v>dez</v>
      </c>
      <c r="Q1612" s="7" t="str">
        <f>IF($N1612=1,IF(ISERROR(VLOOKUP($P1612,'M1'!$A:$C,Q$2,FALSE)),"NOT PRESENT",VLOOKUP($P1612,'M1'!$A:$C,Q$2,FALSE)),IF($N1612=2,IF(ISERROR(VLOOKUP(DATA!$P1612,'M2'!$A:$C,Q$2,FALSE)),"NOT PRESENT",VLOOKUP(DATA!$P1612,'M2'!$A:$C,Q$2,FALSE)),IF($N1612=0,IF(ISERROR(VLOOKUP($P1612,'M1'!$A:$C,Q$2,FALSE)),IF(ISERROR(VLOOKUP(DATA!$P1612,'M2'!$A:$C,Q$2,FALSE)),"NOT PRESENT",VLOOKUP(DATA!$P1612,'M2'!$A:$C,Q$2,FALSE)),VLOOKUP($P1612,'M1'!$A:$C,Q$2,FALSE)),"SPECIFY METHOD")))</f>
        <v>Debris - Zero</v>
      </c>
      <c r="R1612" s="7" t="str">
        <f>IF($N1612=1,IF(ISERROR(VLOOKUP($P1612,'M1'!$A:$C,R$2,FALSE)),"NOT PRESENT",VLOOKUP($P1612,'M1'!$A:$C,R$2,FALSE)),IF($N1612=2,IF(ISERROR(VLOOKUP(DATA!$P1612,'M2'!$A:$C,R$2,FALSE)),"NOT PRESENT",VLOOKUP(DATA!$P1612,'M2'!$A:$C,R$2,FALSE)),IF($N1612=0,IF(ISERROR(VLOOKUP($P1612,'M1'!$A:$C,R$2,FALSE)),IF(ISERROR(VLOOKUP(DATA!$P1612,'M2'!$A:$C,R$2,FALSE)),"NOT PRESENT",VLOOKUP(DATA!$P1612,'M2'!$A:$C,R$2,FALSE)),VLOOKUP($P1612,'M1'!$A:$C,R$2,FALSE)),"SPECIFY METHOD")))</f>
        <v>No Debris found</v>
      </c>
      <c r="S1612" s="33">
        <f t="shared" si="3092"/>
        <v>0</v>
      </c>
      <c r="T1612" s="2">
        <v>0</v>
      </c>
    </row>
    <row r="1613" spans="2:20">
      <c r="B1613" s="2" t="str">
        <f t="shared" ref="B1613:D1613" si="3207">IF(ISERROR(B1612),IF(ISERROR(B1611),IF(ISERROR(B1610),"BLANK",B1610),B1611),B1612)</f>
        <v>LH</v>
      </c>
      <c r="C1613" s="2" t="str">
        <f t="shared" si="3207"/>
        <v>KK</v>
      </c>
      <c r="D1613" s="2" t="str">
        <f t="shared" si="3207"/>
        <v>BC3</v>
      </c>
      <c r="E1613" s="7" t="str">
        <f>IF(ISERROR(VLOOKUP($D1613,SITES!$A:$E,2,FALSE)),"",VLOOKUP($D1613,SITES!$A:$E,2,FALSE))</f>
        <v>Broward County 3</v>
      </c>
      <c r="F1613" s="4">
        <f>IF(ISERROR(VLOOKUP($D1613,SITES!$A:$E,3,FALSE)),"",VLOOKUP($D1613,SITES!$A:$E,3,FALSE))</f>
        <v>26.158633333333334</v>
      </c>
      <c r="G1613" s="31">
        <f>IF(ISERROR(VLOOKUP($D1613,SITES!$A:$E,4,FALSE)),"",VLOOKUP($D1613,SITES!$A:$E,4,FALSE))</f>
        <v>-80.077349999999996</v>
      </c>
      <c r="H1613" s="50">
        <f t="shared" ref="H1613:P1613" si="3208">IF(ISERROR(H1612),IF(ISERROR(H1611),IF(ISERROR(H1610),"BLANK",H1610),H1611),H1612)</f>
        <v>45479</v>
      </c>
      <c r="I1613" s="2">
        <f t="shared" si="3208"/>
        <v>15</v>
      </c>
      <c r="J1613" s="2" t="str">
        <f t="shared" si="3208"/>
        <v>N</v>
      </c>
      <c r="K1613" s="6">
        <f t="shared" si="3208"/>
        <v>0.41666666666666669</v>
      </c>
      <c r="L1613" s="2" t="str">
        <f t="shared" si="3208"/>
        <v>Angela</v>
      </c>
      <c r="M1613" s="2">
        <f t="shared" si="3208"/>
        <v>18.899999999999999</v>
      </c>
      <c r="N1613" s="2">
        <f t="shared" si="3208"/>
        <v>2</v>
      </c>
      <c r="O1613" s="2">
        <f t="shared" si="3208"/>
        <v>2</v>
      </c>
      <c r="P1613" s="2" t="str">
        <f t="shared" si="3208"/>
        <v>dez</v>
      </c>
      <c r="Q1613" s="7" t="str">
        <f>IF($N1613=1,IF(ISERROR(VLOOKUP($P1613,'M1'!$A:$C,Q$2,FALSE)),"NOT PRESENT",VLOOKUP($P1613,'M1'!$A:$C,Q$2,FALSE)),IF($N1613=2,IF(ISERROR(VLOOKUP(DATA!$P1613,'M2'!$A:$C,Q$2,FALSE)),"NOT PRESENT",VLOOKUP(DATA!$P1613,'M2'!$A:$C,Q$2,FALSE)),IF($N1613=0,IF(ISERROR(VLOOKUP($P1613,'M1'!$A:$C,Q$2,FALSE)),IF(ISERROR(VLOOKUP(DATA!$P1613,'M2'!$A:$C,Q$2,FALSE)),"NOT PRESENT",VLOOKUP(DATA!$P1613,'M2'!$A:$C,Q$2,FALSE)),VLOOKUP($P1613,'M1'!$A:$C,Q$2,FALSE)),"SPECIFY METHOD")))</f>
        <v>Debris - Zero</v>
      </c>
      <c r="R1613" s="7" t="str">
        <f>IF($N1613=1,IF(ISERROR(VLOOKUP($P1613,'M1'!$A:$C,R$2,FALSE)),"NOT PRESENT",VLOOKUP($P1613,'M1'!$A:$C,R$2,FALSE)),IF($N1613=2,IF(ISERROR(VLOOKUP(DATA!$P1613,'M2'!$A:$C,R$2,FALSE)),"NOT PRESENT",VLOOKUP(DATA!$P1613,'M2'!$A:$C,R$2,FALSE)),IF($N1613=0,IF(ISERROR(VLOOKUP($P1613,'M1'!$A:$C,R$2,FALSE)),IF(ISERROR(VLOOKUP(DATA!$P1613,'M2'!$A:$C,R$2,FALSE)),"NOT PRESENT",VLOOKUP(DATA!$P1613,'M2'!$A:$C,R$2,FALSE)),VLOOKUP($P1613,'M1'!$A:$C,R$2,FALSE)),"SPECIFY METHOD")))</f>
        <v>No Debris found</v>
      </c>
      <c r="S1613" s="33">
        <f t="shared" si="3092"/>
        <v>0</v>
      </c>
      <c r="T1613" s="2">
        <v>0</v>
      </c>
    </row>
    <row r="1614" spans="2:20">
      <c r="B1614" s="2" t="str">
        <f t="shared" ref="B1614:D1614" si="3209">IF(ISERROR(B1613),IF(ISERROR(B1612),IF(ISERROR(B1611),"BLANK",B1611),B1612),B1613)</f>
        <v>LH</v>
      </c>
      <c r="C1614" s="2" t="str">
        <f t="shared" si="3209"/>
        <v>KK</v>
      </c>
      <c r="D1614" s="2" t="str">
        <f t="shared" si="3209"/>
        <v>BC3</v>
      </c>
      <c r="E1614" s="7" t="str">
        <f>IF(ISERROR(VLOOKUP($D1614,SITES!$A:$E,2,FALSE)),"",VLOOKUP($D1614,SITES!$A:$E,2,FALSE))</f>
        <v>Broward County 3</v>
      </c>
      <c r="F1614" s="4">
        <f>IF(ISERROR(VLOOKUP($D1614,SITES!$A:$E,3,FALSE)),"",VLOOKUP($D1614,SITES!$A:$E,3,FALSE))</f>
        <v>26.158633333333334</v>
      </c>
      <c r="G1614" s="31">
        <f>IF(ISERROR(VLOOKUP($D1614,SITES!$A:$E,4,FALSE)),"",VLOOKUP($D1614,SITES!$A:$E,4,FALSE))</f>
        <v>-80.077349999999996</v>
      </c>
      <c r="H1614" s="50">
        <f t="shared" ref="H1614:P1614" si="3210">IF(ISERROR(H1613),IF(ISERROR(H1612),IF(ISERROR(H1611),"BLANK",H1611),H1612),H1613)</f>
        <v>45479</v>
      </c>
      <c r="I1614" s="2">
        <f t="shared" si="3210"/>
        <v>15</v>
      </c>
      <c r="J1614" s="2" t="str">
        <f t="shared" si="3210"/>
        <v>N</v>
      </c>
      <c r="K1614" s="6">
        <f t="shared" si="3210"/>
        <v>0.41666666666666669</v>
      </c>
      <c r="L1614" s="2" t="str">
        <f t="shared" si="3210"/>
        <v>Angela</v>
      </c>
      <c r="M1614" s="2">
        <f t="shared" si="3210"/>
        <v>18.899999999999999</v>
      </c>
      <c r="N1614" s="2">
        <f t="shared" si="3210"/>
        <v>2</v>
      </c>
      <c r="O1614" s="2">
        <f t="shared" si="3210"/>
        <v>2</v>
      </c>
      <c r="P1614" s="2" t="str">
        <f t="shared" si="3210"/>
        <v>dez</v>
      </c>
      <c r="Q1614" s="7" t="str">
        <f>IF($N1614=1,IF(ISERROR(VLOOKUP($P1614,'M1'!$A:$C,Q$2,FALSE)),"NOT PRESENT",VLOOKUP($P1614,'M1'!$A:$C,Q$2,FALSE)),IF($N1614=2,IF(ISERROR(VLOOKUP(DATA!$P1614,'M2'!$A:$C,Q$2,FALSE)),"NOT PRESENT",VLOOKUP(DATA!$P1614,'M2'!$A:$C,Q$2,FALSE)),IF($N1614=0,IF(ISERROR(VLOOKUP($P1614,'M1'!$A:$C,Q$2,FALSE)),IF(ISERROR(VLOOKUP(DATA!$P1614,'M2'!$A:$C,Q$2,FALSE)),"NOT PRESENT",VLOOKUP(DATA!$P1614,'M2'!$A:$C,Q$2,FALSE)),VLOOKUP($P1614,'M1'!$A:$C,Q$2,FALSE)),"SPECIFY METHOD")))</f>
        <v>Debris - Zero</v>
      </c>
      <c r="R1614" s="7" t="str">
        <f>IF($N1614=1,IF(ISERROR(VLOOKUP($P1614,'M1'!$A:$C,R$2,FALSE)),"NOT PRESENT",VLOOKUP($P1614,'M1'!$A:$C,R$2,FALSE)),IF($N1614=2,IF(ISERROR(VLOOKUP(DATA!$P1614,'M2'!$A:$C,R$2,FALSE)),"NOT PRESENT",VLOOKUP(DATA!$P1614,'M2'!$A:$C,R$2,FALSE)),IF($N1614=0,IF(ISERROR(VLOOKUP($P1614,'M1'!$A:$C,R$2,FALSE)),IF(ISERROR(VLOOKUP(DATA!$P1614,'M2'!$A:$C,R$2,FALSE)),"NOT PRESENT",VLOOKUP(DATA!$P1614,'M2'!$A:$C,R$2,FALSE)),VLOOKUP($P1614,'M1'!$A:$C,R$2,FALSE)),"SPECIFY METHOD")))</f>
        <v>No Debris found</v>
      </c>
      <c r="S1614" s="33">
        <f t="shared" si="3092"/>
        <v>0</v>
      </c>
      <c r="T1614" s="2">
        <v>0</v>
      </c>
    </row>
    <row r="1615" spans="2:20">
      <c r="B1615" s="2" t="str">
        <f t="shared" ref="B1615:D1615" si="3211">IF(ISERROR(B1614),IF(ISERROR(B1613),IF(ISERROR(B1612),"BLANK",B1612),B1613),B1614)</f>
        <v>LH</v>
      </c>
      <c r="C1615" s="2" t="str">
        <f t="shared" si="3211"/>
        <v>KK</v>
      </c>
      <c r="D1615" s="2" t="str">
        <f t="shared" si="3211"/>
        <v>BC3</v>
      </c>
      <c r="E1615" s="7" t="str">
        <f>IF(ISERROR(VLOOKUP($D1615,SITES!$A:$E,2,FALSE)),"",VLOOKUP($D1615,SITES!$A:$E,2,FALSE))</f>
        <v>Broward County 3</v>
      </c>
      <c r="F1615" s="4">
        <f>IF(ISERROR(VLOOKUP($D1615,SITES!$A:$E,3,FALSE)),"",VLOOKUP($D1615,SITES!$A:$E,3,FALSE))</f>
        <v>26.158633333333334</v>
      </c>
      <c r="G1615" s="31">
        <f>IF(ISERROR(VLOOKUP($D1615,SITES!$A:$E,4,FALSE)),"",VLOOKUP($D1615,SITES!$A:$E,4,FALSE))</f>
        <v>-80.077349999999996</v>
      </c>
      <c r="H1615" s="50">
        <f t="shared" ref="H1615:P1615" si="3212">IF(ISERROR(H1614),IF(ISERROR(H1613),IF(ISERROR(H1612),"BLANK",H1612),H1613),H1614)</f>
        <v>45479</v>
      </c>
      <c r="I1615" s="2">
        <f t="shared" si="3212"/>
        <v>15</v>
      </c>
      <c r="J1615" s="2" t="str">
        <f t="shared" si="3212"/>
        <v>N</v>
      </c>
      <c r="K1615" s="6">
        <f t="shared" si="3212"/>
        <v>0.41666666666666669</v>
      </c>
      <c r="L1615" s="2" t="str">
        <f t="shared" si="3212"/>
        <v>Angela</v>
      </c>
      <c r="M1615" s="2">
        <f t="shared" si="3212"/>
        <v>18.899999999999999</v>
      </c>
      <c r="N1615" s="2">
        <f t="shared" si="3212"/>
        <v>2</v>
      </c>
      <c r="O1615" s="2">
        <f t="shared" si="3212"/>
        <v>2</v>
      </c>
      <c r="P1615" s="2" t="str">
        <f t="shared" si="3212"/>
        <v>dez</v>
      </c>
      <c r="Q1615" s="7" t="str">
        <f>IF($N1615=1,IF(ISERROR(VLOOKUP($P1615,'M1'!$A:$C,Q$2,FALSE)),"NOT PRESENT",VLOOKUP($P1615,'M1'!$A:$C,Q$2,FALSE)),IF($N1615=2,IF(ISERROR(VLOOKUP(DATA!$P1615,'M2'!$A:$C,Q$2,FALSE)),"NOT PRESENT",VLOOKUP(DATA!$P1615,'M2'!$A:$C,Q$2,FALSE)),IF($N1615=0,IF(ISERROR(VLOOKUP($P1615,'M1'!$A:$C,Q$2,FALSE)),IF(ISERROR(VLOOKUP(DATA!$P1615,'M2'!$A:$C,Q$2,FALSE)),"NOT PRESENT",VLOOKUP(DATA!$P1615,'M2'!$A:$C,Q$2,FALSE)),VLOOKUP($P1615,'M1'!$A:$C,Q$2,FALSE)),"SPECIFY METHOD")))</f>
        <v>Debris - Zero</v>
      </c>
      <c r="R1615" s="7" t="str">
        <f>IF($N1615=1,IF(ISERROR(VLOOKUP($P1615,'M1'!$A:$C,R$2,FALSE)),"NOT PRESENT",VLOOKUP($P1615,'M1'!$A:$C,R$2,FALSE)),IF($N1615=2,IF(ISERROR(VLOOKUP(DATA!$P1615,'M2'!$A:$C,R$2,FALSE)),"NOT PRESENT",VLOOKUP(DATA!$P1615,'M2'!$A:$C,R$2,FALSE)),IF($N1615=0,IF(ISERROR(VLOOKUP($P1615,'M1'!$A:$C,R$2,FALSE)),IF(ISERROR(VLOOKUP(DATA!$P1615,'M2'!$A:$C,R$2,FALSE)),"NOT PRESENT",VLOOKUP(DATA!$P1615,'M2'!$A:$C,R$2,FALSE)),VLOOKUP($P1615,'M1'!$A:$C,R$2,FALSE)),"SPECIFY METHOD")))</f>
        <v>No Debris found</v>
      </c>
      <c r="S1615" s="33">
        <f t="shared" si="3092"/>
        <v>0</v>
      </c>
      <c r="T1615" s="2">
        <v>0</v>
      </c>
    </row>
    <row r="1616" spans="2:20">
      <c r="B1616" s="2" t="str">
        <f t="shared" ref="B1616:D1616" si="3213">IF(ISERROR(B1615),IF(ISERROR(B1614),IF(ISERROR(B1613),"BLANK",B1613),B1614),B1615)</f>
        <v>LH</v>
      </c>
      <c r="C1616" s="2" t="str">
        <f t="shared" si="3213"/>
        <v>KK</v>
      </c>
      <c r="D1616" s="2" t="str">
        <f t="shared" si="3213"/>
        <v>BC3</v>
      </c>
      <c r="E1616" s="7" t="str">
        <f>IF(ISERROR(VLOOKUP($D1616,SITES!$A:$E,2,FALSE)),"",VLOOKUP($D1616,SITES!$A:$E,2,FALSE))</f>
        <v>Broward County 3</v>
      </c>
      <c r="F1616" s="4">
        <f>IF(ISERROR(VLOOKUP($D1616,SITES!$A:$E,3,FALSE)),"",VLOOKUP($D1616,SITES!$A:$E,3,FALSE))</f>
        <v>26.158633333333334</v>
      </c>
      <c r="G1616" s="31">
        <f>IF(ISERROR(VLOOKUP($D1616,SITES!$A:$E,4,FALSE)),"",VLOOKUP($D1616,SITES!$A:$E,4,FALSE))</f>
        <v>-80.077349999999996</v>
      </c>
      <c r="H1616" s="50">
        <f t="shared" ref="H1616:P1616" si="3214">IF(ISERROR(H1615),IF(ISERROR(H1614),IF(ISERROR(H1613),"BLANK",H1613),H1614),H1615)</f>
        <v>45479</v>
      </c>
      <c r="I1616" s="2">
        <f t="shared" si="3214"/>
        <v>15</v>
      </c>
      <c r="J1616" s="2" t="str">
        <f t="shared" si="3214"/>
        <v>N</v>
      </c>
      <c r="K1616" s="6">
        <f t="shared" si="3214"/>
        <v>0.41666666666666669</v>
      </c>
      <c r="L1616" s="2" t="str">
        <f t="shared" si="3214"/>
        <v>Angela</v>
      </c>
      <c r="M1616" s="2">
        <f t="shared" si="3214"/>
        <v>18.899999999999999</v>
      </c>
      <c r="N1616" s="2">
        <f t="shared" si="3214"/>
        <v>2</v>
      </c>
      <c r="O1616" s="2">
        <f t="shared" si="3214"/>
        <v>2</v>
      </c>
      <c r="P1616" s="2" t="str">
        <f t="shared" si="3214"/>
        <v>dez</v>
      </c>
      <c r="Q1616" s="7" t="str">
        <f>IF($N1616=1,IF(ISERROR(VLOOKUP($P1616,'M1'!$A:$C,Q$2,FALSE)),"NOT PRESENT",VLOOKUP($P1616,'M1'!$A:$C,Q$2,FALSE)),IF($N1616=2,IF(ISERROR(VLOOKUP(DATA!$P1616,'M2'!$A:$C,Q$2,FALSE)),"NOT PRESENT",VLOOKUP(DATA!$P1616,'M2'!$A:$C,Q$2,FALSE)),IF($N1616=0,IF(ISERROR(VLOOKUP($P1616,'M1'!$A:$C,Q$2,FALSE)),IF(ISERROR(VLOOKUP(DATA!$P1616,'M2'!$A:$C,Q$2,FALSE)),"NOT PRESENT",VLOOKUP(DATA!$P1616,'M2'!$A:$C,Q$2,FALSE)),VLOOKUP($P1616,'M1'!$A:$C,Q$2,FALSE)),"SPECIFY METHOD")))</f>
        <v>Debris - Zero</v>
      </c>
      <c r="R1616" s="7" t="str">
        <f>IF($N1616=1,IF(ISERROR(VLOOKUP($P1616,'M1'!$A:$C,R$2,FALSE)),"NOT PRESENT",VLOOKUP($P1616,'M1'!$A:$C,R$2,FALSE)),IF($N1616=2,IF(ISERROR(VLOOKUP(DATA!$P1616,'M2'!$A:$C,R$2,FALSE)),"NOT PRESENT",VLOOKUP(DATA!$P1616,'M2'!$A:$C,R$2,FALSE)),IF($N1616=0,IF(ISERROR(VLOOKUP($P1616,'M1'!$A:$C,R$2,FALSE)),IF(ISERROR(VLOOKUP(DATA!$P1616,'M2'!$A:$C,R$2,FALSE)),"NOT PRESENT",VLOOKUP(DATA!$P1616,'M2'!$A:$C,R$2,FALSE)),VLOOKUP($P1616,'M1'!$A:$C,R$2,FALSE)),"SPECIFY METHOD")))</f>
        <v>No Debris found</v>
      </c>
      <c r="S1616" s="33">
        <f t="shared" si="3092"/>
        <v>0</v>
      </c>
      <c r="T1616" s="2">
        <v>0</v>
      </c>
    </row>
    <row r="1617" spans="2:20">
      <c r="B1617" s="2" t="str">
        <f t="shared" ref="B1617:D1617" si="3215">IF(ISERROR(B1616),IF(ISERROR(B1615),IF(ISERROR(B1614),"BLANK",B1614),B1615),B1616)</f>
        <v>LH</v>
      </c>
      <c r="C1617" s="2" t="str">
        <f t="shared" si="3215"/>
        <v>KK</v>
      </c>
      <c r="D1617" s="2" t="str">
        <f t="shared" si="3215"/>
        <v>BC3</v>
      </c>
      <c r="E1617" s="7" t="str">
        <f>IF(ISERROR(VLOOKUP($D1617,SITES!$A:$E,2,FALSE)),"",VLOOKUP($D1617,SITES!$A:$E,2,FALSE))</f>
        <v>Broward County 3</v>
      </c>
      <c r="F1617" s="4">
        <f>IF(ISERROR(VLOOKUP($D1617,SITES!$A:$E,3,FALSE)),"",VLOOKUP($D1617,SITES!$A:$E,3,FALSE))</f>
        <v>26.158633333333334</v>
      </c>
      <c r="G1617" s="31">
        <f>IF(ISERROR(VLOOKUP($D1617,SITES!$A:$E,4,FALSE)),"",VLOOKUP($D1617,SITES!$A:$E,4,FALSE))</f>
        <v>-80.077349999999996</v>
      </c>
      <c r="H1617" s="50">
        <f t="shared" ref="H1617:P1617" si="3216">IF(ISERROR(H1616),IF(ISERROR(H1615),IF(ISERROR(H1614),"BLANK",H1614),H1615),H1616)</f>
        <v>45479</v>
      </c>
      <c r="I1617" s="2">
        <f t="shared" si="3216"/>
        <v>15</v>
      </c>
      <c r="J1617" s="2" t="str">
        <f t="shared" si="3216"/>
        <v>N</v>
      </c>
      <c r="K1617" s="6">
        <f t="shared" si="3216"/>
        <v>0.41666666666666669</v>
      </c>
      <c r="L1617" s="2" t="str">
        <f t="shared" si="3216"/>
        <v>Angela</v>
      </c>
      <c r="M1617" s="2">
        <f t="shared" si="3216"/>
        <v>18.899999999999999</v>
      </c>
      <c r="N1617" s="2">
        <f t="shared" si="3216"/>
        <v>2</v>
      </c>
      <c r="O1617" s="2">
        <f t="shared" si="3216"/>
        <v>2</v>
      </c>
      <c r="P1617" s="2" t="str">
        <f t="shared" si="3216"/>
        <v>dez</v>
      </c>
      <c r="Q1617" s="7" t="str">
        <f>IF($N1617=1,IF(ISERROR(VLOOKUP($P1617,'M1'!$A:$C,Q$2,FALSE)),"NOT PRESENT",VLOOKUP($P1617,'M1'!$A:$C,Q$2,FALSE)),IF($N1617=2,IF(ISERROR(VLOOKUP(DATA!$P1617,'M2'!$A:$C,Q$2,FALSE)),"NOT PRESENT",VLOOKUP(DATA!$P1617,'M2'!$A:$C,Q$2,FALSE)),IF($N1617=0,IF(ISERROR(VLOOKUP($P1617,'M1'!$A:$C,Q$2,FALSE)),IF(ISERROR(VLOOKUP(DATA!$P1617,'M2'!$A:$C,Q$2,FALSE)),"NOT PRESENT",VLOOKUP(DATA!$P1617,'M2'!$A:$C,Q$2,FALSE)),VLOOKUP($P1617,'M1'!$A:$C,Q$2,FALSE)),"SPECIFY METHOD")))</f>
        <v>Debris - Zero</v>
      </c>
      <c r="R1617" s="7" t="str">
        <f>IF($N1617=1,IF(ISERROR(VLOOKUP($P1617,'M1'!$A:$C,R$2,FALSE)),"NOT PRESENT",VLOOKUP($P1617,'M1'!$A:$C,R$2,FALSE)),IF($N1617=2,IF(ISERROR(VLOOKUP(DATA!$P1617,'M2'!$A:$C,R$2,FALSE)),"NOT PRESENT",VLOOKUP(DATA!$P1617,'M2'!$A:$C,R$2,FALSE)),IF($N1617=0,IF(ISERROR(VLOOKUP($P1617,'M1'!$A:$C,R$2,FALSE)),IF(ISERROR(VLOOKUP(DATA!$P1617,'M2'!$A:$C,R$2,FALSE)),"NOT PRESENT",VLOOKUP(DATA!$P1617,'M2'!$A:$C,R$2,FALSE)),VLOOKUP($P1617,'M1'!$A:$C,R$2,FALSE)),"SPECIFY METHOD")))</f>
        <v>No Debris found</v>
      </c>
      <c r="S1617" s="33">
        <f t="shared" si="3092"/>
        <v>0</v>
      </c>
      <c r="T1617" s="2">
        <v>0</v>
      </c>
    </row>
    <row r="1618" spans="2:20">
      <c r="B1618" s="2" t="str">
        <f t="shared" ref="B1618:D1618" si="3217">IF(ISERROR(B1617),IF(ISERROR(B1616),IF(ISERROR(B1615),"BLANK",B1615),B1616),B1617)</f>
        <v>LH</v>
      </c>
      <c r="C1618" s="2" t="str">
        <f t="shared" si="3217"/>
        <v>KK</v>
      </c>
      <c r="D1618" s="2" t="str">
        <f t="shared" si="3217"/>
        <v>BC3</v>
      </c>
      <c r="E1618" s="7" t="str">
        <f>IF(ISERROR(VLOOKUP($D1618,SITES!$A:$E,2,FALSE)),"",VLOOKUP($D1618,SITES!$A:$E,2,FALSE))</f>
        <v>Broward County 3</v>
      </c>
      <c r="F1618" s="4">
        <f>IF(ISERROR(VLOOKUP($D1618,SITES!$A:$E,3,FALSE)),"",VLOOKUP($D1618,SITES!$A:$E,3,FALSE))</f>
        <v>26.158633333333334</v>
      </c>
      <c r="G1618" s="31">
        <f>IF(ISERROR(VLOOKUP($D1618,SITES!$A:$E,4,FALSE)),"",VLOOKUP($D1618,SITES!$A:$E,4,FALSE))</f>
        <v>-80.077349999999996</v>
      </c>
      <c r="H1618" s="50">
        <f t="shared" ref="H1618:P1618" si="3218">IF(ISERROR(H1617),IF(ISERROR(H1616),IF(ISERROR(H1615),"BLANK",H1615),H1616),H1617)</f>
        <v>45479</v>
      </c>
      <c r="I1618" s="2">
        <f t="shared" si="3218"/>
        <v>15</v>
      </c>
      <c r="J1618" s="2" t="str">
        <f t="shared" si="3218"/>
        <v>N</v>
      </c>
      <c r="K1618" s="6">
        <f t="shared" si="3218"/>
        <v>0.41666666666666669</v>
      </c>
      <c r="L1618" s="2" t="str">
        <f t="shared" si="3218"/>
        <v>Angela</v>
      </c>
      <c r="M1618" s="2">
        <f t="shared" si="3218"/>
        <v>18.899999999999999</v>
      </c>
      <c r="N1618" s="2">
        <f t="shared" si="3218"/>
        <v>2</v>
      </c>
      <c r="O1618" s="2">
        <f t="shared" si="3218"/>
        <v>2</v>
      </c>
      <c r="P1618" s="2" t="str">
        <f t="shared" si="3218"/>
        <v>dez</v>
      </c>
      <c r="Q1618" s="7" t="str">
        <f>IF($N1618=1,IF(ISERROR(VLOOKUP($P1618,'M1'!$A:$C,Q$2,FALSE)),"NOT PRESENT",VLOOKUP($P1618,'M1'!$A:$C,Q$2,FALSE)),IF($N1618=2,IF(ISERROR(VLOOKUP(DATA!$P1618,'M2'!$A:$C,Q$2,FALSE)),"NOT PRESENT",VLOOKUP(DATA!$P1618,'M2'!$A:$C,Q$2,FALSE)),IF($N1618=0,IF(ISERROR(VLOOKUP($P1618,'M1'!$A:$C,Q$2,FALSE)),IF(ISERROR(VLOOKUP(DATA!$P1618,'M2'!$A:$C,Q$2,FALSE)),"NOT PRESENT",VLOOKUP(DATA!$P1618,'M2'!$A:$C,Q$2,FALSE)),VLOOKUP($P1618,'M1'!$A:$C,Q$2,FALSE)),"SPECIFY METHOD")))</f>
        <v>Debris - Zero</v>
      </c>
      <c r="R1618" s="7" t="str">
        <f>IF($N1618=1,IF(ISERROR(VLOOKUP($P1618,'M1'!$A:$C,R$2,FALSE)),"NOT PRESENT",VLOOKUP($P1618,'M1'!$A:$C,R$2,FALSE)),IF($N1618=2,IF(ISERROR(VLOOKUP(DATA!$P1618,'M2'!$A:$C,R$2,FALSE)),"NOT PRESENT",VLOOKUP(DATA!$P1618,'M2'!$A:$C,R$2,FALSE)),IF($N1618=0,IF(ISERROR(VLOOKUP($P1618,'M1'!$A:$C,R$2,FALSE)),IF(ISERROR(VLOOKUP(DATA!$P1618,'M2'!$A:$C,R$2,FALSE)),"NOT PRESENT",VLOOKUP(DATA!$P1618,'M2'!$A:$C,R$2,FALSE)),VLOOKUP($P1618,'M1'!$A:$C,R$2,FALSE)),"SPECIFY METHOD")))</f>
        <v>No Debris found</v>
      </c>
      <c r="S1618" s="33">
        <f t="shared" si="3092"/>
        <v>0</v>
      </c>
      <c r="T1618" s="2">
        <v>0</v>
      </c>
    </row>
    <row r="1619" spans="2:20">
      <c r="B1619" s="2" t="str">
        <f t="shared" ref="B1619:D1619" si="3219">IF(ISERROR(B1618),IF(ISERROR(B1617),IF(ISERROR(B1616),"BLANK",B1616),B1617),B1618)</f>
        <v>LH</v>
      </c>
      <c r="C1619" s="2" t="str">
        <f t="shared" si="3219"/>
        <v>KK</v>
      </c>
      <c r="D1619" s="2" t="str">
        <f t="shared" si="3219"/>
        <v>BC3</v>
      </c>
      <c r="E1619" s="7" t="str">
        <f>IF(ISERROR(VLOOKUP($D1619,SITES!$A:$E,2,FALSE)),"",VLOOKUP($D1619,SITES!$A:$E,2,FALSE))</f>
        <v>Broward County 3</v>
      </c>
      <c r="F1619" s="4">
        <f>IF(ISERROR(VLOOKUP($D1619,SITES!$A:$E,3,FALSE)),"",VLOOKUP($D1619,SITES!$A:$E,3,FALSE))</f>
        <v>26.158633333333334</v>
      </c>
      <c r="G1619" s="31">
        <f>IF(ISERROR(VLOOKUP($D1619,SITES!$A:$E,4,FALSE)),"",VLOOKUP($D1619,SITES!$A:$E,4,FALSE))</f>
        <v>-80.077349999999996</v>
      </c>
      <c r="H1619" s="50">
        <f t="shared" ref="H1619:P1619" si="3220">IF(ISERROR(H1618),IF(ISERROR(H1617),IF(ISERROR(H1616),"BLANK",H1616),H1617),H1618)</f>
        <v>45479</v>
      </c>
      <c r="I1619" s="2">
        <f t="shared" si="3220"/>
        <v>15</v>
      </c>
      <c r="J1619" s="2" t="str">
        <f t="shared" si="3220"/>
        <v>N</v>
      </c>
      <c r="K1619" s="6">
        <f t="shared" si="3220"/>
        <v>0.41666666666666669</v>
      </c>
      <c r="L1619" s="2" t="str">
        <f t="shared" si="3220"/>
        <v>Angela</v>
      </c>
      <c r="M1619" s="2">
        <f t="shared" si="3220"/>
        <v>18.899999999999999</v>
      </c>
      <c r="N1619" s="2">
        <f t="shared" si="3220"/>
        <v>2</v>
      </c>
      <c r="O1619" s="2">
        <f t="shared" si="3220"/>
        <v>2</v>
      </c>
      <c r="P1619" s="2" t="str">
        <f t="shared" si="3220"/>
        <v>dez</v>
      </c>
      <c r="Q1619" s="7" t="str">
        <f>IF($N1619=1,IF(ISERROR(VLOOKUP($P1619,'M1'!$A:$C,Q$2,FALSE)),"NOT PRESENT",VLOOKUP($P1619,'M1'!$A:$C,Q$2,FALSE)),IF($N1619=2,IF(ISERROR(VLOOKUP(DATA!$P1619,'M2'!$A:$C,Q$2,FALSE)),"NOT PRESENT",VLOOKUP(DATA!$P1619,'M2'!$A:$C,Q$2,FALSE)),IF($N1619=0,IF(ISERROR(VLOOKUP($P1619,'M1'!$A:$C,Q$2,FALSE)),IF(ISERROR(VLOOKUP(DATA!$P1619,'M2'!$A:$C,Q$2,FALSE)),"NOT PRESENT",VLOOKUP(DATA!$P1619,'M2'!$A:$C,Q$2,FALSE)),VLOOKUP($P1619,'M1'!$A:$C,Q$2,FALSE)),"SPECIFY METHOD")))</f>
        <v>Debris - Zero</v>
      </c>
      <c r="R1619" s="7" t="str">
        <f>IF($N1619=1,IF(ISERROR(VLOOKUP($P1619,'M1'!$A:$C,R$2,FALSE)),"NOT PRESENT",VLOOKUP($P1619,'M1'!$A:$C,R$2,FALSE)),IF($N1619=2,IF(ISERROR(VLOOKUP(DATA!$P1619,'M2'!$A:$C,R$2,FALSE)),"NOT PRESENT",VLOOKUP(DATA!$P1619,'M2'!$A:$C,R$2,FALSE)),IF($N1619=0,IF(ISERROR(VLOOKUP($P1619,'M1'!$A:$C,R$2,FALSE)),IF(ISERROR(VLOOKUP(DATA!$P1619,'M2'!$A:$C,R$2,FALSE)),"NOT PRESENT",VLOOKUP(DATA!$P1619,'M2'!$A:$C,R$2,FALSE)),VLOOKUP($P1619,'M1'!$A:$C,R$2,FALSE)),"SPECIFY METHOD")))</f>
        <v>No Debris found</v>
      </c>
      <c r="S1619" s="33">
        <f t="shared" ref="S1619:S1682" si="3221">SUM(T1619:AV1619)</f>
        <v>0</v>
      </c>
      <c r="T1619" s="2">
        <v>0</v>
      </c>
    </row>
    <row r="1620" spans="2:20">
      <c r="B1620" s="2" t="str">
        <f t="shared" ref="B1620:D1620" si="3222">IF(ISERROR(B1619),IF(ISERROR(B1618),IF(ISERROR(B1617),"BLANK",B1617),B1618),B1619)</f>
        <v>LH</v>
      </c>
      <c r="C1620" s="2" t="str">
        <f t="shared" si="3222"/>
        <v>KK</v>
      </c>
      <c r="D1620" s="2" t="str">
        <f t="shared" si="3222"/>
        <v>BC3</v>
      </c>
      <c r="E1620" s="7" t="str">
        <f>IF(ISERROR(VLOOKUP($D1620,SITES!$A:$E,2,FALSE)),"",VLOOKUP($D1620,SITES!$A:$E,2,FALSE))</f>
        <v>Broward County 3</v>
      </c>
      <c r="F1620" s="4">
        <f>IF(ISERROR(VLOOKUP($D1620,SITES!$A:$E,3,FALSE)),"",VLOOKUP($D1620,SITES!$A:$E,3,FALSE))</f>
        <v>26.158633333333334</v>
      </c>
      <c r="G1620" s="31">
        <f>IF(ISERROR(VLOOKUP($D1620,SITES!$A:$E,4,FALSE)),"",VLOOKUP($D1620,SITES!$A:$E,4,FALSE))</f>
        <v>-80.077349999999996</v>
      </c>
      <c r="H1620" s="50">
        <f t="shared" ref="H1620:P1620" si="3223">IF(ISERROR(H1619),IF(ISERROR(H1618),IF(ISERROR(H1617),"BLANK",H1617),H1618),H1619)</f>
        <v>45479</v>
      </c>
      <c r="I1620" s="2">
        <f t="shared" si="3223"/>
        <v>15</v>
      </c>
      <c r="J1620" s="2" t="str">
        <f t="shared" si="3223"/>
        <v>N</v>
      </c>
      <c r="K1620" s="6">
        <f t="shared" si="3223"/>
        <v>0.41666666666666669</v>
      </c>
      <c r="L1620" s="2" t="str">
        <f t="shared" si="3223"/>
        <v>Angela</v>
      </c>
      <c r="M1620" s="2">
        <f t="shared" si="3223"/>
        <v>18.899999999999999</v>
      </c>
      <c r="N1620" s="2">
        <f t="shared" si="3223"/>
        <v>2</v>
      </c>
      <c r="O1620" s="2">
        <f t="shared" si="3223"/>
        <v>2</v>
      </c>
      <c r="P1620" s="2" t="str">
        <f t="shared" si="3223"/>
        <v>dez</v>
      </c>
      <c r="Q1620" s="7" t="str">
        <f>IF($N1620=1,IF(ISERROR(VLOOKUP($P1620,'M1'!$A:$C,Q$2,FALSE)),"NOT PRESENT",VLOOKUP($P1620,'M1'!$A:$C,Q$2,FALSE)),IF($N1620=2,IF(ISERROR(VLOOKUP(DATA!$P1620,'M2'!$A:$C,Q$2,FALSE)),"NOT PRESENT",VLOOKUP(DATA!$P1620,'M2'!$A:$C,Q$2,FALSE)),IF($N1620=0,IF(ISERROR(VLOOKUP($P1620,'M1'!$A:$C,Q$2,FALSE)),IF(ISERROR(VLOOKUP(DATA!$P1620,'M2'!$A:$C,Q$2,FALSE)),"NOT PRESENT",VLOOKUP(DATA!$P1620,'M2'!$A:$C,Q$2,FALSE)),VLOOKUP($P1620,'M1'!$A:$C,Q$2,FALSE)),"SPECIFY METHOD")))</f>
        <v>Debris - Zero</v>
      </c>
      <c r="R1620" s="7" t="str">
        <f>IF($N1620=1,IF(ISERROR(VLOOKUP($P1620,'M1'!$A:$C,R$2,FALSE)),"NOT PRESENT",VLOOKUP($P1620,'M1'!$A:$C,R$2,FALSE)),IF($N1620=2,IF(ISERROR(VLOOKUP(DATA!$P1620,'M2'!$A:$C,R$2,FALSE)),"NOT PRESENT",VLOOKUP(DATA!$P1620,'M2'!$A:$C,R$2,FALSE)),IF($N1620=0,IF(ISERROR(VLOOKUP($P1620,'M1'!$A:$C,R$2,FALSE)),IF(ISERROR(VLOOKUP(DATA!$P1620,'M2'!$A:$C,R$2,FALSE)),"NOT PRESENT",VLOOKUP(DATA!$P1620,'M2'!$A:$C,R$2,FALSE)),VLOOKUP($P1620,'M1'!$A:$C,R$2,FALSE)),"SPECIFY METHOD")))</f>
        <v>No Debris found</v>
      </c>
      <c r="S1620" s="33">
        <f t="shared" si="3221"/>
        <v>0</v>
      </c>
      <c r="T1620" s="2">
        <v>0</v>
      </c>
    </row>
    <row r="1621" spans="2:20">
      <c r="B1621" s="2" t="str">
        <f t="shared" ref="B1621:D1621" si="3224">IF(ISERROR(B1620),IF(ISERROR(B1619),IF(ISERROR(B1618),"BLANK",B1618),B1619),B1620)</f>
        <v>LH</v>
      </c>
      <c r="C1621" s="2" t="str">
        <f t="shared" si="3224"/>
        <v>KK</v>
      </c>
      <c r="D1621" s="2" t="str">
        <f t="shared" si="3224"/>
        <v>BC3</v>
      </c>
      <c r="E1621" s="7" t="str">
        <f>IF(ISERROR(VLOOKUP($D1621,SITES!$A:$E,2,FALSE)),"",VLOOKUP($D1621,SITES!$A:$E,2,FALSE))</f>
        <v>Broward County 3</v>
      </c>
      <c r="F1621" s="4">
        <f>IF(ISERROR(VLOOKUP($D1621,SITES!$A:$E,3,FALSE)),"",VLOOKUP($D1621,SITES!$A:$E,3,FALSE))</f>
        <v>26.158633333333334</v>
      </c>
      <c r="G1621" s="31">
        <f>IF(ISERROR(VLOOKUP($D1621,SITES!$A:$E,4,FALSE)),"",VLOOKUP($D1621,SITES!$A:$E,4,FALSE))</f>
        <v>-80.077349999999996</v>
      </c>
      <c r="H1621" s="50">
        <f t="shared" ref="H1621:P1621" si="3225">IF(ISERROR(H1620),IF(ISERROR(H1619),IF(ISERROR(H1618),"BLANK",H1618),H1619),H1620)</f>
        <v>45479</v>
      </c>
      <c r="I1621" s="2">
        <f t="shared" si="3225"/>
        <v>15</v>
      </c>
      <c r="J1621" s="2" t="str">
        <f t="shared" si="3225"/>
        <v>N</v>
      </c>
      <c r="K1621" s="6">
        <f t="shared" si="3225"/>
        <v>0.41666666666666669</v>
      </c>
      <c r="L1621" s="2" t="str">
        <f t="shared" si="3225"/>
        <v>Angela</v>
      </c>
      <c r="M1621" s="2">
        <f t="shared" si="3225"/>
        <v>18.899999999999999</v>
      </c>
      <c r="N1621" s="2">
        <f t="shared" si="3225"/>
        <v>2</v>
      </c>
      <c r="O1621" s="2">
        <f t="shared" si="3225"/>
        <v>2</v>
      </c>
      <c r="P1621" s="2" t="str">
        <f t="shared" si="3225"/>
        <v>dez</v>
      </c>
      <c r="Q1621" s="7" t="str">
        <f>IF($N1621=1,IF(ISERROR(VLOOKUP($P1621,'M1'!$A:$C,Q$2,FALSE)),"NOT PRESENT",VLOOKUP($P1621,'M1'!$A:$C,Q$2,FALSE)),IF($N1621=2,IF(ISERROR(VLOOKUP(DATA!$P1621,'M2'!$A:$C,Q$2,FALSE)),"NOT PRESENT",VLOOKUP(DATA!$P1621,'M2'!$A:$C,Q$2,FALSE)),IF($N1621=0,IF(ISERROR(VLOOKUP($P1621,'M1'!$A:$C,Q$2,FALSE)),IF(ISERROR(VLOOKUP(DATA!$P1621,'M2'!$A:$C,Q$2,FALSE)),"NOT PRESENT",VLOOKUP(DATA!$P1621,'M2'!$A:$C,Q$2,FALSE)),VLOOKUP($P1621,'M1'!$A:$C,Q$2,FALSE)),"SPECIFY METHOD")))</f>
        <v>Debris - Zero</v>
      </c>
      <c r="R1621" s="7" t="str">
        <f>IF($N1621=1,IF(ISERROR(VLOOKUP($P1621,'M1'!$A:$C,R$2,FALSE)),"NOT PRESENT",VLOOKUP($P1621,'M1'!$A:$C,R$2,FALSE)),IF($N1621=2,IF(ISERROR(VLOOKUP(DATA!$P1621,'M2'!$A:$C,R$2,FALSE)),"NOT PRESENT",VLOOKUP(DATA!$P1621,'M2'!$A:$C,R$2,FALSE)),IF($N1621=0,IF(ISERROR(VLOOKUP($P1621,'M1'!$A:$C,R$2,FALSE)),IF(ISERROR(VLOOKUP(DATA!$P1621,'M2'!$A:$C,R$2,FALSE)),"NOT PRESENT",VLOOKUP(DATA!$P1621,'M2'!$A:$C,R$2,FALSE)),VLOOKUP($P1621,'M1'!$A:$C,R$2,FALSE)),"SPECIFY METHOD")))</f>
        <v>No Debris found</v>
      </c>
      <c r="S1621" s="33">
        <f t="shared" si="3221"/>
        <v>0</v>
      </c>
      <c r="T1621" s="2">
        <v>0</v>
      </c>
    </row>
    <row r="1622" spans="2:20">
      <c r="B1622" s="2" t="str">
        <f t="shared" ref="B1622:D1622" si="3226">IF(ISERROR(B1621),IF(ISERROR(B1620),IF(ISERROR(B1619),"BLANK",B1619),B1620),B1621)</f>
        <v>LH</v>
      </c>
      <c r="C1622" s="2" t="str">
        <f t="shared" si="3226"/>
        <v>KK</v>
      </c>
      <c r="D1622" s="2" t="str">
        <f t="shared" si="3226"/>
        <v>BC3</v>
      </c>
      <c r="E1622" s="7" t="str">
        <f>IF(ISERROR(VLOOKUP($D1622,SITES!$A:$E,2,FALSE)),"",VLOOKUP($D1622,SITES!$A:$E,2,FALSE))</f>
        <v>Broward County 3</v>
      </c>
      <c r="F1622" s="4">
        <f>IF(ISERROR(VLOOKUP($D1622,SITES!$A:$E,3,FALSE)),"",VLOOKUP($D1622,SITES!$A:$E,3,FALSE))</f>
        <v>26.158633333333334</v>
      </c>
      <c r="G1622" s="31">
        <f>IF(ISERROR(VLOOKUP($D1622,SITES!$A:$E,4,FALSE)),"",VLOOKUP($D1622,SITES!$A:$E,4,FALSE))</f>
        <v>-80.077349999999996</v>
      </c>
      <c r="H1622" s="50">
        <f t="shared" ref="H1622:P1622" si="3227">IF(ISERROR(H1621),IF(ISERROR(H1620),IF(ISERROR(H1619),"BLANK",H1619),H1620),H1621)</f>
        <v>45479</v>
      </c>
      <c r="I1622" s="2">
        <f t="shared" si="3227"/>
        <v>15</v>
      </c>
      <c r="J1622" s="2" t="str">
        <f t="shared" si="3227"/>
        <v>N</v>
      </c>
      <c r="K1622" s="6">
        <f t="shared" si="3227"/>
        <v>0.41666666666666669</v>
      </c>
      <c r="L1622" s="2" t="str">
        <f t="shared" si="3227"/>
        <v>Angela</v>
      </c>
      <c r="M1622" s="2">
        <f t="shared" si="3227"/>
        <v>18.899999999999999</v>
      </c>
      <c r="N1622" s="2">
        <f t="shared" si="3227"/>
        <v>2</v>
      </c>
      <c r="O1622" s="2">
        <f t="shared" si="3227"/>
        <v>2</v>
      </c>
      <c r="P1622" s="2" t="str">
        <f t="shared" si="3227"/>
        <v>dez</v>
      </c>
      <c r="Q1622" s="7" t="str">
        <f>IF($N1622=1,IF(ISERROR(VLOOKUP($P1622,'M1'!$A:$C,Q$2,FALSE)),"NOT PRESENT",VLOOKUP($P1622,'M1'!$A:$C,Q$2,FALSE)),IF($N1622=2,IF(ISERROR(VLOOKUP(DATA!$P1622,'M2'!$A:$C,Q$2,FALSE)),"NOT PRESENT",VLOOKUP(DATA!$P1622,'M2'!$A:$C,Q$2,FALSE)),IF($N1622=0,IF(ISERROR(VLOOKUP($P1622,'M1'!$A:$C,Q$2,FALSE)),IF(ISERROR(VLOOKUP(DATA!$P1622,'M2'!$A:$C,Q$2,FALSE)),"NOT PRESENT",VLOOKUP(DATA!$P1622,'M2'!$A:$C,Q$2,FALSE)),VLOOKUP($P1622,'M1'!$A:$C,Q$2,FALSE)),"SPECIFY METHOD")))</f>
        <v>Debris - Zero</v>
      </c>
      <c r="R1622" s="7" t="str">
        <f>IF($N1622=1,IF(ISERROR(VLOOKUP($P1622,'M1'!$A:$C,R$2,FALSE)),"NOT PRESENT",VLOOKUP($P1622,'M1'!$A:$C,R$2,FALSE)),IF($N1622=2,IF(ISERROR(VLOOKUP(DATA!$P1622,'M2'!$A:$C,R$2,FALSE)),"NOT PRESENT",VLOOKUP(DATA!$P1622,'M2'!$A:$C,R$2,FALSE)),IF($N1622=0,IF(ISERROR(VLOOKUP($P1622,'M1'!$A:$C,R$2,FALSE)),IF(ISERROR(VLOOKUP(DATA!$P1622,'M2'!$A:$C,R$2,FALSE)),"NOT PRESENT",VLOOKUP(DATA!$P1622,'M2'!$A:$C,R$2,FALSE)),VLOOKUP($P1622,'M1'!$A:$C,R$2,FALSE)),"SPECIFY METHOD")))</f>
        <v>No Debris found</v>
      </c>
      <c r="S1622" s="33">
        <f t="shared" si="3221"/>
        <v>0</v>
      </c>
      <c r="T1622" s="2">
        <v>0</v>
      </c>
    </row>
    <row r="1623" spans="2:20">
      <c r="B1623" s="2" t="str">
        <f t="shared" ref="B1623:D1623" si="3228">IF(ISERROR(B1622),IF(ISERROR(B1621),IF(ISERROR(B1620),"BLANK",B1620),B1621),B1622)</f>
        <v>LH</v>
      </c>
      <c r="C1623" s="2" t="str">
        <f t="shared" si="3228"/>
        <v>KK</v>
      </c>
      <c r="D1623" s="2" t="str">
        <f t="shared" si="3228"/>
        <v>BC3</v>
      </c>
      <c r="E1623" s="7" t="str">
        <f>IF(ISERROR(VLOOKUP($D1623,SITES!$A:$E,2,FALSE)),"",VLOOKUP($D1623,SITES!$A:$E,2,FALSE))</f>
        <v>Broward County 3</v>
      </c>
      <c r="F1623" s="4">
        <f>IF(ISERROR(VLOOKUP($D1623,SITES!$A:$E,3,FALSE)),"",VLOOKUP($D1623,SITES!$A:$E,3,FALSE))</f>
        <v>26.158633333333334</v>
      </c>
      <c r="G1623" s="31">
        <f>IF(ISERROR(VLOOKUP($D1623,SITES!$A:$E,4,FALSE)),"",VLOOKUP($D1623,SITES!$A:$E,4,FALSE))</f>
        <v>-80.077349999999996</v>
      </c>
      <c r="H1623" s="50">
        <f t="shared" ref="H1623:P1623" si="3229">IF(ISERROR(H1622),IF(ISERROR(H1621),IF(ISERROR(H1620),"BLANK",H1620),H1621),H1622)</f>
        <v>45479</v>
      </c>
      <c r="I1623" s="2">
        <f t="shared" si="3229"/>
        <v>15</v>
      </c>
      <c r="J1623" s="2" t="str">
        <f t="shared" si="3229"/>
        <v>N</v>
      </c>
      <c r="K1623" s="6">
        <f t="shared" si="3229"/>
        <v>0.41666666666666669</v>
      </c>
      <c r="L1623" s="2" t="str">
        <f t="shared" si="3229"/>
        <v>Angela</v>
      </c>
      <c r="M1623" s="2">
        <f t="shared" si="3229"/>
        <v>18.899999999999999</v>
      </c>
      <c r="N1623" s="2">
        <f t="shared" si="3229"/>
        <v>2</v>
      </c>
      <c r="O1623" s="2">
        <f t="shared" si="3229"/>
        <v>2</v>
      </c>
      <c r="P1623" s="2" t="str">
        <f t="shared" si="3229"/>
        <v>dez</v>
      </c>
      <c r="Q1623" s="7" t="str">
        <f>IF($N1623=1,IF(ISERROR(VLOOKUP($P1623,'M1'!$A:$C,Q$2,FALSE)),"NOT PRESENT",VLOOKUP($P1623,'M1'!$A:$C,Q$2,FALSE)),IF($N1623=2,IF(ISERROR(VLOOKUP(DATA!$P1623,'M2'!$A:$C,Q$2,FALSE)),"NOT PRESENT",VLOOKUP(DATA!$P1623,'M2'!$A:$C,Q$2,FALSE)),IF($N1623=0,IF(ISERROR(VLOOKUP($P1623,'M1'!$A:$C,Q$2,FALSE)),IF(ISERROR(VLOOKUP(DATA!$P1623,'M2'!$A:$C,Q$2,FALSE)),"NOT PRESENT",VLOOKUP(DATA!$P1623,'M2'!$A:$C,Q$2,FALSE)),VLOOKUP($P1623,'M1'!$A:$C,Q$2,FALSE)),"SPECIFY METHOD")))</f>
        <v>Debris - Zero</v>
      </c>
      <c r="R1623" s="7" t="str">
        <f>IF($N1623=1,IF(ISERROR(VLOOKUP($P1623,'M1'!$A:$C,R$2,FALSE)),"NOT PRESENT",VLOOKUP($P1623,'M1'!$A:$C,R$2,FALSE)),IF($N1623=2,IF(ISERROR(VLOOKUP(DATA!$P1623,'M2'!$A:$C,R$2,FALSE)),"NOT PRESENT",VLOOKUP(DATA!$P1623,'M2'!$A:$C,R$2,FALSE)),IF($N1623=0,IF(ISERROR(VLOOKUP($P1623,'M1'!$A:$C,R$2,FALSE)),IF(ISERROR(VLOOKUP(DATA!$P1623,'M2'!$A:$C,R$2,FALSE)),"NOT PRESENT",VLOOKUP(DATA!$P1623,'M2'!$A:$C,R$2,FALSE)),VLOOKUP($P1623,'M1'!$A:$C,R$2,FALSE)),"SPECIFY METHOD")))</f>
        <v>No Debris found</v>
      </c>
      <c r="S1623" s="33">
        <f t="shared" si="3221"/>
        <v>0</v>
      </c>
      <c r="T1623" s="2">
        <v>0</v>
      </c>
    </row>
    <row r="1624" spans="2:20">
      <c r="B1624" s="2" t="str">
        <f t="shared" ref="B1624:D1624" si="3230">IF(ISERROR(B1623),IF(ISERROR(B1622),IF(ISERROR(B1621),"BLANK",B1621),B1622),B1623)</f>
        <v>LH</v>
      </c>
      <c r="C1624" s="2" t="str">
        <f t="shared" si="3230"/>
        <v>KK</v>
      </c>
      <c r="D1624" s="2" t="str">
        <f t="shared" si="3230"/>
        <v>BC3</v>
      </c>
      <c r="E1624" s="7" t="str">
        <f>IF(ISERROR(VLOOKUP($D1624,SITES!$A:$E,2,FALSE)),"",VLOOKUP($D1624,SITES!$A:$E,2,FALSE))</f>
        <v>Broward County 3</v>
      </c>
      <c r="F1624" s="4">
        <f>IF(ISERROR(VLOOKUP($D1624,SITES!$A:$E,3,FALSE)),"",VLOOKUP($D1624,SITES!$A:$E,3,FALSE))</f>
        <v>26.158633333333334</v>
      </c>
      <c r="G1624" s="31">
        <f>IF(ISERROR(VLOOKUP($D1624,SITES!$A:$E,4,FALSE)),"",VLOOKUP($D1624,SITES!$A:$E,4,FALSE))</f>
        <v>-80.077349999999996</v>
      </c>
      <c r="H1624" s="50">
        <f t="shared" ref="H1624:P1624" si="3231">IF(ISERROR(H1623),IF(ISERROR(H1622),IF(ISERROR(H1621),"BLANK",H1621),H1622),H1623)</f>
        <v>45479</v>
      </c>
      <c r="I1624" s="2">
        <f t="shared" si="3231"/>
        <v>15</v>
      </c>
      <c r="J1624" s="2" t="str">
        <f t="shared" si="3231"/>
        <v>N</v>
      </c>
      <c r="K1624" s="6">
        <f t="shared" si="3231"/>
        <v>0.41666666666666669</v>
      </c>
      <c r="L1624" s="2" t="str">
        <f t="shared" si="3231"/>
        <v>Angela</v>
      </c>
      <c r="M1624" s="2">
        <f t="shared" si="3231"/>
        <v>18.899999999999999</v>
      </c>
      <c r="N1624" s="2">
        <f t="shared" si="3231"/>
        <v>2</v>
      </c>
      <c r="O1624" s="2">
        <f t="shared" si="3231"/>
        <v>2</v>
      </c>
      <c r="P1624" s="2" t="str">
        <f t="shared" si="3231"/>
        <v>dez</v>
      </c>
      <c r="Q1624" s="7" t="str">
        <f>IF($N1624=1,IF(ISERROR(VLOOKUP($P1624,'M1'!$A:$C,Q$2,FALSE)),"NOT PRESENT",VLOOKUP($P1624,'M1'!$A:$C,Q$2,FALSE)),IF($N1624=2,IF(ISERROR(VLOOKUP(DATA!$P1624,'M2'!$A:$C,Q$2,FALSE)),"NOT PRESENT",VLOOKUP(DATA!$P1624,'M2'!$A:$C,Q$2,FALSE)),IF($N1624=0,IF(ISERROR(VLOOKUP($P1624,'M1'!$A:$C,Q$2,FALSE)),IF(ISERROR(VLOOKUP(DATA!$P1624,'M2'!$A:$C,Q$2,FALSE)),"NOT PRESENT",VLOOKUP(DATA!$P1624,'M2'!$A:$C,Q$2,FALSE)),VLOOKUP($P1624,'M1'!$A:$C,Q$2,FALSE)),"SPECIFY METHOD")))</f>
        <v>Debris - Zero</v>
      </c>
      <c r="R1624" s="7" t="str">
        <f>IF($N1624=1,IF(ISERROR(VLOOKUP($P1624,'M1'!$A:$C,R$2,FALSE)),"NOT PRESENT",VLOOKUP($P1624,'M1'!$A:$C,R$2,FALSE)),IF($N1624=2,IF(ISERROR(VLOOKUP(DATA!$P1624,'M2'!$A:$C,R$2,FALSE)),"NOT PRESENT",VLOOKUP(DATA!$P1624,'M2'!$A:$C,R$2,FALSE)),IF($N1624=0,IF(ISERROR(VLOOKUP($P1624,'M1'!$A:$C,R$2,FALSE)),IF(ISERROR(VLOOKUP(DATA!$P1624,'M2'!$A:$C,R$2,FALSE)),"NOT PRESENT",VLOOKUP(DATA!$P1624,'M2'!$A:$C,R$2,FALSE)),VLOOKUP($P1624,'M1'!$A:$C,R$2,FALSE)),"SPECIFY METHOD")))</f>
        <v>No Debris found</v>
      </c>
      <c r="S1624" s="33">
        <f t="shared" si="3221"/>
        <v>0</v>
      </c>
      <c r="T1624" s="2">
        <v>0</v>
      </c>
    </row>
    <row r="1625" spans="2:20">
      <c r="B1625" s="2" t="str">
        <f t="shared" ref="B1625:D1625" si="3232">IF(ISERROR(B1624),IF(ISERROR(B1623),IF(ISERROR(B1622),"BLANK",B1622),B1623),B1624)</f>
        <v>LH</v>
      </c>
      <c r="C1625" s="2" t="str">
        <f t="shared" si="3232"/>
        <v>KK</v>
      </c>
      <c r="D1625" s="2" t="str">
        <f t="shared" si="3232"/>
        <v>BC3</v>
      </c>
      <c r="E1625" s="7" t="str">
        <f>IF(ISERROR(VLOOKUP($D1625,SITES!$A:$E,2,FALSE)),"",VLOOKUP($D1625,SITES!$A:$E,2,FALSE))</f>
        <v>Broward County 3</v>
      </c>
      <c r="F1625" s="4">
        <f>IF(ISERROR(VLOOKUP($D1625,SITES!$A:$E,3,FALSE)),"",VLOOKUP($D1625,SITES!$A:$E,3,FALSE))</f>
        <v>26.158633333333334</v>
      </c>
      <c r="G1625" s="31">
        <f>IF(ISERROR(VLOOKUP($D1625,SITES!$A:$E,4,FALSE)),"",VLOOKUP($D1625,SITES!$A:$E,4,FALSE))</f>
        <v>-80.077349999999996</v>
      </c>
      <c r="H1625" s="50">
        <f t="shared" ref="H1625:P1625" si="3233">IF(ISERROR(H1624),IF(ISERROR(H1623),IF(ISERROR(H1622),"BLANK",H1622),H1623),H1624)</f>
        <v>45479</v>
      </c>
      <c r="I1625" s="2">
        <f t="shared" si="3233"/>
        <v>15</v>
      </c>
      <c r="J1625" s="2" t="str">
        <f t="shared" si="3233"/>
        <v>N</v>
      </c>
      <c r="K1625" s="6">
        <f t="shared" si="3233"/>
        <v>0.41666666666666669</v>
      </c>
      <c r="L1625" s="2" t="str">
        <f t="shared" si="3233"/>
        <v>Angela</v>
      </c>
      <c r="M1625" s="2">
        <f t="shared" si="3233"/>
        <v>18.899999999999999</v>
      </c>
      <c r="N1625" s="2">
        <f t="shared" si="3233"/>
        <v>2</v>
      </c>
      <c r="O1625" s="2">
        <f t="shared" si="3233"/>
        <v>2</v>
      </c>
      <c r="P1625" s="2" t="str">
        <f t="shared" si="3233"/>
        <v>dez</v>
      </c>
      <c r="Q1625" s="7" t="str">
        <f>IF($N1625=1,IF(ISERROR(VLOOKUP($P1625,'M1'!$A:$C,Q$2,FALSE)),"NOT PRESENT",VLOOKUP($P1625,'M1'!$A:$C,Q$2,FALSE)),IF($N1625=2,IF(ISERROR(VLOOKUP(DATA!$P1625,'M2'!$A:$C,Q$2,FALSE)),"NOT PRESENT",VLOOKUP(DATA!$P1625,'M2'!$A:$C,Q$2,FALSE)),IF($N1625=0,IF(ISERROR(VLOOKUP($P1625,'M1'!$A:$C,Q$2,FALSE)),IF(ISERROR(VLOOKUP(DATA!$P1625,'M2'!$A:$C,Q$2,FALSE)),"NOT PRESENT",VLOOKUP(DATA!$P1625,'M2'!$A:$C,Q$2,FALSE)),VLOOKUP($P1625,'M1'!$A:$C,Q$2,FALSE)),"SPECIFY METHOD")))</f>
        <v>Debris - Zero</v>
      </c>
      <c r="R1625" s="7" t="str">
        <f>IF($N1625=1,IF(ISERROR(VLOOKUP($P1625,'M1'!$A:$C,R$2,FALSE)),"NOT PRESENT",VLOOKUP($P1625,'M1'!$A:$C,R$2,FALSE)),IF($N1625=2,IF(ISERROR(VLOOKUP(DATA!$P1625,'M2'!$A:$C,R$2,FALSE)),"NOT PRESENT",VLOOKUP(DATA!$P1625,'M2'!$A:$C,R$2,FALSE)),IF($N1625=0,IF(ISERROR(VLOOKUP($P1625,'M1'!$A:$C,R$2,FALSE)),IF(ISERROR(VLOOKUP(DATA!$P1625,'M2'!$A:$C,R$2,FALSE)),"NOT PRESENT",VLOOKUP(DATA!$P1625,'M2'!$A:$C,R$2,FALSE)),VLOOKUP($P1625,'M1'!$A:$C,R$2,FALSE)),"SPECIFY METHOD")))</f>
        <v>No Debris found</v>
      </c>
      <c r="S1625" s="33">
        <f t="shared" si="3221"/>
        <v>0</v>
      </c>
      <c r="T1625" s="2">
        <v>0</v>
      </c>
    </row>
    <row r="1626" spans="2:20">
      <c r="B1626" s="2" t="str">
        <f t="shared" ref="B1626:D1626" si="3234">IF(ISERROR(B1625),IF(ISERROR(B1624),IF(ISERROR(B1623),"BLANK",B1623),B1624),B1625)</f>
        <v>LH</v>
      </c>
      <c r="C1626" s="2" t="str">
        <f t="shared" si="3234"/>
        <v>KK</v>
      </c>
      <c r="D1626" s="2" t="str">
        <f t="shared" si="3234"/>
        <v>BC3</v>
      </c>
      <c r="E1626" s="7" t="str">
        <f>IF(ISERROR(VLOOKUP($D1626,SITES!$A:$E,2,FALSE)),"",VLOOKUP($D1626,SITES!$A:$E,2,FALSE))</f>
        <v>Broward County 3</v>
      </c>
      <c r="F1626" s="4">
        <f>IF(ISERROR(VLOOKUP($D1626,SITES!$A:$E,3,FALSE)),"",VLOOKUP($D1626,SITES!$A:$E,3,FALSE))</f>
        <v>26.158633333333334</v>
      </c>
      <c r="G1626" s="31">
        <f>IF(ISERROR(VLOOKUP($D1626,SITES!$A:$E,4,FALSE)),"",VLOOKUP($D1626,SITES!$A:$E,4,FALSE))</f>
        <v>-80.077349999999996</v>
      </c>
      <c r="H1626" s="50">
        <f t="shared" ref="H1626:P1626" si="3235">IF(ISERROR(H1625),IF(ISERROR(H1624),IF(ISERROR(H1623),"BLANK",H1623),H1624),H1625)</f>
        <v>45479</v>
      </c>
      <c r="I1626" s="2">
        <f t="shared" si="3235"/>
        <v>15</v>
      </c>
      <c r="J1626" s="2" t="str">
        <f t="shared" si="3235"/>
        <v>N</v>
      </c>
      <c r="K1626" s="6">
        <f t="shared" si="3235"/>
        <v>0.41666666666666669</v>
      </c>
      <c r="L1626" s="2" t="str">
        <f t="shared" si="3235"/>
        <v>Angela</v>
      </c>
      <c r="M1626" s="2">
        <f t="shared" si="3235"/>
        <v>18.899999999999999</v>
      </c>
      <c r="N1626" s="2">
        <f t="shared" si="3235"/>
        <v>2</v>
      </c>
      <c r="O1626" s="2">
        <f t="shared" si="3235"/>
        <v>2</v>
      </c>
      <c r="P1626" s="2" t="str">
        <f t="shared" si="3235"/>
        <v>dez</v>
      </c>
      <c r="Q1626" s="7" t="str">
        <f>IF($N1626=1,IF(ISERROR(VLOOKUP($P1626,'M1'!$A:$C,Q$2,FALSE)),"NOT PRESENT",VLOOKUP($P1626,'M1'!$A:$C,Q$2,FALSE)),IF($N1626=2,IF(ISERROR(VLOOKUP(DATA!$P1626,'M2'!$A:$C,Q$2,FALSE)),"NOT PRESENT",VLOOKUP(DATA!$P1626,'M2'!$A:$C,Q$2,FALSE)),IF($N1626=0,IF(ISERROR(VLOOKUP($P1626,'M1'!$A:$C,Q$2,FALSE)),IF(ISERROR(VLOOKUP(DATA!$P1626,'M2'!$A:$C,Q$2,FALSE)),"NOT PRESENT",VLOOKUP(DATA!$P1626,'M2'!$A:$C,Q$2,FALSE)),VLOOKUP($P1626,'M1'!$A:$C,Q$2,FALSE)),"SPECIFY METHOD")))</f>
        <v>Debris - Zero</v>
      </c>
      <c r="R1626" s="7" t="str">
        <f>IF($N1626=1,IF(ISERROR(VLOOKUP($P1626,'M1'!$A:$C,R$2,FALSE)),"NOT PRESENT",VLOOKUP($P1626,'M1'!$A:$C,R$2,FALSE)),IF($N1626=2,IF(ISERROR(VLOOKUP(DATA!$P1626,'M2'!$A:$C,R$2,FALSE)),"NOT PRESENT",VLOOKUP(DATA!$P1626,'M2'!$A:$C,R$2,FALSE)),IF($N1626=0,IF(ISERROR(VLOOKUP($P1626,'M1'!$A:$C,R$2,FALSE)),IF(ISERROR(VLOOKUP(DATA!$P1626,'M2'!$A:$C,R$2,FALSE)),"NOT PRESENT",VLOOKUP(DATA!$P1626,'M2'!$A:$C,R$2,FALSE)),VLOOKUP($P1626,'M1'!$A:$C,R$2,FALSE)),"SPECIFY METHOD")))</f>
        <v>No Debris found</v>
      </c>
      <c r="S1626" s="33">
        <f t="shared" si="3221"/>
        <v>0</v>
      </c>
      <c r="T1626" s="2">
        <v>0</v>
      </c>
    </row>
    <row r="1627" spans="2:20">
      <c r="B1627" s="2" t="str">
        <f t="shared" ref="B1627:D1627" si="3236">IF(ISERROR(B1626),IF(ISERROR(B1625),IF(ISERROR(B1624),"BLANK",B1624),B1625),B1626)</f>
        <v>LH</v>
      </c>
      <c r="C1627" s="2" t="str">
        <f t="shared" si="3236"/>
        <v>KK</v>
      </c>
      <c r="D1627" s="2" t="str">
        <f t="shared" si="3236"/>
        <v>BC3</v>
      </c>
      <c r="E1627" s="7" t="str">
        <f>IF(ISERROR(VLOOKUP($D1627,SITES!$A:$E,2,FALSE)),"",VLOOKUP($D1627,SITES!$A:$E,2,FALSE))</f>
        <v>Broward County 3</v>
      </c>
      <c r="F1627" s="4">
        <f>IF(ISERROR(VLOOKUP($D1627,SITES!$A:$E,3,FALSE)),"",VLOOKUP($D1627,SITES!$A:$E,3,FALSE))</f>
        <v>26.158633333333334</v>
      </c>
      <c r="G1627" s="31">
        <f>IF(ISERROR(VLOOKUP($D1627,SITES!$A:$E,4,FALSE)),"",VLOOKUP($D1627,SITES!$A:$E,4,FALSE))</f>
        <v>-80.077349999999996</v>
      </c>
      <c r="H1627" s="50">
        <f t="shared" ref="H1627:P1627" si="3237">IF(ISERROR(H1626),IF(ISERROR(H1625),IF(ISERROR(H1624),"BLANK",H1624),H1625),H1626)</f>
        <v>45479</v>
      </c>
      <c r="I1627" s="2">
        <f t="shared" si="3237"/>
        <v>15</v>
      </c>
      <c r="J1627" s="2" t="str">
        <f t="shared" si="3237"/>
        <v>N</v>
      </c>
      <c r="K1627" s="6">
        <f t="shared" si="3237"/>
        <v>0.41666666666666669</v>
      </c>
      <c r="L1627" s="2" t="str">
        <f t="shared" si="3237"/>
        <v>Angela</v>
      </c>
      <c r="M1627" s="2">
        <f t="shared" si="3237"/>
        <v>18.899999999999999</v>
      </c>
      <c r="N1627" s="2">
        <f t="shared" si="3237"/>
        <v>2</v>
      </c>
      <c r="O1627" s="2">
        <f t="shared" si="3237"/>
        <v>2</v>
      </c>
      <c r="P1627" s="2" t="str">
        <f t="shared" si="3237"/>
        <v>dez</v>
      </c>
      <c r="Q1627" s="7" t="str">
        <f>IF($N1627=1,IF(ISERROR(VLOOKUP($P1627,'M1'!$A:$C,Q$2,FALSE)),"NOT PRESENT",VLOOKUP($P1627,'M1'!$A:$C,Q$2,FALSE)),IF($N1627=2,IF(ISERROR(VLOOKUP(DATA!$P1627,'M2'!$A:$C,Q$2,FALSE)),"NOT PRESENT",VLOOKUP(DATA!$P1627,'M2'!$A:$C,Q$2,FALSE)),IF($N1627=0,IF(ISERROR(VLOOKUP($P1627,'M1'!$A:$C,Q$2,FALSE)),IF(ISERROR(VLOOKUP(DATA!$P1627,'M2'!$A:$C,Q$2,FALSE)),"NOT PRESENT",VLOOKUP(DATA!$P1627,'M2'!$A:$C,Q$2,FALSE)),VLOOKUP($P1627,'M1'!$A:$C,Q$2,FALSE)),"SPECIFY METHOD")))</f>
        <v>Debris - Zero</v>
      </c>
      <c r="R1627" s="7" t="str">
        <f>IF($N1627=1,IF(ISERROR(VLOOKUP($P1627,'M1'!$A:$C,R$2,FALSE)),"NOT PRESENT",VLOOKUP($P1627,'M1'!$A:$C,R$2,FALSE)),IF($N1627=2,IF(ISERROR(VLOOKUP(DATA!$P1627,'M2'!$A:$C,R$2,FALSE)),"NOT PRESENT",VLOOKUP(DATA!$P1627,'M2'!$A:$C,R$2,FALSE)),IF($N1627=0,IF(ISERROR(VLOOKUP($P1627,'M1'!$A:$C,R$2,FALSE)),IF(ISERROR(VLOOKUP(DATA!$P1627,'M2'!$A:$C,R$2,FALSE)),"NOT PRESENT",VLOOKUP(DATA!$P1627,'M2'!$A:$C,R$2,FALSE)),VLOOKUP($P1627,'M1'!$A:$C,R$2,FALSE)),"SPECIFY METHOD")))</f>
        <v>No Debris found</v>
      </c>
      <c r="S1627" s="33">
        <f t="shared" si="3221"/>
        <v>0</v>
      </c>
      <c r="T1627" s="2">
        <v>0</v>
      </c>
    </row>
    <row r="1628" spans="2:20">
      <c r="B1628" s="2" t="str">
        <f t="shared" ref="B1628:D1628" si="3238">IF(ISERROR(B1627),IF(ISERROR(B1626),IF(ISERROR(B1625),"BLANK",B1625),B1626),B1627)</f>
        <v>LH</v>
      </c>
      <c r="C1628" s="2" t="str">
        <f t="shared" si="3238"/>
        <v>KK</v>
      </c>
      <c r="D1628" s="2" t="str">
        <f t="shared" si="3238"/>
        <v>BC3</v>
      </c>
      <c r="E1628" s="7" t="str">
        <f>IF(ISERROR(VLOOKUP($D1628,SITES!$A:$E,2,FALSE)),"",VLOOKUP($D1628,SITES!$A:$E,2,FALSE))</f>
        <v>Broward County 3</v>
      </c>
      <c r="F1628" s="4">
        <f>IF(ISERROR(VLOOKUP($D1628,SITES!$A:$E,3,FALSE)),"",VLOOKUP($D1628,SITES!$A:$E,3,FALSE))</f>
        <v>26.158633333333334</v>
      </c>
      <c r="G1628" s="31">
        <f>IF(ISERROR(VLOOKUP($D1628,SITES!$A:$E,4,FALSE)),"",VLOOKUP($D1628,SITES!$A:$E,4,FALSE))</f>
        <v>-80.077349999999996</v>
      </c>
      <c r="H1628" s="50">
        <f t="shared" ref="H1628:P1628" si="3239">IF(ISERROR(H1627),IF(ISERROR(H1626),IF(ISERROR(H1625),"BLANK",H1625),H1626),H1627)</f>
        <v>45479</v>
      </c>
      <c r="I1628" s="2">
        <f t="shared" si="3239"/>
        <v>15</v>
      </c>
      <c r="J1628" s="2" t="str">
        <f t="shared" si="3239"/>
        <v>N</v>
      </c>
      <c r="K1628" s="6">
        <f t="shared" si="3239"/>
        <v>0.41666666666666669</v>
      </c>
      <c r="L1628" s="2" t="str">
        <f t="shared" si="3239"/>
        <v>Angela</v>
      </c>
      <c r="M1628" s="2">
        <f t="shared" si="3239"/>
        <v>18.899999999999999</v>
      </c>
      <c r="N1628" s="2">
        <f t="shared" si="3239"/>
        <v>2</v>
      </c>
      <c r="O1628" s="2">
        <f t="shared" si="3239"/>
        <v>2</v>
      </c>
      <c r="P1628" s="2" t="str">
        <f t="shared" si="3239"/>
        <v>dez</v>
      </c>
      <c r="Q1628" s="7" t="str">
        <f>IF($N1628=1,IF(ISERROR(VLOOKUP($P1628,'M1'!$A:$C,Q$2,FALSE)),"NOT PRESENT",VLOOKUP($P1628,'M1'!$A:$C,Q$2,FALSE)),IF($N1628=2,IF(ISERROR(VLOOKUP(DATA!$P1628,'M2'!$A:$C,Q$2,FALSE)),"NOT PRESENT",VLOOKUP(DATA!$P1628,'M2'!$A:$C,Q$2,FALSE)),IF($N1628=0,IF(ISERROR(VLOOKUP($P1628,'M1'!$A:$C,Q$2,FALSE)),IF(ISERROR(VLOOKUP(DATA!$P1628,'M2'!$A:$C,Q$2,FALSE)),"NOT PRESENT",VLOOKUP(DATA!$P1628,'M2'!$A:$C,Q$2,FALSE)),VLOOKUP($P1628,'M1'!$A:$C,Q$2,FALSE)),"SPECIFY METHOD")))</f>
        <v>Debris - Zero</v>
      </c>
      <c r="R1628" s="7" t="str">
        <f>IF($N1628=1,IF(ISERROR(VLOOKUP($P1628,'M1'!$A:$C,R$2,FALSE)),"NOT PRESENT",VLOOKUP($P1628,'M1'!$A:$C,R$2,FALSE)),IF($N1628=2,IF(ISERROR(VLOOKUP(DATA!$P1628,'M2'!$A:$C,R$2,FALSE)),"NOT PRESENT",VLOOKUP(DATA!$P1628,'M2'!$A:$C,R$2,FALSE)),IF($N1628=0,IF(ISERROR(VLOOKUP($P1628,'M1'!$A:$C,R$2,FALSE)),IF(ISERROR(VLOOKUP(DATA!$P1628,'M2'!$A:$C,R$2,FALSE)),"NOT PRESENT",VLOOKUP(DATA!$P1628,'M2'!$A:$C,R$2,FALSE)),VLOOKUP($P1628,'M1'!$A:$C,R$2,FALSE)),"SPECIFY METHOD")))</f>
        <v>No Debris found</v>
      </c>
      <c r="S1628" s="33">
        <f t="shared" si="3221"/>
        <v>0</v>
      </c>
      <c r="T1628" s="2">
        <v>0</v>
      </c>
    </row>
    <row r="1629" spans="2:20">
      <c r="B1629" s="2" t="str">
        <f t="shared" ref="B1629:D1629" si="3240">IF(ISERROR(B1628),IF(ISERROR(B1627),IF(ISERROR(B1626),"BLANK",B1626),B1627),B1628)</f>
        <v>LH</v>
      </c>
      <c r="C1629" s="2" t="str">
        <f t="shared" si="3240"/>
        <v>KK</v>
      </c>
      <c r="D1629" s="2" t="str">
        <f t="shared" si="3240"/>
        <v>BC3</v>
      </c>
      <c r="E1629" s="7" t="str">
        <f>IF(ISERROR(VLOOKUP($D1629,SITES!$A:$E,2,FALSE)),"",VLOOKUP($D1629,SITES!$A:$E,2,FALSE))</f>
        <v>Broward County 3</v>
      </c>
      <c r="F1629" s="4">
        <f>IF(ISERROR(VLOOKUP($D1629,SITES!$A:$E,3,FALSE)),"",VLOOKUP($D1629,SITES!$A:$E,3,FALSE))</f>
        <v>26.158633333333334</v>
      </c>
      <c r="G1629" s="31">
        <f>IF(ISERROR(VLOOKUP($D1629,SITES!$A:$E,4,FALSE)),"",VLOOKUP($D1629,SITES!$A:$E,4,FALSE))</f>
        <v>-80.077349999999996</v>
      </c>
      <c r="H1629" s="50">
        <f t="shared" ref="H1629:P1629" si="3241">IF(ISERROR(H1628),IF(ISERROR(H1627),IF(ISERROR(H1626),"BLANK",H1626),H1627),H1628)</f>
        <v>45479</v>
      </c>
      <c r="I1629" s="2">
        <f t="shared" si="3241"/>
        <v>15</v>
      </c>
      <c r="J1629" s="2" t="str">
        <f t="shared" si="3241"/>
        <v>N</v>
      </c>
      <c r="K1629" s="6">
        <f t="shared" si="3241"/>
        <v>0.41666666666666669</v>
      </c>
      <c r="L1629" s="2" t="str">
        <f t="shared" si="3241"/>
        <v>Angela</v>
      </c>
      <c r="M1629" s="2">
        <f t="shared" si="3241"/>
        <v>18.899999999999999</v>
      </c>
      <c r="N1629" s="2">
        <f t="shared" si="3241"/>
        <v>2</v>
      </c>
      <c r="O1629" s="2">
        <f t="shared" si="3241"/>
        <v>2</v>
      </c>
      <c r="P1629" s="2" t="str">
        <f t="shared" si="3241"/>
        <v>dez</v>
      </c>
      <c r="Q1629" s="7" t="str">
        <f>IF($N1629=1,IF(ISERROR(VLOOKUP($P1629,'M1'!$A:$C,Q$2,FALSE)),"NOT PRESENT",VLOOKUP($P1629,'M1'!$A:$C,Q$2,FALSE)),IF($N1629=2,IF(ISERROR(VLOOKUP(DATA!$P1629,'M2'!$A:$C,Q$2,FALSE)),"NOT PRESENT",VLOOKUP(DATA!$P1629,'M2'!$A:$C,Q$2,FALSE)),IF($N1629=0,IF(ISERROR(VLOOKUP($P1629,'M1'!$A:$C,Q$2,FALSE)),IF(ISERROR(VLOOKUP(DATA!$P1629,'M2'!$A:$C,Q$2,FALSE)),"NOT PRESENT",VLOOKUP(DATA!$P1629,'M2'!$A:$C,Q$2,FALSE)),VLOOKUP($P1629,'M1'!$A:$C,Q$2,FALSE)),"SPECIFY METHOD")))</f>
        <v>Debris - Zero</v>
      </c>
      <c r="R1629" s="7" t="str">
        <f>IF($N1629=1,IF(ISERROR(VLOOKUP($P1629,'M1'!$A:$C,R$2,FALSE)),"NOT PRESENT",VLOOKUP($P1629,'M1'!$A:$C,R$2,FALSE)),IF($N1629=2,IF(ISERROR(VLOOKUP(DATA!$P1629,'M2'!$A:$C,R$2,FALSE)),"NOT PRESENT",VLOOKUP(DATA!$P1629,'M2'!$A:$C,R$2,FALSE)),IF($N1629=0,IF(ISERROR(VLOOKUP($P1629,'M1'!$A:$C,R$2,FALSE)),IF(ISERROR(VLOOKUP(DATA!$P1629,'M2'!$A:$C,R$2,FALSE)),"NOT PRESENT",VLOOKUP(DATA!$P1629,'M2'!$A:$C,R$2,FALSE)),VLOOKUP($P1629,'M1'!$A:$C,R$2,FALSE)),"SPECIFY METHOD")))</f>
        <v>No Debris found</v>
      </c>
      <c r="S1629" s="33">
        <f t="shared" si="3221"/>
        <v>0</v>
      </c>
      <c r="T1629" s="2">
        <v>0</v>
      </c>
    </row>
    <row r="1630" spans="2:20">
      <c r="B1630" s="2" t="str">
        <f t="shared" ref="B1630:D1630" si="3242">IF(ISERROR(B1629),IF(ISERROR(B1628),IF(ISERROR(B1627),"BLANK",B1627),B1628),B1629)</f>
        <v>LH</v>
      </c>
      <c r="C1630" s="2" t="str">
        <f t="shared" si="3242"/>
        <v>KK</v>
      </c>
      <c r="D1630" s="2" t="str">
        <f t="shared" si="3242"/>
        <v>BC3</v>
      </c>
      <c r="E1630" s="7" t="str">
        <f>IF(ISERROR(VLOOKUP($D1630,SITES!$A:$E,2,FALSE)),"",VLOOKUP($D1630,SITES!$A:$E,2,FALSE))</f>
        <v>Broward County 3</v>
      </c>
      <c r="F1630" s="4">
        <f>IF(ISERROR(VLOOKUP($D1630,SITES!$A:$E,3,FALSE)),"",VLOOKUP($D1630,SITES!$A:$E,3,FALSE))</f>
        <v>26.158633333333334</v>
      </c>
      <c r="G1630" s="31">
        <f>IF(ISERROR(VLOOKUP($D1630,SITES!$A:$E,4,FALSE)),"",VLOOKUP($D1630,SITES!$A:$E,4,FALSE))</f>
        <v>-80.077349999999996</v>
      </c>
      <c r="H1630" s="50">
        <f t="shared" ref="H1630:P1630" si="3243">IF(ISERROR(H1629),IF(ISERROR(H1628),IF(ISERROR(H1627),"BLANK",H1627),H1628),H1629)</f>
        <v>45479</v>
      </c>
      <c r="I1630" s="2">
        <f t="shared" si="3243"/>
        <v>15</v>
      </c>
      <c r="J1630" s="2" t="str">
        <f t="shared" si="3243"/>
        <v>N</v>
      </c>
      <c r="K1630" s="6">
        <f t="shared" si="3243"/>
        <v>0.41666666666666669</v>
      </c>
      <c r="L1630" s="2" t="str">
        <f t="shared" si="3243"/>
        <v>Angela</v>
      </c>
      <c r="M1630" s="2">
        <f t="shared" si="3243"/>
        <v>18.899999999999999</v>
      </c>
      <c r="N1630" s="2">
        <f t="shared" si="3243"/>
        <v>2</v>
      </c>
      <c r="O1630" s="2">
        <f t="shared" si="3243"/>
        <v>2</v>
      </c>
      <c r="P1630" s="2" t="str">
        <f t="shared" si="3243"/>
        <v>dez</v>
      </c>
      <c r="Q1630" s="7" t="str">
        <f>IF($N1630=1,IF(ISERROR(VLOOKUP($P1630,'M1'!$A:$C,Q$2,FALSE)),"NOT PRESENT",VLOOKUP($P1630,'M1'!$A:$C,Q$2,FALSE)),IF($N1630=2,IF(ISERROR(VLOOKUP(DATA!$P1630,'M2'!$A:$C,Q$2,FALSE)),"NOT PRESENT",VLOOKUP(DATA!$P1630,'M2'!$A:$C,Q$2,FALSE)),IF($N1630=0,IF(ISERROR(VLOOKUP($P1630,'M1'!$A:$C,Q$2,FALSE)),IF(ISERROR(VLOOKUP(DATA!$P1630,'M2'!$A:$C,Q$2,FALSE)),"NOT PRESENT",VLOOKUP(DATA!$P1630,'M2'!$A:$C,Q$2,FALSE)),VLOOKUP($P1630,'M1'!$A:$C,Q$2,FALSE)),"SPECIFY METHOD")))</f>
        <v>Debris - Zero</v>
      </c>
      <c r="R1630" s="7" t="str">
        <f>IF($N1630=1,IF(ISERROR(VLOOKUP($P1630,'M1'!$A:$C,R$2,FALSE)),"NOT PRESENT",VLOOKUP($P1630,'M1'!$A:$C,R$2,FALSE)),IF($N1630=2,IF(ISERROR(VLOOKUP(DATA!$P1630,'M2'!$A:$C,R$2,FALSE)),"NOT PRESENT",VLOOKUP(DATA!$P1630,'M2'!$A:$C,R$2,FALSE)),IF($N1630=0,IF(ISERROR(VLOOKUP($P1630,'M1'!$A:$C,R$2,FALSE)),IF(ISERROR(VLOOKUP(DATA!$P1630,'M2'!$A:$C,R$2,FALSE)),"NOT PRESENT",VLOOKUP(DATA!$P1630,'M2'!$A:$C,R$2,FALSE)),VLOOKUP($P1630,'M1'!$A:$C,R$2,FALSE)),"SPECIFY METHOD")))</f>
        <v>No Debris found</v>
      </c>
      <c r="S1630" s="33">
        <f t="shared" si="3221"/>
        <v>0</v>
      </c>
      <c r="T1630" s="2">
        <v>0</v>
      </c>
    </row>
    <row r="1631" spans="2:20">
      <c r="B1631" s="2" t="str">
        <f t="shared" ref="B1631:D1631" si="3244">IF(ISERROR(B1630),IF(ISERROR(B1629),IF(ISERROR(B1628),"BLANK",B1628),B1629),B1630)</f>
        <v>LH</v>
      </c>
      <c r="C1631" s="2" t="str">
        <f t="shared" si="3244"/>
        <v>KK</v>
      </c>
      <c r="D1631" s="2" t="str">
        <f t="shared" si="3244"/>
        <v>BC3</v>
      </c>
      <c r="E1631" s="7" t="str">
        <f>IF(ISERROR(VLOOKUP($D1631,SITES!$A:$E,2,FALSE)),"",VLOOKUP($D1631,SITES!$A:$E,2,FALSE))</f>
        <v>Broward County 3</v>
      </c>
      <c r="F1631" s="4">
        <f>IF(ISERROR(VLOOKUP($D1631,SITES!$A:$E,3,FALSE)),"",VLOOKUP($D1631,SITES!$A:$E,3,FALSE))</f>
        <v>26.158633333333334</v>
      </c>
      <c r="G1631" s="31">
        <f>IF(ISERROR(VLOOKUP($D1631,SITES!$A:$E,4,FALSE)),"",VLOOKUP($D1631,SITES!$A:$E,4,FALSE))</f>
        <v>-80.077349999999996</v>
      </c>
      <c r="H1631" s="50">
        <f t="shared" ref="H1631:P1631" si="3245">IF(ISERROR(H1630),IF(ISERROR(H1629),IF(ISERROR(H1628),"BLANK",H1628),H1629),H1630)</f>
        <v>45479</v>
      </c>
      <c r="I1631" s="2">
        <f t="shared" si="3245"/>
        <v>15</v>
      </c>
      <c r="J1631" s="2" t="str">
        <f t="shared" si="3245"/>
        <v>N</v>
      </c>
      <c r="K1631" s="6">
        <f t="shared" si="3245"/>
        <v>0.41666666666666669</v>
      </c>
      <c r="L1631" s="2" t="str">
        <f t="shared" si="3245"/>
        <v>Angela</v>
      </c>
      <c r="M1631" s="2">
        <f t="shared" si="3245"/>
        <v>18.899999999999999</v>
      </c>
      <c r="N1631" s="2">
        <f t="shared" si="3245"/>
        <v>2</v>
      </c>
      <c r="O1631" s="2">
        <f t="shared" si="3245"/>
        <v>2</v>
      </c>
      <c r="P1631" s="2" t="str">
        <f t="shared" si="3245"/>
        <v>dez</v>
      </c>
      <c r="Q1631" s="7" t="str">
        <f>IF($N1631=1,IF(ISERROR(VLOOKUP($P1631,'M1'!$A:$C,Q$2,FALSE)),"NOT PRESENT",VLOOKUP($P1631,'M1'!$A:$C,Q$2,FALSE)),IF($N1631=2,IF(ISERROR(VLOOKUP(DATA!$P1631,'M2'!$A:$C,Q$2,FALSE)),"NOT PRESENT",VLOOKUP(DATA!$P1631,'M2'!$A:$C,Q$2,FALSE)),IF($N1631=0,IF(ISERROR(VLOOKUP($P1631,'M1'!$A:$C,Q$2,FALSE)),IF(ISERROR(VLOOKUP(DATA!$P1631,'M2'!$A:$C,Q$2,FALSE)),"NOT PRESENT",VLOOKUP(DATA!$P1631,'M2'!$A:$C,Q$2,FALSE)),VLOOKUP($P1631,'M1'!$A:$C,Q$2,FALSE)),"SPECIFY METHOD")))</f>
        <v>Debris - Zero</v>
      </c>
      <c r="R1631" s="7" t="str">
        <f>IF($N1631=1,IF(ISERROR(VLOOKUP($P1631,'M1'!$A:$C,R$2,FALSE)),"NOT PRESENT",VLOOKUP($P1631,'M1'!$A:$C,R$2,FALSE)),IF($N1631=2,IF(ISERROR(VLOOKUP(DATA!$P1631,'M2'!$A:$C,R$2,FALSE)),"NOT PRESENT",VLOOKUP(DATA!$P1631,'M2'!$A:$C,R$2,FALSE)),IF($N1631=0,IF(ISERROR(VLOOKUP($P1631,'M1'!$A:$C,R$2,FALSE)),IF(ISERROR(VLOOKUP(DATA!$P1631,'M2'!$A:$C,R$2,FALSE)),"NOT PRESENT",VLOOKUP(DATA!$P1631,'M2'!$A:$C,R$2,FALSE)),VLOOKUP($P1631,'M1'!$A:$C,R$2,FALSE)),"SPECIFY METHOD")))</f>
        <v>No Debris found</v>
      </c>
      <c r="S1631" s="33">
        <f t="shared" si="3221"/>
        <v>0</v>
      </c>
      <c r="T1631" s="2">
        <v>0</v>
      </c>
    </row>
    <row r="1632" spans="2:20">
      <c r="B1632" s="2" t="str">
        <f t="shared" ref="B1632:D1632" si="3246">IF(ISERROR(B1631),IF(ISERROR(B1630),IF(ISERROR(B1629),"BLANK",B1629),B1630),B1631)</f>
        <v>LH</v>
      </c>
      <c r="C1632" s="2" t="str">
        <f t="shared" si="3246"/>
        <v>KK</v>
      </c>
      <c r="D1632" s="2" t="str">
        <f t="shared" si="3246"/>
        <v>BC3</v>
      </c>
      <c r="E1632" s="7" t="str">
        <f>IF(ISERROR(VLOOKUP($D1632,SITES!$A:$E,2,FALSE)),"",VLOOKUP($D1632,SITES!$A:$E,2,FALSE))</f>
        <v>Broward County 3</v>
      </c>
      <c r="F1632" s="4">
        <f>IF(ISERROR(VLOOKUP($D1632,SITES!$A:$E,3,FALSE)),"",VLOOKUP($D1632,SITES!$A:$E,3,FALSE))</f>
        <v>26.158633333333334</v>
      </c>
      <c r="G1632" s="31">
        <f>IF(ISERROR(VLOOKUP($D1632,SITES!$A:$E,4,FALSE)),"",VLOOKUP($D1632,SITES!$A:$E,4,FALSE))</f>
        <v>-80.077349999999996</v>
      </c>
      <c r="H1632" s="50">
        <f t="shared" ref="H1632:P1632" si="3247">IF(ISERROR(H1631),IF(ISERROR(H1630),IF(ISERROR(H1629),"BLANK",H1629),H1630),H1631)</f>
        <v>45479</v>
      </c>
      <c r="I1632" s="2">
        <f t="shared" si="3247"/>
        <v>15</v>
      </c>
      <c r="J1632" s="2" t="str">
        <f t="shared" si="3247"/>
        <v>N</v>
      </c>
      <c r="K1632" s="6">
        <f t="shared" si="3247"/>
        <v>0.41666666666666669</v>
      </c>
      <c r="L1632" s="2" t="str">
        <f t="shared" si="3247"/>
        <v>Angela</v>
      </c>
      <c r="M1632" s="2">
        <f t="shared" si="3247"/>
        <v>18.899999999999999</v>
      </c>
      <c r="N1632" s="2">
        <f t="shared" si="3247"/>
        <v>2</v>
      </c>
      <c r="O1632" s="2">
        <f t="shared" si="3247"/>
        <v>2</v>
      </c>
      <c r="P1632" s="2" t="str">
        <f t="shared" si="3247"/>
        <v>dez</v>
      </c>
      <c r="Q1632" s="7" t="str">
        <f>IF($N1632=1,IF(ISERROR(VLOOKUP($P1632,'M1'!$A:$C,Q$2,FALSE)),"NOT PRESENT",VLOOKUP($P1632,'M1'!$A:$C,Q$2,FALSE)),IF($N1632=2,IF(ISERROR(VLOOKUP(DATA!$P1632,'M2'!$A:$C,Q$2,FALSE)),"NOT PRESENT",VLOOKUP(DATA!$P1632,'M2'!$A:$C,Q$2,FALSE)),IF($N1632=0,IF(ISERROR(VLOOKUP($P1632,'M1'!$A:$C,Q$2,FALSE)),IF(ISERROR(VLOOKUP(DATA!$P1632,'M2'!$A:$C,Q$2,FALSE)),"NOT PRESENT",VLOOKUP(DATA!$P1632,'M2'!$A:$C,Q$2,FALSE)),VLOOKUP($P1632,'M1'!$A:$C,Q$2,FALSE)),"SPECIFY METHOD")))</f>
        <v>Debris - Zero</v>
      </c>
      <c r="R1632" s="7" t="str">
        <f>IF($N1632=1,IF(ISERROR(VLOOKUP($P1632,'M1'!$A:$C,R$2,FALSE)),"NOT PRESENT",VLOOKUP($P1632,'M1'!$A:$C,R$2,FALSE)),IF($N1632=2,IF(ISERROR(VLOOKUP(DATA!$P1632,'M2'!$A:$C,R$2,FALSE)),"NOT PRESENT",VLOOKUP(DATA!$P1632,'M2'!$A:$C,R$2,FALSE)),IF($N1632=0,IF(ISERROR(VLOOKUP($P1632,'M1'!$A:$C,R$2,FALSE)),IF(ISERROR(VLOOKUP(DATA!$P1632,'M2'!$A:$C,R$2,FALSE)),"NOT PRESENT",VLOOKUP(DATA!$P1632,'M2'!$A:$C,R$2,FALSE)),VLOOKUP($P1632,'M1'!$A:$C,R$2,FALSE)),"SPECIFY METHOD")))</f>
        <v>No Debris found</v>
      </c>
      <c r="S1632" s="33">
        <f t="shared" si="3221"/>
        <v>0</v>
      </c>
      <c r="T1632" s="2">
        <v>0</v>
      </c>
    </row>
    <row r="1633" spans="2:20">
      <c r="B1633" s="2" t="str">
        <f t="shared" ref="B1633:D1633" si="3248">IF(ISERROR(B1632),IF(ISERROR(B1631),IF(ISERROR(B1630),"BLANK",B1630),B1631),B1632)</f>
        <v>LH</v>
      </c>
      <c r="C1633" s="2" t="str">
        <f t="shared" si="3248"/>
        <v>KK</v>
      </c>
      <c r="D1633" s="2" t="str">
        <f t="shared" si="3248"/>
        <v>BC3</v>
      </c>
      <c r="E1633" s="7" t="str">
        <f>IF(ISERROR(VLOOKUP($D1633,SITES!$A:$E,2,FALSE)),"",VLOOKUP($D1633,SITES!$A:$E,2,FALSE))</f>
        <v>Broward County 3</v>
      </c>
      <c r="F1633" s="4">
        <f>IF(ISERROR(VLOOKUP($D1633,SITES!$A:$E,3,FALSE)),"",VLOOKUP($D1633,SITES!$A:$E,3,FALSE))</f>
        <v>26.158633333333334</v>
      </c>
      <c r="G1633" s="31">
        <f>IF(ISERROR(VLOOKUP($D1633,SITES!$A:$E,4,FALSE)),"",VLOOKUP($D1633,SITES!$A:$E,4,FALSE))</f>
        <v>-80.077349999999996</v>
      </c>
      <c r="H1633" s="50">
        <f t="shared" ref="H1633:P1633" si="3249">IF(ISERROR(H1632),IF(ISERROR(H1631),IF(ISERROR(H1630),"BLANK",H1630),H1631),H1632)</f>
        <v>45479</v>
      </c>
      <c r="I1633" s="2">
        <f t="shared" si="3249"/>
        <v>15</v>
      </c>
      <c r="J1633" s="2" t="str">
        <f t="shared" si="3249"/>
        <v>N</v>
      </c>
      <c r="K1633" s="6">
        <f t="shared" si="3249"/>
        <v>0.41666666666666669</v>
      </c>
      <c r="L1633" s="2" t="str">
        <f t="shared" si="3249"/>
        <v>Angela</v>
      </c>
      <c r="M1633" s="2">
        <f t="shared" si="3249"/>
        <v>18.899999999999999</v>
      </c>
      <c r="N1633" s="2">
        <f t="shared" si="3249"/>
        <v>2</v>
      </c>
      <c r="O1633" s="2">
        <f t="shared" si="3249"/>
        <v>2</v>
      </c>
      <c r="P1633" s="2" t="str">
        <f t="shared" si="3249"/>
        <v>dez</v>
      </c>
      <c r="Q1633" s="7" t="str">
        <f>IF($N1633=1,IF(ISERROR(VLOOKUP($P1633,'M1'!$A:$C,Q$2,FALSE)),"NOT PRESENT",VLOOKUP($P1633,'M1'!$A:$C,Q$2,FALSE)),IF($N1633=2,IF(ISERROR(VLOOKUP(DATA!$P1633,'M2'!$A:$C,Q$2,FALSE)),"NOT PRESENT",VLOOKUP(DATA!$P1633,'M2'!$A:$C,Q$2,FALSE)),IF($N1633=0,IF(ISERROR(VLOOKUP($P1633,'M1'!$A:$C,Q$2,FALSE)),IF(ISERROR(VLOOKUP(DATA!$P1633,'M2'!$A:$C,Q$2,FALSE)),"NOT PRESENT",VLOOKUP(DATA!$P1633,'M2'!$A:$C,Q$2,FALSE)),VLOOKUP($P1633,'M1'!$A:$C,Q$2,FALSE)),"SPECIFY METHOD")))</f>
        <v>Debris - Zero</v>
      </c>
      <c r="R1633" s="7" t="str">
        <f>IF($N1633=1,IF(ISERROR(VLOOKUP($P1633,'M1'!$A:$C,R$2,FALSE)),"NOT PRESENT",VLOOKUP($P1633,'M1'!$A:$C,R$2,FALSE)),IF($N1633=2,IF(ISERROR(VLOOKUP(DATA!$P1633,'M2'!$A:$C,R$2,FALSE)),"NOT PRESENT",VLOOKUP(DATA!$P1633,'M2'!$A:$C,R$2,FALSE)),IF($N1633=0,IF(ISERROR(VLOOKUP($P1633,'M1'!$A:$C,R$2,FALSE)),IF(ISERROR(VLOOKUP(DATA!$P1633,'M2'!$A:$C,R$2,FALSE)),"NOT PRESENT",VLOOKUP(DATA!$P1633,'M2'!$A:$C,R$2,FALSE)),VLOOKUP($P1633,'M1'!$A:$C,R$2,FALSE)),"SPECIFY METHOD")))</f>
        <v>No Debris found</v>
      </c>
      <c r="S1633" s="33">
        <f t="shared" si="3221"/>
        <v>0</v>
      </c>
      <c r="T1633" s="2">
        <v>0</v>
      </c>
    </row>
    <row r="1634" spans="2:20">
      <c r="B1634" s="2" t="str">
        <f t="shared" ref="B1634:D1634" si="3250">IF(ISERROR(B1633),IF(ISERROR(B1632),IF(ISERROR(B1631),"BLANK",B1631),B1632),B1633)</f>
        <v>LH</v>
      </c>
      <c r="C1634" s="2" t="str">
        <f t="shared" si="3250"/>
        <v>KK</v>
      </c>
      <c r="D1634" s="2" t="str">
        <f t="shared" si="3250"/>
        <v>BC3</v>
      </c>
      <c r="E1634" s="7" t="str">
        <f>IF(ISERROR(VLOOKUP($D1634,SITES!$A:$E,2,FALSE)),"",VLOOKUP($D1634,SITES!$A:$E,2,FALSE))</f>
        <v>Broward County 3</v>
      </c>
      <c r="F1634" s="4">
        <f>IF(ISERROR(VLOOKUP($D1634,SITES!$A:$E,3,FALSE)),"",VLOOKUP($D1634,SITES!$A:$E,3,FALSE))</f>
        <v>26.158633333333334</v>
      </c>
      <c r="G1634" s="31">
        <f>IF(ISERROR(VLOOKUP($D1634,SITES!$A:$E,4,FALSE)),"",VLOOKUP($D1634,SITES!$A:$E,4,FALSE))</f>
        <v>-80.077349999999996</v>
      </c>
      <c r="H1634" s="50">
        <f t="shared" ref="H1634:P1634" si="3251">IF(ISERROR(H1633),IF(ISERROR(H1632),IF(ISERROR(H1631),"BLANK",H1631),H1632),H1633)</f>
        <v>45479</v>
      </c>
      <c r="I1634" s="2">
        <f t="shared" si="3251"/>
        <v>15</v>
      </c>
      <c r="J1634" s="2" t="str">
        <f t="shared" si="3251"/>
        <v>N</v>
      </c>
      <c r="K1634" s="6">
        <f t="shared" si="3251"/>
        <v>0.41666666666666669</v>
      </c>
      <c r="L1634" s="2" t="str">
        <f t="shared" si="3251"/>
        <v>Angela</v>
      </c>
      <c r="M1634" s="2">
        <f t="shared" si="3251"/>
        <v>18.899999999999999</v>
      </c>
      <c r="N1634" s="2">
        <f t="shared" si="3251"/>
        <v>2</v>
      </c>
      <c r="O1634" s="2">
        <f t="shared" si="3251"/>
        <v>2</v>
      </c>
      <c r="P1634" s="2" t="str">
        <f t="shared" si="3251"/>
        <v>dez</v>
      </c>
      <c r="Q1634" s="7" t="str">
        <f>IF($N1634=1,IF(ISERROR(VLOOKUP($P1634,'M1'!$A:$C,Q$2,FALSE)),"NOT PRESENT",VLOOKUP($P1634,'M1'!$A:$C,Q$2,FALSE)),IF($N1634=2,IF(ISERROR(VLOOKUP(DATA!$P1634,'M2'!$A:$C,Q$2,FALSE)),"NOT PRESENT",VLOOKUP(DATA!$P1634,'M2'!$A:$C,Q$2,FALSE)),IF($N1634=0,IF(ISERROR(VLOOKUP($P1634,'M1'!$A:$C,Q$2,FALSE)),IF(ISERROR(VLOOKUP(DATA!$P1634,'M2'!$A:$C,Q$2,FALSE)),"NOT PRESENT",VLOOKUP(DATA!$P1634,'M2'!$A:$C,Q$2,FALSE)),VLOOKUP($P1634,'M1'!$A:$C,Q$2,FALSE)),"SPECIFY METHOD")))</f>
        <v>Debris - Zero</v>
      </c>
      <c r="R1634" s="7" t="str">
        <f>IF($N1634=1,IF(ISERROR(VLOOKUP($P1634,'M1'!$A:$C,R$2,FALSE)),"NOT PRESENT",VLOOKUP($P1634,'M1'!$A:$C,R$2,FALSE)),IF($N1634=2,IF(ISERROR(VLOOKUP(DATA!$P1634,'M2'!$A:$C,R$2,FALSE)),"NOT PRESENT",VLOOKUP(DATA!$P1634,'M2'!$A:$C,R$2,FALSE)),IF($N1634=0,IF(ISERROR(VLOOKUP($P1634,'M1'!$A:$C,R$2,FALSE)),IF(ISERROR(VLOOKUP(DATA!$P1634,'M2'!$A:$C,R$2,FALSE)),"NOT PRESENT",VLOOKUP(DATA!$P1634,'M2'!$A:$C,R$2,FALSE)),VLOOKUP($P1634,'M1'!$A:$C,R$2,FALSE)),"SPECIFY METHOD")))</f>
        <v>No Debris found</v>
      </c>
      <c r="S1634" s="33">
        <f t="shared" si="3221"/>
        <v>0</v>
      </c>
      <c r="T1634" s="2">
        <v>0</v>
      </c>
    </row>
    <row r="1635" spans="2:20">
      <c r="B1635" s="2" t="str">
        <f t="shared" ref="B1635:D1635" si="3252">IF(ISERROR(B1634),IF(ISERROR(B1633),IF(ISERROR(B1632),"BLANK",B1632),B1633),B1634)</f>
        <v>LH</v>
      </c>
      <c r="C1635" s="2" t="str">
        <f t="shared" si="3252"/>
        <v>KK</v>
      </c>
      <c r="D1635" s="2" t="str">
        <f t="shared" si="3252"/>
        <v>BC3</v>
      </c>
      <c r="E1635" s="7" t="str">
        <f>IF(ISERROR(VLOOKUP($D1635,SITES!$A:$E,2,FALSE)),"",VLOOKUP($D1635,SITES!$A:$E,2,FALSE))</f>
        <v>Broward County 3</v>
      </c>
      <c r="F1635" s="4">
        <f>IF(ISERROR(VLOOKUP($D1635,SITES!$A:$E,3,FALSE)),"",VLOOKUP($D1635,SITES!$A:$E,3,FALSE))</f>
        <v>26.158633333333334</v>
      </c>
      <c r="G1635" s="31">
        <f>IF(ISERROR(VLOOKUP($D1635,SITES!$A:$E,4,FALSE)),"",VLOOKUP($D1635,SITES!$A:$E,4,FALSE))</f>
        <v>-80.077349999999996</v>
      </c>
      <c r="H1635" s="50">
        <f t="shared" ref="H1635:P1635" si="3253">IF(ISERROR(H1634),IF(ISERROR(H1633),IF(ISERROR(H1632),"BLANK",H1632),H1633),H1634)</f>
        <v>45479</v>
      </c>
      <c r="I1635" s="2">
        <f t="shared" si="3253"/>
        <v>15</v>
      </c>
      <c r="J1635" s="2" t="str">
        <f t="shared" si="3253"/>
        <v>N</v>
      </c>
      <c r="K1635" s="6">
        <f t="shared" si="3253"/>
        <v>0.41666666666666669</v>
      </c>
      <c r="L1635" s="2" t="str">
        <f t="shared" si="3253"/>
        <v>Angela</v>
      </c>
      <c r="M1635" s="2">
        <f t="shared" si="3253"/>
        <v>18.899999999999999</v>
      </c>
      <c r="N1635" s="2">
        <f t="shared" si="3253"/>
        <v>2</v>
      </c>
      <c r="O1635" s="2">
        <f t="shared" si="3253"/>
        <v>2</v>
      </c>
      <c r="P1635" s="2" t="str">
        <f t="shared" si="3253"/>
        <v>dez</v>
      </c>
      <c r="Q1635" s="7" t="str">
        <f>IF($N1635=1,IF(ISERROR(VLOOKUP($P1635,'M1'!$A:$C,Q$2,FALSE)),"NOT PRESENT",VLOOKUP($P1635,'M1'!$A:$C,Q$2,FALSE)),IF($N1635=2,IF(ISERROR(VLOOKUP(DATA!$P1635,'M2'!$A:$C,Q$2,FALSE)),"NOT PRESENT",VLOOKUP(DATA!$P1635,'M2'!$A:$C,Q$2,FALSE)),IF($N1635=0,IF(ISERROR(VLOOKUP($P1635,'M1'!$A:$C,Q$2,FALSE)),IF(ISERROR(VLOOKUP(DATA!$P1635,'M2'!$A:$C,Q$2,FALSE)),"NOT PRESENT",VLOOKUP(DATA!$P1635,'M2'!$A:$C,Q$2,FALSE)),VLOOKUP($P1635,'M1'!$A:$C,Q$2,FALSE)),"SPECIFY METHOD")))</f>
        <v>Debris - Zero</v>
      </c>
      <c r="R1635" s="7" t="str">
        <f>IF($N1635=1,IF(ISERROR(VLOOKUP($P1635,'M1'!$A:$C,R$2,FALSE)),"NOT PRESENT",VLOOKUP($P1635,'M1'!$A:$C,R$2,FALSE)),IF($N1635=2,IF(ISERROR(VLOOKUP(DATA!$P1635,'M2'!$A:$C,R$2,FALSE)),"NOT PRESENT",VLOOKUP(DATA!$P1635,'M2'!$A:$C,R$2,FALSE)),IF($N1635=0,IF(ISERROR(VLOOKUP($P1635,'M1'!$A:$C,R$2,FALSE)),IF(ISERROR(VLOOKUP(DATA!$P1635,'M2'!$A:$C,R$2,FALSE)),"NOT PRESENT",VLOOKUP(DATA!$P1635,'M2'!$A:$C,R$2,FALSE)),VLOOKUP($P1635,'M1'!$A:$C,R$2,FALSE)),"SPECIFY METHOD")))</f>
        <v>No Debris found</v>
      </c>
      <c r="S1635" s="33">
        <f t="shared" si="3221"/>
        <v>0</v>
      </c>
      <c r="T1635" s="2">
        <v>0</v>
      </c>
    </row>
    <row r="1636" spans="2:20">
      <c r="B1636" s="2" t="str">
        <f t="shared" ref="B1636:D1636" si="3254">IF(ISERROR(B1635),IF(ISERROR(B1634),IF(ISERROR(B1633),"BLANK",B1633),B1634),B1635)</f>
        <v>LH</v>
      </c>
      <c r="C1636" s="2" t="str">
        <f t="shared" si="3254"/>
        <v>KK</v>
      </c>
      <c r="D1636" s="2" t="str">
        <f t="shared" si="3254"/>
        <v>BC3</v>
      </c>
      <c r="E1636" s="7" t="str">
        <f>IF(ISERROR(VLOOKUP($D1636,SITES!$A:$E,2,FALSE)),"",VLOOKUP($D1636,SITES!$A:$E,2,FALSE))</f>
        <v>Broward County 3</v>
      </c>
      <c r="F1636" s="4">
        <f>IF(ISERROR(VLOOKUP($D1636,SITES!$A:$E,3,FALSE)),"",VLOOKUP($D1636,SITES!$A:$E,3,FALSE))</f>
        <v>26.158633333333334</v>
      </c>
      <c r="G1636" s="31">
        <f>IF(ISERROR(VLOOKUP($D1636,SITES!$A:$E,4,FALSE)),"",VLOOKUP($D1636,SITES!$A:$E,4,FALSE))</f>
        <v>-80.077349999999996</v>
      </c>
      <c r="H1636" s="50">
        <f t="shared" ref="H1636:P1636" si="3255">IF(ISERROR(H1635),IF(ISERROR(H1634),IF(ISERROR(H1633),"BLANK",H1633),H1634),H1635)</f>
        <v>45479</v>
      </c>
      <c r="I1636" s="2">
        <f t="shared" si="3255"/>
        <v>15</v>
      </c>
      <c r="J1636" s="2" t="str">
        <f t="shared" si="3255"/>
        <v>N</v>
      </c>
      <c r="K1636" s="6">
        <f t="shared" si="3255"/>
        <v>0.41666666666666669</v>
      </c>
      <c r="L1636" s="2" t="str">
        <f t="shared" si="3255"/>
        <v>Angela</v>
      </c>
      <c r="M1636" s="2">
        <f t="shared" si="3255"/>
        <v>18.899999999999999</v>
      </c>
      <c r="N1636" s="2">
        <f t="shared" si="3255"/>
        <v>2</v>
      </c>
      <c r="O1636" s="2">
        <f t="shared" si="3255"/>
        <v>2</v>
      </c>
      <c r="P1636" s="2" t="str">
        <f t="shared" si="3255"/>
        <v>dez</v>
      </c>
      <c r="Q1636" s="7" t="str">
        <f>IF($N1636=1,IF(ISERROR(VLOOKUP($P1636,'M1'!$A:$C,Q$2,FALSE)),"NOT PRESENT",VLOOKUP($P1636,'M1'!$A:$C,Q$2,FALSE)),IF($N1636=2,IF(ISERROR(VLOOKUP(DATA!$P1636,'M2'!$A:$C,Q$2,FALSE)),"NOT PRESENT",VLOOKUP(DATA!$P1636,'M2'!$A:$C,Q$2,FALSE)),IF($N1636=0,IF(ISERROR(VLOOKUP($P1636,'M1'!$A:$C,Q$2,FALSE)),IF(ISERROR(VLOOKUP(DATA!$P1636,'M2'!$A:$C,Q$2,FALSE)),"NOT PRESENT",VLOOKUP(DATA!$P1636,'M2'!$A:$C,Q$2,FALSE)),VLOOKUP($P1636,'M1'!$A:$C,Q$2,FALSE)),"SPECIFY METHOD")))</f>
        <v>Debris - Zero</v>
      </c>
      <c r="R1636" s="7" t="str">
        <f>IF($N1636=1,IF(ISERROR(VLOOKUP($P1636,'M1'!$A:$C,R$2,FALSE)),"NOT PRESENT",VLOOKUP($P1636,'M1'!$A:$C,R$2,FALSE)),IF($N1636=2,IF(ISERROR(VLOOKUP(DATA!$P1636,'M2'!$A:$C,R$2,FALSE)),"NOT PRESENT",VLOOKUP(DATA!$P1636,'M2'!$A:$C,R$2,FALSE)),IF($N1636=0,IF(ISERROR(VLOOKUP($P1636,'M1'!$A:$C,R$2,FALSE)),IF(ISERROR(VLOOKUP(DATA!$P1636,'M2'!$A:$C,R$2,FALSE)),"NOT PRESENT",VLOOKUP(DATA!$P1636,'M2'!$A:$C,R$2,FALSE)),VLOOKUP($P1636,'M1'!$A:$C,R$2,FALSE)),"SPECIFY METHOD")))</f>
        <v>No Debris found</v>
      </c>
      <c r="S1636" s="33">
        <f t="shared" si="3221"/>
        <v>0</v>
      </c>
      <c r="T1636" s="2">
        <v>0</v>
      </c>
    </row>
    <row r="1637" spans="2:20">
      <c r="B1637" s="2" t="str">
        <f t="shared" ref="B1637:D1637" si="3256">IF(ISERROR(B1636),IF(ISERROR(B1635),IF(ISERROR(B1634),"BLANK",B1634),B1635),B1636)</f>
        <v>LH</v>
      </c>
      <c r="C1637" s="2" t="str">
        <f t="shared" si="3256"/>
        <v>KK</v>
      </c>
      <c r="D1637" s="2" t="str">
        <f t="shared" si="3256"/>
        <v>BC3</v>
      </c>
      <c r="E1637" s="7" t="str">
        <f>IF(ISERROR(VLOOKUP($D1637,SITES!$A:$E,2,FALSE)),"",VLOOKUP($D1637,SITES!$A:$E,2,FALSE))</f>
        <v>Broward County 3</v>
      </c>
      <c r="F1637" s="4">
        <f>IF(ISERROR(VLOOKUP($D1637,SITES!$A:$E,3,FALSE)),"",VLOOKUP($D1637,SITES!$A:$E,3,FALSE))</f>
        <v>26.158633333333334</v>
      </c>
      <c r="G1637" s="31">
        <f>IF(ISERROR(VLOOKUP($D1637,SITES!$A:$E,4,FALSE)),"",VLOOKUP($D1637,SITES!$A:$E,4,FALSE))</f>
        <v>-80.077349999999996</v>
      </c>
      <c r="H1637" s="50">
        <f t="shared" ref="H1637:P1637" si="3257">IF(ISERROR(H1636),IF(ISERROR(H1635),IF(ISERROR(H1634),"BLANK",H1634),H1635),H1636)</f>
        <v>45479</v>
      </c>
      <c r="I1637" s="2">
        <f t="shared" si="3257"/>
        <v>15</v>
      </c>
      <c r="J1637" s="2" t="str">
        <f t="shared" si="3257"/>
        <v>N</v>
      </c>
      <c r="K1637" s="6">
        <f t="shared" si="3257"/>
        <v>0.41666666666666669</v>
      </c>
      <c r="L1637" s="2" t="str">
        <f t="shared" si="3257"/>
        <v>Angela</v>
      </c>
      <c r="M1637" s="2">
        <f t="shared" si="3257"/>
        <v>18.899999999999999</v>
      </c>
      <c r="N1637" s="2">
        <f t="shared" si="3257"/>
        <v>2</v>
      </c>
      <c r="O1637" s="2">
        <f t="shared" si="3257"/>
        <v>2</v>
      </c>
      <c r="P1637" s="2" t="str">
        <f t="shared" si="3257"/>
        <v>dez</v>
      </c>
      <c r="Q1637" s="7" t="str">
        <f>IF($N1637=1,IF(ISERROR(VLOOKUP($P1637,'M1'!$A:$C,Q$2,FALSE)),"NOT PRESENT",VLOOKUP($P1637,'M1'!$A:$C,Q$2,FALSE)),IF($N1637=2,IF(ISERROR(VLOOKUP(DATA!$P1637,'M2'!$A:$C,Q$2,FALSE)),"NOT PRESENT",VLOOKUP(DATA!$P1637,'M2'!$A:$C,Q$2,FALSE)),IF($N1637=0,IF(ISERROR(VLOOKUP($P1637,'M1'!$A:$C,Q$2,FALSE)),IF(ISERROR(VLOOKUP(DATA!$P1637,'M2'!$A:$C,Q$2,FALSE)),"NOT PRESENT",VLOOKUP(DATA!$P1637,'M2'!$A:$C,Q$2,FALSE)),VLOOKUP($P1637,'M1'!$A:$C,Q$2,FALSE)),"SPECIFY METHOD")))</f>
        <v>Debris - Zero</v>
      </c>
      <c r="R1637" s="7" t="str">
        <f>IF($N1637=1,IF(ISERROR(VLOOKUP($P1637,'M1'!$A:$C,R$2,FALSE)),"NOT PRESENT",VLOOKUP($P1637,'M1'!$A:$C,R$2,FALSE)),IF($N1637=2,IF(ISERROR(VLOOKUP(DATA!$P1637,'M2'!$A:$C,R$2,FALSE)),"NOT PRESENT",VLOOKUP(DATA!$P1637,'M2'!$A:$C,R$2,FALSE)),IF($N1637=0,IF(ISERROR(VLOOKUP($P1637,'M1'!$A:$C,R$2,FALSE)),IF(ISERROR(VLOOKUP(DATA!$P1637,'M2'!$A:$C,R$2,FALSE)),"NOT PRESENT",VLOOKUP(DATA!$P1637,'M2'!$A:$C,R$2,FALSE)),VLOOKUP($P1637,'M1'!$A:$C,R$2,FALSE)),"SPECIFY METHOD")))</f>
        <v>No Debris found</v>
      </c>
      <c r="S1637" s="33">
        <f t="shared" si="3221"/>
        <v>0</v>
      </c>
      <c r="T1637" s="2">
        <v>0</v>
      </c>
    </row>
    <row r="1638" spans="2:20">
      <c r="B1638" s="2" t="str">
        <f t="shared" ref="B1638:D1638" si="3258">IF(ISERROR(B1637),IF(ISERROR(B1636),IF(ISERROR(B1635),"BLANK",B1635),B1636),B1637)</f>
        <v>LH</v>
      </c>
      <c r="C1638" s="2" t="str">
        <f t="shared" si="3258"/>
        <v>KK</v>
      </c>
      <c r="D1638" s="2" t="str">
        <f t="shared" si="3258"/>
        <v>BC3</v>
      </c>
      <c r="E1638" s="7" t="str">
        <f>IF(ISERROR(VLOOKUP($D1638,SITES!$A:$E,2,FALSE)),"",VLOOKUP($D1638,SITES!$A:$E,2,FALSE))</f>
        <v>Broward County 3</v>
      </c>
      <c r="F1638" s="4">
        <f>IF(ISERROR(VLOOKUP($D1638,SITES!$A:$E,3,FALSE)),"",VLOOKUP($D1638,SITES!$A:$E,3,FALSE))</f>
        <v>26.158633333333334</v>
      </c>
      <c r="G1638" s="31">
        <f>IF(ISERROR(VLOOKUP($D1638,SITES!$A:$E,4,FALSE)),"",VLOOKUP($D1638,SITES!$A:$E,4,FALSE))</f>
        <v>-80.077349999999996</v>
      </c>
      <c r="H1638" s="50">
        <f t="shared" ref="H1638:P1638" si="3259">IF(ISERROR(H1637),IF(ISERROR(H1636),IF(ISERROR(H1635),"BLANK",H1635),H1636),H1637)</f>
        <v>45479</v>
      </c>
      <c r="I1638" s="2">
        <f t="shared" si="3259"/>
        <v>15</v>
      </c>
      <c r="J1638" s="2" t="str">
        <f t="shared" si="3259"/>
        <v>N</v>
      </c>
      <c r="K1638" s="6">
        <f t="shared" si="3259"/>
        <v>0.41666666666666669</v>
      </c>
      <c r="L1638" s="2" t="str">
        <f t="shared" si="3259"/>
        <v>Angela</v>
      </c>
      <c r="M1638" s="2">
        <f t="shared" si="3259"/>
        <v>18.899999999999999</v>
      </c>
      <c r="N1638" s="2">
        <f t="shared" si="3259"/>
        <v>2</v>
      </c>
      <c r="O1638" s="2">
        <f t="shared" si="3259"/>
        <v>2</v>
      </c>
      <c r="P1638" s="2" t="str">
        <f t="shared" si="3259"/>
        <v>dez</v>
      </c>
      <c r="Q1638" s="7" t="str">
        <f>IF($N1638=1,IF(ISERROR(VLOOKUP($P1638,'M1'!$A:$C,Q$2,FALSE)),"NOT PRESENT",VLOOKUP($P1638,'M1'!$A:$C,Q$2,FALSE)),IF($N1638=2,IF(ISERROR(VLOOKUP(DATA!$P1638,'M2'!$A:$C,Q$2,FALSE)),"NOT PRESENT",VLOOKUP(DATA!$P1638,'M2'!$A:$C,Q$2,FALSE)),IF($N1638=0,IF(ISERROR(VLOOKUP($P1638,'M1'!$A:$C,Q$2,FALSE)),IF(ISERROR(VLOOKUP(DATA!$P1638,'M2'!$A:$C,Q$2,FALSE)),"NOT PRESENT",VLOOKUP(DATA!$P1638,'M2'!$A:$C,Q$2,FALSE)),VLOOKUP($P1638,'M1'!$A:$C,Q$2,FALSE)),"SPECIFY METHOD")))</f>
        <v>Debris - Zero</v>
      </c>
      <c r="R1638" s="7" t="str">
        <f>IF($N1638=1,IF(ISERROR(VLOOKUP($P1638,'M1'!$A:$C,R$2,FALSE)),"NOT PRESENT",VLOOKUP($P1638,'M1'!$A:$C,R$2,FALSE)),IF($N1638=2,IF(ISERROR(VLOOKUP(DATA!$P1638,'M2'!$A:$C,R$2,FALSE)),"NOT PRESENT",VLOOKUP(DATA!$P1638,'M2'!$A:$C,R$2,FALSE)),IF($N1638=0,IF(ISERROR(VLOOKUP($P1638,'M1'!$A:$C,R$2,FALSE)),IF(ISERROR(VLOOKUP(DATA!$P1638,'M2'!$A:$C,R$2,FALSE)),"NOT PRESENT",VLOOKUP(DATA!$P1638,'M2'!$A:$C,R$2,FALSE)),VLOOKUP($P1638,'M1'!$A:$C,R$2,FALSE)),"SPECIFY METHOD")))</f>
        <v>No Debris found</v>
      </c>
      <c r="S1638" s="33">
        <f t="shared" si="3221"/>
        <v>0</v>
      </c>
      <c r="T1638" s="2">
        <v>0</v>
      </c>
    </row>
    <row r="1639" spans="2:20">
      <c r="B1639" s="2" t="str">
        <f t="shared" ref="B1639:D1639" si="3260">IF(ISERROR(B1638),IF(ISERROR(B1637),IF(ISERROR(B1636),"BLANK",B1636),B1637),B1638)</f>
        <v>LH</v>
      </c>
      <c r="C1639" s="2" t="str">
        <f t="shared" si="3260"/>
        <v>KK</v>
      </c>
      <c r="D1639" s="2" t="str">
        <f t="shared" si="3260"/>
        <v>BC3</v>
      </c>
      <c r="E1639" s="7" t="str">
        <f>IF(ISERROR(VLOOKUP($D1639,SITES!$A:$E,2,FALSE)),"",VLOOKUP($D1639,SITES!$A:$E,2,FALSE))</f>
        <v>Broward County 3</v>
      </c>
      <c r="F1639" s="4">
        <f>IF(ISERROR(VLOOKUP($D1639,SITES!$A:$E,3,FALSE)),"",VLOOKUP($D1639,SITES!$A:$E,3,FALSE))</f>
        <v>26.158633333333334</v>
      </c>
      <c r="G1639" s="31">
        <f>IF(ISERROR(VLOOKUP($D1639,SITES!$A:$E,4,FALSE)),"",VLOOKUP($D1639,SITES!$A:$E,4,FALSE))</f>
        <v>-80.077349999999996</v>
      </c>
      <c r="H1639" s="50">
        <f t="shared" ref="H1639:P1639" si="3261">IF(ISERROR(H1638),IF(ISERROR(H1637),IF(ISERROR(H1636),"BLANK",H1636),H1637),H1638)</f>
        <v>45479</v>
      </c>
      <c r="I1639" s="2">
        <f t="shared" si="3261"/>
        <v>15</v>
      </c>
      <c r="J1639" s="2" t="str">
        <f t="shared" si="3261"/>
        <v>N</v>
      </c>
      <c r="K1639" s="6">
        <f t="shared" si="3261"/>
        <v>0.41666666666666669</v>
      </c>
      <c r="L1639" s="2" t="str">
        <f t="shared" si="3261"/>
        <v>Angela</v>
      </c>
      <c r="M1639" s="2">
        <f t="shared" si="3261"/>
        <v>18.899999999999999</v>
      </c>
      <c r="N1639" s="2">
        <f t="shared" si="3261"/>
        <v>2</v>
      </c>
      <c r="O1639" s="2">
        <f t="shared" si="3261"/>
        <v>2</v>
      </c>
      <c r="P1639" s="2" t="str">
        <f t="shared" si="3261"/>
        <v>dez</v>
      </c>
      <c r="Q1639" s="7" t="str">
        <f>IF($N1639=1,IF(ISERROR(VLOOKUP($P1639,'M1'!$A:$C,Q$2,FALSE)),"NOT PRESENT",VLOOKUP($P1639,'M1'!$A:$C,Q$2,FALSE)),IF($N1639=2,IF(ISERROR(VLOOKUP(DATA!$P1639,'M2'!$A:$C,Q$2,FALSE)),"NOT PRESENT",VLOOKUP(DATA!$P1639,'M2'!$A:$C,Q$2,FALSE)),IF($N1639=0,IF(ISERROR(VLOOKUP($P1639,'M1'!$A:$C,Q$2,FALSE)),IF(ISERROR(VLOOKUP(DATA!$P1639,'M2'!$A:$C,Q$2,FALSE)),"NOT PRESENT",VLOOKUP(DATA!$P1639,'M2'!$A:$C,Q$2,FALSE)),VLOOKUP($P1639,'M1'!$A:$C,Q$2,FALSE)),"SPECIFY METHOD")))</f>
        <v>Debris - Zero</v>
      </c>
      <c r="R1639" s="7" t="str">
        <f>IF($N1639=1,IF(ISERROR(VLOOKUP($P1639,'M1'!$A:$C,R$2,FALSE)),"NOT PRESENT",VLOOKUP($P1639,'M1'!$A:$C,R$2,FALSE)),IF($N1639=2,IF(ISERROR(VLOOKUP(DATA!$P1639,'M2'!$A:$C,R$2,FALSE)),"NOT PRESENT",VLOOKUP(DATA!$P1639,'M2'!$A:$C,R$2,FALSE)),IF($N1639=0,IF(ISERROR(VLOOKUP($P1639,'M1'!$A:$C,R$2,FALSE)),IF(ISERROR(VLOOKUP(DATA!$P1639,'M2'!$A:$C,R$2,FALSE)),"NOT PRESENT",VLOOKUP(DATA!$P1639,'M2'!$A:$C,R$2,FALSE)),VLOOKUP($P1639,'M1'!$A:$C,R$2,FALSE)),"SPECIFY METHOD")))</f>
        <v>No Debris found</v>
      </c>
      <c r="S1639" s="33">
        <f t="shared" si="3221"/>
        <v>0</v>
      </c>
      <c r="T1639" s="2">
        <v>0</v>
      </c>
    </row>
    <row r="1640" spans="2:20">
      <c r="B1640" s="2" t="str">
        <f t="shared" ref="B1640:D1640" si="3262">IF(ISERROR(B1639),IF(ISERROR(B1638),IF(ISERROR(B1637),"BLANK",B1637),B1638),B1639)</f>
        <v>LH</v>
      </c>
      <c r="C1640" s="2" t="str">
        <f t="shared" si="3262"/>
        <v>KK</v>
      </c>
      <c r="D1640" s="2" t="str">
        <f t="shared" si="3262"/>
        <v>BC3</v>
      </c>
      <c r="E1640" s="7" t="str">
        <f>IF(ISERROR(VLOOKUP($D1640,SITES!$A:$E,2,FALSE)),"",VLOOKUP($D1640,SITES!$A:$E,2,FALSE))</f>
        <v>Broward County 3</v>
      </c>
      <c r="F1640" s="4">
        <f>IF(ISERROR(VLOOKUP($D1640,SITES!$A:$E,3,FALSE)),"",VLOOKUP($D1640,SITES!$A:$E,3,FALSE))</f>
        <v>26.158633333333334</v>
      </c>
      <c r="G1640" s="31">
        <f>IF(ISERROR(VLOOKUP($D1640,SITES!$A:$E,4,FALSE)),"",VLOOKUP($D1640,SITES!$A:$E,4,FALSE))</f>
        <v>-80.077349999999996</v>
      </c>
      <c r="H1640" s="50">
        <f t="shared" ref="H1640:P1640" si="3263">IF(ISERROR(H1639),IF(ISERROR(H1638),IF(ISERROR(H1637),"BLANK",H1637),H1638),H1639)</f>
        <v>45479</v>
      </c>
      <c r="I1640" s="2">
        <f t="shared" si="3263"/>
        <v>15</v>
      </c>
      <c r="J1640" s="2" t="str">
        <f t="shared" si="3263"/>
        <v>N</v>
      </c>
      <c r="K1640" s="6">
        <f t="shared" si="3263"/>
        <v>0.41666666666666669</v>
      </c>
      <c r="L1640" s="2" t="str">
        <f t="shared" si="3263"/>
        <v>Angela</v>
      </c>
      <c r="M1640" s="2">
        <f t="shared" si="3263"/>
        <v>18.899999999999999</v>
      </c>
      <c r="N1640" s="2">
        <f t="shared" si="3263"/>
        <v>2</v>
      </c>
      <c r="O1640" s="2">
        <f t="shared" si="3263"/>
        <v>2</v>
      </c>
      <c r="P1640" s="2" t="str">
        <f t="shared" si="3263"/>
        <v>dez</v>
      </c>
      <c r="Q1640" s="7" t="str">
        <f>IF($N1640=1,IF(ISERROR(VLOOKUP($P1640,'M1'!$A:$C,Q$2,FALSE)),"NOT PRESENT",VLOOKUP($P1640,'M1'!$A:$C,Q$2,FALSE)),IF($N1640=2,IF(ISERROR(VLOOKUP(DATA!$P1640,'M2'!$A:$C,Q$2,FALSE)),"NOT PRESENT",VLOOKUP(DATA!$P1640,'M2'!$A:$C,Q$2,FALSE)),IF($N1640=0,IF(ISERROR(VLOOKUP($P1640,'M1'!$A:$C,Q$2,FALSE)),IF(ISERROR(VLOOKUP(DATA!$P1640,'M2'!$A:$C,Q$2,FALSE)),"NOT PRESENT",VLOOKUP(DATA!$P1640,'M2'!$A:$C,Q$2,FALSE)),VLOOKUP($P1640,'M1'!$A:$C,Q$2,FALSE)),"SPECIFY METHOD")))</f>
        <v>Debris - Zero</v>
      </c>
      <c r="R1640" s="7" t="str">
        <f>IF($N1640=1,IF(ISERROR(VLOOKUP($P1640,'M1'!$A:$C,R$2,FALSE)),"NOT PRESENT",VLOOKUP($P1640,'M1'!$A:$C,R$2,FALSE)),IF($N1640=2,IF(ISERROR(VLOOKUP(DATA!$P1640,'M2'!$A:$C,R$2,FALSE)),"NOT PRESENT",VLOOKUP(DATA!$P1640,'M2'!$A:$C,R$2,FALSE)),IF($N1640=0,IF(ISERROR(VLOOKUP($P1640,'M1'!$A:$C,R$2,FALSE)),IF(ISERROR(VLOOKUP(DATA!$P1640,'M2'!$A:$C,R$2,FALSE)),"NOT PRESENT",VLOOKUP(DATA!$P1640,'M2'!$A:$C,R$2,FALSE)),VLOOKUP($P1640,'M1'!$A:$C,R$2,FALSE)),"SPECIFY METHOD")))</f>
        <v>No Debris found</v>
      </c>
      <c r="S1640" s="33">
        <f t="shared" si="3221"/>
        <v>0</v>
      </c>
      <c r="T1640" s="2">
        <v>0</v>
      </c>
    </row>
    <row r="1641" spans="2:20">
      <c r="B1641" s="2" t="str">
        <f t="shared" ref="B1641:D1641" si="3264">IF(ISERROR(B1640),IF(ISERROR(B1639),IF(ISERROR(B1638),"BLANK",B1638),B1639),B1640)</f>
        <v>LH</v>
      </c>
      <c r="C1641" s="2" t="str">
        <f t="shared" si="3264"/>
        <v>KK</v>
      </c>
      <c r="D1641" s="2" t="str">
        <f t="shared" si="3264"/>
        <v>BC3</v>
      </c>
      <c r="E1641" s="7" t="str">
        <f>IF(ISERROR(VLOOKUP($D1641,SITES!$A:$E,2,FALSE)),"",VLOOKUP($D1641,SITES!$A:$E,2,FALSE))</f>
        <v>Broward County 3</v>
      </c>
      <c r="F1641" s="4">
        <f>IF(ISERROR(VLOOKUP($D1641,SITES!$A:$E,3,FALSE)),"",VLOOKUP($D1641,SITES!$A:$E,3,FALSE))</f>
        <v>26.158633333333334</v>
      </c>
      <c r="G1641" s="31">
        <f>IF(ISERROR(VLOOKUP($D1641,SITES!$A:$E,4,FALSE)),"",VLOOKUP($D1641,SITES!$A:$E,4,FALSE))</f>
        <v>-80.077349999999996</v>
      </c>
      <c r="H1641" s="50">
        <f t="shared" ref="H1641:P1641" si="3265">IF(ISERROR(H1640),IF(ISERROR(H1639),IF(ISERROR(H1638),"BLANK",H1638),H1639),H1640)</f>
        <v>45479</v>
      </c>
      <c r="I1641" s="2">
        <f t="shared" si="3265"/>
        <v>15</v>
      </c>
      <c r="J1641" s="2" t="str">
        <f t="shared" si="3265"/>
        <v>N</v>
      </c>
      <c r="K1641" s="6">
        <f t="shared" si="3265"/>
        <v>0.41666666666666669</v>
      </c>
      <c r="L1641" s="2" t="str">
        <f t="shared" si="3265"/>
        <v>Angela</v>
      </c>
      <c r="M1641" s="2">
        <f t="shared" si="3265"/>
        <v>18.899999999999999</v>
      </c>
      <c r="N1641" s="2">
        <f t="shared" si="3265"/>
        <v>2</v>
      </c>
      <c r="O1641" s="2">
        <f t="shared" si="3265"/>
        <v>2</v>
      </c>
      <c r="P1641" s="2" t="str">
        <f t="shared" si="3265"/>
        <v>dez</v>
      </c>
      <c r="Q1641" s="7" t="str">
        <f>IF($N1641=1,IF(ISERROR(VLOOKUP($P1641,'M1'!$A:$C,Q$2,FALSE)),"NOT PRESENT",VLOOKUP($P1641,'M1'!$A:$C,Q$2,FALSE)),IF($N1641=2,IF(ISERROR(VLOOKUP(DATA!$P1641,'M2'!$A:$C,Q$2,FALSE)),"NOT PRESENT",VLOOKUP(DATA!$P1641,'M2'!$A:$C,Q$2,FALSE)),IF($N1641=0,IF(ISERROR(VLOOKUP($P1641,'M1'!$A:$C,Q$2,FALSE)),IF(ISERROR(VLOOKUP(DATA!$P1641,'M2'!$A:$C,Q$2,FALSE)),"NOT PRESENT",VLOOKUP(DATA!$P1641,'M2'!$A:$C,Q$2,FALSE)),VLOOKUP($P1641,'M1'!$A:$C,Q$2,FALSE)),"SPECIFY METHOD")))</f>
        <v>Debris - Zero</v>
      </c>
      <c r="R1641" s="7" t="str">
        <f>IF($N1641=1,IF(ISERROR(VLOOKUP($P1641,'M1'!$A:$C,R$2,FALSE)),"NOT PRESENT",VLOOKUP($P1641,'M1'!$A:$C,R$2,FALSE)),IF($N1641=2,IF(ISERROR(VLOOKUP(DATA!$P1641,'M2'!$A:$C,R$2,FALSE)),"NOT PRESENT",VLOOKUP(DATA!$P1641,'M2'!$A:$C,R$2,FALSE)),IF($N1641=0,IF(ISERROR(VLOOKUP($P1641,'M1'!$A:$C,R$2,FALSE)),IF(ISERROR(VLOOKUP(DATA!$P1641,'M2'!$A:$C,R$2,FALSE)),"NOT PRESENT",VLOOKUP(DATA!$P1641,'M2'!$A:$C,R$2,FALSE)),VLOOKUP($P1641,'M1'!$A:$C,R$2,FALSE)),"SPECIFY METHOD")))</f>
        <v>No Debris found</v>
      </c>
      <c r="S1641" s="33">
        <f t="shared" si="3221"/>
        <v>0</v>
      </c>
      <c r="T1641" s="2">
        <v>0</v>
      </c>
    </row>
    <row r="1642" spans="2:20">
      <c r="B1642" s="2" t="str">
        <f t="shared" ref="B1642:D1642" si="3266">IF(ISERROR(B1641),IF(ISERROR(B1640),IF(ISERROR(B1639),"BLANK",B1639),B1640),B1641)</f>
        <v>LH</v>
      </c>
      <c r="C1642" s="2" t="str">
        <f t="shared" si="3266"/>
        <v>KK</v>
      </c>
      <c r="D1642" s="2" t="str">
        <f t="shared" si="3266"/>
        <v>BC3</v>
      </c>
      <c r="E1642" s="7" t="str">
        <f>IF(ISERROR(VLOOKUP($D1642,SITES!$A:$E,2,FALSE)),"",VLOOKUP($D1642,SITES!$A:$E,2,FALSE))</f>
        <v>Broward County 3</v>
      </c>
      <c r="F1642" s="4">
        <f>IF(ISERROR(VLOOKUP($D1642,SITES!$A:$E,3,FALSE)),"",VLOOKUP($D1642,SITES!$A:$E,3,FALSE))</f>
        <v>26.158633333333334</v>
      </c>
      <c r="G1642" s="31">
        <f>IF(ISERROR(VLOOKUP($D1642,SITES!$A:$E,4,FALSE)),"",VLOOKUP($D1642,SITES!$A:$E,4,FALSE))</f>
        <v>-80.077349999999996</v>
      </c>
      <c r="H1642" s="50">
        <f t="shared" ref="H1642:P1642" si="3267">IF(ISERROR(H1641),IF(ISERROR(H1640),IF(ISERROR(H1639),"BLANK",H1639),H1640),H1641)</f>
        <v>45479</v>
      </c>
      <c r="I1642" s="2">
        <f t="shared" si="3267"/>
        <v>15</v>
      </c>
      <c r="J1642" s="2" t="str">
        <f t="shared" si="3267"/>
        <v>N</v>
      </c>
      <c r="K1642" s="6">
        <f t="shared" si="3267"/>
        <v>0.41666666666666669</v>
      </c>
      <c r="L1642" s="2" t="str">
        <f t="shared" si="3267"/>
        <v>Angela</v>
      </c>
      <c r="M1642" s="2">
        <f t="shared" si="3267"/>
        <v>18.899999999999999</v>
      </c>
      <c r="N1642" s="2">
        <f t="shared" si="3267"/>
        <v>2</v>
      </c>
      <c r="O1642" s="2">
        <f t="shared" si="3267"/>
        <v>2</v>
      </c>
      <c r="P1642" s="2" t="str">
        <f t="shared" si="3267"/>
        <v>dez</v>
      </c>
      <c r="Q1642" s="7" t="str">
        <f>IF($N1642=1,IF(ISERROR(VLOOKUP($P1642,'M1'!$A:$C,Q$2,FALSE)),"NOT PRESENT",VLOOKUP($P1642,'M1'!$A:$C,Q$2,FALSE)),IF($N1642=2,IF(ISERROR(VLOOKUP(DATA!$P1642,'M2'!$A:$C,Q$2,FALSE)),"NOT PRESENT",VLOOKUP(DATA!$P1642,'M2'!$A:$C,Q$2,FALSE)),IF($N1642=0,IF(ISERROR(VLOOKUP($P1642,'M1'!$A:$C,Q$2,FALSE)),IF(ISERROR(VLOOKUP(DATA!$P1642,'M2'!$A:$C,Q$2,FALSE)),"NOT PRESENT",VLOOKUP(DATA!$P1642,'M2'!$A:$C,Q$2,FALSE)),VLOOKUP($P1642,'M1'!$A:$C,Q$2,FALSE)),"SPECIFY METHOD")))</f>
        <v>Debris - Zero</v>
      </c>
      <c r="R1642" s="7" t="str">
        <f>IF($N1642=1,IF(ISERROR(VLOOKUP($P1642,'M1'!$A:$C,R$2,FALSE)),"NOT PRESENT",VLOOKUP($P1642,'M1'!$A:$C,R$2,FALSE)),IF($N1642=2,IF(ISERROR(VLOOKUP(DATA!$P1642,'M2'!$A:$C,R$2,FALSE)),"NOT PRESENT",VLOOKUP(DATA!$P1642,'M2'!$A:$C,R$2,FALSE)),IF($N1642=0,IF(ISERROR(VLOOKUP($P1642,'M1'!$A:$C,R$2,FALSE)),IF(ISERROR(VLOOKUP(DATA!$P1642,'M2'!$A:$C,R$2,FALSE)),"NOT PRESENT",VLOOKUP(DATA!$P1642,'M2'!$A:$C,R$2,FALSE)),VLOOKUP($P1642,'M1'!$A:$C,R$2,FALSE)),"SPECIFY METHOD")))</f>
        <v>No Debris found</v>
      </c>
      <c r="S1642" s="33">
        <f t="shared" si="3221"/>
        <v>0</v>
      </c>
      <c r="T1642" s="2">
        <v>0</v>
      </c>
    </row>
    <row r="1643" spans="2:20">
      <c r="B1643" s="2" t="str">
        <f t="shared" ref="B1643:D1643" si="3268">IF(ISERROR(B1642),IF(ISERROR(B1641),IF(ISERROR(B1640),"BLANK",B1640),B1641),B1642)</f>
        <v>LH</v>
      </c>
      <c r="C1643" s="2" t="str">
        <f t="shared" si="3268"/>
        <v>KK</v>
      </c>
      <c r="D1643" s="2" t="str">
        <f t="shared" si="3268"/>
        <v>BC3</v>
      </c>
      <c r="E1643" s="7" t="str">
        <f>IF(ISERROR(VLOOKUP($D1643,SITES!$A:$E,2,FALSE)),"",VLOOKUP($D1643,SITES!$A:$E,2,FALSE))</f>
        <v>Broward County 3</v>
      </c>
      <c r="F1643" s="4">
        <f>IF(ISERROR(VLOOKUP($D1643,SITES!$A:$E,3,FALSE)),"",VLOOKUP($D1643,SITES!$A:$E,3,FALSE))</f>
        <v>26.158633333333334</v>
      </c>
      <c r="G1643" s="31">
        <f>IF(ISERROR(VLOOKUP($D1643,SITES!$A:$E,4,FALSE)),"",VLOOKUP($D1643,SITES!$A:$E,4,FALSE))</f>
        <v>-80.077349999999996</v>
      </c>
      <c r="H1643" s="50">
        <f t="shared" ref="H1643:P1643" si="3269">IF(ISERROR(H1642),IF(ISERROR(H1641),IF(ISERROR(H1640),"BLANK",H1640),H1641),H1642)</f>
        <v>45479</v>
      </c>
      <c r="I1643" s="2">
        <f t="shared" si="3269"/>
        <v>15</v>
      </c>
      <c r="J1643" s="2" t="str">
        <f t="shared" si="3269"/>
        <v>N</v>
      </c>
      <c r="K1643" s="6">
        <f t="shared" si="3269"/>
        <v>0.41666666666666669</v>
      </c>
      <c r="L1643" s="2" t="str">
        <f t="shared" si="3269"/>
        <v>Angela</v>
      </c>
      <c r="M1643" s="2">
        <f t="shared" si="3269"/>
        <v>18.899999999999999</v>
      </c>
      <c r="N1643" s="2">
        <f t="shared" si="3269"/>
        <v>2</v>
      </c>
      <c r="O1643" s="2">
        <f t="shared" si="3269"/>
        <v>2</v>
      </c>
      <c r="P1643" s="2" t="str">
        <f t="shared" si="3269"/>
        <v>dez</v>
      </c>
      <c r="Q1643" s="7" t="str">
        <f>IF($N1643=1,IF(ISERROR(VLOOKUP($P1643,'M1'!$A:$C,Q$2,FALSE)),"NOT PRESENT",VLOOKUP($P1643,'M1'!$A:$C,Q$2,FALSE)),IF($N1643=2,IF(ISERROR(VLOOKUP(DATA!$P1643,'M2'!$A:$C,Q$2,FALSE)),"NOT PRESENT",VLOOKUP(DATA!$P1643,'M2'!$A:$C,Q$2,FALSE)),IF($N1643=0,IF(ISERROR(VLOOKUP($P1643,'M1'!$A:$C,Q$2,FALSE)),IF(ISERROR(VLOOKUP(DATA!$P1643,'M2'!$A:$C,Q$2,FALSE)),"NOT PRESENT",VLOOKUP(DATA!$P1643,'M2'!$A:$C,Q$2,FALSE)),VLOOKUP($P1643,'M1'!$A:$C,Q$2,FALSE)),"SPECIFY METHOD")))</f>
        <v>Debris - Zero</v>
      </c>
      <c r="R1643" s="7" t="str">
        <f>IF($N1643=1,IF(ISERROR(VLOOKUP($P1643,'M1'!$A:$C,R$2,FALSE)),"NOT PRESENT",VLOOKUP($P1643,'M1'!$A:$C,R$2,FALSE)),IF($N1643=2,IF(ISERROR(VLOOKUP(DATA!$P1643,'M2'!$A:$C,R$2,FALSE)),"NOT PRESENT",VLOOKUP(DATA!$P1643,'M2'!$A:$C,R$2,FALSE)),IF($N1643=0,IF(ISERROR(VLOOKUP($P1643,'M1'!$A:$C,R$2,FALSE)),IF(ISERROR(VLOOKUP(DATA!$P1643,'M2'!$A:$C,R$2,FALSE)),"NOT PRESENT",VLOOKUP(DATA!$P1643,'M2'!$A:$C,R$2,FALSE)),VLOOKUP($P1643,'M1'!$A:$C,R$2,FALSE)),"SPECIFY METHOD")))</f>
        <v>No Debris found</v>
      </c>
      <c r="S1643" s="33">
        <f t="shared" si="3221"/>
        <v>0</v>
      </c>
      <c r="T1643" s="2">
        <v>0</v>
      </c>
    </row>
    <row r="1644" spans="2:20">
      <c r="B1644" s="2" t="str">
        <f t="shared" ref="B1644:D1644" si="3270">IF(ISERROR(B1643),IF(ISERROR(B1642),IF(ISERROR(B1641),"BLANK",B1641),B1642),B1643)</f>
        <v>LH</v>
      </c>
      <c r="C1644" s="2" t="str">
        <f t="shared" si="3270"/>
        <v>KK</v>
      </c>
      <c r="D1644" s="2" t="str">
        <f t="shared" si="3270"/>
        <v>BC3</v>
      </c>
      <c r="E1644" s="7" t="str">
        <f>IF(ISERROR(VLOOKUP($D1644,SITES!$A:$E,2,FALSE)),"",VLOOKUP($D1644,SITES!$A:$E,2,FALSE))</f>
        <v>Broward County 3</v>
      </c>
      <c r="F1644" s="4">
        <f>IF(ISERROR(VLOOKUP($D1644,SITES!$A:$E,3,FALSE)),"",VLOOKUP($D1644,SITES!$A:$E,3,FALSE))</f>
        <v>26.158633333333334</v>
      </c>
      <c r="G1644" s="31">
        <f>IF(ISERROR(VLOOKUP($D1644,SITES!$A:$E,4,FALSE)),"",VLOOKUP($D1644,SITES!$A:$E,4,FALSE))</f>
        <v>-80.077349999999996</v>
      </c>
      <c r="H1644" s="50">
        <f t="shared" ref="H1644:P1644" si="3271">IF(ISERROR(H1643),IF(ISERROR(H1642),IF(ISERROR(H1641),"BLANK",H1641),H1642),H1643)</f>
        <v>45479</v>
      </c>
      <c r="I1644" s="2">
        <f t="shared" si="3271"/>
        <v>15</v>
      </c>
      <c r="J1644" s="2" t="str">
        <f t="shared" si="3271"/>
        <v>N</v>
      </c>
      <c r="K1644" s="6">
        <f t="shared" si="3271"/>
        <v>0.41666666666666669</v>
      </c>
      <c r="L1644" s="2" t="str">
        <f t="shared" si="3271"/>
        <v>Angela</v>
      </c>
      <c r="M1644" s="2">
        <f t="shared" si="3271"/>
        <v>18.899999999999999</v>
      </c>
      <c r="N1644" s="2">
        <f t="shared" si="3271"/>
        <v>2</v>
      </c>
      <c r="O1644" s="2">
        <f t="shared" si="3271"/>
        <v>2</v>
      </c>
      <c r="P1644" s="2" t="str">
        <f t="shared" si="3271"/>
        <v>dez</v>
      </c>
      <c r="Q1644" s="7" t="str">
        <f>IF($N1644=1,IF(ISERROR(VLOOKUP($P1644,'M1'!$A:$C,Q$2,FALSE)),"NOT PRESENT",VLOOKUP($P1644,'M1'!$A:$C,Q$2,FALSE)),IF($N1644=2,IF(ISERROR(VLOOKUP(DATA!$P1644,'M2'!$A:$C,Q$2,FALSE)),"NOT PRESENT",VLOOKUP(DATA!$P1644,'M2'!$A:$C,Q$2,FALSE)),IF($N1644=0,IF(ISERROR(VLOOKUP($P1644,'M1'!$A:$C,Q$2,FALSE)),IF(ISERROR(VLOOKUP(DATA!$P1644,'M2'!$A:$C,Q$2,FALSE)),"NOT PRESENT",VLOOKUP(DATA!$P1644,'M2'!$A:$C,Q$2,FALSE)),VLOOKUP($P1644,'M1'!$A:$C,Q$2,FALSE)),"SPECIFY METHOD")))</f>
        <v>Debris - Zero</v>
      </c>
      <c r="R1644" s="7" t="str">
        <f>IF($N1644=1,IF(ISERROR(VLOOKUP($P1644,'M1'!$A:$C,R$2,FALSE)),"NOT PRESENT",VLOOKUP($P1644,'M1'!$A:$C,R$2,FALSE)),IF($N1644=2,IF(ISERROR(VLOOKUP(DATA!$P1644,'M2'!$A:$C,R$2,FALSE)),"NOT PRESENT",VLOOKUP(DATA!$P1644,'M2'!$A:$C,R$2,FALSE)),IF($N1644=0,IF(ISERROR(VLOOKUP($P1644,'M1'!$A:$C,R$2,FALSE)),IF(ISERROR(VLOOKUP(DATA!$P1644,'M2'!$A:$C,R$2,FALSE)),"NOT PRESENT",VLOOKUP(DATA!$P1644,'M2'!$A:$C,R$2,FALSE)),VLOOKUP($P1644,'M1'!$A:$C,R$2,FALSE)),"SPECIFY METHOD")))</f>
        <v>No Debris found</v>
      </c>
      <c r="S1644" s="33">
        <f t="shared" si="3221"/>
        <v>0</v>
      </c>
      <c r="T1644" s="2">
        <v>0</v>
      </c>
    </row>
    <row r="1645" spans="2:20">
      <c r="B1645" s="2" t="str">
        <f t="shared" ref="B1645:D1645" si="3272">IF(ISERROR(B1644),IF(ISERROR(B1643),IF(ISERROR(B1642),"BLANK",B1642),B1643),B1644)</f>
        <v>LH</v>
      </c>
      <c r="C1645" s="2" t="str">
        <f t="shared" si="3272"/>
        <v>KK</v>
      </c>
      <c r="D1645" s="2" t="str">
        <f t="shared" si="3272"/>
        <v>BC3</v>
      </c>
      <c r="E1645" s="7" t="str">
        <f>IF(ISERROR(VLOOKUP($D1645,SITES!$A:$E,2,FALSE)),"",VLOOKUP($D1645,SITES!$A:$E,2,FALSE))</f>
        <v>Broward County 3</v>
      </c>
      <c r="F1645" s="4">
        <f>IF(ISERROR(VLOOKUP($D1645,SITES!$A:$E,3,FALSE)),"",VLOOKUP($D1645,SITES!$A:$E,3,FALSE))</f>
        <v>26.158633333333334</v>
      </c>
      <c r="G1645" s="31">
        <f>IF(ISERROR(VLOOKUP($D1645,SITES!$A:$E,4,FALSE)),"",VLOOKUP($D1645,SITES!$A:$E,4,FALSE))</f>
        <v>-80.077349999999996</v>
      </c>
      <c r="H1645" s="50">
        <f t="shared" ref="H1645:P1645" si="3273">IF(ISERROR(H1644),IF(ISERROR(H1643),IF(ISERROR(H1642),"BLANK",H1642),H1643),H1644)</f>
        <v>45479</v>
      </c>
      <c r="I1645" s="2">
        <f t="shared" si="3273"/>
        <v>15</v>
      </c>
      <c r="J1645" s="2" t="str">
        <f t="shared" si="3273"/>
        <v>N</v>
      </c>
      <c r="K1645" s="6">
        <f t="shared" si="3273"/>
        <v>0.41666666666666669</v>
      </c>
      <c r="L1645" s="2" t="str">
        <f t="shared" si="3273"/>
        <v>Angela</v>
      </c>
      <c r="M1645" s="2">
        <f t="shared" si="3273"/>
        <v>18.899999999999999</v>
      </c>
      <c r="N1645" s="2">
        <f t="shared" si="3273"/>
        <v>2</v>
      </c>
      <c r="O1645" s="2">
        <f t="shared" si="3273"/>
        <v>2</v>
      </c>
      <c r="P1645" s="2" t="str">
        <f t="shared" si="3273"/>
        <v>dez</v>
      </c>
      <c r="Q1645" s="7" t="str">
        <f>IF($N1645=1,IF(ISERROR(VLOOKUP($P1645,'M1'!$A:$C,Q$2,FALSE)),"NOT PRESENT",VLOOKUP($P1645,'M1'!$A:$C,Q$2,FALSE)),IF($N1645=2,IF(ISERROR(VLOOKUP(DATA!$P1645,'M2'!$A:$C,Q$2,FALSE)),"NOT PRESENT",VLOOKUP(DATA!$P1645,'M2'!$A:$C,Q$2,FALSE)),IF($N1645=0,IF(ISERROR(VLOOKUP($P1645,'M1'!$A:$C,Q$2,FALSE)),IF(ISERROR(VLOOKUP(DATA!$P1645,'M2'!$A:$C,Q$2,FALSE)),"NOT PRESENT",VLOOKUP(DATA!$P1645,'M2'!$A:$C,Q$2,FALSE)),VLOOKUP($P1645,'M1'!$A:$C,Q$2,FALSE)),"SPECIFY METHOD")))</f>
        <v>Debris - Zero</v>
      </c>
      <c r="R1645" s="7" t="str">
        <f>IF($N1645=1,IF(ISERROR(VLOOKUP($P1645,'M1'!$A:$C,R$2,FALSE)),"NOT PRESENT",VLOOKUP($P1645,'M1'!$A:$C,R$2,FALSE)),IF($N1645=2,IF(ISERROR(VLOOKUP(DATA!$P1645,'M2'!$A:$C,R$2,FALSE)),"NOT PRESENT",VLOOKUP(DATA!$P1645,'M2'!$A:$C,R$2,FALSE)),IF($N1645=0,IF(ISERROR(VLOOKUP($P1645,'M1'!$A:$C,R$2,FALSE)),IF(ISERROR(VLOOKUP(DATA!$P1645,'M2'!$A:$C,R$2,FALSE)),"NOT PRESENT",VLOOKUP(DATA!$P1645,'M2'!$A:$C,R$2,FALSE)),VLOOKUP($P1645,'M1'!$A:$C,R$2,FALSE)),"SPECIFY METHOD")))</f>
        <v>No Debris found</v>
      </c>
      <c r="S1645" s="33">
        <f t="shared" si="3221"/>
        <v>0</v>
      </c>
      <c r="T1645" s="2">
        <v>0</v>
      </c>
    </row>
    <row r="1646" spans="2:20">
      <c r="B1646" s="2" t="str">
        <f t="shared" ref="B1646:D1646" si="3274">IF(ISERROR(B1645),IF(ISERROR(B1644),IF(ISERROR(B1643),"BLANK",B1643),B1644),B1645)</f>
        <v>LH</v>
      </c>
      <c r="C1646" s="2" t="str">
        <f t="shared" si="3274"/>
        <v>KK</v>
      </c>
      <c r="D1646" s="2" t="str">
        <f t="shared" si="3274"/>
        <v>BC3</v>
      </c>
      <c r="E1646" s="7" t="str">
        <f>IF(ISERROR(VLOOKUP($D1646,SITES!$A:$E,2,FALSE)),"",VLOOKUP($D1646,SITES!$A:$E,2,FALSE))</f>
        <v>Broward County 3</v>
      </c>
      <c r="F1646" s="4">
        <f>IF(ISERROR(VLOOKUP($D1646,SITES!$A:$E,3,FALSE)),"",VLOOKUP($D1646,SITES!$A:$E,3,FALSE))</f>
        <v>26.158633333333334</v>
      </c>
      <c r="G1646" s="31">
        <f>IF(ISERROR(VLOOKUP($D1646,SITES!$A:$E,4,FALSE)),"",VLOOKUP($D1646,SITES!$A:$E,4,FALSE))</f>
        <v>-80.077349999999996</v>
      </c>
      <c r="H1646" s="50">
        <f t="shared" ref="H1646:P1646" si="3275">IF(ISERROR(H1645),IF(ISERROR(H1644),IF(ISERROR(H1643),"BLANK",H1643),H1644),H1645)</f>
        <v>45479</v>
      </c>
      <c r="I1646" s="2">
        <f t="shared" si="3275"/>
        <v>15</v>
      </c>
      <c r="J1646" s="2" t="str">
        <f t="shared" si="3275"/>
        <v>N</v>
      </c>
      <c r="K1646" s="6">
        <f t="shared" si="3275"/>
        <v>0.41666666666666669</v>
      </c>
      <c r="L1646" s="2" t="str">
        <f t="shared" si="3275"/>
        <v>Angela</v>
      </c>
      <c r="M1646" s="2">
        <f t="shared" si="3275"/>
        <v>18.899999999999999</v>
      </c>
      <c r="N1646" s="2">
        <f t="shared" si="3275"/>
        <v>2</v>
      </c>
      <c r="O1646" s="2">
        <f t="shared" si="3275"/>
        <v>2</v>
      </c>
      <c r="P1646" s="2" t="str">
        <f t="shared" si="3275"/>
        <v>dez</v>
      </c>
      <c r="Q1646" s="7" t="str">
        <f>IF($N1646=1,IF(ISERROR(VLOOKUP($P1646,'M1'!$A:$C,Q$2,FALSE)),"NOT PRESENT",VLOOKUP($P1646,'M1'!$A:$C,Q$2,FALSE)),IF($N1646=2,IF(ISERROR(VLOOKUP(DATA!$P1646,'M2'!$A:$C,Q$2,FALSE)),"NOT PRESENT",VLOOKUP(DATA!$P1646,'M2'!$A:$C,Q$2,FALSE)),IF($N1646=0,IF(ISERROR(VLOOKUP($P1646,'M1'!$A:$C,Q$2,FALSE)),IF(ISERROR(VLOOKUP(DATA!$P1646,'M2'!$A:$C,Q$2,FALSE)),"NOT PRESENT",VLOOKUP(DATA!$P1646,'M2'!$A:$C,Q$2,FALSE)),VLOOKUP($P1646,'M1'!$A:$C,Q$2,FALSE)),"SPECIFY METHOD")))</f>
        <v>Debris - Zero</v>
      </c>
      <c r="R1646" s="7" t="str">
        <f>IF($N1646=1,IF(ISERROR(VLOOKUP($P1646,'M1'!$A:$C,R$2,FALSE)),"NOT PRESENT",VLOOKUP($P1646,'M1'!$A:$C,R$2,FALSE)),IF($N1646=2,IF(ISERROR(VLOOKUP(DATA!$P1646,'M2'!$A:$C,R$2,FALSE)),"NOT PRESENT",VLOOKUP(DATA!$P1646,'M2'!$A:$C,R$2,FALSE)),IF($N1646=0,IF(ISERROR(VLOOKUP($P1646,'M1'!$A:$C,R$2,FALSE)),IF(ISERROR(VLOOKUP(DATA!$P1646,'M2'!$A:$C,R$2,FALSE)),"NOT PRESENT",VLOOKUP(DATA!$P1646,'M2'!$A:$C,R$2,FALSE)),VLOOKUP($P1646,'M1'!$A:$C,R$2,FALSE)),"SPECIFY METHOD")))</f>
        <v>No Debris found</v>
      </c>
      <c r="S1646" s="33">
        <f t="shared" si="3221"/>
        <v>0</v>
      </c>
      <c r="T1646" s="2">
        <v>0</v>
      </c>
    </row>
    <row r="1647" spans="2:20">
      <c r="B1647" s="2" t="str">
        <f t="shared" ref="B1647:D1647" si="3276">IF(ISERROR(B1646),IF(ISERROR(B1645),IF(ISERROR(B1644),"BLANK",B1644),B1645),B1646)</f>
        <v>LH</v>
      </c>
      <c r="C1647" s="2" t="str">
        <f t="shared" si="3276"/>
        <v>KK</v>
      </c>
      <c r="D1647" s="2" t="str">
        <f t="shared" si="3276"/>
        <v>BC3</v>
      </c>
      <c r="E1647" s="7" t="str">
        <f>IF(ISERROR(VLOOKUP($D1647,SITES!$A:$E,2,FALSE)),"",VLOOKUP($D1647,SITES!$A:$E,2,FALSE))</f>
        <v>Broward County 3</v>
      </c>
      <c r="F1647" s="4">
        <f>IF(ISERROR(VLOOKUP($D1647,SITES!$A:$E,3,FALSE)),"",VLOOKUP($D1647,SITES!$A:$E,3,FALSE))</f>
        <v>26.158633333333334</v>
      </c>
      <c r="G1647" s="31">
        <f>IF(ISERROR(VLOOKUP($D1647,SITES!$A:$E,4,FALSE)),"",VLOOKUP($D1647,SITES!$A:$E,4,FALSE))</f>
        <v>-80.077349999999996</v>
      </c>
      <c r="H1647" s="50">
        <f t="shared" ref="H1647:P1647" si="3277">IF(ISERROR(H1646),IF(ISERROR(H1645),IF(ISERROR(H1644),"BLANK",H1644),H1645),H1646)</f>
        <v>45479</v>
      </c>
      <c r="I1647" s="2">
        <f t="shared" si="3277"/>
        <v>15</v>
      </c>
      <c r="J1647" s="2" t="str">
        <f t="shared" si="3277"/>
        <v>N</v>
      </c>
      <c r="K1647" s="6">
        <f t="shared" si="3277"/>
        <v>0.41666666666666669</v>
      </c>
      <c r="L1647" s="2" t="str">
        <f t="shared" si="3277"/>
        <v>Angela</v>
      </c>
      <c r="M1647" s="2">
        <f t="shared" si="3277"/>
        <v>18.899999999999999</v>
      </c>
      <c r="N1647" s="2">
        <f t="shared" si="3277"/>
        <v>2</v>
      </c>
      <c r="O1647" s="2">
        <f t="shared" si="3277"/>
        <v>2</v>
      </c>
      <c r="P1647" s="2" t="str">
        <f t="shared" si="3277"/>
        <v>dez</v>
      </c>
      <c r="Q1647" s="7" t="str">
        <f>IF($N1647=1,IF(ISERROR(VLOOKUP($P1647,'M1'!$A:$C,Q$2,FALSE)),"NOT PRESENT",VLOOKUP($P1647,'M1'!$A:$C,Q$2,FALSE)),IF($N1647=2,IF(ISERROR(VLOOKUP(DATA!$P1647,'M2'!$A:$C,Q$2,FALSE)),"NOT PRESENT",VLOOKUP(DATA!$P1647,'M2'!$A:$C,Q$2,FALSE)),IF($N1647=0,IF(ISERROR(VLOOKUP($P1647,'M1'!$A:$C,Q$2,FALSE)),IF(ISERROR(VLOOKUP(DATA!$P1647,'M2'!$A:$C,Q$2,FALSE)),"NOT PRESENT",VLOOKUP(DATA!$P1647,'M2'!$A:$C,Q$2,FALSE)),VLOOKUP($P1647,'M1'!$A:$C,Q$2,FALSE)),"SPECIFY METHOD")))</f>
        <v>Debris - Zero</v>
      </c>
      <c r="R1647" s="7" t="str">
        <f>IF($N1647=1,IF(ISERROR(VLOOKUP($P1647,'M1'!$A:$C,R$2,FALSE)),"NOT PRESENT",VLOOKUP($P1647,'M1'!$A:$C,R$2,FALSE)),IF($N1647=2,IF(ISERROR(VLOOKUP(DATA!$P1647,'M2'!$A:$C,R$2,FALSE)),"NOT PRESENT",VLOOKUP(DATA!$P1647,'M2'!$A:$C,R$2,FALSE)),IF($N1647=0,IF(ISERROR(VLOOKUP($P1647,'M1'!$A:$C,R$2,FALSE)),IF(ISERROR(VLOOKUP(DATA!$P1647,'M2'!$A:$C,R$2,FALSE)),"NOT PRESENT",VLOOKUP(DATA!$P1647,'M2'!$A:$C,R$2,FALSE)),VLOOKUP($P1647,'M1'!$A:$C,R$2,FALSE)),"SPECIFY METHOD")))</f>
        <v>No Debris found</v>
      </c>
      <c r="S1647" s="33">
        <f t="shared" si="3221"/>
        <v>0</v>
      </c>
      <c r="T1647" s="2">
        <v>0</v>
      </c>
    </row>
    <row r="1648" spans="2:20">
      <c r="B1648" s="2" t="str">
        <f t="shared" ref="B1648:D1648" si="3278">IF(ISERROR(B1647),IF(ISERROR(B1646),IF(ISERROR(B1645),"BLANK",B1645),B1646),B1647)</f>
        <v>LH</v>
      </c>
      <c r="C1648" s="2" t="str">
        <f t="shared" si="3278"/>
        <v>KK</v>
      </c>
      <c r="D1648" s="2" t="str">
        <f t="shared" si="3278"/>
        <v>BC3</v>
      </c>
      <c r="E1648" s="7" t="str">
        <f>IF(ISERROR(VLOOKUP($D1648,SITES!$A:$E,2,FALSE)),"",VLOOKUP($D1648,SITES!$A:$E,2,FALSE))</f>
        <v>Broward County 3</v>
      </c>
      <c r="F1648" s="4">
        <f>IF(ISERROR(VLOOKUP($D1648,SITES!$A:$E,3,FALSE)),"",VLOOKUP($D1648,SITES!$A:$E,3,FALSE))</f>
        <v>26.158633333333334</v>
      </c>
      <c r="G1648" s="31">
        <f>IF(ISERROR(VLOOKUP($D1648,SITES!$A:$E,4,FALSE)),"",VLOOKUP($D1648,SITES!$A:$E,4,FALSE))</f>
        <v>-80.077349999999996</v>
      </c>
      <c r="H1648" s="50">
        <f t="shared" ref="H1648:P1648" si="3279">IF(ISERROR(H1647),IF(ISERROR(H1646),IF(ISERROR(H1645),"BLANK",H1645),H1646),H1647)</f>
        <v>45479</v>
      </c>
      <c r="I1648" s="2">
        <f t="shared" si="3279"/>
        <v>15</v>
      </c>
      <c r="J1648" s="2" t="str">
        <f t="shared" si="3279"/>
        <v>N</v>
      </c>
      <c r="K1648" s="6">
        <f t="shared" si="3279"/>
        <v>0.41666666666666669</v>
      </c>
      <c r="L1648" s="2" t="str">
        <f t="shared" si="3279"/>
        <v>Angela</v>
      </c>
      <c r="M1648" s="2">
        <f t="shared" si="3279"/>
        <v>18.899999999999999</v>
      </c>
      <c r="N1648" s="2">
        <f t="shared" si="3279"/>
        <v>2</v>
      </c>
      <c r="O1648" s="2">
        <f t="shared" si="3279"/>
        <v>2</v>
      </c>
      <c r="P1648" s="2" t="str">
        <f t="shared" si="3279"/>
        <v>dez</v>
      </c>
      <c r="Q1648" s="7" t="str">
        <f>IF($N1648=1,IF(ISERROR(VLOOKUP($P1648,'M1'!$A:$C,Q$2,FALSE)),"NOT PRESENT",VLOOKUP($P1648,'M1'!$A:$C,Q$2,FALSE)),IF($N1648=2,IF(ISERROR(VLOOKUP(DATA!$P1648,'M2'!$A:$C,Q$2,FALSE)),"NOT PRESENT",VLOOKUP(DATA!$P1648,'M2'!$A:$C,Q$2,FALSE)),IF($N1648=0,IF(ISERROR(VLOOKUP($P1648,'M1'!$A:$C,Q$2,FALSE)),IF(ISERROR(VLOOKUP(DATA!$P1648,'M2'!$A:$C,Q$2,FALSE)),"NOT PRESENT",VLOOKUP(DATA!$P1648,'M2'!$A:$C,Q$2,FALSE)),VLOOKUP($P1648,'M1'!$A:$C,Q$2,FALSE)),"SPECIFY METHOD")))</f>
        <v>Debris - Zero</v>
      </c>
      <c r="R1648" s="7" t="str">
        <f>IF($N1648=1,IF(ISERROR(VLOOKUP($P1648,'M1'!$A:$C,R$2,FALSE)),"NOT PRESENT",VLOOKUP($P1648,'M1'!$A:$C,R$2,FALSE)),IF($N1648=2,IF(ISERROR(VLOOKUP(DATA!$P1648,'M2'!$A:$C,R$2,FALSE)),"NOT PRESENT",VLOOKUP(DATA!$P1648,'M2'!$A:$C,R$2,FALSE)),IF($N1648=0,IF(ISERROR(VLOOKUP($P1648,'M1'!$A:$C,R$2,FALSE)),IF(ISERROR(VLOOKUP(DATA!$P1648,'M2'!$A:$C,R$2,FALSE)),"NOT PRESENT",VLOOKUP(DATA!$P1648,'M2'!$A:$C,R$2,FALSE)),VLOOKUP($P1648,'M1'!$A:$C,R$2,FALSE)),"SPECIFY METHOD")))</f>
        <v>No Debris found</v>
      </c>
      <c r="S1648" s="33">
        <f t="shared" si="3221"/>
        <v>0</v>
      </c>
      <c r="T1648" s="2">
        <v>0</v>
      </c>
    </row>
    <row r="1649" spans="2:20">
      <c r="B1649" s="2" t="str">
        <f t="shared" ref="B1649:D1649" si="3280">IF(ISERROR(B1648),IF(ISERROR(B1647),IF(ISERROR(B1646),"BLANK",B1646),B1647),B1648)</f>
        <v>LH</v>
      </c>
      <c r="C1649" s="2" t="str">
        <f t="shared" si="3280"/>
        <v>KK</v>
      </c>
      <c r="D1649" s="2" t="str">
        <f t="shared" si="3280"/>
        <v>BC3</v>
      </c>
      <c r="E1649" s="7" t="str">
        <f>IF(ISERROR(VLOOKUP($D1649,SITES!$A:$E,2,FALSE)),"",VLOOKUP($D1649,SITES!$A:$E,2,FALSE))</f>
        <v>Broward County 3</v>
      </c>
      <c r="F1649" s="4">
        <f>IF(ISERROR(VLOOKUP($D1649,SITES!$A:$E,3,FALSE)),"",VLOOKUP($D1649,SITES!$A:$E,3,FALSE))</f>
        <v>26.158633333333334</v>
      </c>
      <c r="G1649" s="31">
        <f>IF(ISERROR(VLOOKUP($D1649,SITES!$A:$E,4,FALSE)),"",VLOOKUP($D1649,SITES!$A:$E,4,FALSE))</f>
        <v>-80.077349999999996</v>
      </c>
      <c r="H1649" s="50">
        <f t="shared" ref="H1649:P1649" si="3281">IF(ISERROR(H1648),IF(ISERROR(H1647),IF(ISERROR(H1646),"BLANK",H1646),H1647),H1648)</f>
        <v>45479</v>
      </c>
      <c r="I1649" s="2">
        <f t="shared" si="3281"/>
        <v>15</v>
      </c>
      <c r="J1649" s="2" t="str">
        <f t="shared" si="3281"/>
        <v>N</v>
      </c>
      <c r="K1649" s="6">
        <f t="shared" si="3281"/>
        <v>0.41666666666666669</v>
      </c>
      <c r="L1649" s="2" t="str">
        <f t="shared" si="3281"/>
        <v>Angela</v>
      </c>
      <c r="M1649" s="2">
        <f t="shared" si="3281"/>
        <v>18.899999999999999</v>
      </c>
      <c r="N1649" s="2">
        <f t="shared" si="3281"/>
        <v>2</v>
      </c>
      <c r="O1649" s="2">
        <f t="shared" si="3281"/>
        <v>2</v>
      </c>
      <c r="P1649" s="2" t="str">
        <f t="shared" si="3281"/>
        <v>dez</v>
      </c>
      <c r="Q1649" s="7" t="str">
        <f>IF($N1649=1,IF(ISERROR(VLOOKUP($P1649,'M1'!$A:$C,Q$2,FALSE)),"NOT PRESENT",VLOOKUP($P1649,'M1'!$A:$C,Q$2,FALSE)),IF($N1649=2,IF(ISERROR(VLOOKUP(DATA!$P1649,'M2'!$A:$C,Q$2,FALSE)),"NOT PRESENT",VLOOKUP(DATA!$P1649,'M2'!$A:$C,Q$2,FALSE)),IF($N1649=0,IF(ISERROR(VLOOKUP($P1649,'M1'!$A:$C,Q$2,FALSE)),IF(ISERROR(VLOOKUP(DATA!$P1649,'M2'!$A:$C,Q$2,FALSE)),"NOT PRESENT",VLOOKUP(DATA!$P1649,'M2'!$A:$C,Q$2,FALSE)),VLOOKUP($P1649,'M1'!$A:$C,Q$2,FALSE)),"SPECIFY METHOD")))</f>
        <v>Debris - Zero</v>
      </c>
      <c r="R1649" s="7" t="str">
        <f>IF($N1649=1,IF(ISERROR(VLOOKUP($P1649,'M1'!$A:$C,R$2,FALSE)),"NOT PRESENT",VLOOKUP($P1649,'M1'!$A:$C,R$2,FALSE)),IF($N1649=2,IF(ISERROR(VLOOKUP(DATA!$P1649,'M2'!$A:$C,R$2,FALSE)),"NOT PRESENT",VLOOKUP(DATA!$P1649,'M2'!$A:$C,R$2,FALSE)),IF($N1649=0,IF(ISERROR(VLOOKUP($P1649,'M1'!$A:$C,R$2,FALSE)),IF(ISERROR(VLOOKUP(DATA!$P1649,'M2'!$A:$C,R$2,FALSE)),"NOT PRESENT",VLOOKUP(DATA!$P1649,'M2'!$A:$C,R$2,FALSE)),VLOOKUP($P1649,'M1'!$A:$C,R$2,FALSE)),"SPECIFY METHOD")))</f>
        <v>No Debris found</v>
      </c>
      <c r="S1649" s="33">
        <f t="shared" si="3221"/>
        <v>0</v>
      </c>
      <c r="T1649" s="2">
        <v>0</v>
      </c>
    </row>
    <row r="1650" spans="2:20">
      <c r="B1650" s="2" t="str">
        <f t="shared" ref="B1650:D1650" si="3282">IF(ISERROR(B1649),IF(ISERROR(B1648),IF(ISERROR(B1647),"BLANK",B1647),B1648),B1649)</f>
        <v>LH</v>
      </c>
      <c r="C1650" s="2" t="str">
        <f t="shared" si="3282"/>
        <v>KK</v>
      </c>
      <c r="D1650" s="2" t="str">
        <f t="shared" si="3282"/>
        <v>BC3</v>
      </c>
      <c r="E1650" s="7" t="str">
        <f>IF(ISERROR(VLOOKUP($D1650,SITES!$A:$E,2,FALSE)),"",VLOOKUP($D1650,SITES!$A:$E,2,FALSE))</f>
        <v>Broward County 3</v>
      </c>
      <c r="F1650" s="4">
        <f>IF(ISERROR(VLOOKUP($D1650,SITES!$A:$E,3,FALSE)),"",VLOOKUP($D1650,SITES!$A:$E,3,FALSE))</f>
        <v>26.158633333333334</v>
      </c>
      <c r="G1650" s="31">
        <f>IF(ISERROR(VLOOKUP($D1650,SITES!$A:$E,4,FALSE)),"",VLOOKUP($D1650,SITES!$A:$E,4,FALSE))</f>
        <v>-80.077349999999996</v>
      </c>
      <c r="H1650" s="50">
        <f t="shared" ref="H1650:P1650" si="3283">IF(ISERROR(H1649),IF(ISERROR(H1648),IF(ISERROR(H1647),"BLANK",H1647),H1648),H1649)</f>
        <v>45479</v>
      </c>
      <c r="I1650" s="2">
        <f t="shared" si="3283"/>
        <v>15</v>
      </c>
      <c r="J1650" s="2" t="str">
        <f t="shared" si="3283"/>
        <v>N</v>
      </c>
      <c r="K1650" s="6">
        <f t="shared" si="3283"/>
        <v>0.41666666666666669</v>
      </c>
      <c r="L1650" s="2" t="str">
        <f t="shared" si="3283"/>
        <v>Angela</v>
      </c>
      <c r="M1650" s="2">
        <f t="shared" si="3283"/>
        <v>18.899999999999999</v>
      </c>
      <c r="N1650" s="2">
        <f t="shared" si="3283"/>
        <v>2</v>
      </c>
      <c r="O1650" s="2">
        <f t="shared" si="3283"/>
        <v>2</v>
      </c>
      <c r="P1650" s="2" t="str">
        <f t="shared" si="3283"/>
        <v>dez</v>
      </c>
      <c r="Q1650" s="7" t="str">
        <f>IF($N1650=1,IF(ISERROR(VLOOKUP($P1650,'M1'!$A:$C,Q$2,FALSE)),"NOT PRESENT",VLOOKUP($P1650,'M1'!$A:$C,Q$2,FALSE)),IF($N1650=2,IF(ISERROR(VLOOKUP(DATA!$P1650,'M2'!$A:$C,Q$2,FALSE)),"NOT PRESENT",VLOOKUP(DATA!$P1650,'M2'!$A:$C,Q$2,FALSE)),IF($N1650=0,IF(ISERROR(VLOOKUP($P1650,'M1'!$A:$C,Q$2,FALSE)),IF(ISERROR(VLOOKUP(DATA!$P1650,'M2'!$A:$C,Q$2,FALSE)),"NOT PRESENT",VLOOKUP(DATA!$P1650,'M2'!$A:$C,Q$2,FALSE)),VLOOKUP($P1650,'M1'!$A:$C,Q$2,FALSE)),"SPECIFY METHOD")))</f>
        <v>Debris - Zero</v>
      </c>
      <c r="R1650" s="7" t="str">
        <f>IF($N1650=1,IF(ISERROR(VLOOKUP($P1650,'M1'!$A:$C,R$2,FALSE)),"NOT PRESENT",VLOOKUP($P1650,'M1'!$A:$C,R$2,FALSE)),IF($N1650=2,IF(ISERROR(VLOOKUP(DATA!$P1650,'M2'!$A:$C,R$2,FALSE)),"NOT PRESENT",VLOOKUP(DATA!$P1650,'M2'!$A:$C,R$2,FALSE)),IF($N1650=0,IF(ISERROR(VLOOKUP($P1650,'M1'!$A:$C,R$2,FALSE)),IF(ISERROR(VLOOKUP(DATA!$P1650,'M2'!$A:$C,R$2,FALSE)),"NOT PRESENT",VLOOKUP(DATA!$P1650,'M2'!$A:$C,R$2,FALSE)),VLOOKUP($P1650,'M1'!$A:$C,R$2,FALSE)),"SPECIFY METHOD")))</f>
        <v>No Debris found</v>
      </c>
      <c r="S1650" s="33">
        <f t="shared" si="3221"/>
        <v>0</v>
      </c>
      <c r="T1650" s="2">
        <v>0</v>
      </c>
    </row>
    <row r="1651" spans="2:20">
      <c r="B1651" s="2" t="str">
        <f t="shared" ref="B1651:D1651" si="3284">IF(ISERROR(B1650),IF(ISERROR(B1649),IF(ISERROR(B1648),"BLANK",B1648),B1649),B1650)</f>
        <v>LH</v>
      </c>
      <c r="C1651" s="2" t="str">
        <f t="shared" si="3284"/>
        <v>KK</v>
      </c>
      <c r="D1651" s="2" t="str">
        <f t="shared" si="3284"/>
        <v>BC3</v>
      </c>
      <c r="E1651" s="7" t="str">
        <f>IF(ISERROR(VLOOKUP($D1651,SITES!$A:$E,2,FALSE)),"",VLOOKUP($D1651,SITES!$A:$E,2,FALSE))</f>
        <v>Broward County 3</v>
      </c>
      <c r="F1651" s="4">
        <f>IF(ISERROR(VLOOKUP($D1651,SITES!$A:$E,3,FALSE)),"",VLOOKUP($D1651,SITES!$A:$E,3,FALSE))</f>
        <v>26.158633333333334</v>
      </c>
      <c r="G1651" s="31">
        <f>IF(ISERROR(VLOOKUP($D1651,SITES!$A:$E,4,FALSE)),"",VLOOKUP($D1651,SITES!$A:$E,4,FALSE))</f>
        <v>-80.077349999999996</v>
      </c>
      <c r="H1651" s="50">
        <f t="shared" ref="H1651:P1651" si="3285">IF(ISERROR(H1650),IF(ISERROR(H1649),IF(ISERROR(H1648),"BLANK",H1648),H1649),H1650)</f>
        <v>45479</v>
      </c>
      <c r="I1651" s="2">
        <f t="shared" si="3285"/>
        <v>15</v>
      </c>
      <c r="J1651" s="2" t="str">
        <f t="shared" si="3285"/>
        <v>N</v>
      </c>
      <c r="K1651" s="6">
        <f t="shared" si="3285"/>
        <v>0.41666666666666669</v>
      </c>
      <c r="L1651" s="2" t="str">
        <f t="shared" si="3285"/>
        <v>Angela</v>
      </c>
      <c r="M1651" s="2">
        <f t="shared" si="3285"/>
        <v>18.899999999999999</v>
      </c>
      <c r="N1651" s="2">
        <f t="shared" si="3285"/>
        <v>2</v>
      </c>
      <c r="O1651" s="2">
        <f t="shared" si="3285"/>
        <v>2</v>
      </c>
      <c r="P1651" s="2" t="str">
        <f t="shared" si="3285"/>
        <v>dez</v>
      </c>
      <c r="Q1651" s="7" t="str">
        <f>IF($N1651=1,IF(ISERROR(VLOOKUP($P1651,'M1'!$A:$C,Q$2,FALSE)),"NOT PRESENT",VLOOKUP($P1651,'M1'!$A:$C,Q$2,FALSE)),IF($N1651=2,IF(ISERROR(VLOOKUP(DATA!$P1651,'M2'!$A:$C,Q$2,FALSE)),"NOT PRESENT",VLOOKUP(DATA!$P1651,'M2'!$A:$C,Q$2,FALSE)),IF($N1651=0,IF(ISERROR(VLOOKUP($P1651,'M1'!$A:$C,Q$2,FALSE)),IF(ISERROR(VLOOKUP(DATA!$P1651,'M2'!$A:$C,Q$2,FALSE)),"NOT PRESENT",VLOOKUP(DATA!$P1651,'M2'!$A:$C,Q$2,FALSE)),VLOOKUP($P1651,'M1'!$A:$C,Q$2,FALSE)),"SPECIFY METHOD")))</f>
        <v>Debris - Zero</v>
      </c>
      <c r="R1651" s="7" t="str">
        <f>IF($N1651=1,IF(ISERROR(VLOOKUP($P1651,'M1'!$A:$C,R$2,FALSE)),"NOT PRESENT",VLOOKUP($P1651,'M1'!$A:$C,R$2,FALSE)),IF($N1651=2,IF(ISERROR(VLOOKUP(DATA!$P1651,'M2'!$A:$C,R$2,FALSE)),"NOT PRESENT",VLOOKUP(DATA!$P1651,'M2'!$A:$C,R$2,FALSE)),IF($N1651=0,IF(ISERROR(VLOOKUP($P1651,'M1'!$A:$C,R$2,FALSE)),IF(ISERROR(VLOOKUP(DATA!$P1651,'M2'!$A:$C,R$2,FALSE)),"NOT PRESENT",VLOOKUP(DATA!$P1651,'M2'!$A:$C,R$2,FALSE)),VLOOKUP($P1651,'M1'!$A:$C,R$2,FALSE)),"SPECIFY METHOD")))</f>
        <v>No Debris found</v>
      </c>
      <c r="S1651" s="33">
        <f t="shared" si="3221"/>
        <v>0</v>
      </c>
      <c r="T1651" s="2">
        <v>0</v>
      </c>
    </row>
    <row r="1652" spans="2:20">
      <c r="B1652" s="2" t="str">
        <f t="shared" ref="B1652:D1652" si="3286">IF(ISERROR(B1651),IF(ISERROR(B1650),IF(ISERROR(B1649),"BLANK",B1649),B1650),B1651)</f>
        <v>LH</v>
      </c>
      <c r="C1652" s="2" t="str">
        <f t="shared" si="3286"/>
        <v>KK</v>
      </c>
      <c r="D1652" s="2" t="str">
        <f t="shared" si="3286"/>
        <v>BC3</v>
      </c>
      <c r="E1652" s="7" t="str">
        <f>IF(ISERROR(VLOOKUP($D1652,SITES!$A:$E,2,FALSE)),"",VLOOKUP($D1652,SITES!$A:$E,2,FALSE))</f>
        <v>Broward County 3</v>
      </c>
      <c r="F1652" s="4">
        <f>IF(ISERROR(VLOOKUP($D1652,SITES!$A:$E,3,FALSE)),"",VLOOKUP($D1652,SITES!$A:$E,3,FALSE))</f>
        <v>26.158633333333334</v>
      </c>
      <c r="G1652" s="31">
        <f>IF(ISERROR(VLOOKUP($D1652,SITES!$A:$E,4,FALSE)),"",VLOOKUP($D1652,SITES!$A:$E,4,FALSE))</f>
        <v>-80.077349999999996</v>
      </c>
      <c r="H1652" s="50">
        <f t="shared" ref="H1652:P1652" si="3287">IF(ISERROR(H1651),IF(ISERROR(H1650),IF(ISERROR(H1649),"BLANK",H1649),H1650),H1651)</f>
        <v>45479</v>
      </c>
      <c r="I1652" s="2">
        <f t="shared" si="3287"/>
        <v>15</v>
      </c>
      <c r="J1652" s="2" t="str">
        <f t="shared" si="3287"/>
        <v>N</v>
      </c>
      <c r="K1652" s="6">
        <f t="shared" si="3287"/>
        <v>0.41666666666666669</v>
      </c>
      <c r="L1652" s="2" t="str">
        <f t="shared" si="3287"/>
        <v>Angela</v>
      </c>
      <c r="M1652" s="2">
        <f t="shared" si="3287"/>
        <v>18.899999999999999</v>
      </c>
      <c r="N1652" s="2">
        <f t="shared" si="3287"/>
        <v>2</v>
      </c>
      <c r="O1652" s="2">
        <f t="shared" si="3287"/>
        <v>2</v>
      </c>
      <c r="P1652" s="2" t="str">
        <f t="shared" si="3287"/>
        <v>dez</v>
      </c>
      <c r="Q1652" s="7" t="str">
        <f>IF($N1652=1,IF(ISERROR(VLOOKUP($P1652,'M1'!$A:$C,Q$2,FALSE)),"NOT PRESENT",VLOOKUP($P1652,'M1'!$A:$C,Q$2,FALSE)),IF($N1652=2,IF(ISERROR(VLOOKUP(DATA!$P1652,'M2'!$A:$C,Q$2,FALSE)),"NOT PRESENT",VLOOKUP(DATA!$P1652,'M2'!$A:$C,Q$2,FALSE)),IF($N1652=0,IF(ISERROR(VLOOKUP($P1652,'M1'!$A:$C,Q$2,FALSE)),IF(ISERROR(VLOOKUP(DATA!$P1652,'M2'!$A:$C,Q$2,FALSE)),"NOT PRESENT",VLOOKUP(DATA!$P1652,'M2'!$A:$C,Q$2,FALSE)),VLOOKUP($P1652,'M1'!$A:$C,Q$2,FALSE)),"SPECIFY METHOD")))</f>
        <v>Debris - Zero</v>
      </c>
      <c r="R1652" s="7" t="str">
        <f>IF($N1652=1,IF(ISERROR(VLOOKUP($P1652,'M1'!$A:$C,R$2,FALSE)),"NOT PRESENT",VLOOKUP($P1652,'M1'!$A:$C,R$2,FALSE)),IF($N1652=2,IF(ISERROR(VLOOKUP(DATA!$P1652,'M2'!$A:$C,R$2,FALSE)),"NOT PRESENT",VLOOKUP(DATA!$P1652,'M2'!$A:$C,R$2,FALSE)),IF($N1652=0,IF(ISERROR(VLOOKUP($P1652,'M1'!$A:$C,R$2,FALSE)),IF(ISERROR(VLOOKUP(DATA!$P1652,'M2'!$A:$C,R$2,FALSE)),"NOT PRESENT",VLOOKUP(DATA!$P1652,'M2'!$A:$C,R$2,FALSE)),VLOOKUP($P1652,'M1'!$A:$C,R$2,FALSE)),"SPECIFY METHOD")))</f>
        <v>No Debris found</v>
      </c>
      <c r="S1652" s="33">
        <f t="shared" si="3221"/>
        <v>0</v>
      </c>
      <c r="T1652" s="2">
        <v>0</v>
      </c>
    </row>
    <row r="1653" spans="2:20">
      <c r="B1653" s="2" t="str">
        <f t="shared" ref="B1653:D1653" si="3288">IF(ISERROR(B1652),IF(ISERROR(B1651),IF(ISERROR(B1650),"BLANK",B1650),B1651),B1652)</f>
        <v>LH</v>
      </c>
      <c r="C1653" s="2" t="str">
        <f t="shared" si="3288"/>
        <v>KK</v>
      </c>
      <c r="D1653" s="2" t="str">
        <f t="shared" si="3288"/>
        <v>BC3</v>
      </c>
      <c r="E1653" s="7" t="str">
        <f>IF(ISERROR(VLOOKUP($D1653,SITES!$A:$E,2,FALSE)),"",VLOOKUP($D1653,SITES!$A:$E,2,FALSE))</f>
        <v>Broward County 3</v>
      </c>
      <c r="F1653" s="4">
        <f>IF(ISERROR(VLOOKUP($D1653,SITES!$A:$E,3,FALSE)),"",VLOOKUP($D1653,SITES!$A:$E,3,FALSE))</f>
        <v>26.158633333333334</v>
      </c>
      <c r="G1653" s="31">
        <f>IF(ISERROR(VLOOKUP($D1653,SITES!$A:$E,4,FALSE)),"",VLOOKUP($D1653,SITES!$A:$E,4,FALSE))</f>
        <v>-80.077349999999996</v>
      </c>
      <c r="H1653" s="50">
        <f t="shared" ref="H1653:P1653" si="3289">IF(ISERROR(H1652),IF(ISERROR(H1651),IF(ISERROR(H1650),"BLANK",H1650),H1651),H1652)</f>
        <v>45479</v>
      </c>
      <c r="I1653" s="2">
        <f t="shared" si="3289"/>
        <v>15</v>
      </c>
      <c r="J1653" s="2" t="str">
        <f t="shared" si="3289"/>
        <v>N</v>
      </c>
      <c r="K1653" s="6">
        <f t="shared" si="3289"/>
        <v>0.41666666666666669</v>
      </c>
      <c r="L1653" s="2" t="str">
        <f t="shared" si="3289"/>
        <v>Angela</v>
      </c>
      <c r="M1653" s="2">
        <f t="shared" si="3289"/>
        <v>18.899999999999999</v>
      </c>
      <c r="N1653" s="2">
        <f t="shared" si="3289"/>
        <v>2</v>
      </c>
      <c r="O1653" s="2">
        <f t="shared" si="3289"/>
        <v>2</v>
      </c>
      <c r="P1653" s="2" t="str">
        <f t="shared" si="3289"/>
        <v>dez</v>
      </c>
      <c r="Q1653" s="7" t="str">
        <f>IF($N1653=1,IF(ISERROR(VLOOKUP($P1653,'M1'!$A:$C,Q$2,FALSE)),"NOT PRESENT",VLOOKUP($P1653,'M1'!$A:$C,Q$2,FALSE)),IF($N1653=2,IF(ISERROR(VLOOKUP(DATA!$P1653,'M2'!$A:$C,Q$2,FALSE)),"NOT PRESENT",VLOOKUP(DATA!$P1653,'M2'!$A:$C,Q$2,FALSE)),IF($N1653=0,IF(ISERROR(VLOOKUP($P1653,'M1'!$A:$C,Q$2,FALSE)),IF(ISERROR(VLOOKUP(DATA!$P1653,'M2'!$A:$C,Q$2,FALSE)),"NOT PRESENT",VLOOKUP(DATA!$P1653,'M2'!$A:$C,Q$2,FALSE)),VLOOKUP($P1653,'M1'!$A:$C,Q$2,FALSE)),"SPECIFY METHOD")))</f>
        <v>Debris - Zero</v>
      </c>
      <c r="R1653" s="7" t="str">
        <f>IF($N1653=1,IF(ISERROR(VLOOKUP($P1653,'M1'!$A:$C,R$2,FALSE)),"NOT PRESENT",VLOOKUP($P1653,'M1'!$A:$C,R$2,FALSE)),IF($N1653=2,IF(ISERROR(VLOOKUP(DATA!$P1653,'M2'!$A:$C,R$2,FALSE)),"NOT PRESENT",VLOOKUP(DATA!$P1653,'M2'!$A:$C,R$2,FALSE)),IF($N1653=0,IF(ISERROR(VLOOKUP($P1653,'M1'!$A:$C,R$2,FALSE)),IF(ISERROR(VLOOKUP(DATA!$P1653,'M2'!$A:$C,R$2,FALSE)),"NOT PRESENT",VLOOKUP(DATA!$P1653,'M2'!$A:$C,R$2,FALSE)),VLOOKUP($P1653,'M1'!$A:$C,R$2,FALSE)),"SPECIFY METHOD")))</f>
        <v>No Debris found</v>
      </c>
      <c r="S1653" s="33">
        <f t="shared" si="3221"/>
        <v>0</v>
      </c>
      <c r="T1653" s="2">
        <v>0</v>
      </c>
    </row>
    <row r="1654" spans="2:20">
      <c r="B1654" s="2" t="str">
        <f t="shared" ref="B1654:D1654" si="3290">IF(ISERROR(B1653),IF(ISERROR(B1652),IF(ISERROR(B1651),"BLANK",B1651),B1652),B1653)</f>
        <v>LH</v>
      </c>
      <c r="C1654" s="2" t="str">
        <f t="shared" si="3290"/>
        <v>KK</v>
      </c>
      <c r="D1654" s="2" t="str">
        <f t="shared" si="3290"/>
        <v>BC3</v>
      </c>
      <c r="E1654" s="7" t="str">
        <f>IF(ISERROR(VLOOKUP($D1654,SITES!$A:$E,2,FALSE)),"",VLOOKUP($D1654,SITES!$A:$E,2,FALSE))</f>
        <v>Broward County 3</v>
      </c>
      <c r="F1654" s="4">
        <f>IF(ISERROR(VLOOKUP($D1654,SITES!$A:$E,3,FALSE)),"",VLOOKUP($D1654,SITES!$A:$E,3,FALSE))</f>
        <v>26.158633333333334</v>
      </c>
      <c r="G1654" s="31">
        <f>IF(ISERROR(VLOOKUP($D1654,SITES!$A:$E,4,FALSE)),"",VLOOKUP($D1654,SITES!$A:$E,4,FALSE))</f>
        <v>-80.077349999999996</v>
      </c>
      <c r="H1654" s="50">
        <f t="shared" ref="H1654:P1654" si="3291">IF(ISERROR(H1653),IF(ISERROR(H1652),IF(ISERROR(H1651),"BLANK",H1651),H1652),H1653)</f>
        <v>45479</v>
      </c>
      <c r="I1654" s="2">
        <f t="shared" si="3291"/>
        <v>15</v>
      </c>
      <c r="J1654" s="2" t="str">
        <f t="shared" si="3291"/>
        <v>N</v>
      </c>
      <c r="K1654" s="6">
        <f t="shared" si="3291"/>
        <v>0.41666666666666669</v>
      </c>
      <c r="L1654" s="2" t="str">
        <f t="shared" si="3291"/>
        <v>Angela</v>
      </c>
      <c r="M1654" s="2">
        <f t="shared" si="3291"/>
        <v>18.899999999999999</v>
      </c>
      <c r="N1654" s="2">
        <f t="shared" si="3291"/>
        <v>2</v>
      </c>
      <c r="O1654" s="2">
        <f t="shared" si="3291"/>
        <v>2</v>
      </c>
      <c r="P1654" s="2" t="str">
        <f t="shared" si="3291"/>
        <v>dez</v>
      </c>
      <c r="Q1654" s="7" t="str">
        <f>IF($N1654=1,IF(ISERROR(VLOOKUP($P1654,'M1'!$A:$C,Q$2,FALSE)),"NOT PRESENT",VLOOKUP($P1654,'M1'!$A:$C,Q$2,FALSE)),IF($N1654=2,IF(ISERROR(VLOOKUP(DATA!$P1654,'M2'!$A:$C,Q$2,FALSE)),"NOT PRESENT",VLOOKUP(DATA!$P1654,'M2'!$A:$C,Q$2,FALSE)),IF($N1654=0,IF(ISERROR(VLOOKUP($P1654,'M1'!$A:$C,Q$2,FALSE)),IF(ISERROR(VLOOKUP(DATA!$P1654,'M2'!$A:$C,Q$2,FALSE)),"NOT PRESENT",VLOOKUP(DATA!$P1654,'M2'!$A:$C,Q$2,FALSE)),VLOOKUP($P1654,'M1'!$A:$C,Q$2,FALSE)),"SPECIFY METHOD")))</f>
        <v>Debris - Zero</v>
      </c>
      <c r="R1654" s="7" t="str">
        <f>IF($N1654=1,IF(ISERROR(VLOOKUP($P1654,'M1'!$A:$C,R$2,FALSE)),"NOT PRESENT",VLOOKUP($P1654,'M1'!$A:$C,R$2,FALSE)),IF($N1654=2,IF(ISERROR(VLOOKUP(DATA!$P1654,'M2'!$A:$C,R$2,FALSE)),"NOT PRESENT",VLOOKUP(DATA!$P1654,'M2'!$A:$C,R$2,FALSE)),IF($N1654=0,IF(ISERROR(VLOOKUP($P1654,'M1'!$A:$C,R$2,FALSE)),IF(ISERROR(VLOOKUP(DATA!$P1654,'M2'!$A:$C,R$2,FALSE)),"NOT PRESENT",VLOOKUP(DATA!$P1654,'M2'!$A:$C,R$2,FALSE)),VLOOKUP($P1654,'M1'!$A:$C,R$2,FALSE)),"SPECIFY METHOD")))</f>
        <v>No Debris found</v>
      </c>
      <c r="S1654" s="33">
        <f t="shared" si="3221"/>
        <v>0</v>
      </c>
      <c r="T1654" s="2">
        <v>0</v>
      </c>
    </row>
    <row r="1655" spans="2:20">
      <c r="B1655" s="2" t="str">
        <f t="shared" ref="B1655:D1655" si="3292">IF(ISERROR(B1654),IF(ISERROR(B1653),IF(ISERROR(B1652),"BLANK",B1652),B1653),B1654)</f>
        <v>LH</v>
      </c>
      <c r="C1655" s="2" t="str">
        <f t="shared" si="3292"/>
        <v>KK</v>
      </c>
      <c r="D1655" s="2" t="str">
        <f t="shared" si="3292"/>
        <v>BC3</v>
      </c>
      <c r="E1655" s="7" t="str">
        <f>IF(ISERROR(VLOOKUP($D1655,SITES!$A:$E,2,FALSE)),"",VLOOKUP($D1655,SITES!$A:$E,2,FALSE))</f>
        <v>Broward County 3</v>
      </c>
      <c r="F1655" s="4">
        <f>IF(ISERROR(VLOOKUP($D1655,SITES!$A:$E,3,FALSE)),"",VLOOKUP($D1655,SITES!$A:$E,3,FALSE))</f>
        <v>26.158633333333334</v>
      </c>
      <c r="G1655" s="31">
        <f>IF(ISERROR(VLOOKUP($D1655,SITES!$A:$E,4,FALSE)),"",VLOOKUP($D1655,SITES!$A:$E,4,FALSE))</f>
        <v>-80.077349999999996</v>
      </c>
      <c r="H1655" s="50">
        <f t="shared" ref="H1655:P1655" si="3293">IF(ISERROR(H1654),IF(ISERROR(H1653),IF(ISERROR(H1652),"BLANK",H1652),H1653),H1654)</f>
        <v>45479</v>
      </c>
      <c r="I1655" s="2">
        <f t="shared" si="3293"/>
        <v>15</v>
      </c>
      <c r="J1655" s="2" t="str">
        <f t="shared" si="3293"/>
        <v>N</v>
      </c>
      <c r="K1655" s="6">
        <f t="shared" si="3293"/>
        <v>0.41666666666666669</v>
      </c>
      <c r="L1655" s="2" t="str">
        <f t="shared" si="3293"/>
        <v>Angela</v>
      </c>
      <c r="M1655" s="2">
        <f t="shared" si="3293"/>
        <v>18.899999999999999</v>
      </c>
      <c r="N1655" s="2">
        <f t="shared" si="3293"/>
        <v>2</v>
      </c>
      <c r="O1655" s="2">
        <f t="shared" si="3293"/>
        <v>2</v>
      </c>
      <c r="P1655" s="2" t="str">
        <f t="shared" si="3293"/>
        <v>dez</v>
      </c>
      <c r="Q1655" s="7" t="str">
        <f>IF($N1655=1,IF(ISERROR(VLOOKUP($P1655,'M1'!$A:$C,Q$2,FALSE)),"NOT PRESENT",VLOOKUP($P1655,'M1'!$A:$C,Q$2,FALSE)),IF($N1655=2,IF(ISERROR(VLOOKUP(DATA!$P1655,'M2'!$A:$C,Q$2,FALSE)),"NOT PRESENT",VLOOKUP(DATA!$P1655,'M2'!$A:$C,Q$2,FALSE)),IF($N1655=0,IF(ISERROR(VLOOKUP($P1655,'M1'!$A:$C,Q$2,FALSE)),IF(ISERROR(VLOOKUP(DATA!$P1655,'M2'!$A:$C,Q$2,FALSE)),"NOT PRESENT",VLOOKUP(DATA!$P1655,'M2'!$A:$C,Q$2,FALSE)),VLOOKUP($P1655,'M1'!$A:$C,Q$2,FALSE)),"SPECIFY METHOD")))</f>
        <v>Debris - Zero</v>
      </c>
      <c r="R1655" s="7" t="str">
        <f>IF($N1655=1,IF(ISERROR(VLOOKUP($P1655,'M1'!$A:$C,R$2,FALSE)),"NOT PRESENT",VLOOKUP($P1655,'M1'!$A:$C,R$2,FALSE)),IF($N1655=2,IF(ISERROR(VLOOKUP(DATA!$P1655,'M2'!$A:$C,R$2,FALSE)),"NOT PRESENT",VLOOKUP(DATA!$P1655,'M2'!$A:$C,R$2,FALSE)),IF($N1655=0,IF(ISERROR(VLOOKUP($P1655,'M1'!$A:$C,R$2,FALSE)),IF(ISERROR(VLOOKUP(DATA!$P1655,'M2'!$A:$C,R$2,FALSE)),"NOT PRESENT",VLOOKUP(DATA!$P1655,'M2'!$A:$C,R$2,FALSE)),VLOOKUP($P1655,'M1'!$A:$C,R$2,FALSE)),"SPECIFY METHOD")))</f>
        <v>No Debris found</v>
      </c>
      <c r="S1655" s="33">
        <f t="shared" si="3221"/>
        <v>0</v>
      </c>
      <c r="T1655" s="2">
        <v>0</v>
      </c>
    </row>
    <row r="1656" spans="2:20">
      <c r="B1656" s="2" t="str">
        <f t="shared" ref="B1656:D1656" si="3294">IF(ISERROR(B1655),IF(ISERROR(B1654),IF(ISERROR(B1653),"BLANK",B1653),B1654),B1655)</f>
        <v>LH</v>
      </c>
      <c r="C1656" s="2" t="str">
        <f t="shared" si="3294"/>
        <v>KK</v>
      </c>
      <c r="D1656" s="2" t="str">
        <f t="shared" si="3294"/>
        <v>BC3</v>
      </c>
      <c r="E1656" s="7" t="str">
        <f>IF(ISERROR(VLOOKUP($D1656,SITES!$A:$E,2,FALSE)),"",VLOOKUP($D1656,SITES!$A:$E,2,FALSE))</f>
        <v>Broward County 3</v>
      </c>
      <c r="F1656" s="4">
        <f>IF(ISERROR(VLOOKUP($D1656,SITES!$A:$E,3,FALSE)),"",VLOOKUP($D1656,SITES!$A:$E,3,FALSE))</f>
        <v>26.158633333333334</v>
      </c>
      <c r="G1656" s="31">
        <f>IF(ISERROR(VLOOKUP($D1656,SITES!$A:$E,4,FALSE)),"",VLOOKUP($D1656,SITES!$A:$E,4,FALSE))</f>
        <v>-80.077349999999996</v>
      </c>
      <c r="H1656" s="50">
        <f t="shared" ref="H1656:P1656" si="3295">IF(ISERROR(H1655),IF(ISERROR(H1654),IF(ISERROR(H1653),"BLANK",H1653),H1654),H1655)</f>
        <v>45479</v>
      </c>
      <c r="I1656" s="2">
        <f t="shared" si="3295"/>
        <v>15</v>
      </c>
      <c r="J1656" s="2" t="str">
        <f t="shared" si="3295"/>
        <v>N</v>
      </c>
      <c r="K1656" s="6">
        <f t="shared" si="3295"/>
        <v>0.41666666666666669</v>
      </c>
      <c r="L1656" s="2" t="str">
        <f t="shared" si="3295"/>
        <v>Angela</v>
      </c>
      <c r="M1656" s="2">
        <f t="shared" si="3295"/>
        <v>18.899999999999999</v>
      </c>
      <c r="N1656" s="2">
        <f t="shared" si="3295"/>
        <v>2</v>
      </c>
      <c r="O1656" s="2">
        <f t="shared" si="3295"/>
        <v>2</v>
      </c>
      <c r="P1656" s="2" t="str">
        <f t="shared" si="3295"/>
        <v>dez</v>
      </c>
      <c r="Q1656" s="7" t="str">
        <f>IF($N1656=1,IF(ISERROR(VLOOKUP($P1656,'M1'!$A:$C,Q$2,FALSE)),"NOT PRESENT",VLOOKUP($P1656,'M1'!$A:$C,Q$2,FALSE)),IF($N1656=2,IF(ISERROR(VLOOKUP(DATA!$P1656,'M2'!$A:$C,Q$2,FALSE)),"NOT PRESENT",VLOOKUP(DATA!$P1656,'M2'!$A:$C,Q$2,FALSE)),IF($N1656=0,IF(ISERROR(VLOOKUP($P1656,'M1'!$A:$C,Q$2,FALSE)),IF(ISERROR(VLOOKUP(DATA!$P1656,'M2'!$A:$C,Q$2,FALSE)),"NOT PRESENT",VLOOKUP(DATA!$P1656,'M2'!$A:$C,Q$2,FALSE)),VLOOKUP($P1656,'M1'!$A:$C,Q$2,FALSE)),"SPECIFY METHOD")))</f>
        <v>Debris - Zero</v>
      </c>
      <c r="R1656" s="7" t="str">
        <f>IF($N1656=1,IF(ISERROR(VLOOKUP($P1656,'M1'!$A:$C,R$2,FALSE)),"NOT PRESENT",VLOOKUP($P1656,'M1'!$A:$C,R$2,FALSE)),IF($N1656=2,IF(ISERROR(VLOOKUP(DATA!$P1656,'M2'!$A:$C,R$2,FALSE)),"NOT PRESENT",VLOOKUP(DATA!$P1656,'M2'!$A:$C,R$2,FALSE)),IF($N1656=0,IF(ISERROR(VLOOKUP($P1656,'M1'!$A:$C,R$2,FALSE)),IF(ISERROR(VLOOKUP(DATA!$P1656,'M2'!$A:$C,R$2,FALSE)),"NOT PRESENT",VLOOKUP(DATA!$P1656,'M2'!$A:$C,R$2,FALSE)),VLOOKUP($P1656,'M1'!$A:$C,R$2,FALSE)),"SPECIFY METHOD")))</f>
        <v>No Debris found</v>
      </c>
      <c r="S1656" s="33">
        <f t="shared" si="3221"/>
        <v>0</v>
      </c>
      <c r="T1656" s="2">
        <v>0</v>
      </c>
    </row>
    <row r="1657" spans="2:20">
      <c r="B1657" s="2" t="str">
        <f t="shared" ref="B1657:D1657" si="3296">IF(ISERROR(B1656),IF(ISERROR(B1655),IF(ISERROR(B1654),"BLANK",B1654),B1655),B1656)</f>
        <v>LH</v>
      </c>
      <c r="C1657" s="2" t="str">
        <f t="shared" si="3296"/>
        <v>KK</v>
      </c>
      <c r="D1657" s="2" t="str">
        <f t="shared" si="3296"/>
        <v>BC3</v>
      </c>
      <c r="E1657" s="7" t="str">
        <f>IF(ISERROR(VLOOKUP($D1657,SITES!$A:$E,2,FALSE)),"",VLOOKUP($D1657,SITES!$A:$E,2,FALSE))</f>
        <v>Broward County 3</v>
      </c>
      <c r="F1657" s="4">
        <f>IF(ISERROR(VLOOKUP($D1657,SITES!$A:$E,3,FALSE)),"",VLOOKUP($D1657,SITES!$A:$E,3,FALSE))</f>
        <v>26.158633333333334</v>
      </c>
      <c r="G1657" s="31">
        <f>IF(ISERROR(VLOOKUP($D1657,SITES!$A:$E,4,FALSE)),"",VLOOKUP($D1657,SITES!$A:$E,4,FALSE))</f>
        <v>-80.077349999999996</v>
      </c>
      <c r="H1657" s="50">
        <f t="shared" ref="H1657:P1657" si="3297">IF(ISERROR(H1656),IF(ISERROR(H1655),IF(ISERROR(H1654),"BLANK",H1654),H1655),H1656)</f>
        <v>45479</v>
      </c>
      <c r="I1657" s="2">
        <f t="shared" si="3297"/>
        <v>15</v>
      </c>
      <c r="J1657" s="2" t="str">
        <f t="shared" si="3297"/>
        <v>N</v>
      </c>
      <c r="K1657" s="6">
        <f t="shared" si="3297"/>
        <v>0.41666666666666669</v>
      </c>
      <c r="L1657" s="2" t="str">
        <f t="shared" si="3297"/>
        <v>Angela</v>
      </c>
      <c r="M1657" s="2">
        <f t="shared" si="3297"/>
        <v>18.899999999999999</v>
      </c>
      <c r="N1657" s="2">
        <f t="shared" si="3297"/>
        <v>2</v>
      </c>
      <c r="O1657" s="2">
        <f t="shared" si="3297"/>
        <v>2</v>
      </c>
      <c r="P1657" s="2" t="str">
        <f t="shared" si="3297"/>
        <v>dez</v>
      </c>
      <c r="Q1657" s="7" t="str">
        <f>IF($N1657=1,IF(ISERROR(VLOOKUP($P1657,'M1'!$A:$C,Q$2,FALSE)),"NOT PRESENT",VLOOKUP($P1657,'M1'!$A:$C,Q$2,FALSE)),IF($N1657=2,IF(ISERROR(VLOOKUP(DATA!$P1657,'M2'!$A:$C,Q$2,FALSE)),"NOT PRESENT",VLOOKUP(DATA!$P1657,'M2'!$A:$C,Q$2,FALSE)),IF($N1657=0,IF(ISERROR(VLOOKUP($P1657,'M1'!$A:$C,Q$2,FALSE)),IF(ISERROR(VLOOKUP(DATA!$P1657,'M2'!$A:$C,Q$2,FALSE)),"NOT PRESENT",VLOOKUP(DATA!$P1657,'M2'!$A:$C,Q$2,FALSE)),VLOOKUP($P1657,'M1'!$A:$C,Q$2,FALSE)),"SPECIFY METHOD")))</f>
        <v>Debris - Zero</v>
      </c>
      <c r="R1657" s="7" t="str">
        <f>IF($N1657=1,IF(ISERROR(VLOOKUP($P1657,'M1'!$A:$C,R$2,FALSE)),"NOT PRESENT",VLOOKUP($P1657,'M1'!$A:$C,R$2,FALSE)),IF($N1657=2,IF(ISERROR(VLOOKUP(DATA!$P1657,'M2'!$A:$C,R$2,FALSE)),"NOT PRESENT",VLOOKUP(DATA!$P1657,'M2'!$A:$C,R$2,FALSE)),IF($N1657=0,IF(ISERROR(VLOOKUP($P1657,'M1'!$A:$C,R$2,FALSE)),IF(ISERROR(VLOOKUP(DATA!$P1657,'M2'!$A:$C,R$2,FALSE)),"NOT PRESENT",VLOOKUP(DATA!$P1657,'M2'!$A:$C,R$2,FALSE)),VLOOKUP($P1657,'M1'!$A:$C,R$2,FALSE)),"SPECIFY METHOD")))</f>
        <v>No Debris found</v>
      </c>
      <c r="S1657" s="33">
        <f t="shared" si="3221"/>
        <v>0</v>
      </c>
      <c r="T1657" s="2">
        <v>0</v>
      </c>
    </row>
    <row r="1658" spans="2:20">
      <c r="B1658" s="2" t="str">
        <f t="shared" ref="B1658:D1658" si="3298">IF(ISERROR(B1657),IF(ISERROR(B1656),IF(ISERROR(B1655),"BLANK",B1655),B1656),B1657)</f>
        <v>LH</v>
      </c>
      <c r="C1658" s="2" t="str">
        <f t="shared" si="3298"/>
        <v>KK</v>
      </c>
      <c r="D1658" s="2" t="str">
        <f t="shared" si="3298"/>
        <v>BC3</v>
      </c>
      <c r="E1658" s="7" t="str">
        <f>IF(ISERROR(VLOOKUP($D1658,SITES!$A:$E,2,FALSE)),"",VLOOKUP($D1658,SITES!$A:$E,2,FALSE))</f>
        <v>Broward County 3</v>
      </c>
      <c r="F1658" s="4">
        <f>IF(ISERROR(VLOOKUP($D1658,SITES!$A:$E,3,FALSE)),"",VLOOKUP($D1658,SITES!$A:$E,3,FALSE))</f>
        <v>26.158633333333334</v>
      </c>
      <c r="G1658" s="31">
        <f>IF(ISERROR(VLOOKUP($D1658,SITES!$A:$E,4,FALSE)),"",VLOOKUP($D1658,SITES!$A:$E,4,FALSE))</f>
        <v>-80.077349999999996</v>
      </c>
      <c r="H1658" s="50">
        <f t="shared" ref="H1658:P1658" si="3299">IF(ISERROR(H1657),IF(ISERROR(H1656),IF(ISERROR(H1655),"BLANK",H1655),H1656),H1657)</f>
        <v>45479</v>
      </c>
      <c r="I1658" s="2">
        <f t="shared" si="3299"/>
        <v>15</v>
      </c>
      <c r="J1658" s="2" t="str">
        <f t="shared" si="3299"/>
        <v>N</v>
      </c>
      <c r="K1658" s="6">
        <f t="shared" si="3299"/>
        <v>0.41666666666666669</v>
      </c>
      <c r="L1658" s="2" t="str">
        <f t="shared" si="3299"/>
        <v>Angela</v>
      </c>
      <c r="M1658" s="2">
        <f t="shared" si="3299"/>
        <v>18.899999999999999</v>
      </c>
      <c r="N1658" s="2">
        <f t="shared" si="3299"/>
        <v>2</v>
      </c>
      <c r="O1658" s="2">
        <f t="shared" si="3299"/>
        <v>2</v>
      </c>
      <c r="P1658" s="2" t="str">
        <f t="shared" si="3299"/>
        <v>dez</v>
      </c>
      <c r="Q1658" s="7" t="str">
        <f>IF($N1658=1,IF(ISERROR(VLOOKUP($P1658,'M1'!$A:$C,Q$2,FALSE)),"NOT PRESENT",VLOOKUP($P1658,'M1'!$A:$C,Q$2,FALSE)),IF($N1658=2,IF(ISERROR(VLOOKUP(DATA!$P1658,'M2'!$A:$C,Q$2,FALSE)),"NOT PRESENT",VLOOKUP(DATA!$P1658,'M2'!$A:$C,Q$2,FALSE)),IF($N1658=0,IF(ISERROR(VLOOKUP($P1658,'M1'!$A:$C,Q$2,FALSE)),IF(ISERROR(VLOOKUP(DATA!$P1658,'M2'!$A:$C,Q$2,FALSE)),"NOT PRESENT",VLOOKUP(DATA!$P1658,'M2'!$A:$C,Q$2,FALSE)),VLOOKUP($P1658,'M1'!$A:$C,Q$2,FALSE)),"SPECIFY METHOD")))</f>
        <v>Debris - Zero</v>
      </c>
      <c r="R1658" s="7" t="str">
        <f>IF($N1658=1,IF(ISERROR(VLOOKUP($P1658,'M1'!$A:$C,R$2,FALSE)),"NOT PRESENT",VLOOKUP($P1658,'M1'!$A:$C,R$2,FALSE)),IF($N1658=2,IF(ISERROR(VLOOKUP(DATA!$P1658,'M2'!$A:$C,R$2,FALSE)),"NOT PRESENT",VLOOKUP(DATA!$P1658,'M2'!$A:$C,R$2,FALSE)),IF($N1658=0,IF(ISERROR(VLOOKUP($P1658,'M1'!$A:$C,R$2,FALSE)),IF(ISERROR(VLOOKUP(DATA!$P1658,'M2'!$A:$C,R$2,FALSE)),"NOT PRESENT",VLOOKUP(DATA!$P1658,'M2'!$A:$C,R$2,FALSE)),VLOOKUP($P1658,'M1'!$A:$C,R$2,FALSE)),"SPECIFY METHOD")))</f>
        <v>No Debris found</v>
      </c>
      <c r="S1658" s="33">
        <f t="shared" si="3221"/>
        <v>0</v>
      </c>
      <c r="T1658" s="2">
        <v>0</v>
      </c>
    </row>
    <row r="1659" spans="2:20">
      <c r="B1659" s="2" t="str">
        <f t="shared" ref="B1659:D1659" si="3300">IF(ISERROR(B1658),IF(ISERROR(B1657),IF(ISERROR(B1656),"BLANK",B1656),B1657),B1658)</f>
        <v>LH</v>
      </c>
      <c r="C1659" s="2" t="str">
        <f t="shared" si="3300"/>
        <v>KK</v>
      </c>
      <c r="D1659" s="2" t="str">
        <f t="shared" si="3300"/>
        <v>BC3</v>
      </c>
      <c r="E1659" s="7" t="str">
        <f>IF(ISERROR(VLOOKUP($D1659,SITES!$A:$E,2,FALSE)),"",VLOOKUP($D1659,SITES!$A:$E,2,FALSE))</f>
        <v>Broward County 3</v>
      </c>
      <c r="F1659" s="4">
        <f>IF(ISERROR(VLOOKUP($D1659,SITES!$A:$E,3,FALSE)),"",VLOOKUP($D1659,SITES!$A:$E,3,FALSE))</f>
        <v>26.158633333333334</v>
      </c>
      <c r="G1659" s="31">
        <f>IF(ISERROR(VLOOKUP($D1659,SITES!$A:$E,4,FALSE)),"",VLOOKUP($D1659,SITES!$A:$E,4,FALSE))</f>
        <v>-80.077349999999996</v>
      </c>
      <c r="H1659" s="50">
        <f t="shared" ref="H1659:P1659" si="3301">IF(ISERROR(H1658),IF(ISERROR(H1657),IF(ISERROR(H1656),"BLANK",H1656),H1657),H1658)</f>
        <v>45479</v>
      </c>
      <c r="I1659" s="2">
        <f t="shared" si="3301"/>
        <v>15</v>
      </c>
      <c r="J1659" s="2" t="str">
        <f t="shared" si="3301"/>
        <v>N</v>
      </c>
      <c r="K1659" s="6">
        <f t="shared" si="3301"/>
        <v>0.41666666666666669</v>
      </c>
      <c r="L1659" s="2" t="str">
        <f t="shared" si="3301"/>
        <v>Angela</v>
      </c>
      <c r="M1659" s="2">
        <f t="shared" si="3301"/>
        <v>18.899999999999999</v>
      </c>
      <c r="N1659" s="2">
        <f t="shared" si="3301"/>
        <v>2</v>
      </c>
      <c r="O1659" s="2">
        <f t="shared" si="3301"/>
        <v>2</v>
      </c>
      <c r="P1659" s="2" t="str">
        <f t="shared" si="3301"/>
        <v>dez</v>
      </c>
      <c r="Q1659" s="7" t="str">
        <f>IF($N1659=1,IF(ISERROR(VLOOKUP($P1659,'M1'!$A:$C,Q$2,FALSE)),"NOT PRESENT",VLOOKUP($P1659,'M1'!$A:$C,Q$2,FALSE)),IF($N1659=2,IF(ISERROR(VLOOKUP(DATA!$P1659,'M2'!$A:$C,Q$2,FALSE)),"NOT PRESENT",VLOOKUP(DATA!$P1659,'M2'!$A:$C,Q$2,FALSE)),IF($N1659=0,IF(ISERROR(VLOOKUP($P1659,'M1'!$A:$C,Q$2,FALSE)),IF(ISERROR(VLOOKUP(DATA!$P1659,'M2'!$A:$C,Q$2,FALSE)),"NOT PRESENT",VLOOKUP(DATA!$P1659,'M2'!$A:$C,Q$2,FALSE)),VLOOKUP($P1659,'M1'!$A:$C,Q$2,FALSE)),"SPECIFY METHOD")))</f>
        <v>Debris - Zero</v>
      </c>
      <c r="R1659" s="7" t="str">
        <f>IF($N1659=1,IF(ISERROR(VLOOKUP($P1659,'M1'!$A:$C,R$2,FALSE)),"NOT PRESENT",VLOOKUP($P1659,'M1'!$A:$C,R$2,FALSE)),IF($N1659=2,IF(ISERROR(VLOOKUP(DATA!$P1659,'M2'!$A:$C,R$2,FALSE)),"NOT PRESENT",VLOOKUP(DATA!$P1659,'M2'!$A:$C,R$2,FALSE)),IF($N1659=0,IF(ISERROR(VLOOKUP($P1659,'M1'!$A:$C,R$2,FALSE)),IF(ISERROR(VLOOKUP(DATA!$P1659,'M2'!$A:$C,R$2,FALSE)),"NOT PRESENT",VLOOKUP(DATA!$P1659,'M2'!$A:$C,R$2,FALSE)),VLOOKUP($P1659,'M1'!$A:$C,R$2,FALSE)),"SPECIFY METHOD")))</f>
        <v>No Debris found</v>
      </c>
      <c r="S1659" s="33">
        <f t="shared" si="3221"/>
        <v>0</v>
      </c>
      <c r="T1659" s="2">
        <v>0</v>
      </c>
    </row>
    <row r="1660" spans="2:20">
      <c r="B1660" s="2" t="str">
        <f t="shared" ref="B1660:D1660" si="3302">IF(ISERROR(B1659),IF(ISERROR(B1658),IF(ISERROR(B1657),"BLANK",B1657),B1658),B1659)</f>
        <v>LH</v>
      </c>
      <c r="C1660" s="2" t="str">
        <f t="shared" si="3302"/>
        <v>KK</v>
      </c>
      <c r="D1660" s="2" t="str">
        <f t="shared" si="3302"/>
        <v>BC3</v>
      </c>
      <c r="E1660" s="7" t="str">
        <f>IF(ISERROR(VLOOKUP($D1660,SITES!$A:$E,2,FALSE)),"",VLOOKUP($D1660,SITES!$A:$E,2,FALSE))</f>
        <v>Broward County 3</v>
      </c>
      <c r="F1660" s="4">
        <f>IF(ISERROR(VLOOKUP($D1660,SITES!$A:$E,3,FALSE)),"",VLOOKUP($D1660,SITES!$A:$E,3,FALSE))</f>
        <v>26.158633333333334</v>
      </c>
      <c r="G1660" s="31">
        <f>IF(ISERROR(VLOOKUP($D1660,SITES!$A:$E,4,FALSE)),"",VLOOKUP($D1660,SITES!$A:$E,4,FALSE))</f>
        <v>-80.077349999999996</v>
      </c>
      <c r="H1660" s="50">
        <f t="shared" ref="H1660:P1660" si="3303">IF(ISERROR(H1659),IF(ISERROR(H1658),IF(ISERROR(H1657),"BLANK",H1657),H1658),H1659)</f>
        <v>45479</v>
      </c>
      <c r="I1660" s="2">
        <f t="shared" si="3303"/>
        <v>15</v>
      </c>
      <c r="J1660" s="2" t="str">
        <f t="shared" si="3303"/>
        <v>N</v>
      </c>
      <c r="K1660" s="6">
        <f t="shared" si="3303"/>
        <v>0.41666666666666669</v>
      </c>
      <c r="L1660" s="2" t="str">
        <f t="shared" si="3303"/>
        <v>Angela</v>
      </c>
      <c r="M1660" s="2">
        <f t="shared" si="3303"/>
        <v>18.899999999999999</v>
      </c>
      <c r="N1660" s="2">
        <f t="shared" si="3303"/>
        <v>2</v>
      </c>
      <c r="O1660" s="2">
        <f t="shared" si="3303"/>
        <v>2</v>
      </c>
      <c r="P1660" s="2" t="str">
        <f t="shared" si="3303"/>
        <v>dez</v>
      </c>
      <c r="Q1660" s="7" t="str">
        <f>IF($N1660=1,IF(ISERROR(VLOOKUP($P1660,'M1'!$A:$C,Q$2,FALSE)),"NOT PRESENT",VLOOKUP($P1660,'M1'!$A:$C,Q$2,FALSE)),IF($N1660=2,IF(ISERROR(VLOOKUP(DATA!$P1660,'M2'!$A:$C,Q$2,FALSE)),"NOT PRESENT",VLOOKUP(DATA!$P1660,'M2'!$A:$C,Q$2,FALSE)),IF($N1660=0,IF(ISERROR(VLOOKUP($P1660,'M1'!$A:$C,Q$2,FALSE)),IF(ISERROR(VLOOKUP(DATA!$P1660,'M2'!$A:$C,Q$2,FALSE)),"NOT PRESENT",VLOOKUP(DATA!$P1660,'M2'!$A:$C,Q$2,FALSE)),VLOOKUP($P1660,'M1'!$A:$C,Q$2,FALSE)),"SPECIFY METHOD")))</f>
        <v>Debris - Zero</v>
      </c>
      <c r="R1660" s="7" t="str">
        <f>IF($N1660=1,IF(ISERROR(VLOOKUP($P1660,'M1'!$A:$C,R$2,FALSE)),"NOT PRESENT",VLOOKUP($P1660,'M1'!$A:$C,R$2,FALSE)),IF($N1660=2,IF(ISERROR(VLOOKUP(DATA!$P1660,'M2'!$A:$C,R$2,FALSE)),"NOT PRESENT",VLOOKUP(DATA!$P1660,'M2'!$A:$C,R$2,FALSE)),IF($N1660=0,IF(ISERROR(VLOOKUP($P1660,'M1'!$A:$C,R$2,FALSE)),IF(ISERROR(VLOOKUP(DATA!$P1660,'M2'!$A:$C,R$2,FALSE)),"NOT PRESENT",VLOOKUP(DATA!$P1660,'M2'!$A:$C,R$2,FALSE)),VLOOKUP($P1660,'M1'!$A:$C,R$2,FALSE)),"SPECIFY METHOD")))</f>
        <v>No Debris found</v>
      </c>
      <c r="S1660" s="33">
        <f t="shared" si="3221"/>
        <v>0</v>
      </c>
      <c r="T1660" s="2">
        <v>0</v>
      </c>
    </row>
    <row r="1661" spans="2:20">
      <c r="B1661" s="2" t="str">
        <f t="shared" ref="B1661:D1661" si="3304">IF(ISERROR(B1660),IF(ISERROR(B1659),IF(ISERROR(B1658),"BLANK",B1658),B1659),B1660)</f>
        <v>LH</v>
      </c>
      <c r="C1661" s="2" t="str">
        <f t="shared" si="3304"/>
        <v>KK</v>
      </c>
      <c r="D1661" s="2" t="str">
        <f t="shared" si="3304"/>
        <v>BC3</v>
      </c>
      <c r="E1661" s="7" t="str">
        <f>IF(ISERROR(VLOOKUP($D1661,SITES!$A:$E,2,FALSE)),"",VLOOKUP($D1661,SITES!$A:$E,2,FALSE))</f>
        <v>Broward County 3</v>
      </c>
      <c r="F1661" s="4">
        <f>IF(ISERROR(VLOOKUP($D1661,SITES!$A:$E,3,FALSE)),"",VLOOKUP($D1661,SITES!$A:$E,3,FALSE))</f>
        <v>26.158633333333334</v>
      </c>
      <c r="G1661" s="31">
        <f>IF(ISERROR(VLOOKUP($D1661,SITES!$A:$E,4,FALSE)),"",VLOOKUP($D1661,SITES!$A:$E,4,FALSE))</f>
        <v>-80.077349999999996</v>
      </c>
      <c r="H1661" s="50">
        <f t="shared" ref="H1661:P1661" si="3305">IF(ISERROR(H1660),IF(ISERROR(H1659),IF(ISERROR(H1658),"BLANK",H1658),H1659),H1660)</f>
        <v>45479</v>
      </c>
      <c r="I1661" s="2">
        <f t="shared" si="3305"/>
        <v>15</v>
      </c>
      <c r="J1661" s="2" t="str">
        <f t="shared" si="3305"/>
        <v>N</v>
      </c>
      <c r="K1661" s="6">
        <f t="shared" si="3305"/>
        <v>0.41666666666666669</v>
      </c>
      <c r="L1661" s="2" t="str">
        <f t="shared" si="3305"/>
        <v>Angela</v>
      </c>
      <c r="M1661" s="2">
        <f t="shared" si="3305"/>
        <v>18.899999999999999</v>
      </c>
      <c r="N1661" s="2">
        <f t="shared" si="3305"/>
        <v>2</v>
      </c>
      <c r="O1661" s="2">
        <f t="shared" si="3305"/>
        <v>2</v>
      </c>
      <c r="P1661" s="2" t="str">
        <f t="shared" si="3305"/>
        <v>dez</v>
      </c>
      <c r="Q1661" s="7" t="str">
        <f>IF($N1661=1,IF(ISERROR(VLOOKUP($P1661,'M1'!$A:$C,Q$2,FALSE)),"NOT PRESENT",VLOOKUP($P1661,'M1'!$A:$C,Q$2,FALSE)),IF($N1661=2,IF(ISERROR(VLOOKUP(DATA!$P1661,'M2'!$A:$C,Q$2,FALSE)),"NOT PRESENT",VLOOKUP(DATA!$P1661,'M2'!$A:$C,Q$2,FALSE)),IF($N1661=0,IF(ISERROR(VLOOKUP($P1661,'M1'!$A:$C,Q$2,FALSE)),IF(ISERROR(VLOOKUP(DATA!$P1661,'M2'!$A:$C,Q$2,FALSE)),"NOT PRESENT",VLOOKUP(DATA!$P1661,'M2'!$A:$C,Q$2,FALSE)),VLOOKUP($P1661,'M1'!$A:$C,Q$2,FALSE)),"SPECIFY METHOD")))</f>
        <v>Debris - Zero</v>
      </c>
      <c r="R1661" s="7" t="str">
        <f>IF($N1661=1,IF(ISERROR(VLOOKUP($P1661,'M1'!$A:$C,R$2,FALSE)),"NOT PRESENT",VLOOKUP($P1661,'M1'!$A:$C,R$2,FALSE)),IF($N1661=2,IF(ISERROR(VLOOKUP(DATA!$P1661,'M2'!$A:$C,R$2,FALSE)),"NOT PRESENT",VLOOKUP(DATA!$P1661,'M2'!$A:$C,R$2,FALSE)),IF($N1661=0,IF(ISERROR(VLOOKUP($P1661,'M1'!$A:$C,R$2,FALSE)),IF(ISERROR(VLOOKUP(DATA!$P1661,'M2'!$A:$C,R$2,FALSE)),"NOT PRESENT",VLOOKUP(DATA!$P1661,'M2'!$A:$C,R$2,FALSE)),VLOOKUP($P1661,'M1'!$A:$C,R$2,FALSE)),"SPECIFY METHOD")))</f>
        <v>No Debris found</v>
      </c>
      <c r="S1661" s="33">
        <f t="shared" si="3221"/>
        <v>0</v>
      </c>
      <c r="T1661" s="2">
        <v>0</v>
      </c>
    </row>
    <row r="1662" spans="2:20">
      <c r="B1662" s="2" t="str">
        <f t="shared" ref="B1662:D1662" si="3306">IF(ISERROR(B1661),IF(ISERROR(B1660),IF(ISERROR(B1659),"BLANK",B1659),B1660),B1661)</f>
        <v>LH</v>
      </c>
      <c r="C1662" s="2" t="str">
        <f t="shared" si="3306"/>
        <v>KK</v>
      </c>
      <c r="D1662" s="2" t="str">
        <f t="shared" si="3306"/>
        <v>BC3</v>
      </c>
      <c r="E1662" s="7" t="str">
        <f>IF(ISERROR(VLOOKUP($D1662,SITES!$A:$E,2,FALSE)),"",VLOOKUP($D1662,SITES!$A:$E,2,FALSE))</f>
        <v>Broward County 3</v>
      </c>
      <c r="F1662" s="4">
        <f>IF(ISERROR(VLOOKUP($D1662,SITES!$A:$E,3,FALSE)),"",VLOOKUP($D1662,SITES!$A:$E,3,FALSE))</f>
        <v>26.158633333333334</v>
      </c>
      <c r="G1662" s="31">
        <f>IF(ISERROR(VLOOKUP($D1662,SITES!$A:$E,4,FALSE)),"",VLOOKUP($D1662,SITES!$A:$E,4,FALSE))</f>
        <v>-80.077349999999996</v>
      </c>
      <c r="H1662" s="50">
        <f t="shared" ref="H1662:P1662" si="3307">IF(ISERROR(H1661),IF(ISERROR(H1660),IF(ISERROR(H1659),"BLANK",H1659),H1660),H1661)</f>
        <v>45479</v>
      </c>
      <c r="I1662" s="2">
        <f t="shared" si="3307"/>
        <v>15</v>
      </c>
      <c r="J1662" s="2" t="str">
        <f t="shared" si="3307"/>
        <v>N</v>
      </c>
      <c r="K1662" s="6">
        <f t="shared" si="3307"/>
        <v>0.41666666666666669</v>
      </c>
      <c r="L1662" s="2" t="str">
        <f t="shared" si="3307"/>
        <v>Angela</v>
      </c>
      <c r="M1662" s="2">
        <f t="shared" si="3307"/>
        <v>18.899999999999999</v>
      </c>
      <c r="N1662" s="2">
        <f t="shared" si="3307"/>
        <v>2</v>
      </c>
      <c r="O1662" s="2">
        <f t="shared" si="3307"/>
        <v>2</v>
      </c>
      <c r="P1662" s="2" t="str">
        <f t="shared" si="3307"/>
        <v>dez</v>
      </c>
      <c r="Q1662" s="7" t="str">
        <f>IF($N1662=1,IF(ISERROR(VLOOKUP($P1662,'M1'!$A:$C,Q$2,FALSE)),"NOT PRESENT",VLOOKUP($P1662,'M1'!$A:$C,Q$2,FALSE)),IF($N1662=2,IF(ISERROR(VLOOKUP(DATA!$P1662,'M2'!$A:$C,Q$2,FALSE)),"NOT PRESENT",VLOOKUP(DATA!$P1662,'M2'!$A:$C,Q$2,FALSE)),IF($N1662=0,IF(ISERROR(VLOOKUP($P1662,'M1'!$A:$C,Q$2,FALSE)),IF(ISERROR(VLOOKUP(DATA!$P1662,'M2'!$A:$C,Q$2,FALSE)),"NOT PRESENT",VLOOKUP(DATA!$P1662,'M2'!$A:$C,Q$2,FALSE)),VLOOKUP($P1662,'M1'!$A:$C,Q$2,FALSE)),"SPECIFY METHOD")))</f>
        <v>Debris - Zero</v>
      </c>
      <c r="R1662" s="7" t="str">
        <f>IF($N1662=1,IF(ISERROR(VLOOKUP($P1662,'M1'!$A:$C,R$2,FALSE)),"NOT PRESENT",VLOOKUP($P1662,'M1'!$A:$C,R$2,FALSE)),IF($N1662=2,IF(ISERROR(VLOOKUP(DATA!$P1662,'M2'!$A:$C,R$2,FALSE)),"NOT PRESENT",VLOOKUP(DATA!$P1662,'M2'!$A:$C,R$2,FALSE)),IF($N1662=0,IF(ISERROR(VLOOKUP($P1662,'M1'!$A:$C,R$2,FALSE)),IF(ISERROR(VLOOKUP(DATA!$P1662,'M2'!$A:$C,R$2,FALSE)),"NOT PRESENT",VLOOKUP(DATA!$P1662,'M2'!$A:$C,R$2,FALSE)),VLOOKUP($P1662,'M1'!$A:$C,R$2,FALSE)),"SPECIFY METHOD")))</f>
        <v>No Debris found</v>
      </c>
      <c r="S1662" s="33">
        <f t="shared" si="3221"/>
        <v>0</v>
      </c>
      <c r="T1662" s="2">
        <v>0</v>
      </c>
    </row>
    <row r="1663" spans="2:20">
      <c r="B1663" s="2" t="str">
        <f t="shared" ref="B1663:D1663" si="3308">IF(ISERROR(B1662),IF(ISERROR(B1661),IF(ISERROR(B1660),"BLANK",B1660),B1661),B1662)</f>
        <v>LH</v>
      </c>
      <c r="C1663" s="2" t="str">
        <f t="shared" si="3308"/>
        <v>KK</v>
      </c>
      <c r="D1663" s="2" t="str">
        <f t="shared" si="3308"/>
        <v>BC3</v>
      </c>
      <c r="E1663" s="7" t="str">
        <f>IF(ISERROR(VLOOKUP($D1663,SITES!$A:$E,2,FALSE)),"",VLOOKUP($D1663,SITES!$A:$E,2,FALSE))</f>
        <v>Broward County 3</v>
      </c>
      <c r="F1663" s="4">
        <f>IF(ISERROR(VLOOKUP($D1663,SITES!$A:$E,3,FALSE)),"",VLOOKUP($D1663,SITES!$A:$E,3,FALSE))</f>
        <v>26.158633333333334</v>
      </c>
      <c r="G1663" s="31">
        <f>IF(ISERROR(VLOOKUP($D1663,SITES!$A:$E,4,FALSE)),"",VLOOKUP($D1663,SITES!$A:$E,4,FALSE))</f>
        <v>-80.077349999999996</v>
      </c>
      <c r="H1663" s="50">
        <f t="shared" ref="H1663:P1663" si="3309">IF(ISERROR(H1662),IF(ISERROR(H1661),IF(ISERROR(H1660),"BLANK",H1660),H1661),H1662)</f>
        <v>45479</v>
      </c>
      <c r="I1663" s="2">
        <f t="shared" si="3309"/>
        <v>15</v>
      </c>
      <c r="J1663" s="2" t="str">
        <f t="shared" si="3309"/>
        <v>N</v>
      </c>
      <c r="K1663" s="6">
        <f t="shared" si="3309"/>
        <v>0.41666666666666669</v>
      </c>
      <c r="L1663" s="2" t="str">
        <f t="shared" si="3309"/>
        <v>Angela</v>
      </c>
      <c r="M1663" s="2">
        <f t="shared" si="3309"/>
        <v>18.899999999999999</v>
      </c>
      <c r="N1663" s="2">
        <f t="shared" si="3309"/>
        <v>2</v>
      </c>
      <c r="O1663" s="2">
        <f t="shared" si="3309"/>
        <v>2</v>
      </c>
      <c r="P1663" s="2" t="str">
        <f t="shared" si="3309"/>
        <v>dez</v>
      </c>
      <c r="Q1663" s="7" t="str">
        <f>IF($N1663=1,IF(ISERROR(VLOOKUP($P1663,'M1'!$A:$C,Q$2,FALSE)),"NOT PRESENT",VLOOKUP($P1663,'M1'!$A:$C,Q$2,FALSE)),IF($N1663=2,IF(ISERROR(VLOOKUP(DATA!$P1663,'M2'!$A:$C,Q$2,FALSE)),"NOT PRESENT",VLOOKUP(DATA!$P1663,'M2'!$A:$C,Q$2,FALSE)),IF($N1663=0,IF(ISERROR(VLOOKUP($P1663,'M1'!$A:$C,Q$2,FALSE)),IF(ISERROR(VLOOKUP(DATA!$P1663,'M2'!$A:$C,Q$2,FALSE)),"NOT PRESENT",VLOOKUP(DATA!$P1663,'M2'!$A:$C,Q$2,FALSE)),VLOOKUP($P1663,'M1'!$A:$C,Q$2,FALSE)),"SPECIFY METHOD")))</f>
        <v>Debris - Zero</v>
      </c>
      <c r="R1663" s="7" t="str">
        <f>IF($N1663=1,IF(ISERROR(VLOOKUP($P1663,'M1'!$A:$C,R$2,FALSE)),"NOT PRESENT",VLOOKUP($P1663,'M1'!$A:$C,R$2,FALSE)),IF($N1663=2,IF(ISERROR(VLOOKUP(DATA!$P1663,'M2'!$A:$C,R$2,FALSE)),"NOT PRESENT",VLOOKUP(DATA!$P1663,'M2'!$A:$C,R$2,FALSE)),IF($N1663=0,IF(ISERROR(VLOOKUP($P1663,'M1'!$A:$C,R$2,FALSE)),IF(ISERROR(VLOOKUP(DATA!$P1663,'M2'!$A:$C,R$2,FALSE)),"NOT PRESENT",VLOOKUP(DATA!$P1663,'M2'!$A:$C,R$2,FALSE)),VLOOKUP($P1663,'M1'!$A:$C,R$2,FALSE)),"SPECIFY METHOD")))</f>
        <v>No Debris found</v>
      </c>
      <c r="S1663" s="33">
        <f t="shared" si="3221"/>
        <v>0</v>
      </c>
      <c r="T1663" s="2">
        <v>0</v>
      </c>
    </row>
    <row r="1664" spans="2:20">
      <c r="B1664" s="2" t="str">
        <f t="shared" ref="B1664:D1664" si="3310">IF(ISERROR(B1663),IF(ISERROR(B1662),IF(ISERROR(B1661),"BLANK",B1661),B1662),B1663)</f>
        <v>LH</v>
      </c>
      <c r="C1664" s="2" t="str">
        <f t="shared" si="3310"/>
        <v>KK</v>
      </c>
      <c r="D1664" s="2" t="str">
        <f t="shared" si="3310"/>
        <v>BC3</v>
      </c>
      <c r="E1664" s="7" t="str">
        <f>IF(ISERROR(VLOOKUP($D1664,SITES!$A:$E,2,FALSE)),"",VLOOKUP($D1664,SITES!$A:$E,2,FALSE))</f>
        <v>Broward County 3</v>
      </c>
      <c r="F1664" s="4">
        <f>IF(ISERROR(VLOOKUP($D1664,SITES!$A:$E,3,FALSE)),"",VLOOKUP($D1664,SITES!$A:$E,3,FALSE))</f>
        <v>26.158633333333334</v>
      </c>
      <c r="G1664" s="31">
        <f>IF(ISERROR(VLOOKUP($D1664,SITES!$A:$E,4,FALSE)),"",VLOOKUP($D1664,SITES!$A:$E,4,FALSE))</f>
        <v>-80.077349999999996</v>
      </c>
      <c r="H1664" s="50">
        <f t="shared" ref="H1664:P1664" si="3311">IF(ISERROR(H1663),IF(ISERROR(H1662),IF(ISERROR(H1661),"BLANK",H1661),H1662),H1663)</f>
        <v>45479</v>
      </c>
      <c r="I1664" s="2">
        <f t="shared" si="3311"/>
        <v>15</v>
      </c>
      <c r="J1664" s="2" t="str">
        <f t="shared" si="3311"/>
        <v>N</v>
      </c>
      <c r="K1664" s="6">
        <f t="shared" si="3311"/>
        <v>0.41666666666666669</v>
      </c>
      <c r="L1664" s="2" t="str">
        <f t="shared" si="3311"/>
        <v>Angela</v>
      </c>
      <c r="M1664" s="2">
        <f t="shared" si="3311"/>
        <v>18.899999999999999</v>
      </c>
      <c r="N1664" s="2">
        <f t="shared" si="3311"/>
        <v>2</v>
      </c>
      <c r="O1664" s="2">
        <f t="shared" si="3311"/>
        <v>2</v>
      </c>
      <c r="P1664" s="2" t="str">
        <f t="shared" si="3311"/>
        <v>dez</v>
      </c>
      <c r="Q1664" s="7" t="str">
        <f>IF($N1664=1,IF(ISERROR(VLOOKUP($P1664,'M1'!$A:$C,Q$2,FALSE)),"NOT PRESENT",VLOOKUP($P1664,'M1'!$A:$C,Q$2,FALSE)),IF($N1664=2,IF(ISERROR(VLOOKUP(DATA!$P1664,'M2'!$A:$C,Q$2,FALSE)),"NOT PRESENT",VLOOKUP(DATA!$P1664,'M2'!$A:$C,Q$2,FALSE)),IF($N1664=0,IF(ISERROR(VLOOKUP($P1664,'M1'!$A:$C,Q$2,FALSE)),IF(ISERROR(VLOOKUP(DATA!$P1664,'M2'!$A:$C,Q$2,FALSE)),"NOT PRESENT",VLOOKUP(DATA!$P1664,'M2'!$A:$C,Q$2,FALSE)),VLOOKUP($P1664,'M1'!$A:$C,Q$2,FALSE)),"SPECIFY METHOD")))</f>
        <v>Debris - Zero</v>
      </c>
      <c r="R1664" s="7" t="str">
        <f>IF($N1664=1,IF(ISERROR(VLOOKUP($P1664,'M1'!$A:$C,R$2,FALSE)),"NOT PRESENT",VLOOKUP($P1664,'M1'!$A:$C,R$2,FALSE)),IF($N1664=2,IF(ISERROR(VLOOKUP(DATA!$P1664,'M2'!$A:$C,R$2,FALSE)),"NOT PRESENT",VLOOKUP(DATA!$P1664,'M2'!$A:$C,R$2,FALSE)),IF($N1664=0,IF(ISERROR(VLOOKUP($P1664,'M1'!$A:$C,R$2,FALSE)),IF(ISERROR(VLOOKUP(DATA!$P1664,'M2'!$A:$C,R$2,FALSE)),"NOT PRESENT",VLOOKUP(DATA!$P1664,'M2'!$A:$C,R$2,FALSE)),VLOOKUP($P1664,'M1'!$A:$C,R$2,FALSE)),"SPECIFY METHOD")))</f>
        <v>No Debris found</v>
      </c>
      <c r="S1664" s="33">
        <f t="shared" si="3221"/>
        <v>0</v>
      </c>
      <c r="T1664" s="2">
        <v>0</v>
      </c>
    </row>
    <row r="1665" spans="2:20">
      <c r="B1665" s="2" t="str">
        <f t="shared" ref="B1665:D1665" si="3312">IF(ISERROR(B1664),IF(ISERROR(B1663),IF(ISERROR(B1662),"BLANK",B1662),B1663),B1664)</f>
        <v>LH</v>
      </c>
      <c r="C1665" s="2" t="str">
        <f t="shared" si="3312"/>
        <v>KK</v>
      </c>
      <c r="D1665" s="2" t="str">
        <f t="shared" si="3312"/>
        <v>BC3</v>
      </c>
      <c r="E1665" s="7" t="str">
        <f>IF(ISERROR(VLOOKUP($D1665,SITES!$A:$E,2,FALSE)),"",VLOOKUP($D1665,SITES!$A:$E,2,FALSE))</f>
        <v>Broward County 3</v>
      </c>
      <c r="F1665" s="4">
        <f>IF(ISERROR(VLOOKUP($D1665,SITES!$A:$E,3,FALSE)),"",VLOOKUP($D1665,SITES!$A:$E,3,FALSE))</f>
        <v>26.158633333333334</v>
      </c>
      <c r="G1665" s="31">
        <f>IF(ISERROR(VLOOKUP($D1665,SITES!$A:$E,4,FALSE)),"",VLOOKUP($D1665,SITES!$A:$E,4,FALSE))</f>
        <v>-80.077349999999996</v>
      </c>
      <c r="H1665" s="50">
        <f t="shared" ref="H1665:P1665" si="3313">IF(ISERROR(H1664),IF(ISERROR(H1663),IF(ISERROR(H1662),"BLANK",H1662),H1663),H1664)</f>
        <v>45479</v>
      </c>
      <c r="I1665" s="2">
        <f t="shared" si="3313"/>
        <v>15</v>
      </c>
      <c r="J1665" s="2" t="str">
        <f t="shared" si="3313"/>
        <v>N</v>
      </c>
      <c r="K1665" s="6">
        <f t="shared" si="3313"/>
        <v>0.41666666666666669</v>
      </c>
      <c r="L1665" s="2" t="str">
        <f t="shared" si="3313"/>
        <v>Angela</v>
      </c>
      <c r="M1665" s="2">
        <f t="shared" si="3313"/>
        <v>18.899999999999999</v>
      </c>
      <c r="N1665" s="2">
        <f t="shared" si="3313"/>
        <v>2</v>
      </c>
      <c r="O1665" s="2">
        <f t="shared" si="3313"/>
        <v>2</v>
      </c>
      <c r="P1665" s="2" t="str">
        <f t="shared" si="3313"/>
        <v>dez</v>
      </c>
      <c r="Q1665" s="7" t="str">
        <f>IF($N1665=1,IF(ISERROR(VLOOKUP($P1665,'M1'!$A:$C,Q$2,FALSE)),"NOT PRESENT",VLOOKUP($P1665,'M1'!$A:$C,Q$2,FALSE)),IF($N1665=2,IF(ISERROR(VLOOKUP(DATA!$P1665,'M2'!$A:$C,Q$2,FALSE)),"NOT PRESENT",VLOOKUP(DATA!$P1665,'M2'!$A:$C,Q$2,FALSE)),IF($N1665=0,IF(ISERROR(VLOOKUP($P1665,'M1'!$A:$C,Q$2,FALSE)),IF(ISERROR(VLOOKUP(DATA!$P1665,'M2'!$A:$C,Q$2,FALSE)),"NOT PRESENT",VLOOKUP(DATA!$P1665,'M2'!$A:$C,Q$2,FALSE)),VLOOKUP($P1665,'M1'!$A:$C,Q$2,FALSE)),"SPECIFY METHOD")))</f>
        <v>Debris - Zero</v>
      </c>
      <c r="R1665" s="7" t="str">
        <f>IF($N1665=1,IF(ISERROR(VLOOKUP($P1665,'M1'!$A:$C,R$2,FALSE)),"NOT PRESENT",VLOOKUP($P1665,'M1'!$A:$C,R$2,FALSE)),IF($N1665=2,IF(ISERROR(VLOOKUP(DATA!$P1665,'M2'!$A:$C,R$2,FALSE)),"NOT PRESENT",VLOOKUP(DATA!$P1665,'M2'!$A:$C,R$2,FALSE)),IF($N1665=0,IF(ISERROR(VLOOKUP($P1665,'M1'!$A:$C,R$2,FALSE)),IF(ISERROR(VLOOKUP(DATA!$P1665,'M2'!$A:$C,R$2,FALSE)),"NOT PRESENT",VLOOKUP(DATA!$P1665,'M2'!$A:$C,R$2,FALSE)),VLOOKUP($P1665,'M1'!$A:$C,R$2,FALSE)),"SPECIFY METHOD")))</f>
        <v>No Debris found</v>
      </c>
      <c r="S1665" s="33">
        <f t="shared" si="3221"/>
        <v>0</v>
      </c>
      <c r="T1665" s="2">
        <v>0</v>
      </c>
    </row>
    <row r="1666" spans="2:20">
      <c r="B1666" s="2" t="str">
        <f t="shared" ref="B1666:D1666" si="3314">IF(ISERROR(B1665),IF(ISERROR(B1664),IF(ISERROR(B1663),"BLANK",B1663),B1664),B1665)</f>
        <v>LH</v>
      </c>
      <c r="C1666" s="2" t="str">
        <f t="shared" si="3314"/>
        <v>KK</v>
      </c>
      <c r="D1666" s="2" t="str">
        <f t="shared" si="3314"/>
        <v>BC3</v>
      </c>
      <c r="E1666" s="7" t="str">
        <f>IF(ISERROR(VLOOKUP($D1666,SITES!$A:$E,2,FALSE)),"",VLOOKUP($D1666,SITES!$A:$E,2,FALSE))</f>
        <v>Broward County 3</v>
      </c>
      <c r="F1666" s="4">
        <f>IF(ISERROR(VLOOKUP($D1666,SITES!$A:$E,3,FALSE)),"",VLOOKUP($D1666,SITES!$A:$E,3,FALSE))</f>
        <v>26.158633333333334</v>
      </c>
      <c r="G1666" s="31">
        <f>IF(ISERROR(VLOOKUP($D1666,SITES!$A:$E,4,FALSE)),"",VLOOKUP($D1666,SITES!$A:$E,4,FALSE))</f>
        <v>-80.077349999999996</v>
      </c>
      <c r="H1666" s="50">
        <f t="shared" ref="H1666:P1666" si="3315">IF(ISERROR(H1665),IF(ISERROR(H1664),IF(ISERROR(H1663),"BLANK",H1663),H1664),H1665)</f>
        <v>45479</v>
      </c>
      <c r="I1666" s="2">
        <f t="shared" si="3315"/>
        <v>15</v>
      </c>
      <c r="J1666" s="2" t="str">
        <f t="shared" si="3315"/>
        <v>N</v>
      </c>
      <c r="K1666" s="6">
        <f t="shared" si="3315"/>
        <v>0.41666666666666669</v>
      </c>
      <c r="L1666" s="2" t="str">
        <f t="shared" si="3315"/>
        <v>Angela</v>
      </c>
      <c r="M1666" s="2">
        <f t="shared" si="3315"/>
        <v>18.899999999999999</v>
      </c>
      <c r="N1666" s="2">
        <f t="shared" si="3315"/>
        <v>2</v>
      </c>
      <c r="O1666" s="2">
        <f t="shared" si="3315"/>
        <v>2</v>
      </c>
      <c r="P1666" s="2" t="str">
        <f t="shared" si="3315"/>
        <v>dez</v>
      </c>
      <c r="Q1666" s="7" t="str">
        <f>IF($N1666=1,IF(ISERROR(VLOOKUP($P1666,'M1'!$A:$C,Q$2,FALSE)),"NOT PRESENT",VLOOKUP($P1666,'M1'!$A:$C,Q$2,FALSE)),IF($N1666=2,IF(ISERROR(VLOOKUP(DATA!$P1666,'M2'!$A:$C,Q$2,FALSE)),"NOT PRESENT",VLOOKUP(DATA!$P1666,'M2'!$A:$C,Q$2,FALSE)),IF($N1666=0,IF(ISERROR(VLOOKUP($P1666,'M1'!$A:$C,Q$2,FALSE)),IF(ISERROR(VLOOKUP(DATA!$P1666,'M2'!$A:$C,Q$2,FALSE)),"NOT PRESENT",VLOOKUP(DATA!$P1666,'M2'!$A:$C,Q$2,FALSE)),VLOOKUP($P1666,'M1'!$A:$C,Q$2,FALSE)),"SPECIFY METHOD")))</f>
        <v>Debris - Zero</v>
      </c>
      <c r="R1666" s="7" t="str">
        <f>IF($N1666=1,IF(ISERROR(VLOOKUP($P1666,'M1'!$A:$C,R$2,FALSE)),"NOT PRESENT",VLOOKUP($P1666,'M1'!$A:$C,R$2,FALSE)),IF($N1666=2,IF(ISERROR(VLOOKUP(DATA!$P1666,'M2'!$A:$C,R$2,FALSE)),"NOT PRESENT",VLOOKUP(DATA!$P1666,'M2'!$A:$C,R$2,FALSE)),IF($N1666=0,IF(ISERROR(VLOOKUP($P1666,'M1'!$A:$C,R$2,FALSE)),IF(ISERROR(VLOOKUP(DATA!$P1666,'M2'!$A:$C,R$2,FALSE)),"NOT PRESENT",VLOOKUP(DATA!$P1666,'M2'!$A:$C,R$2,FALSE)),VLOOKUP($P1666,'M1'!$A:$C,R$2,FALSE)),"SPECIFY METHOD")))</f>
        <v>No Debris found</v>
      </c>
      <c r="S1666" s="33">
        <f t="shared" si="3221"/>
        <v>0</v>
      </c>
      <c r="T1666" s="2">
        <v>0</v>
      </c>
    </row>
    <row r="1667" spans="2:20">
      <c r="B1667" s="2" t="str">
        <f t="shared" ref="B1667:D1667" si="3316">IF(ISERROR(B1666),IF(ISERROR(B1665),IF(ISERROR(B1664),"BLANK",B1664),B1665),B1666)</f>
        <v>LH</v>
      </c>
      <c r="C1667" s="2" t="str">
        <f t="shared" si="3316"/>
        <v>KK</v>
      </c>
      <c r="D1667" s="2" t="str">
        <f t="shared" si="3316"/>
        <v>BC3</v>
      </c>
      <c r="E1667" s="7" t="str">
        <f>IF(ISERROR(VLOOKUP($D1667,SITES!$A:$E,2,FALSE)),"",VLOOKUP($D1667,SITES!$A:$E,2,FALSE))</f>
        <v>Broward County 3</v>
      </c>
      <c r="F1667" s="4">
        <f>IF(ISERROR(VLOOKUP($D1667,SITES!$A:$E,3,FALSE)),"",VLOOKUP($D1667,SITES!$A:$E,3,FALSE))</f>
        <v>26.158633333333334</v>
      </c>
      <c r="G1667" s="31">
        <f>IF(ISERROR(VLOOKUP($D1667,SITES!$A:$E,4,FALSE)),"",VLOOKUP($D1667,SITES!$A:$E,4,FALSE))</f>
        <v>-80.077349999999996</v>
      </c>
      <c r="H1667" s="50">
        <f t="shared" ref="H1667:P1667" si="3317">IF(ISERROR(H1666),IF(ISERROR(H1665),IF(ISERROR(H1664),"BLANK",H1664),H1665),H1666)</f>
        <v>45479</v>
      </c>
      <c r="I1667" s="2">
        <f t="shared" si="3317"/>
        <v>15</v>
      </c>
      <c r="J1667" s="2" t="str">
        <f t="shared" si="3317"/>
        <v>N</v>
      </c>
      <c r="K1667" s="6">
        <f t="shared" si="3317"/>
        <v>0.41666666666666669</v>
      </c>
      <c r="L1667" s="2" t="str">
        <f t="shared" si="3317"/>
        <v>Angela</v>
      </c>
      <c r="M1667" s="2">
        <f t="shared" si="3317"/>
        <v>18.899999999999999</v>
      </c>
      <c r="N1667" s="2">
        <f t="shared" si="3317"/>
        <v>2</v>
      </c>
      <c r="O1667" s="2">
        <f t="shared" si="3317"/>
        <v>2</v>
      </c>
      <c r="P1667" s="2" t="str">
        <f t="shared" si="3317"/>
        <v>dez</v>
      </c>
      <c r="Q1667" s="7" t="str">
        <f>IF($N1667=1,IF(ISERROR(VLOOKUP($P1667,'M1'!$A:$C,Q$2,FALSE)),"NOT PRESENT",VLOOKUP($P1667,'M1'!$A:$C,Q$2,FALSE)),IF($N1667=2,IF(ISERROR(VLOOKUP(DATA!$P1667,'M2'!$A:$C,Q$2,FALSE)),"NOT PRESENT",VLOOKUP(DATA!$P1667,'M2'!$A:$C,Q$2,FALSE)),IF($N1667=0,IF(ISERROR(VLOOKUP($P1667,'M1'!$A:$C,Q$2,FALSE)),IF(ISERROR(VLOOKUP(DATA!$P1667,'M2'!$A:$C,Q$2,FALSE)),"NOT PRESENT",VLOOKUP(DATA!$P1667,'M2'!$A:$C,Q$2,FALSE)),VLOOKUP($P1667,'M1'!$A:$C,Q$2,FALSE)),"SPECIFY METHOD")))</f>
        <v>Debris - Zero</v>
      </c>
      <c r="R1667" s="7" t="str">
        <f>IF($N1667=1,IF(ISERROR(VLOOKUP($P1667,'M1'!$A:$C,R$2,FALSE)),"NOT PRESENT",VLOOKUP($P1667,'M1'!$A:$C,R$2,FALSE)),IF($N1667=2,IF(ISERROR(VLOOKUP(DATA!$P1667,'M2'!$A:$C,R$2,FALSE)),"NOT PRESENT",VLOOKUP(DATA!$P1667,'M2'!$A:$C,R$2,FALSE)),IF($N1667=0,IF(ISERROR(VLOOKUP($P1667,'M1'!$A:$C,R$2,FALSE)),IF(ISERROR(VLOOKUP(DATA!$P1667,'M2'!$A:$C,R$2,FALSE)),"NOT PRESENT",VLOOKUP(DATA!$P1667,'M2'!$A:$C,R$2,FALSE)),VLOOKUP($P1667,'M1'!$A:$C,R$2,FALSE)),"SPECIFY METHOD")))</f>
        <v>No Debris found</v>
      </c>
      <c r="S1667" s="33">
        <f t="shared" si="3221"/>
        <v>0</v>
      </c>
      <c r="T1667" s="2">
        <v>0</v>
      </c>
    </row>
    <row r="1668" spans="2:20">
      <c r="B1668" s="2" t="str">
        <f t="shared" ref="B1668:D1668" si="3318">IF(ISERROR(B1667),IF(ISERROR(B1666),IF(ISERROR(B1665),"BLANK",B1665),B1666),B1667)</f>
        <v>LH</v>
      </c>
      <c r="C1668" s="2" t="str">
        <f t="shared" si="3318"/>
        <v>KK</v>
      </c>
      <c r="D1668" s="2" t="str">
        <f t="shared" si="3318"/>
        <v>BC3</v>
      </c>
      <c r="E1668" s="7" t="str">
        <f>IF(ISERROR(VLOOKUP($D1668,SITES!$A:$E,2,FALSE)),"",VLOOKUP($D1668,SITES!$A:$E,2,FALSE))</f>
        <v>Broward County 3</v>
      </c>
      <c r="F1668" s="4">
        <f>IF(ISERROR(VLOOKUP($D1668,SITES!$A:$E,3,FALSE)),"",VLOOKUP($D1668,SITES!$A:$E,3,FALSE))</f>
        <v>26.158633333333334</v>
      </c>
      <c r="G1668" s="31">
        <f>IF(ISERROR(VLOOKUP($D1668,SITES!$A:$E,4,FALSE)),"",VLOOKUP($D1668,SITES!$A:$E,4,FALSE))</f>
        <v>-80.077349999999996</v>
      </c>
      <c r="H1668" s="50">
        <f t="shared" ref="H1668:P1668" si="3319">IF(ISERROR(H1667),IF(ISERROR(H1666),IF(ISERROR(H1665),"BLANK",H1665),H1666),H1667)</f>
        <v>45479</v>
      </c>
      <c r="I1668" s="2">
        <f t="shared" si="3319"/>
        <v>15</v>
      </c>
      <c r="J1668" s="2" t="str">
        <f t="shared" si="3319"/>
        <v>N</v>
      </c>
      <c r="K1668" s="6">
        <f t="shared" si="3319"/>
        <v>0.41666666666666669</v>
      </c>
      <c r="L1668" s="2" t="str">
        <f t="shared" si="3319"/>
        <v>Angela</v>
      </c>
      <c r="M1668" s="2">
        <f t="shared" si="3319"/>
        <v>18.899999999999999</v>
      </c>
      <c r="N1668" s="2">
        <f t="shared" si="3319"/>
        <v>2</v>
      </c>
      <c r="O1668" s="2">
        <f t="shared" si="3319"/>
        <v>2</v>
      </c>
      <c r="P1668" s="2" t="str">
        <f t="shared" si="3319"/>
        <v>dez</v>
      </c>
      <c r="Q1668" s="7" t="str">
        <f>IF($N1668=1,IF(ISERROR(VLOOKUP($P1668,'M1'!$A:$C,Q$2,FALSE)),"NOT PRESENT",VLOOKUP($P1668,'M1'!$A:$C,Q$2,FALSE)),IF($N1668=2,IF(ISERROR(VLOOKUP(DATA!$P1668,'M2'!$A:$C,Q$2,FALSE)),"NOT PRESENT",VLOOKUP(DATA!$P1668,'M2'!$A:$C,Q$2,FALSE)),IF($N1668=0,IF(ISERROR(VLOOKUP($P1668,'M1'!$A:$C,Q$2,FALSE)),IF(ISERROR(VLOOKUP(DATA!$P1668,'M2'!$A:$C,Q$2,FALSE)),"NOT PRESENT",VLOOKUP(DATA!$P1668,'M2'!$A:$C,Q$2,FALSE)),VLOOKUP($P1668,'M1'!$A:$C,Q$2,FALSE)),"SPECIFY METHOD")))</f>
        <v>Debris - Zero</v>
      </c>
      <c r="R1668" s="7" t="str">
        <f>IF($N1668=1,IF(ISERROR(VLOOKUP($P1668,'M1'!$A:$C,R$2,FALSE)),"NOT PRESENT",VLOOKUP($P1668,'M1'!$A:$C,R$2,FALSE)),IF($N1668=2,IF(ISERROR(VLOOKUP(DATA!$P1668,'M2'!$A:$C,R$2,FALSE)),"NOT PRESENT",VLOOKUP(DATA!$P1668,'M2'!$A:$C,R$2,FALSE)),IF($N1668=0,IF(ISERROR(VLOOKUP($P1668,'M1'!$A:$C,R$2,FALSE)),IF(ISERROR(VLOOKUP(DATA!$P1668,'M2'!$A:$C,R$2,FALSE)),"NOT PRESENT",VLOOKUP(DATA!$P1668,'M2'!$A:$C,R$2,FALSE)),VLOOKUP($P1668,'M1'!$A:$C,R$2,FALSE)),"SPECIFY METHOD")))</f>
        <v>No Debris found</v>
      </c>
      <c r="S1668" s="33">
        <f t="shared" si="3221"/>
        <v>0</v>
      </c>
      <c r="T1668" s="2">
        <v>0</v>
      </c>
    </row>
    <row r="1669" spans="2:20">
      <c r="B1669" s="2" t="str">
        <f t="shared" ref="B1669:D1669" si="3320">IF(ISERROR(B1668),IF(ISERROR(B1667),IF(ISERROR(B1666),"BLANK",B1666),B1667),B1668)</f>
        <v>LH</v>
      </c>
      <c r="C1669" s="2" t="str">
        <f t="shared" si="3320"/>
        <v>KK</v>
      </c>
      <c r="D1669" s="2" t="str">
        <f t="shared" si="3320"/>
        <v>BC3</v>
      </c>
      <c r="E1669" s="7" t="str">
        <f>IF(ISERROR(VLOOKUP($D1669,SITES!$A:$E,2,FALSE)),"",VLOOKUP($D1669,SITES!$A:$E,2,FALSE))</f>
        <v>Broward County 3</v>
      </c>
      <c r="F1669" s="4">
        <f>IF(ISERROR(VLOOKUP($D1669,SITES!$A:$E,3,FALSE)),"",VLOOKUP($D1669,SITES!$A:$E,3,FALSE))</f>
        <v>26.158633333333334</v>
      </c>
      <c r="G1669" s="31">
        <f>IF(ISERROR(VLOOKUP($D1669,SITES!$A:$E,4,FALSE)),"",VLOOKUP($D1669,SITES!$A:$E,4,FALSE))</f>
        <v>-80.077349999999996</v>
      </c>
      <c r="H1669" s="50">
        <f t="shared" ref="H1669:P1669" si="3321">IF(ISERROR(H1668),IF(ISERROR(H1667),IF(ISERROR(H1666),"BLANK",H1666),H1667),H1668)</f>
        <v>45479</v>
      </c>
      <c r="I1669" s="2">
        <f t="shared" si="3321"/>
        <v>15</v>
      </c>
      <c r="J1669" s="2" t="str">
        <f t="shared" si="3321"/>
        <v>N</v>
      </c>
      <c r="K1669" s="6">
        <f t="shared" si="3321"/>
        <v>0.41666666666666669</v>
      </c>
      <c r="L1669" s="2" t="str">
        <f t="shared" si="3321"/>
        <v>Angela</v>
      </c>
      <c r="M1669" s="2">
        <f t="shared" si="3321"/>
        <v>18.899999999999999</v>
      </c>
      <c r="N1669" s="2">
        <f t="shared" si="3321"/>
        <v>2</v>
      </c>
      <c r="O1669" s="2">
        <f t="shared" si="3321"/>
        <v>2</v>
      </c>
      <c r="P1669" s="2" t="str">
        <f t="shared" si="3321"/>
        <v>dez</v>
      </c>
      <c r="Q1669" s="7" t="str">
        <f>IF($N1669=1,IF(ISERROR(VLOOKUP($P1669,'M1'!$A:$C,Q$2,FALSE)),"NOT PRESENT",VLOOKUP($P1669,'M1'!$A:$C,Q$2,FALSE)),IF($N1669=2,IF(ISERROR(VLOOKUP(DATA!$P1669,'M2'!$A:$C,Q$2,FALSE)),"NOT PRESENT",VLOOKUP(DATA!$P1669,'M2'!$A:$C,Q$2,FALSE)),IF($N1669=0,IF(ISERROR(VLOOKUP($P1669,'M1'!$A:$C,Q$2,FALSE)),IF(ISERROR(VLOOKUP(DATA!$P1669,'M2'!$A:$C,Q$2,FALSE)),"NOT PRESENT",VLOOKUP(DATA!$P1669,'M2'!$A:$C,Q$2,FALSE)),VLOOKUP($P1669,'M1'!$A:$C,Q$2,FALSE)),"SPECIFY METHOD")))</f>
        <v>Debris - Zero</v>
      </c>
      <c r="R1669" s="7" t="str">
        <f>IF($N1669=1,IF(ISERROR(VLOOKUP($P1669,'M1'!$A:$C,R$2,FALSE)),"NOT PRESENT",VLOOKUP($P1669,'M1'!$A:$C,R$2,FALSE)),IF($N1669=2,IF(ISERROR(VLOOKUP(DATA!$P1669,'M2'!$A:$C,R$2,FALSE)),"NOT PRESENT",VLOOKUP(DATA!$P1669,'M2'!$A:$C,R$2,FALSE)),IF($N1669=0,IF(ISERROR(VLOOKUP($P1669,'M1'!$A:$C,R$2,FALSE)),IF(ISERROR(VLOOKUP(DATA!$P1669,'M2'!$A:$C,R$2,FALSE)),"NOT PRESENT",VLOOKUP(DATA!$P1669,'M2'!$A:$C,R$2,FALSE)),VLOOKUP($P1669,'M1'!$A:$C,R$2,FALSE)),"SPECIFY METHOD")))</f>
        <v>No Debris found</v>
      </c>
      <c r="S1669" s="33">
        <f t="shared" si="3221"/>
        <v>0</v>
      </c>
      <c r="T1669" s="2">
        <v>0</v>
      </c>
    </row>
    <row r="1670" spans="2:20">
      <c r="B1670" s="2" t="str">
        <f t="shared" ref="B1670:D1670" si="3322">IF(ISERROR(B1669),IF(ISERROR(B1668),IF(ISERROR(B1667),"BLANK",B1667),B1668),B1669)</f>
        <v>LH</v>
      </c>
      <c r="C1670" s="2" t="str">
        <f t="shared" si="3322"/>
        <v>KK</v>
      </c>
      <c r="D1670" s="2" t="str">
        <f t="shared" si="3322"/>
        <v>BC3</v>
      </c>
      <c r="E1670" s="7" t="str">
        <f>IF(ISERROR(VLOOKUP($D1670,SITES!$A:$E,2,FALSE)),"",VLOOKUP($D1670,SITES!$A:$E,2,FALSE))</f>
        <v>Broward County 3</v>
      </c>
      <c r="F1670" s="4">
        <f>IF(ISERROR(VLOOKUP($D1670,SITES!$A:$E,3,FALSE)),"",VLOOKUP($D1670,SITES!$A:$E,3,FALSE))</f>
        <v>26.158633333333334</v>
      </c>
      <c r="G1670" s="31">
        <f>IF(ISERROR(VLOOKUP($D1670,SITES!$A:$E,4,FALSE)),"",VLOOKUP($D1670,SITES!$A:$E,4,FALSE))</f>
        <v>-80.077349999999996</v>
      </c>
      <c r="H1670" s="50">
        <f t="shared" ref="H1670:P1670" si="3323">IF(ISERROR(H1669),IF(ISERROR(H1668),IF(ISERROR(H1667),"BLANK",H1667),H1668),H1669)</f>
        <v>45479</v>
      </c>
      <c r="I1670" s="2">
        <f t="shared" si="3323"/>
        <v>15</v>
      </c>
      <c r="J1670" s="2" t="str">
        <f t="shared" si="3323"/>
        <v>N</v>
      </c>
      <c r="K1670" s="6">
        <f t="shared" si="3323"/>
        <v>0.41666666666666669</v>
      </c>
      <c r="L1670" s="2" t="str">
        <f t="shared" si="3323"/>
        <v>Angela</v>
      </c>
      <c r="M1670" s="2">
        <f t="shared" si="3323"/>
        <v>18.899999999999999</v>
      </c>
      <c r="N1670" s="2">
        <f t="shared" si="3323"/>
        <v>2</v>
      </c>
      <c r="O1670" s="2">
        <f t="shared" si="3323"/>
        <v>2</v>
      </c>
      <c r="P1670" s="2" t="str">
        <f t="shared" si="3323"/>
        <v>dez</v>
      </c>
      <c r="Q1670" s="7" t="str">
        <f>IF($N1670=1,IF(ISERROR(VLOOKUP($P1670,'M1'!$A:$C,Q$2,FALSE)),"NOT PRESENT",VLOOKUP($P1670,'M1'!$A:$C,Q$2,FALSE)),IF($N1670=2,IF(ISERROR(VLOOKUP(DATA!$P1670,'M2'!$A:$C,Q$2,FALSE)),"NOT PRESENT",VLOOKUP(DATA!$P1670,'M2'!$A:$C,Q$2,FALSE)),IF($N1670=0,IF(ISERROR(VLOOKUP($P1670,'M1'!$A:$C,Q$2,FALSE)),IF(ISERROR(VLOOKUP(DATA!$P1670,'M2'!$A:$C,Q$2,FALSE)),"NOT PRESENT",VLOOKUP(DATA!$P1670,'M2'!$A:$C,Q$2,FALSE)),VLOOKUP($P1670,'M1'!$A:$C,Q$2,FALSE)),"SPECIFY METHOD")))</f>
        <v>Debris - Zero</v>
      </c>
      <c r="R1670" s="7" t="str">
        <f>IF($N1670=1,IF(ISERROR(VLOOKUP($P1670,'M1'!$A:$C,R$2,FALSE)),"NOT PRESENT",VLOOKUP($P1670,'M1'!$A:$C,R$2,FALSE)),IF($N1670=2,IF(ISERROR(VLOOKUP(DATA!$P1670,'M2'!$A:$C,R$2,FALSE)),"NOT PRESENT",VLOOKUP(DATA!$P1670,'M2'!$A:$C,R$2,FALSE)),IF($N1670=0,IF(ISERROR(VLOOKUP($P1670,'M1'!$A:$C,R$2,FALSE)),IF(ISERROR(VLOOKUP(DATA!$P1670,'M2'!$A:$C,R$2,FALSE)),"NOT PRESENT",VLOOKUP(DATA!$P1670,'M2'!$A:$C,R$2,FALSE)),VLOOKUP($P1670,'M1'!$A:$C,R$2,FALSE)),"SPECIFY METHOD")))</f>
        <v>No Debris found</v>
      </c>
      <c r="S1670" s="33">
        <f t="shared" si="3221"/>
        <v>0</v>
      </c>
      <c r="T1670" s="2">
        <v>0</v>
      </c>
    </row>
    <row r="1671" spans="2:20">
      <c r="B1671" s="2" t="str">
        <f t="shared" ref="B1671:D1671" si="3324">IF(ISERROR(B1670),IF(ISERROR(B1669),IF(ISERROR(B1668),"BLANK",B1668),B1669),B1670)</f>
        <v>LH</v>
      </c>
      <c r="C1671" s="2" t="str">
        <f t="shared" si="3324"/>
        <v>KK</v>
      </c>
      <c r="D1671" s="2" t="str">
        <f t="shared" si="3324"/>
        <v>BC3</v>
      </c>
      <c r="E1671" s="7" t="str">
        <f>IF(ISERROR(VLOOKUP($D1671,SITES!$A:$E,2,FALSE)),"",VLOOKUP($D1671,SITES!$A:$E,2,FALSE))</f>
        <v>Broward County 3</v>
      </c>
      <c r="F1671" s="4">
        <f>IF(ISERROR(VLOOKUP($D1671,SITES!$A:$E,3,FALSE)),"",VLOOKUP($D1671,SITES!$A:$E,3,FALSE))</f>
        <v>26.158633333333334</v>
      </c>
      <c r="G1671" s="31">
        <f>IF(ISERROR(VLOOKUP($D1671,SITES!$A:$E,4,FALSE)),"",VLOOKUP($D1671,SITES!$A:$E,4,FALSE))</f>
        <v>-80.077349999999996</v>
      </c>
      <c r="H1671" s="50">
        <f t="shared" ref="H1671:P1671" si="3325">IF(ISERROR(H1670),IF(ISERROR(H1669),IF(ISERROR(H1668),"BLANK",H1668),H1669),H1670)</f>
        <v>45479</v>
      </c>
      <c r="I1671" s="2">
        <f t="shared" si="3325"/>
        <v>15</v>
      </c>
      <c r="J1671" s="2" t="str">
        <f t="shared" si="3325"/>
        <v>N</v>
      </c>
      <c r="K1671" s="6">
        <f t="shared" si="3325"/>
        <v>0.41666666666666669</v>
      </c>
      <c r="L1671" s="2" t="str">
        <f t="shared" si="3325"/>
        <v>Angela</v>
      </c>
      <c r="M1671" s="2">
        <f t="shared" si="3325"/>
        <v>18.899999999999999</v>
      </c>
      <c r="N1671" s="2">
        <f t="shared" si="3325"/>
        <v>2</v>
      </c>
      <c r="O1671" s="2">
        <f t="shared" si="3325"/>
        <v>2</v>
      </c>
      <c r="P1671" s="2" t="str">
        <f t="shared" si="3325"/>
        <v>dez</v>
      </c>
      <c r="Q1671" s="7" t="str">
        <f>IF($N1671=1,IF(ISERROR(VLOOKUP($P1671,'M1'!$A:$C,Q$2,FALSE)),"NOT PRESENT",VLOOKUP($P1671,'M1'!$A:$C,Q$2,FALSE)),IF($N1671=2,IF(ISERROR(VLOOKUP(DATA!$P1671,'M2'!$A:$C,Q$2,FALSE)),"NOT PRESENT",VLOOKUP(DATA!$P1671,'M2'!$A:$C,Q$2,FALSE)),IF($N1671=0,IF(ISERROR(VLOOKUP($P1671,'M1'!$A:$C,Q$2,FALSE)),IF(ISERROR(VLOOKUP(DATA!$P1671,'M2'!$A:$C,Q$2,FALSE)),"NOT PRESENT",VLOOKUP(DATA!$P1671,'M2'!$A:$C,Q$2,FALSE)),VLOOKUP($P1671,'M1'!$A:$C,Q$2,FALSE)),"SPECIFY METHOD")))</f>
        <v>Debris - Zero</v>
      </c>
      <c r="R1671" s="7" t="str">
        <f>IF($N1671=1,IF(ISERROR(VLOOKUP($P1671,'M1'!$A:$C,R$2,FALSE)),"NOT PRESENT",VLOOKUP($P1671,'M1'!$A:$C,R$2,FALSE)),IF($N1671=2,IF(ISERROR(VLOOKUP(DATA!$P1671,'M2'!$A:$C,R$2,FALSE)),"NOT PRESENT",VLOOKUP(DATA!$P1671,'M2'!$A:$C,R$2,FALSE)),IF($N1671=0,IF(ISERROR(VLOOKUP($P1671,'M1'!$A:$C,R$2,FALSE)),IF(ISERROR(VLOOKUP(DATA!$P1671,'M2'!$A:$C,R$2,FALSE)),"NOT PRESENT",VLOOKUP(DATA!$P1671,'M2'!$A:$C,R$2,FALSE)),VLOOKUP($P1671,'M1'!$A:$C,R$2,FALSE)),"SPECIFY METHOD")))</f>
        <v>No Debris found</v>
      </c>
      <c r="S1671" s="33">
        <f t="shared" si="3221"/>
        <v>0</v>
      </c>
      <c r="T1671" s="2">
        <v>0</v>
      </c>
    </row>
    <row r="1672" spans="2:20">
      <c r="B1672" s="2" t="str">
        <f t="shared" ref="B1672:D1672" si="3326">IF(ISERROR(B1671),IF(ISERROR(B1670),IF(ISERROR(B1669),"BLANK",B1669),B1670),B1671)</f>
        <v>LH</v>
      </c>
      <c r="C1672" s="2" t="str">
        <f t="shared" si="3326"/>
        <v>KK</v>
      </c>
      <c r="D1672" s="2" t="str">
        <f t="shared" si="3326"/>
        <v>BC3</v>
      </c>
      <c r="E1672" s="7" t="str">
        <f>IF(ISERROR(VLOOKUP($D1672,SITES!$A:$E,2,FALSE)),"",VLOOKUP($D1672,SITES!$A:$E,2,FALSE))</f>
        <v>Broward County 3</v>
      </c>
      <c r="F1672" s="4">
        <f>IF(ISERROR(VLOOKUP($D1672,SITES!$A:$E,3,FALSE)),"",VLOOKUP($D1672,SITES!$A:$E,3,FALSE))</f>
        <v>26.158633333333334</v>
      </c>
      <c r="G1672" s="31">
        <f>IF(ISERROR(VLOOKUP($D1672,SITES!$A:$E,4,FALSE)),"",VLOOKUP($D1672,SITES!$A:$E,4,FALSE))</f>
        <v>-80.077349999999996</v>
      </c>
      <c r="H1672" s="50">
        <f t="shared" ref="H1672:P1672" si="3327">IF(ISERROR(H1671),IF(ISERROR(H1670),IF(ISERROR(H1669),"BLANK",H1669),H1670),H1671)</f>
        <v>45479</v>
      </c>
      <c r="I1672" s="2">
        <f t="shared" si="3327"/>
        <v>15</v>
      </c>
      <c r="J1672" s="2" t="str">
        <f t="shared" si="3327"/>
        <v>N</v>
      </c>
      <c r="K1672" s="6">
        <f t="shared" si="3327"/>
        <v>0.41666666666666669</v>
      </c>
      <c r="L1672" s="2" t="str">
        <f t="shared" si="3327"/>
        <v>Angela</v>
      </c>
      <c r="M1672" s="2">
        <f t="shared" si="3327"/>
        <v>18.899999999999999</v>
      </c>
      <c r="N1672" s="2">
        <f t="shared" si="3327"/>
        <v>2</v>
      </c>
      <c r="O1672" s="2">
        <f t="shared" si="3327"/>
        <v>2</v>
      </c>
      <c r="P1672" s="2" t="str">
        <f t="shared" si="3327"/>
        <v>dez</v>
      </c>
      <c r="Q1672" s="7" t="str">
        <f>IF($N1672=1,IF(ISERROR(VLOOKUP($P1672,'M1'!$A:$C,Q$2,FALSE)),"NOT PRESENT",VLOOKUP($P1672,'M1'!$A:$C,Q$2,FALSE)),IF($N1672=2,IF(ISERROR(VLOOKUP(DATA!$P1672,'M2'!$A:$C,Q$2,FALSE)),"NOT PRESENT",VLOOKUP(DATA!$P1672,'M2'!$A:$C,Q$2,FALSE)),IF($N1672=0,IF(ISERROR(VLOOKUP($P1672,'M1'!$A:$C,Q$2,FALSE)),IF(ISERROR(VLOOKUP(DATA!$P1672,'M2'!$A:$C,Q$2,FALSE)),"NOT PRESENT",VLOOKUP(DATA!$P1672,'M2'!$A:$C,Q$2,FALSE)),VLOOKUP($P1672,'M1'!$A:$C,Q$2,FALSE)),"SPECIFY METHOD")))</f>
        <v>Debris - Zero</v>
      </c>
      <c r="R1672" s="7" t="str">
        <f>IF($N1672=1,IF(ISERROR(VLOOKUP($P1672,'M1'!$A:$C,R$2,FALSE)),"NOT PRESENT",VLOOKUP($P1672,'M1'!$A:$C,R$2,FALSE)),IF($N1672=2,IF(ISERROR(VLOOKUP(DATA!$P1672,'M2'!$A:$C,R$2,FALSE)),"NOT PRESENT",VLOOKUP(DATA!$P1672,'M2'!$A:$C,R$2,FALSE)),IF($N1672=0,IF(ISERROR(VLOOKUP($P1672,'M1'!$A:$C,R$2,FALSE)),IF(ISERROR(VLOOKUP(DATA!$P1672,'M2'!$A:$C,R$2,FALSE)),"NOT PRESENT",VLOOKUP(DATA!$P1672,'M2'!$A:$C,R$2,FALSE)),VLOOKUP($P1672,'M1'!$A:$C,R$2,FALSE)),"SPECIFY METHOD")))</f>
        <v>No Debris found</v>
      </c>
      <c r="S1672" s="33">
        <f t="shared" si="3221"/>
        <v>0</v>
      </c>
      <c r="T1672" s="2">
        <v>0</v>
      </c>
    </row>
    <row r="1673" spans="2:20">
      <c r="B1673" s="2" t="str">
        <f t="shared" ref="B1673:D1673" si="3328">IF(ISERROR(B1672),IF(ISERROR(B1671),IF(ISERROR(B1670),"BLANK",B1670),B1671),B1672)</f>
        <v>LH</v>
      </c>
      <c r="C1673" s="2" t="str">
        <f t="shared" si="3328"/>
        <v>KK</v>
      </c>
      <c r="D1673" s="2" t="str">
        <f t="shared" si="3328"/>
        <v>BC3</v>
      </c>
      <c r="E1673" s="7" t="str">
        <f>IF(ISERROR(VLOOKUP($D1673,SITES!$A:$E,2,FALSE)),"",VLOOKUP($D1673,SITES!$A:$E,2,FALSE))</f>
        <v>Broward County 3</v>
      </c>
      <c r="F1673" s="4">
        <f>IF(ISERROR(VLOOKUP($D1673,SITES!$A:$E,3,FALSE)),"",VLOOKUP($D1673,SITES!$A:$E,3,FALSE))</f>
        <v>26.158633333333334</v>
      </c>
      <c r="G1673" s="31">
        <f>IF(ISERROR(VLOOKUP($D1673,SITES!$A:$E,4,FALSE)),"",VLOOKUP($D1673,SITES!$A:$E,4,FALSE))</f>
        <v>-80.077349999999996</v>
      </c>
      <c r="H1673" s="50">
        <f t="shared" ref="H1673:P1673" si="3329">IF(ISERROR(H1672),IF(ISERROR(H1671),IF(ISERROR(H1670),"BLANK",H1670),H1671),H1672)</f>
        <v>45479</v>
      </c>
      <c r="I1673" s="2">
        <f t="shared" si="3329"/>
        <v>15</v>
      </c>
      <c r="J1673" s="2" t="str">
        <f t="shared" si="3329"/>
        <v>N</v>
      </c>
      <c r="K1673" s="6">
        <f t="shared" si="3329"/>
        <v>0.41666666666666669</v>
      </c>
      <c r="L1673" s="2" t="str">
        <f t="shared" si="3329"/>
        <v>Angela</v>
      </c>
      <c r="M1673" s="2">
        <f t="shared" si="3329"/>
        <v>18.899999999999999</v>
      </c>
      <c r="N1673" s="2">
        <f t="shared" si="3329"/>
        <v>2</v>
      </c>
      <c r="O1673" s="2">
        <f t="shared" si="3329"/>
        <v>2</v>
      </c>
      <c r="P1673" s="2" t="str">
        <f t="shared" si="3329"/>
        <v>dez</v>
      </c>
      <c r="Q1673" s="7" t="str">
        <f>IF($N1673=1,IF(ISERROR(VLOOKUP($P1673,'M1'!$A:$C,Q$2,FALSE)),"NOT PRESENT",VLOOKUP($P1673,'M1'!$A:$C,Q$2,FALSE)),IF($N1673=2,IF(ISERROR(VLOOKUP(DATA!$P1673,'M2'!$A:$C,Q$2,FALSE)),"NOT PRESENT",VLOOKUP(DATA!$P1673,'M2'!$A:$C,Q$2,FALSE)),IF($N1673=0,IF(ISERROR(VLOOKUP($P1673,'M1'!$A:$C,Q$2,FALSE)),IF(ISERROR(VLOOKUP(DATA!$P1673,'M2'!$A:$C,Q$2,FALSE)),"NOT PRESENT",VLOOKUP(DATA!$P1673,'M2'!$A:$C,Q$2,FALSE)),VLOOKUP($P1673,'M1'!$A:$C,Q$2,FALSE)),"SPECIFY METHOD")))</f>
        <v>Debris - Zero</v>
      </c>
      <c r="R1673" s="7" t="str">
        <f>IF($N1673=1,IF(ISERROR(VLOOKUP($P1673,'M1'!$A:$C,R$2,FALSE)),"NOT PRESENT",VLOOKUP($P1673,'M1'!$A:$C,R$2,FALSE)),IF($N1673=2,IF(ISERROR(VLOOKUP(DATA!$P1673,'M2'!$A:$C,R$2,FALSE)),"NOT PRESENT",VLOOKUP(DATA!$P1673,'M2'!$A:$C,R$2,FALSE)),IF($N1673=0,IF(ISERROR(VLOOKUP($P1673,'M1'!$A:$C,R$2,FALSE)),IF(ISERROR(VLOOKUP(DATA!$P1673,'M2'!$A:$C,R$2,FALSE)),"NOT PRESENT",VLOOKUP(DATA!$P1673,'M2'!$A:$C,R$2,FALSE)),VLOOKUP($P1673,'M1'!$A:$C,R$2,FALSE)),"SPECIFY METHOD")))</f>
        <v>No Debris found</v>
      </c>
      <c r="S1673" s="33">
        <f t="shared" si="3221"/>
        <v>0</v>
      </c>
      <c r="T1673" s="2">
        <v>0</v>
      </c>
    </row>
    <row r="1674" spans="2:20">
      <c r="B1674" s="2" t="str">
        <f t="shared" ref="B1674:D1674" si="3330">IF(ISERROR(B1673),IF(ISERROR(B1672),IF(ISERROR(B1671),"BLANK",B1671),B1672),B1673)</f>
        <v>LH</v>
      </c>
      <c r="C1674" s="2" t="str">
        <f t="shared" si="3330"/>
        <v>KK</v>
      </c>
      <c r="D1674" s="2" t="str">
        <f t="shared" si="3330"/>
        <v>BC3</v>
      </c>
      <c r="E1674" s="7" t="str">
        <f>IF(ISERROR(VLOOKUP($D1674,SITES!$A:$E,2,FALSE)),"",VLOOKUP($D1674,SITES!$A:$E,2,FALSE))</f>
        <v>Broward County 3</v>
      </c>
      <c r="F1674" s="4">
        <f>IF(ISERROR(VLOOKUP($D1674,SITES!$A:$E,3,FALSE)),"",VLOOKUP($D1674,SITES!$A:$E,3,FALSE))</f>
        <v>26.158633333333334</v>
      </c>
      <c r="G1674" s="31">
        <f>IF(ISERROR(VLOOKUP($D1674,SITES!$A:$E,4,FALSE)),"",VLOOKUP($D1674,SITES!$A:$E,4,FALSE))</f>
        <v>-80.077349999999996</v>
      </c>
      <c r="H1674" s="50">
        <f t="shared" ref="H1674:P1674" si="3331">IF(ISERROR(H1673),IF(ISERROR(H1672),IF(ISERROR(H1671),"BLANK",H1671),H1672),H1673)</f>
        <v>45479</v>
      </c>
      <c r="I1674" s="2">
        <f t="shared" si="3331"/>
        <v>15</v>
      </c>
      <c r="J1674" s="2" t="str">
        <f t="shared" si="3331"/>
        <v>N</v>
      </c>
      <c r="K1674" s="6">
        <f t="shared" si="3331"/>
        <v>0.41666666666666669</v>
      </c>
      <c r="L1674" s="2" t="str">
        <f t="shared" si="3331"/>
        <v>Angela</v>
      </c>
      <c r="M1674" s="2">
        <f t="shared" si="3331"/>
        <v>18.899999999999999</v>
      </c>
      <c r="N1674" s="2">
        <f t="shared" si="3331"/>
        <v>2</v>
      </c>
      <c r="O1674" s="2">
        <f t="shared" si="3331"/>
        <v>2</v>
      </c>
      <c r="P1674" s="2" t="str">
        <f t="shared" si="3331"/>
        <v>dez</v>
      </c>
      <c r="Q1674" s="7" t="str">
        <f>IF($N1674=1,IF(ISERROR(VLOOKUP($P1674,'M1'!$A:$C,Q$2,FALSE)),"NOT PRESENT",VLOOKUP($P1674,'M1'!$A:$C,Q$2,FALSE)),IF($N1674=2,IF(ISERROR(VLOOKUP(DATA!$P1674,'M2'!$A:$C,Q$2,FALSE)),"NOT PRESENT",VLOOKUP(DATA!$P1674,'M2'!$A:$C,Q$2,FALSE)),IF($N1674=0,IF(ISERROR(VLOOKUP($P1674,'M1'!$A:$C,Q$2,FALSE)),IF(ISERROR(VLOOKUP(DATA!$P1674,'M2'!$A:$C,Q$2,FALSE)),"NOT PRESENT",VLOOKUP(DATA!$P1674,'M2'!$A:$C,Q$2,FALSE)),VLOOKUP($P1674,'M1'!$A:$C,Q$2,FALSE)),"SPECIFY METHOD")))</f>
        <v>Debris - Zero</v>
      </c>
      <c r="R1674" s="7" t="str">
        <f>IF($N1674=1,IF(ISERROR(VLOOKUP($P1674,'M1'!$A:$C,R$2,FALSE)),"NOT PRESENT",VLOOKUP($P1674,'M1'!$A:$C,R$2,FALSE)),IF($N1674=2,IF(ISERROR(VLOOKUP(DATA!$P1674,'M2'!$A:$C,R$2,FALSE)),"NOT PRESENT",VLOOKUP(DATA!$P1674,'M2'!$A:$C,R$2,FALSE)),IF($N1674=0,IF(ISERROR(VLOOKUP($P1674,'M1'!$A:$C,R$2,FALSE)),IF(ISERROR(VLOOKUP(DATA!$P1674,'M2'!$A:$C,R$2,FALSE)),"NOT PRESENT",VLOOKUP(DATA!$P1674,'M2'!$A:$C,R$2,FALSE)),VLOOKUP($P1674,'M1'!$A:$C,R$2,FALSE)),"SPECIFY METHOD")))</f>
        <v>No Debris found</v>
      </c>
      <c r="S1674" s="33">
        <f t="shared" si="3221"/>
        <v>0</v>
      </c>
      <c r="T1674" s="2">
        <v>0</v>
      </c>
    </row>
    <row r="1675" spans="2:20">
      <c r="B1675" s="2" t="str">
        <f t="shared" ref="B1675:D1675" si="3332">IF(ISERROR(B1674),IF(ISERROR(B1673),IF(ISERROR(B1672),"BLANK",B1672),B1673),B1674)</f>
        <v>LH</v>
      </c>
      <c r="C1675" s="2" t="str">
        <f t="shared" si="3332"/>
        <v>KK</v>
      </c>
      <c r="D1675" s="2" t="str">
        <f t="shared" si="3332"/>
        <v>BC3</v>
      </c>
      <c r="E1675" s="7" t="str">
        <f>IF(ISERROR(VLOOKUP($D1675,SITES!$A:$E,2,FALSE)),"",VLOOKUP($D1675,SITES!$A:$E,2,FALSE))</f>
        <v>Broward County 3</v>
      </c>
      <c r="F1675" s="4">
        <f>IF(ISERROR(VLOOKUP($D1675,SITES!$A:$E,3,FALSE)),"",VLOOKUP($D1675,SITES!$A:$E,3,FALSE))</f>
        <v>26.158633333333334</v>
      </c>
      <c r="G1675" s="31">
        <f>IF(ISERROR(VLOOKUP($D1675,SITES!$A:$E,4,FALSE)),"",VLOOKUP($D1675,SITES!$A:$E,4,FALSE))</f>
        <v>-80.077349999999996</v>
      </c>
      <c r="H1675" s="50">
        <f t="shared" ref="H1675:P1675" si="3333">IF(ISERROR(H1674),IF(ISERROR(H1673),IF(ISERROR(H1672),"BLANK",H1672),H1673),H1674)</f>
        <v>45479</v>
      </c>
      <c r="I1675" s="2">
        <f t="shared" si="3333"/>
        <v>15</v>
      </c>
      <c r="J1675" s="2" t="str">
        <f t="shared" si="3333"/>
        <v>N</v>
      </c>
      <c r="K1675" s="6">
        <f t="shared" si="3333"/>
        <v>0.41666666666666669</v>
      </c>
      <c r="L1675" s="2" t="str">
        <f t="shared" si="3333"/>
        <v>Angela</v>
      </c>
      <c r="M1675" s="2">
        <f t="shared" si="3333"/>
        <v>18.899999999999999</v>
      </c>
      <c r="N1675" s="2">
        <f t="shared" si="3333"/>
        <v>2</v>
      </c>
      <c r="O1675" s="2">
        <f t="shared" si="3333"/>
        <v>2</v>
      </c>
      <c r="P1675" s="2" t="str">
        <f t="shared" si="3333"/>
        <v>dez</v>
      </c>
      <c r="Q1675" s="7" t="str">
        <f>IF($N1675=1,IF(ISERROR(VLOOKUP($P1675,'M1'!$A:$C,Q$2,FALSE)),"NOT PRESENT",VLOOKUP($P1675,'M1'!$A:$C,Q$2,FALSE)),IF($N1675=2,IF(ISERROR(VLOOKUP(DATA!$P1675,'M2'!$A:$C,Q$2,FALSE)),"NOT PRESENT",VLOOKUP(DATA!$P1675,'M2'!$A:$C,Q$2,FALSE)),IF($N1675=0,IF(ISERROR(VLOOKUP($P1675,'M1'!$A:$C,Q$2,FALSE)),IF(ISERROR(VLOOKUP(DATA!$P1675,'M2'!$A:$C,Q$2,FALSE)),"NOT PRESENT",VLOOKUP(DATA!$P1675,'M2'!$A:$C,Q$2,FALSE)),VLOOKUP($P1675,'M1'!$A:$C,Q$2,FALSE)),"SPECIFY METHOD")))</f>
        <v>Debris - Zero</v>
      </c>
      <c r="R1675" s="7" t="str">
        <f>IF($N1675=1,IF(ISERROR(VLOOKUP($P1675,'M1'!$A:$C,R$2,FALSE)),"NOT PRESENT",VLOOKUP($P1675,'M1'!$A:$C,R$2,FALSE)),IF($N1675=2,IF(ISERROR(VLOOKUP(DATA!$P1675,'M2'!$A:$C,R$2,FALSE)),"NOT PRESENT",VLOOKUP(DATA!$P1675,'M2'!$A:$C,R$2,FALSE)),IF($N1675=0,IF(ISERROR(VLOOKUP($P1675,'M1'!$A:$C,R$2,FALSE)),IF(ISERROR(VLOOKUP(DATA!$P1675,'M2'!$A:$C,R$2,FALSE)),"NOT PRESENT",VLOOKUP(DATA!$P1675,'M2'!$A:$C,R$2,FALSE)),VLOOKUP($P1675,'M1'!$A:$C,R$2,FALSE)),"SPECIFY METHOD")))</f>
        <v>No Debris found</v>
      </c>
      <c r="S1675" s="33">
        <f t="shared" si="3221"/>
        <v>0</v>
      </c>
      <c r="T1675" s="2">
        <v>0</v>
      </c>
    </row>
    <row r="1676" spans="2:20">
      <c r="B1676" s="2" t="str">
        <f t="shared" ref="B1676:D1676" si="3334">IF(ISERROR(B1675),IF(ISERROR(B1674),IF(ISERROR(B1673),"BLANK",B1673),B1674),B1675)</f>
        <v>LH</v>
      </c>
      <c r="C1676" s="2" t="str">
        <f t="shared" si="3334"/>
        <v>KK</v>
      </c>
      <c r="D1676" s="2" t="str">
        <f t="shared" si="3334"/>
        <v>BC3</v>
      </c>
      <c r="E1676" s="7" t="str">
        <f>IF(ISERROR(VLOOKUP($D1676,SITES!$A:$E,2,FALSE)),"",VLOOKUP($D1676,SITES!$A:$E,2,FALSE))</f>
        <v>Broward County 3</v>
      </c>
      <c r="F1676" s="4">
        <f>IF(ISERROR(VLOOKUP($D1676,SITES!$A:$E,3,FALSE)),"",VLOOKUP($D1676,SITES!$A:$E,3,FALSE))</f>
        <v>26.158633333333334</v>
      </c>
      <c r="G1676" s="31">
        <f>IF(ISERROR(VLOOKUP($D1676,SITES!$A:$E,4,FALSE)),"",VLOOKUP($D1676,SITES!$A:$E,4,FALSE))</f>
        <v>-80.077349999999996</v>
      </c>
      <c r="H1676" s="50">
        <f t="shared" ref="H1676:P1676" si="3335">IF(ISERROR(H1675),IF(ISERROR(H1674),IF(ISERROR(H1673),"BLANK",H1673),H1674),H1675)</f>
        <v>45479</v>
      </c>
      <c r="I1676" s="2">
        <f t="shared" si="3335"/>
        <v>15</v>
      </c>
      <c r="J1676" s="2" t="str">
        <f t="shared" si="3335"/>
        <v>N</v>
      </c>
      <c r="K1676" s="6">
        <f t="shared" si="3335"/>
        <v>0.41666666666666669</v>
      </c>
      <c r="L1676" s="2" t="str">
        <f t="shared" si="3335"/>
        <v>Angela</v>
      </c>
      <c r="M1676" s="2">
        <f t="shared" si="3335"/>
        <v>18.899999999999999</v>
      </c>
      <c r="N1676" s="2">
        <f t="shared" si="3335"/>
        <v>2</v>
      </c>
      <c r="O1676" s="2">
        <f t="shared" si="3335"/>
        <v>2</v>
      </c>
      <c r="P1676" s="2" t="str">
        <f t="shared" si="3335"/>
        <v>dez</v>
      </c>
      <c r="Q1676" s="7" t="str">
        <f>IF($N1676=1,IF(ISERROR(VLOOKUP($P1676,'M1'!$A:$C,Q$2,FALSE)),"NOT PRESENT",VLOOKUP($P1676,'M1'!$A:$C,Q$2,FALSE)),IF($N1676=2,IF(ISERROR(VLOOKUP(DATA!$P1676,'M2'!$A:$C,Q$2,FALSE)),"NOT PRESENT",VLOOKUP(DATA!$P1676,'M2'!$A:$C,Q$2,FALSE)),IF($N1676=0,IF(ISERROR(VLOOKUP($P1676,'M1'!$A:$C,Q$2,FALSE)),IF(ISERROR(VLOOKUP(DATA!$P1676,'M2'!$A:$C,Q$2,FALSE)),"NOT PRESENT",VLOOKUP(DATA!$P1676,'M2'!$A:$C,Q$2,FALSE)),VLOOKUP($P1676,'M1'!$A:$C,Q$2,FALSE)),"SPECIFY METHOD")))</f>
        <v>Debris - Zero</v>
      </c>
      <c r="R1676" s="7" t="str">
        <f>IF($N1676=1,IF(ISERROR(VLOOKUP($P1676,'M1'!$A:$C,R$2,FALSE)),"NOT PRESENT",VLOOKUP($P1676,'M1'!$A:$C,R$2,FALSE)),IF($N1676=2,IF(ISERROR(VLOOKUP(DATA!$P1676,'M2'!$A:$C,R$2,FALSE)),"NOT PRESENT",VLOOKUP(DATA!$P1676,'M2'!$A:$C,R$2,FALSE)),IF($N1676=0,IF(ISERROR(VLOOKUP($P1676,'M1'!$A:$C,R$2,FALSE)),IF(ISERROR(VLOOKUP(DATA!$P1676,'M2'!$A:$C,R$2,FALSE)),"NOT PRESENT",VLOOKUP(DATA!$P1676,'M2'!$A:$C,R$2,FALSE)),VLOOKUP($P1676,'M1'!$A:$C,R$2,FALSE)),"SPECIFY METHOD")))</f>
        <v>No Debris found</v>
      </c>
      <c r="S1676" s="33">
        <f t="shared" si="3221"/>
        <v>0</v>
      </c>
      <c r="T1676" s="2">
        <v>0</v>
      </c>
    </row>
    <row r="1677" spans="2:20">
      <c r="B1677" s="2" t="str">
        <f t="shared" ref="B1677:D1677" si="3336">IF(ISERROR(B1676),IF(ISERROR(B1675),IF(ISERROR(B1674),"BLANK",B1674),B1675),B1676)</f>
        <v>LH</v>
      </c>
      <c r="C1677" s="2" t="str">
        <f t="shared" si="3336"/>
        <v>KK</v>
      </c>
      <c r="D1677" s="2" t="str">
        <f t="shared" si="3336"/>
        <v>BC3</v>
      </c>
      <c r="E1677" s="7" t="str">
        <f>IF(ISERROR(VLOOKUP($D1677,SITES!$A:$E,2,FALSE)),"",VLOOKUP($D1677,SITES!$A:$E,2,FALSE))</f>
        <v>Broward County 3</v>
      </c>
      <c r="F1677" s="4">
        <f>IF(ISERROR(VLOOKUP($D1677,SITES!$A:$E,3,FALSE)),"",VLOOKUP($D1677,SITES!$A:$E,3,FALSE))</f>
        <v>26.158633333333334</v>
      </c>
      <c r="G1677" s="31">
        <f>IF(ISERROR(VLOOKUP($D1677,SITES!$A:$E,4,FALSE)),"",VLOOKUP($D1677,SITES!$A:$E,4,FALSE))</f>
        <v>-80.077349999999996</v>
      </c>
      <c r="H1677" s="50">
        <f t="shared" ref="H1677:P1677" si="3337">IF(ISERROR(H1676),IF(ISERROR(H1675),IF(ISERROR(H1674),"BLANK",H1674),H1675),H1676)</f>
        <v>45479</v>
      </c>
      <c r="I1677" s="2">
        <f t="shared" si="3337"/>
        <v>15</v>
      </c>
      <c r="J1677" s="2" t="str">
        <f t="shared" si="3337"/>
        <v>N</v>
      </c>
      <c r="K1677" s="6">
        <f t="shared" si="3337"/>
        <v>0.41666666666666669</v>
      </c>
      <c r="L1677" s="2" t="str">
        <f t="shared" si="3337"/>
        <v>Angela</v>
      </c>
      <c r="M1677" s="2">
        <f t="shared" si="3337"/>
        <v>18.899999999999999</v>
      </c>
      <c r="N1677" s="2">
        <f t="shared" si="3337"/>
        <v>2</v>
      </c>
      <c r="O1677" s="2">
        <f t="shared" si="3337"/>
        <v>2</v>
      </c>
      <c r="P1677" s="2" t="str">
        <f t="shared" si="3337"/>
        <v>dez</v>
      </c>
      <c r="Q1677" s="7" t="str">
        <f>IF($N1677=1,IF(ISERROR(VLOOKUP($P1677,'M1'!$A:$C,Q$2,FALSE)),"NOT PRESENT",VLOOKUP($P1677,'M1'!$A:$C,Q$2,FALSE)),IF($N1677=2,IF(ISERROR(VLOOKUP(DATA!$P1677,'M2'!$A:$C,Q$2,FALSE)),"NOT PRESENT",VLOOKUP(DATA!$P1677,'M2'!$A:$C,Q$2,FALSE)),IF($N1677=0,IF(ISERROR(VLOOKUP($P1677,'M1'!$A:$C,Q$2,FALSE)),IF(ISERROR(VLOOKUP(DATA!$P1677,'M2'!$A:$C,Q$2,FALSE)),"NOT PRESENT",VLOOKUP(DATA!$P1677,'M2'!$A:$C,Q$2,FALSE)),VLOOKUP($P1677,'M1'!$A:$C,Q$2,FALSE)),"SPECIFY METHOD")))</f>
        <v>Debris - Zero</v>
      </c>
      <c r="R1677" s="7" t="str">
        <f>IF($N1677=1,IF(ISERROR(VLOOKUP($P1677,'M1'!$A:$C,R$2,FALSE)),"NOT PRESENT",VLOOKUP($P1677,'M1'!$A:$C,R$2,FALSE)),IF($N1677=2,IF(ISERROR(VLOOKUP(DATA!$P1677,'M2'!$A:$C,R$2,FALSE)),"NOT PRESENT",VLOOKUP(DATA!$P1677,'M2'!$A:$C,R$2,FALSE)),IF($N1677=0,IF(ISERROR(VLOOKUP($P1677,'M1'!$A:$C,R$2,FALSE)),IF(ISERROR(VLOOKUP(DATA!$P1677,'M2'!$A:$C,R$2,FALSE)),"NOT PRESENT",VLOOKUP(DATA!$P1677,'M2'!$A:$C,R$2,FALSE)),VLOOKUP($P1677,'M1'!$A:$C,R$2,FALSE)),"SPECIFY METHOD")))</f>
        <v>No Debris found</v>
      </c>
      <c r="S1677" s="33">
        <f t="shared" si="3221"/>
        <v>0</v>
      </c>
      <c r="T1677" s="2">
        <v>0</v>
      </c>
    </row>
    <row r="1678" spans="2:20">
      <c r="B1678" s="2" t="str">
        <f t="shared" ref="B1678:D1678" si="3338">IF(ISERROR(B1677),IF(ISERROR(B1676),IF(ISERROR(B1675),"BLANK",B1675),B1676),B1677)</f>
        <v>LH</v>
      </c>
      <c r="C1678" s="2" t="str">
        <f t="shared" si="3338"/>
        <v>KK</v>
      </c>
      <c r="D1678" s="2" t="str">
        <f t="shared" si="3338"/>
        <v>BC3</v>
      </c>
      <c r="E1678" s="7" t="str">
        <f>IF(ISERROR(VLOOKUP($D1678,SITES!$A:$E,2,FALSE)),"",VLOOKUP($D1678,SITES!$A:$E,2,FALSE))</f>
        <v>Broward County 3</v>
      </c>
      <c r="F1678" s="4">
        <f>IF(ISERROR(VLOOKUP($D1678,SITES!$A:$E,3,FALSE)),"",VLOOKUP($D1678,SITES!$A:$E,3,FALSE))</f>
        <v>26.158633333333334</v>
      </c>
      <c r="G1678" s="31">
        <f>IF(ISERROR(VLOOKUP($D1678,SITES!$A:$E,4,FALSE)),"",VLOOKUP($D1678,SITES!$A:$E,4,FALSE))</f>
        <v>-80.077349999999996</v>
      </c>
      <c r="H1678" s="50">
        <f t="shared" ref="H1678:P1678" si="3339">IF(ISERROR(H1677),IF(ISERROR(H1676),IF(ISERROR(H1675),"BLANK",H1675),H1676),H1677)</f>
        <v>45479</v>
      </c>
      <c r="I1678" s="2">
        <f t="shared" si="3339"/>
        <v>15</v>
      </c>
      <c r="J1678" s="2" t="str">
        <f t="shared" si="3339"/>
        <v>N</v>
      </c>
      <c r="K1678" s="6">
        <f t="shared" si="3339"/>
        <v>0.41666666666666669</v>
      </c>
      <c r="L1678" s="2" t="str">
        <f t="shared" si="3339"/>
        <v>Angela</v>
      </c>
      <c r="M1678" s="2">
        <f t="shared" si="3339"/>
        <v>18.899999999999999</v>
      </c>
      <c r="N1678" s="2">
        <f t="shared" si="3339"/>
        <v>2</v>
      </c>
      <c r="O1678" s="2">
        <f t="shared" si="3339"/>
        <v>2</v>
      </c>
      <c r="P1678" s="2" t="str">
        <f t="shared" si="3339"/>
        <v>dez</v>
      </c>
      <c r="Q1678" s="7" t="str">
        <f>IF($N1678=1,IF(ISERROR(VLOOKUP($P1678,'M1'!$A:$C,Q$2,FALSE)),"NOT PRESENT",VLOOKUP($P1678,'M1'!$A:$C,Q$2,FALSE)),IF($N1678=2,IF(ISERROR(VLOOKUP(DATA!$P1678,'M2'!$A:$C,Q$2,FALSE)),"NOT PRESENT",VLOOKUP(DATA!$P1678,'M2'!$A:$C,Q$2,FALSE)),IF($N1678=0,IF(ISERROR(VLOOKUP($P1678,'M1'!$A:$C,Q$2,FALSE)),IF(ISERROR(VLOOKUP(DATA!$P1678,'M2'!$A:$C,Q$2,FALSE)),"NOT PRESENT",VLOOKUP(DATA!$P1678,'M2'!$A:$C,Q$2,FALSE)),VLOOKUP($P1678,'M1'!$A:$C,Q$2,FALSE)),"SPECIFY METHOD")))</f>
        <v>Debris - Zero</v>
      </c>
      <c r="R1678" s="7" t="str">
        <f>IF($N1678=1,IF(ISERROR(VLOOKUP($P1678,'M1'!$A:$C,R$2,FALSE)),"NOT PRESENT",VLOOKUP($P1678,'M1'!$A:$C,R$2,FALSE)),IF($N1678=2,IF(ISERROR(VLOOKUP(DATA!$P1678,'M2'!$A:$C,R$2,FALSE)),"NOT PRESENT",VLOOKUP(DATA!$P1678,'M2'!$A:$C,R$2,FALSE)),IF($N1678=0,IF(ISERROR(VLOOKUP($P1678,'M1'!$A:$C,R$2,FALSE)),IF(ISERROR(VLOOKUP(DATA!$P1678,'M2'!$A:$C,R$2,FALSE)),"NOT PRESENT",VLOOKUP(DATA!$P1678,'M2'!$A:$C,R$2,FALSE)),VLOOKUP($P1678,'M1'!$A:$C,R$2,FALSE)),"SPECIFY METHOD")))</f>
        <v>No Debris found</v>
      </c>
      <c r="S1678" s="33">
        <f t="shared" si="3221"/>
        <v>0</v>
      </c>
      <c r="T1678" s="2">
        <v>0</v>
      </c>
    </row>
    <row r="1679" spans="2:20">
      <c r="B1679" s="2" t="str">
        <f t="shared" ref="B1679:D1679" si="3340">IF(ISERROR(B1678),IF(ISERROR(B1677),IF(ISERROR(B1676),"BLANK",B1676),B1677),B1678)</f>
        <v>LH</v>
      </c>
      <c r="C1679" s="2" t="str">
        <f t="shared" si="3340"/>
        <v>KK</v>
      </c>
      <c r="D1679" s="2" t="str">
        <f t="shared" si="3340"/>
        <v>BC3</v>
      </c>
      <c r="E1679" s="7" t="str">
        <f>IF(ISERROR(VLOOKUP($D1679,SITES!$A:$E,2,FALSE)),"",VLOOKUP($D1679,SITES!$A:$E,2,FALSE))</f>
        <v>Broward County 3</v>
      </c>
      <c r="F1679" s="4">
        <f>IF(ISERROR(VLOOKUP($D1679,SITES!$A:$E,3,FALSE)),"",VLOOKUP($D1679,SITES!$A:$E,3,FALSE))</f>
        <v>26.158633333333334</v>
      </c>
      <c r="G1679" s="31">
        <f>IF(ISERROR(VLOOKUP($D1679,SITES!$A:$E,4,FALSE)),"",VLOOKUP($D1679,SITES!$A:$E,4,FALSE))</f>
        <v>-80.077349999999996</v>
      </c>
      <c r="H1679" s="50">
        <f t="shared" ref="H1679:P1679" si="3341">IF(ISERROR(H1678),IF(ISERROR(H1677),IF(ISERROR(H1676),"BLANK",H1676),H1677),H1678)</f>
        <v>45479</v>
      </c>
      <c r="I1679" s="2">
        <f t="shared" si="3341"/>
        <v>15</v>
      </c>
      <c r="J1679" s="2" t="str">
        <f t="shared" si="3341"/>
        <v>N</v>
      </c>
      <c r="K1679" s="6">
        <f t="shared" si="3341"/>
        <v>0.41666666666666669</v>
      </c>
      <c r="L1679" s="2" t="str">
        <f t="shared" si="3341"/>
        <v>Angela</v>
      </c>
      <c r="M1679" s="2">
        <f t="shared" si="3341"/>
        <v>18.899999999999999</v>
      </c>
      <c r="N1679" s="2">
        <f t="shared" si="3341"/>
        <v>2</v>
      </c>
      <c r="O1679" s="2">
        <f t="shared" si="3341"/>
        <v>2</v>
      </c>
      <c r="P1679" s="2" t="str">
        <f t="shared" si="3341"/>
        <v>dez</v>
      </c>
      <c r="Q1679" s="7" t="str">
        <f>IF($N1679=1,IF(ISERROR(VLOOKUP($P1679,'M1'!$A:$C,Q$2,FALSE)),"NOT PRESENT",VLOOKUP($P1679,'M1'!$A:$C,Q$2,FALSE)),IF($N1679=2,IF(ISERROR(VLOOKUP(DATA!$P1679,'M2'!$A:$C,Q$2,FALSE)),"NOT PRESENT",VLOOKUP(DATA!$P1679,'M2'!$A:$C,Q$2,FALSE)),IF($N1679=0,IF(ISERROR(VLOOKUP($P1679,'M1'!$A:$C,Q$2,FALSE)),IF(ISERROR(VLOOKUP(DATA!$P1679,'M2'!$A:$C,Q$2,FALSE)),"NOT PRESENT",VLOOKUP(DATA!$P1679,'M2'!$A:$C,Q$2,FALSE)),VLOOKUP($P1679,'M1'!$A:$C,Q$2,FALSE)),"SPECIFY METHOD")))</f>
        <v>Debris - Zero</v>
      </c>
      <c r="R1679" s="7" t="str">
        <f>IF($N1679=1,IF(ISERROR(VLOOKUP($P1679,'M1'!$A:$C,R$2,FALSE)),"NOT PRESENT",VLOOKUP($P1679,'M1'!$A:$C,R$2,FALSE)),IF($N1679=2,IF(ISERROR(VLOOKUP(DATA!$P1679,'M2'!$A:$C,R$2,FALSE)),"NOT PRESENT",VLOOKUP(DATA!$P1679,'M2'!$A:$C,R$2,FALSE)),IF($N1679=0,IF(ISERROR(VLOOKUP($P1679,'M1'!$A:$C,R$2,FALSE)),IF(ISERROR(VLOOKUP(DATA!$P1679,'M2'!$A:$C,R$2,FALSE)),"NOT PRESENT",VLOOKUP(DATA!$P1679,'M2'!$A:$C,R$2,FALSE)),VLOOKUP($P1679,'M1'!$A:$C,R$2,FALSE)),"SPECIFY METHOD")))</f>
        <v>No Debris found</v>
      </c>
      <c r="S1679" s="33">
        <f t="shared" si="3221"/>
        <v>0</v>
      </c>
      <c r="T1679" s="2">
        <v>0</v>
      </c>
    </row>
    <row r="1680" spans="2:20">
      <c r="B1680" s="2" t="str">
        <f t="shared" ref="B1680:D1680" si="3342">IF(ISERROR(B1679),IF(ISERROR(B1678),IF(ISERROR(B1677),"BLANK",B1677),B1678),B1679)</f>
        <v>LH</v>
      </c>
      <c r="C1680" s="2" t="str">
        <f t="shared" si="3342"/>
        <v>KK</v>
      </c>
      <c r="D1680" s="2" t="str">
        <f t="shared" si="3342"/>
        <v>BC3</v>
      </c>
      <c r="E1680" s="7" t="str">
        <f>IF(ISERROR(VLOOKUP($D1680,SITES!$A:$E,2,FALSE)),"",VLOOKUP($D1680,SITES!$A:$E,2,FALSE))</f>
        <v>Broward County 3</v>
      </c>
      <c r="F1680" s="4">
        <f>IF(ISERROR(VLOOKUP($D1680,SITES!$A:$E,3,FALSE)),"",VLOOKUP($D1680,SITES!$A:$E,3,FALSE))</f>
        <v>26.158633333333334</v>
      </c>
      <c r="G1680" s="31">
        <f>IF(ISERROR(VLOOKUP($D1680,SITES!$A:$E,4,FALSE)),"",VLOOKUP($D1680,SITES!$A:$E,4,FALSE))</f>
        <v>-80.077349999999996</v>
      </c>
      <c r="H1680" s="50">
        <f t="shared" ref="H1680:P1680" si="3343">IF(ISERROR(H1679),IF(ISERROR(H1678),IF(ISERROR(H1677),"BLANK",H1677),H1678),H1679)</f>
        <v>45479</v>
      </c>
      <c r="I1680" s="2">
        <f t="shared" si="3343"/>
        <v>15</v>
      </c>
      <c r="J1680" s="2" t="str">
        <f t="shared" si="3343"/>
        <v>N</v>
      </c>
      <c r="K1680" s="6">
        <f t="shared" si="3343"/>
        <v>0.41666666666666669</v>
      </c>
      <c r="L1680" s="2" t="str">
        <f t="shared" si="3343"/>
        <v>Angela</v>
      </c>
      <c r="M1680" s="2">
        <f t="shared" si="3343"/>
        <v>18.899999999999999</v>
      </c>
      <c r="N1680" s="2">
        <f t="shared" si="3343"/>
        <v>2</v>
      </c>
      <c r="O1680" s="2">
        <f t="shared" si="3343"/>
        <v>2</v>
      </c>
      <c r="P1680" s="2" t="str">
        <f t="shared" si="3343"/>
        <v>dez</v>
      </c>
      <c r="Q1680" s="7" t="str">
        <f>IF($N1680=1,IF(ISERROR(VLOOKUP($P1680,'M1'!$A:$C,Q$2,FALSE)),"NOT PRESENT",VLOOKUP($P1680,'M1'!$A:$C,Q$2,FALSE)),IF($N1680=2,IF(ISERROR(VLOOKUP(DATA!$P1680,'M2'!$A:$C,Q$2,FALSE)),"NOT PRESENT",VLOOKUP(DATA!$P1680,'M2'!$A:$C,Q$2,FALSE)),IF($N1680=0,IF(ISERROR(VLOOKUP($P1680,'M1'!$A:$C,Q$2,FALSE)),IF(ISERROR(VLOOKUP(DATA!$P1680,'M2'!$A:$C,Q$2,FALSE)),"NOT PRESENT",VLOOKUP(DATA!$P1680,'M2'!$A:$C,Q$2,FALSE)),VLOOKUP($P1680,'M1'!$A:$C,Q$2,FALSE)),"SPECIFY METHOD")))</f>
        <v>Debris - Zero</v>
      </c>
      <c r="R1680" s="7" t="str">
        <f>IF($N1680=1,IF(ISERROR(VLOOKUP($P1680,'M1'!$A:$C,R$2,FALSE)),"NOT PRESENT",VLOOKUP($P1680,'M1'!$A:$C,R$2,FALSE)),IF($N1680=2,IF(ISERROR(VLOOKUP(DATA!$P1680,'M2'!$A:$C,R$2,FALSE)),"NOT PRESENT",VLOOKUP(DATA!$P1680,'M2'!$A:$C,R$2,FALSE)),IF($N1680=0,IF(ISERROR(VLOOKUP($P1680,'M1'!$A:$C,R$2,FALSE)),IF(ISERROR(VLOOKUP(DATA!$P1680,'M2'!$A:$C,R$2,FALSE)),"NOT PRESENT",VLOOKUP(DATA!$P1680,'M2'!$A:$C,R$2,FALSE)),VLOOKUP($P1680,'M1'!$A:$C,R$2,FALSE)),"SPECIFY METHOD")))</f>
        <v>No Debris found</v>
      </c>
      <c r="S1680" s="33">
        <f t="shared" si="3221"/>
        <v>0</v>
      </c>
      <c r="T1680" s="2">
        <v>0</v>
      </c>
    </row>
    <row r="1681" spans="2:20">
      <c r="B1681" s="2" t="str">
        <f t="shared" ref="B1681:D1681" si="3344">IF(ISERROR(B1680),IF(ISERROR(B1679),IF(ISERROR(B1678),"BLANK",B1678),B1679),B1680)</f>
        <v>LH</v>
      </c>
      <c r="C1681" s="2" t="str">
        <f t="shared" si="3344"/>
        <v>KK</v>
      </c>
      <c r="D1681" s="2" t="str">
        <f t="shared" si="3344"/>
        <v>BC3</v>
      </c>
      <c r="E1681" s="7" t="str">
        <f>IF(ISERROR(VLOOKUP($D1681,SITES!$A:$E,2,FALSE)),"",VLOOKUP($D1681,SITES!$A:$E,2,FALSE))</f>
        <v>Broward County 3</v>
      </c>
      <c r="F1681" s="4">
        <f>IF(ISERROR(VLOOKUP($D1681,SITES!$A:$E,3,FALSE)),"",VLOOKUP($D1681,SITES!$A:$E,3,FALSE))</f>
        <v>26.158633333333334</v>
      </c>
      <c r="G1681" s="31">
        <f>IF(ISERROR(VLOOKUP($D1681,SITES!$A:$E,4,FALSE)),"",VLOOKUP($D1681,SITES!$A:$E,4,FALSE))</f>
        <v>-80.077349999999996</v>
      </c>
      <c r="H1681" s="50">
        <f t="shared" ref="H1681:P1681" si="3345">IF(ISERROR(H1680),IF(ISERROR(H1679),IF(ISERROR(H1678),"BLANK",H1678),H1679),H1680)</f>
        <v>45479</v>
      </c>
      <c r="I1681" s="2">
        <f t="shared" si="3345"/>
        <v>15</v>
      </c>
      <c r="J1681" s="2" t="str">
        <f t="shared" si="3345"/>
        <v>N</v>
      </c>
      <c r="K1681" s="6">
        <f t="shared" si="3345"/>
        <v>0.41666666666666669</v>
      </c>
      <c r="L1681" s="2" t="str">
        <f t="shared" si="3345"/>
        <v>Angela</v>
      </c>
      <c r="M1681" s="2">
        <f t="shared" si="3345"/>
        <v>18.899999999999999</v>
      </c>
      <c r="N1681" s="2">
        <f t="shared" si="3345"/>
        <v>2</v>
      </c>
      <c r="O1681" s="2">
        <f t="shared" si="3345"/>
        <v>2</v>
      </c>
      <c r="P1681" s="2" t="str">
        <f t="shared" si="3345"/>
        <v>dez</v>
      </c>
      <c r="Q1681" s="7" t="str">
        <f>IF($N1681=1,IF(ISERROR(VLOOKUP($P1681,'M1'!$A:$C,Q$2,FALSE)),"NOT PRESENT",VLOOKUP($P1681,'M1'!$A:$C,Q$2,FALSE)),IF($N1681=2,IF(ISERROR(VLOOKUP(DATA!$P1681,'M2'!$A:$C,Q$2,FALSE)),"NOT PRESENT",VLOOKUP(DATA!$P1681,'M2'!$A:$C,Q$2,FALSE)),IF($N1681=0,IF(ISERROR(VLOOKUP($P1681,'M1'!$A:$C,Q$2,FALSE)),IF(ISERROR(VLOOKUP(DATA!$P1681,'M2'!$A:$C,Q$2,FALSE)),"NOT PRESENT",VLOOKUP(DATA!$P1681,'M2'!$A:$C,Q$2,FALSE)),VLOOKUP($P1681,'M1'!$A:$C,Q$2,FALSE)),"SPECIFY METHOD")))</f>
        <v>Debris - Zero</v>
      </c>
      <c r="R1681" s="7" t="str">
        <f>IF($N1681=1,IF(ISERROR(VLOOKUP($P1681,'M1'!$A:$C,R$2,FALSE)),"NOT PRESENT",VLOOKUP($P1681,'M1'!$A:$C,R$2,FALSE)),IF($N1681=2,IF(ISERROR(VLOOKUP(DATA!$P1681,'M2'!$A:$C,R$2,FALSE)),"NOT PRESENT",VLOOKUP(DATA!$P1681,'M2'!$A:$C,R$2,FALSE)),IF($N1681=0,IF(ISERROR(VLOOKUP($P1681,'M1'!$A:$C,R$2,FALSE)),IF(ISERROR(VLOOKUP(DATA!$P1681,'M2'!$A:$C,R$2,FALSE)),"NOT PRESENT",VLOOKUP(DATA!$P1681,'M2'!$A:$C,R$2,FALSE)),VLOOKUP($P1681,'M1'!$A:$C,R$2,FALSE)),"SPECIFY METHOD")))</f>
        <v>No Debris found</v>
      </c>
      <c r="S1681" s="33">
        <f t="shared" si="3221"/>
        <v>0</v>
      </c>
      <c r="T1681" s="2">
        <v>0</v>
      </c>
    </row>
    <row r="1682" spans="2:20">
      <c r="B1682" s="2" t="str">
        <f t="shared" ref="B1682:D1682" si="3346">IF(ISERROR(B1681),IF(ISERROR(B1680),IF(ISERROR(B1679),"BLANK",B1679),B1680),B1681)</f>
        <v>LH</v>
      </c>
      <c r="C1682" s="2" t="str">
        <f t="shared" si="3346"/>
        <v>KK</v>
      </c>
      <c r="D1682" s="2" t="str">
        <f t="shared" si="3346"/>
        <v>BC3</v>
      </c>
      <c r="E1682" s="7" t="str">
        <f>IF(ISERROR(VLOOKUP($D1682,SITES!$A:$E,2,FALSE)),"",VLOOKUP($D1682,SITES!$A:$E,2,FALSE))</f>
        <v>Broward County 3</v>
      </c>
      <c r="F1682" s="4">
        <f>IF(ISERROR(VLOOKUP($D1682,SITES!$A:$E,3,FALSE)),"",VLOOKUP($D1682,SITES!$A:$E,3,FALSE))</f>
        <v>26.158633333333334</v>
      </c>
      <c r="G1682" s="31">
        <f>IF(ISERROR(VLOOKUP($D1682,SITES!$A:$E,4,FALSE)),"",VLOOKUP($D1682,SITES!$A:$E,4,FALSE))</f>
        <v>-80.077349999999996</v>
      </c>
      <c r="H1682" s="50">
        <f t="shared" ref="H1682:P1682" si="3347">IF(ISERROR(H1681),IF(ISERROR(H1680),IF(ISERROR(H1679),"BLANK",H1679),H1680),H1681)</f>
        <v>45479</v>
      </c>
      <c r="I1682" s="2">
        <f t="shared" si="3347"/>
        <v>15</v>
      </c>
      <c r="J1682" s="2" t="str">
        <f t="shared" si="3347"/>
        <v>N</v>
      </c>
      <c r="K1682" s="6">
        <f t="shared" si="3347"/>
        <v>0.41666666666666669</v>
      </c>
      <c r="L1682" s="2" t="str">
        <f t="shared" si="3347"/>
        <v>Angela</v>
      </c>
      <c r="M1682" s="2">
        <f t="shared" si="3347"/>
        <v>18.899999999999999</v>
      </c>
      <c r="N1682" s="2">
        <f t="shared" si="3347"/>
        <v>2</v>
      </c>
      <c r="O1682" s="2">
        <f t="shared" si="3347"/>
        <v>2</v>
      </c>
      <c r="P1682" s="2" t="str">
        <f t="shared" si="3347"/>
        <v>dez</v>
      </c>
      <c r="Q1682" s="7" t="str">
        <f>IF($N1682=1,IF(ISERROR(VLOOKUP($P1682,'M1'!$A:$C,Q$2,FALSE)),"NOT PRESENT",VLOOKUP($P1682,'M1'!$A:$C,Q$2,FALSE)),IF($N1682=2,IF(ISERROR(VLOOKUP(DATA!$P1682,'M2'!$A:$C,Q$2,FALSE)),"NOT PRESENT",VLOOKUP(DATA!$P1682,'M2'!$A:$C,Q$2,FALSE)),IF($N1682=0,IF(ISERROR(VLOOKUP($P1682,'M1'!$A:$C,Q$2,FALSE)),IF(ISERROR(VLOOKUP(DATA!$P1682,'M2'!$A:$C,Q$2,FALSE)),"NOT PRESENT",VLOOKUP(DATA!$P1682,'M2'!$A:$C,Q$2,FALSE)),VLOOKUP($P1682,'M1'!$A:$C,Q$2,FALSE)),"SPECIFY METHOD")))</f>
        <v>Debris - Zero</v>
      </c>
      <c r="R1682" s="7" t="str">
        <f>IF($N1682=1,IF(ISERROR(VLOOKUP($P1682,'M1'!$A:$C,R$2,FALSE)),"NOT PRESENT",VLOOKUP($P1682,'M1'!$A:$C,R$2,FALSE)),IF($N1682=2,IF(ISERROR(VLOOKUP(DATA!$P1682,'M2'!$A:$C,R$2,FALSE)),"NOT PRESENT",VLOOKUP(DATA!$P1682,'M2'!$A:$C,R$2,FALSE)),IF($N1682=0,IF(ISERROR(VLOOKUP($P1682,'M1'!$A:$C,R$2,FALSE)),IF(ISERROR(VLOOKUP(DATA!$P1682,'M2'!$A:$C,R$2,FALSE)),"NOT PRESENT",VLOOKUP(DATA!$P1682,'M2'!$A:$C,R$2,FALSE)),VLOOKUP($P1682,'M1'!$A:$C,R$2,FALSE)),"SPECIFY METHOD")))</f>
        <v>No Debris found</v>
      </c>
      <c r="S1682" s="33">
        <f t="shared" si="3221"/>
        <v>0</v>
      </c>
      <c r="T1682" s="2">
        <v>0</v>
      </c>
    </row>
    <row r="1683" spans="2:20">
      <c r="B1683" s="2" t="str">
        <f t="shared" ref="B1683:D1683" si="3348">IF(ISERROR(B1682),IF(ISERROR(B1681),IF(ISERROR(B1680),"BLANK",B1680),B1681),B1682)</f>
        <v>LH</v>
      </c>
      <c r="C1683" s="2" t="str">
        <f t="shared" si="3348"/>
        <v>KK</v>
      </c>
      <c r="D1683" s="2" t="str">
        <f t="shared" si="3348"/>
        <v>BC3</v>
      </c>
      <c r="E1683" s="7" t="str">
        <f>IF(ISERROR(VLOOKUP($D1683,SITES!$A:$E,2,FALSE)),"",VLOOKUP($D1683,SITES!$A:$E,2,FALSE))</f>
        <v>Broward County 3</v>
      </c>
      <c r="F1683" s="4">
        <f>IF(ISERROR(VLOOKUP($D1683,SITES!$A:$E,3,FALSE)),"",VLOOKUP($D1683,SITES!$A:$E,3,FALSE))</f>
        <v>26.158633333333334</v>
      </c>
      <c r="G1683" s="31">
        <f>IF(ISERROR(VLOOKUP($D1683,SITES!$A:$E,4,FALSE)),"",VLOOKUP($D1683,SITES!$A:$E,4,FALSE))</f>
        <v>-80.077349999999996</v>
      </c>
      <c r="H1683" s="50">
        <f t="shared" ref="H1683:P1683" si="3349">IF(ISERROR(H1682),IF(ISERROR(H1681),IF(ISERROR(H1680),"BLANK",H1680),H1681),H1682)</f>
        <v>45479</v>
      </c>
      <c r="I1683" s="2">
        <f t="shared" si="3349"/>
        <v>15</v>
      </c>
      <c r="J1683" s="2" t="str">
        <f t="shared" si="3349"/>
        <v>N</v>
      </c>
      <c r="K1683" s="6">
        <f t="shared" si="3349"/>
        <v>0.41666666666666669</v>
      </c>
      <c r="L1683" s="2" t="str">
        <f t="shared" si="3349"/>
        <v>Angela</v>
      </c>
      <c r="M1683" s="2">
        <f t="shared" si="3349"/>
        <v>18.899999999999999</v>
      </c>
      <c r="N1683" s="2">
        <f t="shared" si="3349"/>
        <v>2</v>
      </c>
      <c r="O1683" s="2">
        <f t="shared" si="3349"/>
        <v>2</v>
      </c>
      <c r="P1683" s="2" t="str">
        <f t="shared" si="3349"/>
        <v>dez</v>
      </c>
      <c r="Q1683" s="7" t="str">
        <f>IF($N1683=1,IF(ISERROR(VLOOKUP($P1683,'M1'!$A:$C,Q$2,FALSE)),"NOT PRESENT",VLOOKUP($P1683,'M1'!$A:$C,Q$2,FALSE)),IF($N1683=2,IF(ISERROR(VLOOKUP(DATA!$P1683,'M2'!$A:$C,Q$2,FALSE)),"NOT PRESENT",VLOOKUP(DATA!$P1683,'M2'!$A:$C,Q$2,FALSE)),IF($N1683=0,IF(ISERROR(VLOOKUP($P1683,'M1'!$A:$C,Q$2,FALSE)),IF(ISERROR(VLOOKUP(DATA!$P1683,'M2'!$A:$C,Q$2,FALSE)),"NOT PRESENT",VLOOKUP(DATA!$P1683,'M2'!$A:$C,Q$2,FALSE)),VLOOKUP($P1683,'M1'!$A:$C,Q$2,FALSE)),"SPECIFY METHOD")))</f>
        <v>Debris - Zero</v>
      </c>
      <c r="R1683" s="7" t="str">
        <f>IF($N1683=1,IF(ISERROR(VLOOKUP($P1683,'M1'!$A:$C,R$2,FALSE)),"NOT PRESENT",VLOOKUP($P1683,'M1'!$A:$C,R$2,FALSE)),IF($N1683=2,IF(ISERROR(VLOOKUP(DATA!$P1683,'M2'!$A:$C,R$2,FALSE)),"NOT PRESENT",VLOOKUP(DATA!$P1683,'M2'!$A:$C,R$2,FALSE)),IF($N1683=0,IF(ISERROR(VLOOKUP($P1683,'M1'!$A:$C,R$2,FALSE)),IF(ISERROR(VLOOKUP(DATA!$P1683,'M2'!$A:$C,R$2,FALSE)),"NOT PRESENT",VLOOKUP(DATA!$P1683,'M2'!$A:$C,R$2,FALSE)),VLOOKUP($P1683,'M1'!$A:$C,R$2,FALSE)),"SPECIFY METHOD")))</f>
        <v>No Debris found</v>
      </c>
      <c r="S1683" s="33">
        <f t="shared" ref="S1683:S1746" si="3350">SUM(T1683:AV1683)</f>
        <v>0</v>
      </c>
      <c r="T1683" s="2">
        <v>0</v>
      </c>
    </row>
    <row r="1684" spans="2:20">
      <c r="B1684" s="2" t="str">
        <f t="shared" ref="B1684:D1684" si="3351">IF(ISERROR(B1683),IF(ISERROR(B1682),IF(ISERROR(B1681),"BLANK",B1681),B1682),B1683)</f>
        <v>LH</v>
      </c>
      <c r="C1684" s="2" t="str">
        <f t="shared" si="3351"/>
        <v>KK</v>
      </c>
      <c r="D1684" s="2" t="str">
        <f t="shared" si="3351"/>
        <v>BC3</v>
      </c>
      <c r="E1684" s="7" t="str">
        <f>IF(ISERROR(VLOOKUP($D1684,SITES!$A:$E,2,FALSE)),"",VLOOKUP($D1684,SITES!$A:$E,2,FALSE))</f>
        <v>Broward County 3</v>
      </c>
      <c r="F1684" s="4">
        <f>IF(ISERROR(VLOOKUP($D1684,SITES!$A:$E,3,FALSE)),"",VLOOKUP($D1684,SITES!$A:$E,3,FALSE))</f>
        <v>26.158633333333334</v>
      </c>
      <c r="G1684" s="31">
        <f>IF(ISERROR(VLOOKUP($D1684,SITES!$A:$E,4,FALSE)),"",VLOOKUP($D1684,SITES!$A:$E,4,FALSE))</f>
        <v>-80.077349999999996</v>
      </c>
      <c r="H1684" s="50">
        <f t="shared" ref="H1684:P1684" si="3352">IF(ISERROR(H1683),IF(ISERROR(H1682),IF(ISERROR(H1681),"BLANK",H1681),H1682),H1683)</f>
        <v>45479</v>
      </c>
      <c r="I1684" s="2">
        <f t="shared" si="3352"/>
        <v>15</v>
      </c>
      <c r="J1684" s="2" t="str">
        <f t="shared" si="3352"/>
        <v>N</v>
      </c>
      <c r="K1684" s="6">
        <f t="shared" si="3352"/>
        <v>0.41666666666666669</v>
      </c>
      <c r="L1684" s="2" t="str">
        <f t="shared" si="3352"/>
        <v>Angela</v>
      </c>
      <c r="M1684" s="2">
        <f t="shared" si="3352"/>
        <v>18.899999999999999</v>
      </c>
      <c r="N1684" s="2">
        <f t="shared" si="3352"/>
        <v>2</v>
      </c>
      <c r="O1684" s="2">
        <f t="shared" si="3352"/>
        <v>2</v>
      </c>
      <c r="P1684" s="2" t="str">
        <f t="shared" si="3352"/>
        <v>dez</v>
      </c>
      <c r="Q1684" s="7" t="str">
        <f>IF($N1684=1,IF(ISERROR(VLOOKUP($P1684,'M1'!$A:$C,Q$2,FALSE)),"NOT PRESENT",VLOOKUP($P1684,'M1'!$A:$C,Q$2,FALSE)),IF($N1684=2,IF(ISERROR(VLOOKUP(DATA!$P1684,'M2'!$A:$C,Q$2,FALSE)),"NOT PRESENT",VLOOKUP(DATA!$P1684,'M2'!$A:$C,Q$2,FALSE)),IF($N1684=0,IF(ISERROR(VLOOKUP($P1684,'M1'!$A:$C,Q$2,FALSE)),IF(ISERROR(VLOOKUP(DATA!$P1684,'M2'!$A:$C,Q$2,FALSE)),"NOT PRESENT",VLOOKUP(DATA!$P1684,'M2'!$A:$C,Q$2,FALSE)),VLOOKUP($P1684,'M1'!$A:$C,Q$2,FALSE)),"SPECIFY METHOD")))</f>
        <v>Debris - Zero</v>
      </c>
      <c r="R1684" s="7" t="str">
        <f>IF($N1684=1,IF(ISERROR(VLOOKUP($P1684,'M1'!$A:$C,R$2,FALSE)),"NOT PRESENT",VLOOKUP($P1684,'M1'!$A:$C,R$2,FALSE)),IF($N1684=2,IF(ISERROR(VLOOKUP(DATA!$P1684,'M2'!$A:$C,R$2,FALSE)),"NOT PRESENT",VLOOKUP(DATA!$P1684,'M2'!$A:$C,R$2,FALSE)),IF($N1684=0,IF(ISERROR(VLOOKUP($P1684,'M1'!$A:$C,R$2,FALSE)),IF(ISERROR(VLOOKUP(DATA!$P1684,'M2'!$A:$C,R$2,FALSE)),"NOT PRESENT",VLOOKUP(DATA!$P1684,'M2'!$A:$C,R$2,FALSE)),VLOOKUP($P1684,'M1'!$A:$C,R$2,FALSE)),"SPECIFY METHOD")))</f>
        <v>No Debris found</v>
      </c>
      <c r="S1684" s="33">
        <f t="shared" si="3350"/>
        <v>0</v>
      </c>
      <c r="T1684" s="2">
        <v>0</v>
      </c>
    </row>
    <row r="1685" spans="2:20">
      <c r="B1685" s="2" t="str">
        <f t="shared" ref="B1685:D1685" si="3353">IF(ISERROR(B1684),IF(ISERROR(B1683),IF(ISERROR(B1682),"BLANK",B1682),B1683),B1684)</f>
        <v>LH</v>
      </c>
      <c r="C1685" s="2" t="str">
        <f t="shared" si="3353"/>
        <v>KK</v>
      </c>
      <c r="D1685" s="2" t="str">
        <f t="shared" si="3353"/>
        <v>BC3</v>
      </c>
      <c r="E1685" s="7" t="str">
        <f>IF(ISERROR(VLOOKUP($D1685,SITES!$A:$E,2,FALSE)),"",VLOOKUP($D1685,SITES!$A:$E,2,FALSE))</f>
        <v>Broward County 3</v>
      </c>
      <c r="F1685" s="4">
        <f>IF(ISERROR(VLOOKUP($D1685,SITES!$A:$E,3,FALSE)),"",VLOOKUP($D1685,SITES!$A:$E,3,FALSE))</f>
        <v>26.158633333333334</v>
      </c>
      <c r="G1685" s="31">
        <f>IF(ISERROR(VLOOKUP($D1685,SITES!$A:$E,4,FALSE)),"",VLOOKUP($D1685,SITES!$A:$E,4,FALSE))</f>
        <v>-80.077349999999996</v>
      </c>
      <c r="H1685" s="50">
        <f t="shared" ref="H1685:P1685" si="3354">IF(ISERROR(H1684),IF(ISERROR(H1683),IF(ISERROR(H1682),"BLANK",H1682),H1683),H1684)</f>
        <v>45479</v>
      </c>
      <c r="I1685" s="2">
        <f t="shared" si="3354"/>
        <v>15</v>
      </c>
      <c r="J1685" s="2" t="str">
        <f t="shared" si="3354"/>
        <v>N</v>
      </c>
      <c r="K1685" s="6">
        <f t="shared" si="3354"/>
        <v>0.41666666666666669</v>
      </c>
      <c r="L1685" s="2" t="str">
        <f t="shared" si="3354"/>
        <v>Angela</v>
      </c>
      <c r="M1685" s="2">
        <f t="shared" si="3354"/>
        <v>18.899999999999999</v>
      </c>
      <c r="N1685" s="2">
        <f t="shared" si="3354"/>
        <v>2</v>
      </c>
      <c r="O1685" s="2">
        <f t="shared" si="3354"/>
        <v>2</v>
      </c>
      <c r="P1685" s="2" t="str">
        <f t="shared" si="3354"/>
        <v>dez</v>
      </c>
      <c r="Q1685" s="7" t="str">
        <f>IF($N1685=1,IF(ISERROR(VLOOKUP($P1685,'M1'!$A:$C,Q$2,FALSE)),"NOT PRESENT",VLOOKUP($P1685,'M1'!$A:$C,Q$2,FALSE)),IF($N1685=2,IF(ISERROR(VLOOKUP(DATA!$P1685,'M2'!$A:$C,Q$2,FALSE)),"NOT PRESENT",VLOOKUP(DATA!$P1685,'M2'!$A:$C,Q$2,FALSE)),IF($N1685=0,IF(ISERROR(VLOOKUP($P1685,'M1'!$A:$C,Q$2,FALSE)),IF(ISERROR(VLOOKUP(DATA!$P1685,'M2'!$A:$C,Q$2,FALSE)),"NOT PRESENT",VLOOKUP(DATA!$P1685,'M2'!$A:$C,Q$2,FALSE)),VLOOKUP($P1685,'M1'!$A:$C,Q$2,FALSE)),"SPECIFY METHOD")))</f>
        <v>Debris - Zero</v>
      </c>
      <c r="R1685" s="7" t="str">
        <f>IF($N1685=1,IF(ISERROR(VLOOKUP($P1685,'M1'!$A:$C,R$2,FALSE)),"NOT PRESENT",VLOOKUP($P1685,'M1'!$A:$C,R$2,FALSE)),IF($N1685=2,IF(ISERROR(VLOOKUP(DATA!$P1685,'M2'!$A:$C,R$2,FALSE)),"NOT PRESENT",VLOOKUP(DATA!$P1685,'M2'!$A:$C,R$2,FALSE)),IF($N1685=0,IF(ISERROR(VLOOKUP($P1685,'M1'!$A:$C,R$2,FALSE)),IF(ISERROR(VLOOKUP(DATA!$P1685,'M2'!$A:$C,R$2,FALSE)),"NOT PRESENT",VLOOKUP(DATA!$P1685,'M2'!$A:$C,R$2,FALSE)),VLOOKUP($P1685,'M1'!$A:$C,R$2,FALSE)),"SPECIFY METHOD")))</f>
        <v>No Debris found</v>
      </c>
      <c r="S1685" s="33">
        <f t="shared" si="3350"/>
        <v>0</v>
      </c>
      <c r="T1685" s="2">
        <v>0</v>
      </c>
    </row>
    <row r="1686" spans="2:20">
      <c r="B1686" s="2" t="str">
        <f t="shared" ref="B1686:D1686" si="3355">IF(ISERROR(B1685),IF(ISERROR(B1684),IF(ISERROR(B1683),"BLANK",B1683),B1684),B1685)</f>
        <v>LH</v>
      </c>
      <c r="C1686" s="2" t="str">
        <f t="shared" si="3355"/>
        <v>KK</v>
      </c>
      <c r="D1686" s="2" t="str">
        <f t="shared" si="3355"/>
        <v>BC3</v>
      </c>
      <c r="E1686" s="7" t="str">
        <f>IF(ISERROR(VLOOKUP($D1686,SITES!$A:$E,2,FALSE)),"",VLOOKUP($D1686,SITES!$A:$E,2,FALSE))</f>
        <v>Broward County 3</v>
      </c>
      <c r="F1686" s="4">
        <f>IF(ISERROR(VLOOKUP($D1686,SITES!$A:$E,3,FALSE)),"",VLOOKUP($D1686,SITES!$A:$E,3,FALSE))</f>
        <v>26.158633333333334</v>
      </c>
      <c r="G1686" s="31">
        <f>IF(ISERROR(VLOOKUP($D1686,SITES!$A:$E,4,FALSE)),"",VLOOKUP($D1686,SITES!$A:$E,4,FALSE))</f>
        <v>-80.077349999999996</v>
      </c>
      <c r="H1686" s="50">
        <f t="shared" ref="H1686:P1686" si="3356">IF(ISERROR(H1685),IF(ISERROR(H1684),IF(ISERROR(H1683),"BLANK",H1683),H1684),H1685)</f>
        <v>45479</v>
      </c>
      <c r="I1686" s="2">
        <f t="shared" si="3356"/>
        <v>15</v>
      </c>
      <c r="J1686" s="2" t="str">
        <f t="shared" si="3356"/>
        <v>N</v>
      </c>
      <c r="K1686" s="6">
        <f t="shared" si="3356"/>
        <v>0.41666666666666669</v>
      </c>
      <c r="L1686" s="2" t="str">
        <f t="shared" si="3356"/>
        <v>Angela</v>
      </c>
      <c r="M1686" s="2">
        <f t="shared" si="3356"/>
        <v>18.899999999999999</v>
      </c>
      <c r="N1686" s="2">
        <f t="shared" si="3356"/>
        <v>2</v>
      </c>
      <c r="O1686" s="2">
        <f t="shared" si="3356"/>
        <v>2</v>
      </c>
      <c r="P1686" s="2" t="str">
        <f t="shared" si="3356"/>
        <v>dez</v>
      </c>
      <c r="Q1686" s="7" t="str">
        <f>IF($N1686=1,IF(ISERROR(VLOOKUP($P1686,'M1'!$A:$C,Q$2,FALSE)),"NOT PRESENT",VLOOKUP($P1686,'M1'!$A:$C,Q$2,FALSE)),IF($N1686=2,IF(ISERROR(VLOOKUP(DATA!$P1686,'M2'!$A:$C,Q$2,FALSE)),"NOT PRESENT",VLOOKUP(DATA!$P1686,'M2'!$A:$C,Q$2,FALSE)),IF($N1686=0,IF(ISERROR(VLOOKUP($P1686,'M1'!$A:$C,Q$2,FALSE)),IF(ISERROR(VLOOKUP(DATA!$P1686,'M2'!$A:$C,Q$2,FALSE)),"NOT PRESENT",VLOOKUP(DATA!$P1686,'M2'!$A:$C,Q$2,FALSE)),VLOOKUP($P1686,'M1'!$A:$C,Q$2,FALSE)),"SPECIFY METHOD")))</f>
        <v>Debris - Zero</v>
      </c>
      <c r="R1686" s="7" t="str">
        <f>IF($N1686=1,IF(ISERROR(VLOOKUP($P1686,'M1'!$A:$C,R$2,FALSE)),"NOT PRESENT",VLOOKUP($P1686,'M1'!$A:$C,R$2,FALSE)),IF($N1686=2,IF(ISERROR(VLOOKUP(DATA!$P1686,'M2'!$A:$C,R$2,FALSE)),"NOT PRESENT",VLOOKUP(DATA!$P1686,'M2'!$A:$C,R$2,FALSE)),IF($N1686=0,IF(ISERROR(VLOOKUP($P1686,'M1'!$A:$C,R$2,FALSE)),IF(ISERROR(VLOOKUP(DATA!$P1686,'M2'!$A:$C,R$2,FALSE)),"NOT PRESENT",VLOOKUP(DATA!$P1686,'M2'!$A:$C,R$2,FALSE)),VLOOKUP($P1686,'M1'!$A:$C,R$2,FALSE)),"SPECIFY METHOD")))</f>
        <v>No Debris found</v>
      </c>
      <c r="S1686" s="33">
        <f t="shared" si="3350"/>
        <v>0</v>
      </c>
      <c r="T1686" s="2">
        <v>0</v>
      </c>
    </row>
    <row r="1687" spans="2:20">
      <c r="B1687" s="2" t="str">
        <f t="shared" ref="B1687:D1687" si="3357">IF(ISERROR(B1686),IF(ISERROR(B1685),IF(ISERROR(B1684),"BLANK",B1684),B1685),B1686)</f>
        <v>LH</v>
      </c>
      <c r="C1687" s="2" t="str">
        <f t="shared" si="3357"/>
        <v>KK</v>
      </c>
      <c r="D1687" s="2" t="str">
        <f t="shared" si="3357"/>
        <v>BC3</v>
      </c>
      <c r="E1687" s="7" t="str">
        <f>IF(ISERROR(VLOOKUP($D1687,SITES!$A:$E,2,FALSE)),"",VLOOKUP($D1687,SITES!$A:$E,2,FALSE))</f>
        <v>Broward County 3</v>
      </c>
      <c r="F1687" s="4">
        <f>IF(ISERROR(VLOOKUP($D1687,SITES!$A:$E,3,FALSE)),"",VLOOKUP($D1687,SITES!$A:$E,3,FALSE))</f>
        <v>26.158633333333334</v>
      </c>
      <c r="G1687" s="31">
        <f>IF(ISERROR(VLOOKUP($D1687,SITES!$A:$E,4,FALSE)),"",VLOOKUP($D1687,SITES!$A:$E,4,FALSE))</f>
        <v>-80.077349999999996</v>
      </c>
      <c r="H1687" s="50">
        <f t="shared" ref="H1687:P1687" si="3358">IF(ISERROR(H1686),IF(ISERROR(H1685),IF(ISERROR(H1684),"BLANK",H1684),H1685),H1686)</f>
        <v>45479</v>
      </c>
      <c r="I1687" s="2">
        <f t="shared" si="3358"/>
        <v>15</v>
      </c>
      <c r="J1687" s="2" t="str">
        <f t="shared" si="3358"/>
        <v>N</v>
      </c>
      <c r="K1687" s="6">
        <f t="shared" si="3358"/>
        <v>0.41666666666666669</v>
      </c>
      <c r="L1687" s="2" t="str">
        <f t="shared" si="3358"/>
        <v>Angela</v>
      </c>
      <c r="M1687" s="2">
        <f t="shared" si="3358"/>
        <v>18.899999999999999</v>
      </c>
      <c r="N1687" s="2">
        <f t="shared" si="3358"/>
        <v>2</v>
      </c>
      <c r="O1687" s="2">
        <f t="shared" si="3358"/>
        <v>2</v>
      </c>
      <c r="P1687" s="2" t="str">
        <f t="shared" si="3358"/>
        <v>dez</v>
      </c>
      <c r="Q1687" s="7" t="str">
        <f>IF($N1687=1,IF(ISERROR(VLOOKUP($P1687,'M1'!$A:$C,Q$2,FALSE)),"NOT PRESENT",VLOOKUP($P1687,'M1'!$A:$C,Q$2,FALSE)),IF($N1687=2,IF(ISERROR(VLOOKUP(DATA!$P1687,'M2'!$A:$C,Q$2,FALSE)),"NOT PRESENT",VLOOKUP(DATA!$P1687,'M2'!$A:$C,Q$2,FALSE)),IF($N1687=0,IF(ISERROR(VLOOKUP($P1687,'M1'!$A:$C,Q$2,FALSE)),IF(ISERROR(VLOOKUP(DATA!$P1687,'M2'!$A:$C,Q$2,FALSE)),"NOT PRESENT",VLOOKUP(DATA!$P1687,'M2'!$A:$C,Q$2,FALSE)),VLOOKUP($P1687,'M1'!$A:$C,Q$2,FALSE)),"SPECIFY METHOD")))</f>
        <v>Debris - Zero</v>
      </c>
      <c r="R1687" s="7" t="str">
        <f>IF($N1687=1,IF(ISERROR(VLOOKUP($P1687,'M1'!$A:$C,R$2,FALSE)),"NOT PRESENT",VLOOKUP($P1687,'M1'!$A:$C,R$2,FALSE)),IF($N1687=2,IF(ISERROR(VLOOKUP(DATA!$P1687,'M2'!$A:$C,R$2,FALSE)),"NOT PRESENT",VLOOKUP(DATA!$P1687,'M2'!$A:$C,R$2,FALSE)),IF($N1687=0,IF(ISERROR(VLOOKUP($P1687,'M1'!$A:$C,R$2,FALSE)),IF(ISERROR(VLOOKUP(DATA!$P1687,'M2'!$A:$C,R$2,FALSE)),"NOT PRESENT",VLOOKUP(DATA!$P1687,'M2'!$A:$C,R$2,FALSE)),VLOOKUP($P1687,'M1'!$A:$C,R$2,FALSE)),"SPECIFY METHOD")))</f>
        <v>No Debris found</v>
      </c>
      <c r="S1687" s="33">
        <f t="shared" si="3350"/>
        <v>0</v>
      </c>
      <c r="T1687" s="2">
        <v>0</v>
      </c>
    </row>
    <row r="1688" spans="2:20">
      <c r="B1688" s="2" t="str">
        <f t="shared" ref="B1688:D1688" si="3359">IF(ISERROR(B1687),IF(ISERROR(B1686),IF(ISERROR(B1685),"BLANK",B1685),B1686),B1687)</f>
        <v>LH</v>
      </c>
      <c r="C1688" s="2" t="str">
        <f t="shared" si="3359"/>
        <v>KK</v>
      </c>
      <c r="D1688" s="2" t="str">
        <f t="shared" si="3359"/>
        <v>BC3</v>
      </c>
      <c r="E1688" s="7" t="str">
        <f>IF(ISERROR(VLOOKUP($D1688,SITES!$A:$E,2,FALSE)),"",VLOOKUP($D1688,SITES!$A:$E,2,FALSE))</f>
        <v>Broward County 3</v>
      </c>
      <c r="F1688" s="4">
        <f>IF(ISERROR(VLOOKUP($D1688,SITES!$A:$E,3,FALSE)),"",VLOOKUP($D1688,SITES!$A:$E,3,FALSE))</f>
        <v>26.158633333333334</v>
      </c>
      <c r="G1688" s="31">
        <f>IF(ISERROR(VLOOKUP($D1688,SITES!$A:$E,4,FALSE)),"",VLOOKUP($D1688,SITES!$A:$E,4,FALSE))</f>
        <v>-80.077349999999996</v>
      </c>
      <c r="H1688" s="50">
        <f t="shared" ref="H1688:P1688" si="3360">IF(ISERROR(H1687),IF(ISERROR(H1686),IF(ISERROR(H1685),"BLANK",H1685),H1686),H1687)</f>
        <v>45479</v>
      </c>
      <c r="I1688" s="2">
        <f t="shared" si="3360"/>
        <v>15</v>
      </c>
      <c r="J1688" s="2" t="str">
        <f t="shared" si="3360"/>
        <v>N</v>
      </c>
      <c r="K1688" s="6">
        <f t="shared" si="3360"/>
        <v>0.41666666666666669</v>
      </c>
      <c r="L1688" s="2" t="str">
        <f t="shared" si="3360"/>
        <v>Angela</v>
      </c>
      <c r="M1688" s="2">
        <f t="shared" si="3360"/>
        <v>18.899999999999999</v>
      </c>
      <c r="N1688" s="2">
        <f t="shared" si="3360"/>
        <v>2</v>
      </c>
      <c r="O1688" s="2">
        <f t="shared" si="3360"/>
        <v>2</v>
      </c>
      <c r="P1688" s="2" t="str">
        <f t="shared" si="3360"/>
        <v>dez</v>
      </c>
      <c r="Q1688" s="7" t="str">
        <f>IF($N1688=1,IF(ISERROR(VLOOKUP($P1688,'M1'!$A:$C,Q$2,FALSE)),"NOT PRESENT",VLOOKUP($P1688,'M1'!$A:$C,Q$2,FALSE)),IF($N1688=2,IF(ISERROR(VLOOKUP(DATA!$P1688,'M2'!$A:$C,Q$2,FALSE)),"NOT PRESENT",VLOOKUP(DATA!$P1688,'M2'!$A:$C,Q$2,FALSE)),IF($N1688=0,IF(ISERROR(VLOOKUP($P1688,'M1'!$A:$C,Q$2,FALSE)),IF(ISERROR(VLOOKUP(DATA!$P1688,'M2'!$A:$C,Q$2,FALSE)),"NOT PRESENT",VLOOKUP(DATA!$P1688,'M2'!$A:$C,Q$2,FALSE)),VLOOKUP($P1688,'M1'!$A:$C,Q$2,FALSE)),"SPECIFY METHOD")))</f>
        <v>Debris - Zero</v>
      </c>
      <c r="R1688" s="7" t="str">
        <f>IF($N1688=1,IF(ISERROR(VLOOKUP($P1688,'M1'!$A:$C,R$2,FALSE)),"NOT PRESENT",VLOOKUP($P1688,'M1'!$A:$C,R$2,FALSE)),IF($N1688=2,IF(ISERROR(VLOOKUP(DATA!$P1688,'M2'!$A:$C,R$2,FALSE)),"NOT PRESENT",VLOOKUP(DATA!$P1688,'M2'!$A:$C,R$2,FALSE)),IF($N1688=0,IF(ISERROR(VLOOKUP($P1688,'M1'!$A:$C,R$2,FALSE)),IF(ISERROR(VLOOKUP(DATA!$P1688,'M2'!$A:$C,R$2,FALSE)),"NOT PRESENT",VLOOKUP(DATA!$P1688,'M2'!$A:$C,R$2,FALSE)),VLOOKUP($P1688,'M1'!$A:$C,R$2,FALSE)),"SPECIFY METHOD")))</f>
        <v>No Debris found</v>
      </c>
      <c r="S1688" s="33">
        <f t="shared" si="3350"/>
        <v>0</v>
      </c>
      <c r="T1688" s="2">
        <v>0</v>
      </c>
    </row>
    <row r="1689" spans="2:20">
      <c r="B1689" s="2" t="str">
        <f t="shared" ref="B1689:D1689" si="3361">IF(ISERROR(B1688),IF(ISERROR(B1687),IF(ISERROR(B1686),"BLANK",B1686),B1687),B1688)</f>
        <v>LH</v>
      </c>
      <c r="C1689" s="2" t="str">
        <f t="shared" si="3361"/>
        <v>KK</v>
      </c>
      <c r="D1689" s="2" t="str">
        <f t="shared" si="3361"/>
        <v>BC3</v>
      </c>
      <c r="E1689" s="7" t="str">
        <f>IF(ISERROR(VLOOKUP($D1689,SITES!$A:$E,2,FALSE)),"",VLOOKUP($D1689,SITES!$A:$E,2,FALSE))</f>
        <v>Broward County 3</v>
      </c>
      <c r="F1689" s="4">
        <f>IF(ISERROR(VLOOKUP($D1689,SITES!$A:$E,3,FALSE)),"",VLOOKUP($D1689,SITES!$A:$E,3,FALSE))</f>
        <v>26.158633333333334</v>
      </c>
      <c r="G1689" s="31">
        <f>IF(ISERROR(VLOOKUP($D1689,SITES!$A:$E,4,FALSE)),"",VLOOKUP($D1689,SITES!$A:$E,4,FALSE))</f>
        <v>-80.077349999999996</v>
      </c>
      <c r="H1689" s="50">
        <f t="shared" ref="H1689:P1689" si="3362">IF(ISERROR(H1688),IF(ISERROR(H1687),IF(ISERROR(H1686),"BLANK",H1686),H1687),H1688)</f>
        <v>45479</v>
      </c>
      <c r="I1689" s="2">
        <f t="shared" si="3362"/>
        <v>15</v>
      </c>
      <c r="J1689" s="2" t="str">
        <f t="shared" si="3362"/>
        <v>N</v>
      </c>
      <c r="K1689" s="6">
        <f t="shared" si="3362"/>
        <v>0.41666666666666669</v>
      </c>
      <c r="L1689" s="2" t="str">
        <f t="shared" si="3362"/>
        <v>Angela</v>
      </c>
      <c r="M1689" s="2">
        <f t="shared" si="3362"/>
        <v>18.899999999999999</v>
      </c>
      <c r="N1689" s="2">
        <f t="shared" si="3362"/>
        <v>2</v>
      </c>
      <c r="O1689" s="2">
        <f t="shared" si="3362"/>
        <v>2</v>
      </c>
      <c r="P1689" s="2" t="str">
        <f t="shared" si="3362"/>
        <v>dez</v>
      </c>
      <c r="Q1689" s="7" t="str">
        <f>IF($N1689=1,IF(ISERROR(VLOOKUP($P1689,'M1'!$A:$C,Q$2,FALSE)),"NOT PRESENT",VLOOKUP($P1689,'M1'!$A:$C,Q$2,FALSE)),IF($N1689=2,IF(ISERROR(VLOOKUP(DATA!$P1689,'M2'!$A:$C,Q$2,FALSE)),"NOT PRESENT",VLOOKUP(DATA!$P1689,'M2'!$A:$C,Q$2,FALSE)),IF($N1689=0,IF(ISERROR(VLOOKUP($P1689,'M1'!$A:$C,Q$2,FALSE)),IF(ISERROR(VLOOKUP(DATA!$P1689,'M2'!$A:$C,Q$2,FALSE)),"NOT PRESENT",VLOOKUP(DATA!$P1689,'M2'!$A:$C,Q$2,FALSE)),VLOOKUP($P1689,'M1'!$A:$C,Q$2,FALSE)),"SPECIFY METHOD")))</f>
        <v>Debris - Zero</v>
      </c>
      <c r="R1689" s="7" t="str">
        <f>IF($N1689=1,IF(ISERROR(VLOOKUP($P1689,'M1'!$A:$C,R$2,FALSE)),"NOT PRESENT",VLOOKUP($P1689,'M1'!$A:$C,R$2,FALSE)),IF($N1689=2,IF(ISERROR(VLOOKUP(DATA!$P1689,'M2'!$A:$C,R$2,FALSE)),"NOT PRESENT",VLOOKUP(DATA!$P1689,'M2'!$A:$C,R$2,FALSE)),IF($N1689=0,IF(ISERROR(VLOOKUP($P1689,'M1'!$A:$C,R$2,FALSE)),IF(ISERROR(VLOOKUP(DATA!$P1689,'M2'!$A:$C,R$2,FALSE)),"NOT PRESENT",VLOOKUP(DATA!$P1689,'M2'!$A:$C,R$2,FALSE)),VLOOKUP($P1689,'M1'!$A:$C,R$2,FALSE)),"SPECIFY METHOD")))</f>
        <v>No Debris found</v>
      </c>
      <c r="S1689" s="33">
        <f t="shared" si="3350"/>
        <v>0</v>
      </c>
      <c r="T1689" s="2">
        <v>0</v>
      </c>
    </row>
    <row r="1690" spans="2:20">
      <c r="B1690" s="2" t="str">
        <f t="shared" ref="B1690:D1690" si="3363">IF(ISERROR(B1689),IF(ISERROR(B1688),IF(ISERROR(B1687),"BLANK",B1687),B1688),B1689)</f>
        <v>LH</v>
      </c>
      <c r="C1690" s="2" t="str">
        <f t="shared" si="3363"/>
        <v>KK</v>
      </c>
      <c r="D1690" s="2" t="str">
        <f t="shared" si="3363"/>
        <v>BC3</v>
      </c>
      <c r="E1690" s="7" t="str">
        <f>IF(ISERROR(VLOOKUP($D1690,SITES!$A:$E,2,FALSE)),"",VLOOKUP($D1690,SITES!$A:$E,2,FALSE))</f>
        <v>Broward County 3</v>
      </c>
      <c r="F1690" s="4">
        <f>IF(ISERROR(VLOOKUP($D1690,SITES!$A:$E,3,FALSE)),"",VLOOKUP($D1690,SITES!$A:$E,3,FALSE))</f>
        <v>26.158633333333334</v>
      </c>
      <c r="G1690" s="31">
        <f>IF(ISERROR(VLOOKUP($D1690,SITES!$A:$E,4,FALSE)),"",VLOOKUP($D1690,SITES!$A:$E,4,FALSE))</f>
        <v>-80.077349999999996</v>
      </c>
      <c r="H1690" s="50">
        <f t="shared" ref="H1690:P1690" si="3364">IF(ISERROR(H1689),IF(ISERROR(H1688),IF(ISERROR(H1687),"BLANK",H1687),H1688),H1689)</f>
        <v>45479</v>
      </c>
      <c r="I1690" s="2">
        <f t="shared" si="3364"/>
        <v>15</v>
      </c>
      <c r="J1690" s="2" t="str">
        <f t="shared" si="3364"/>
        <v>N</v>
      </c>
      <c r="K1690" s="6">
        <f t="shared" si="3364"/>
        <v>0.41666666666666669</v>
      </c>
      <c r="L1690" s="2" t="str">
        <f t="shared" si="3364"/>
        <v>Angela</v>
      </c>
      <c r="M1690" s="2">
        <f t="shared" si="3364"/>
        <v>18.899999999999999</v>
      </c>
      <c r="N1690" s="2">
        <f t="shared" si="3364"/>
        <v>2</v>
      </c>
      <c r="O1690" s="2">
        <f t="shared" si="3364"/>
        <v>2</v>
      </c>
      <c r="P1690" s="2" t="str">
        <f t="shared" si="3364"/>
        <v>dez</v>
      </c>
      <c r="Q1690" s="7" t="str">
        <f>IF($N1690=1,IF(ISERROR(VLOOKUP($P1690,'M1'!$A:$C,Q$2,FALSE)),"NOT PRESENT",VLOOKUP($P1690,'M1'!$A:$C,Q$2,FALSE)),IF($N1690=2,IF(ISERROR(VLOOKUP(DATA!$P1690,'M2'!$A:$C,Q$2,FALSE)),"NOT PRESENT",VLOOKUP(DATA!$P1690,'M2'!$A:$C,Q$2,FALSE)),IF($N1690=0,IF(ISERROR(VLOOKUP($P1690,'M1'!$A:$C,Q$2,FALSE)),IF(ISERROR(VLOOKUP(DATA!$P1690,'M2'!$A:$C,Q$2,FALSE)),"NOT PRESENT",VLOOKUP(DATA!$P1690,'M2'!$A:$C,Q$2,FALSE)),VLOOKUP($P1690,'M1'!$A:$C,Q$2,FALSE)),"SPECIFY METHOD")))</f>
        <v>Debris - Zero</v>
      </c>
      <c r="R1690" s="7" t="str">
        <f>IF($N1690=1,IF(ISERROR(VLOOKUP($P1690,'M1'!$A:$C,R$2,FALSE)),"NOT PRESENT",VLOOKUP($P1690,'M1'!$A:$C,R$2,FALSE)),IF($N1690=2,IF(ISERROR(VLOOKUP(DATA!$P1690,'M2'!$A:$C,R$2,FALSE)),"NOT PRESENT",VLOOKUP(DATA!$P1690,'M2'!$A:$C,R$2,FALSE)),IF($N1690=0,IF(ISERROR(VLOOKUP($P1690,'M1'!$A:$C,R$2,FALSE)),IF(ISERROR(VLOOKUP(DATA!$P1690,'M2'!$A:$C,R$2,FALSE)),"NOT PRESENT",VLOOKUP(DATA!$P1690,'M2'!$A:$C,R$2,FALSE)),VLOOKUP($P1690,'M1'!$A:$C,R$2,FALSE)),"SPECIFY METHOD")))</f>
        <v>No Debris found</v>
      </c>
      <c r="S1690" s="33">
        <f t="shared" si="3350"/>
        <v>0</v>
      </c>
      <c r="T1690" s="2">
        <v>0</v>
      </c>
    </row>
    <row r="1691" spans="2:20">
      <c r="B1691" s="2" t="str">
        <f t="shared" ref="B1691:D1691" si="3365">IF(ISERROR(B1690),IF(ISERROR(B1689),IF(ISERROR(B1688),"BLANK",B1688),B1689),B1690)</f>
        <v>LH</v>
      </c>
      <c r="C1691" s="2" t="str">
        <f t="shared" si="3365"/>
        <v>KK</v>
      </c>
      <c r="D1691" s="2" t="str">
        <f t="shared" si="3365"/>
        <v>BC3</v>
      </c>
      <c r="E1691" s="7" t="str">
        <f>IF(ISERROR(VLOOKUP($D1691,SITES!$A:$E,2,FALSE)),"",VLOOKUP($D1691,SITES!$A:$E,2,FALSE))</f>
        <v>Broward County 3</v>
      </c>
      <c r="F1691" s="4">
        <f>IF(ISERROR(VLOOKUP($D1691,SITES!$A:$E,3,FALSE)),"",VLOOKUP($D1691,SITES!$A:$E,3,FALSE))</f>
        <v>26.158633333333334</v>
      </c>
      <c r="G1691" s="31">
        <f>IF(ISERROR(VLOOKUP($D1691,SITES!$A:$E,4,FALSE)),"",VLOOKUP($D1691,SITES!$A:$E,4,FALSE))</f>
        <v>-80.077349999999996</v>
      </c>
      <c r="H1691" s="50">
        <f t="shared" ref="H1691:P1691" si="3366">IF(ISERROR(H1690),IF(ISERROR(H1689),IF(ISERROR(H1688),"BLANK",H1688),H1689),H1690)</f>
        <v>45479</v>
      </c>
      <c r="I1691" s="2">
        <f t="shared" si="3366"/>
        <v>15</v>
      </c>
      <c r="J1691" s="2" t="str">
        <f t="shared" si="3366"/>
        <v>N</v>
      </c>
      <c r="K1691" s="6">
        <f t="shared" si="3366"/>
        <v>0.41666666666666669</v>
      </c>
      <c r="L1691" s="2" t="str">
        <f t="shared" si="3366"/>
        <v>Angela</v>
      </c>
      <c r="M1691" s="2">
        <f t="shared" si="3366"/>
        <v>18.899999999999999</v>
      </c>
      <c r="N1691" s="2">
        <f t="shared" si="3366"/>
        <v>2</v>
      </c>
      <c r="O1691" s="2">
        <f t="shared" si="3366"/>
        <v>2</v>
      </c>
      <c r="P1691" s="2" t="str">
        <f t="shared" si="3366"/>
        <v>dez</v>
      </c>
      <c r="Q1691" s="7" t="str">
        <f>IF($N1691=1,IF(ISERROR(VLOOKUP($P1691,'M1'!$A:$C,Q$2,FALSE)),"NOT PRESENT",VLOOKUP($P1691,'M1'!$A:$C,Q$2,FALSE)),IF($N1691=2,IF(ISERROR(VLOOKUP(DATA!$P1691,'M2'!$A:$C,Q$2,FALSE)),"NOT PRESENT",VLOOKUP(DATA!$P1691,'M2'!$A:$C,Q$2,FALSE)),IF($N1691=0,IF(ISERROR(VLOOKUP($P1691,'M1'!$A:$C,Q$2,FALSE)),IF(ISERROR(VLOOKUP(DATA!$P1691,'M2'!$A:$C,Q$2,FALSE)),"NOT PRESENT",VLOOKUP(DATA!$P1691,'M2'!$A:$C,Q$2,FALSE)),VLOOKUP($P1691,'M1'!$A:$C,Q$2,FALSE)),"SPECIFY METHOD")))</f>
        <v>Debris - Zero</v>
      </c>
      <c r="R1691" s="7" t="str">
        <f>IF($N1691=1,IF(ISERROR(VLOOKUP($P1691,'M1'!$A:$C,R$2,FALSE)),"NOT PRESENT",VLOOKUP($P1691,'M1'!$A:$C,R$2,FALSE)),IF($N1691=2,IF(ISERROR(VLOOKUP(DATA!$P1691,'M2'!$A:$C,R$2,FALSE)),"NOT PRESENT",VLOOKUP(DATA!$P1691,'M2'!$A:$C,R$2,FALSE)),IF($N1691=0,IF(ISERROR(VLOOKUP($P1691,'M1'!$A:$C,R$2,FALSE)),IF(ISERROR(VLOOKUP(DATA!$P1691,'M2'!$A:$C,R$2,FALSE)),"NOT PRESENT",VLOOKUP(DATA!$P1691,'M2'!$A:$C,R$2,FALSE)),VLOOKUP($P1691,'M1'!$A:$C,R$2,FALSE)),"SPECIFY METHOD")))</f>
        <v>No Debris found</v>
      </c>
      <c r="S1691" s="33">
        <f t="shared" si="3350"/>
        <v>0</v>
      </c>
      <c r="T1691" s="2">
        <v>0</v>
      </c>
    </row>
    <row r="1692" spans="2:20">
      <c r="B1692" s="2" t="str">
        <f t="shared" ref="B1692:D1692" si="3367">IF(ISERROR(B1691),IF(ISERROR(B1690),IF(ISERROR(B1689),"BLANK",B1689),B1690),B1691)</f>
        <v>LH</v>
      </c>
      <c r="C1692" s="2" t="str">
        <f t="shared" si="3367"/>
        <v>KK</v>
      </c>
      <c r="D1692" s="2" t="str">
        <f t="shared" si="3367"/>
        <v>BC3</v>
      </c>
      <c r="E1692" s="7" t="str">
        <f>IF(ISERROR(VLOOKUP($D1692,SITES!$A:$E,2,FALSE)),"",VLOOKUP($D1692,SITES!$A:$E,2,FALSE))</f>
        <v>Broward County 3</v>
      </c>
      <c r="F1692" s="4">
        <f>IF(ISERROR(VLOOKUP($D1692,SITES!$A:$E,3,FALSE)),"",VLOOKUP($D1692,SITES!$A:$E,3,FALSE))</f>
        <v>26.158633333333334</v>
      </c>
      <c r="G1692" s="31">
        <f>IF(ISERROR(VLOOKUP($D1692,SITES!$A:$E,4,FALSE)),"",VLOOKUP($D1692,SITES!$A:$E,4,FALSE))</f>
        <v>-80.077349999999996</v>
      </c>
      <c r="H1692" s="50">
        <f t="shared" ref="H1692:P1692" si="3368">IF(ISERROR(H1691),IF(ISERROR(H1690),IF(ISERROR(H1689),"BLANK",H1689),H1690),H1691)</f>
        <v>45479</v>
      </c>
      <c r="I1692" s="2">
        <f t="shared" si="3368"/>
        <v>15</v>
      </c>
      <c r="J1692" s="2" t="str">
        <f t="shared" si="3368"/>
        <v>N</v>
      </c>
      <c r="K1692" s="6">
        <f t="shared" si="3368"/>
        <v>0.41666666666666669</v>
      </c>
      <c r="L1692" s="2" t="str">
        <f t="shared" si="3368"/>
        <v>Angela</v>
      </c>
      <c r="M1692" s="2">
        <f t="shared" si="3368"/>
        <v>18.899999999999999</v>
      </c>
      <c r="N1692" s="2">
        <f t="shared" si="3368"/>
        <v>2</v>
      </c>
      <c r="O1692" s="2">
        <f t="shared" si="3368"/>
        <v>2</v>
      </c>
      <c r="P1692" s="2" t="str">
        <f t="shared" si="3368"/>
        <v>dez</v>
      </c>
      <c r="Q1692" s="7" t="str">
        <f>IF($N1692=1,IF(ISERROR(VLOOKUP($P1692,'M1'!$A:$C,Q$2,FALSE)),"NOT PRESENT",VLOOKUP($P1692,'M1'!$A:$C,Q$2,FALSE)),IF($N1692=2,IF(ISERROR(VLOOKUP(DATA!$P1692,'M2'!$A:$C,Q$2,FALSE)),"NOT PRESENT",VLOOKUP(DATA!$P1692,'M2'!$A:$C,Q$2,FALSE)),IF($N1692=0,IF(ISERROR(VLOOKUP($P1692,'M1'!$A:$C,Q$2,FALSE)),IF(ISERROR(VLOOKUP(DATA!$P1692,'M2'!$A:$C,Q$2,FALSE)),"NOT PRESENT",VLOOKUP(DATA!$P1692,'M2'!$A:$C,Q$2,FALSE)),VLOOKUP($P1692,'M1'!$A:$C,Q$2,FALSE)),"SPECIFY METHOD")))</f>
        <v>Debris - Zero</v>
      </c>
      <c r="R1692" s="7" t="str">
        <f>IF($N1692=1,IF(ISERROR(VLOOKUP($P1692,'M1'!$A:$C,R$2,FALSE)),"NOT PRESENT",VLOOKUP($P1692,'M1'!$A:$C,R$2,FALSE)),IF($N1692=2,IF(ISERROR(VLOOKUP(DATA!$P1692,'M2'!$A:$C,R$2,FALSE)),"NOT PRESENT",VLOOKUP(DATA!$P1692,'M2'!$A:$C,R$2,FALSE)),IF($N1692=0,IF(ISERROR(VLOOKUP($P1692,'M1'!$A:$C,R$2,FALSE)),IF(ISERROR(VLOOKUP(DATA!$P1692,'M2'!$A:$C,R$2,FALSE)),"NOT PRESENT",VLOOKUP(DATA!$P1692,'M2'!$A:$C,R$2,FALSE)),VLOOKUP($P1692,'M1'!$A:$C,R$2,FALSE)),"SPECIFY METHOD")))</f>
        <v>No Debris found</v>
      </c>
      <c r="S1692" s="33">
        <f t="shared" si="3350"/>
        <v>0</v>
      </c>
      <c r="T1692" s="2">
        <v>0</v>
      </c>
    </row>
    <row r="1693" spans="2:20">
      <c r="B1693" s="2" t="str">
        <f t="shared" ref="B1693:D1693" si="3369">IF(ISERROR(B1692),IF(ISERROR(B1691),IF(ISERROR(B1690),"BLANK",B1690),B1691),B1692)</f>
        <v>LH</v>
      </c>
      <c r="C1693" s="2" t="str">
        <f t="shared" si="3369"/>
        <v>KK</v>
      </c>
      <c r="D1693" s="2" t="str">
        <f t="shared" si="3369"/>
        <v>BC3</v>
      </c>
      <c r="E1693" s="7" t="str">
        <f>IF(ISERROR(VLOOKUP($D1693,SITES!$A:$E,2,FALSE)),"",VLOOKUP($D1693,SITES!$A:$E,2,FALSE))</f>
        <v>Broward County 3</v>
      </c>
      <c r="F1693" s="4">
        <f>IF(ISERROR(VLOOKUP($D1693,SITES!$A:$E,3,FALSE)),"",VLOOKUP($D1693,SITES!$A:$E,3,FALSE))</f>
        <v>26.158633333333334</v>
      </c>
      <c r="G1693" s="31">
        <f>IF(ISERROR(VLOOKUP($D1693,SITES!$A:$E,4,FALSE)),"",VLOOKUP($D1693,SITES!$A:$E,4,FALSE))</f>
        <v>-80.077349999999996</v>
      </c>
      <c r="H1693" s="50">
        <f t="shared" ref="H1693:P1693" si="3370">IF(ISERROR(H1692),IF(ISERROR(H1691),IF(ISERROR(H1690),"BLANK",H1690),H1691),H1692)</f>
        <v>45479</v>
      </c>
      <c r="I1693" s="2">
        <f t="shared" si="3370"/>
        <v>15</v>
      </c>
      <c r="J1693" s="2" t="str">
        <f t="shared" si="3370"/>
        <v>N</v>
      </c>
      <c r="K1693" s="6">
        <f t="shared" si="3370"/>
        <v>0.41666666666666669</v>
      </c>
      <c r="L1693" s="2" t="str">
        <f t="shared" si="3370"/>
        <v>Angela</v>
      </c>
      <c r="M1693" s="2">
        <f t="shared" si="3370"/>
        <v>18.899999999999999</v>
      </c>
      <c r="N1693" s="2">
        <f t="shared" si="3370"/>
        <v>2</v>
      </c>
      <c r="O1693" s="2">
        <f t="shared" si="3370"/>
        <v>2</v>
      </c>
      <c r="P1693" s="2" t="str">
        <f t="shared" si="3370"/>
        <v>dez</v>
      </c>
      <c r="Q1693" s="7" t="str">
        <f>IF($N1693=1,IF(ISERROR(VLOOKUP($P1693,'M1'!$A:$C,Q$2,FALSE)),"NOT PRESENT",VLOOKUP($P1693,'M1'!$A:$C,Q$2,FALSE)),IF($N1693=2,IF(ISERROR(VLOOKUP(DATA!$P1693,'M2'!$A:$C,Q$2,FALSE)),"NOT PRESENT",VLOOKUP(DATA!$P1693,'M2'!$A:$C,Q$2,FALSE)),IF($N1693=0,IF(ISERROR(VLOOKUP($P1693,'M1'!$A:$C,Q$2,FALSE)),IF(ISERROR(VLOOKUP(DATA!$P1693,'M2'!$A:$C,Q$2,FALSE)),"NOT PRESENT",VLOOKUP(DATA!$P1693,'M2'!$A:$C,Q$2,FALSE)),VLOOKUP($P1693,'M1'!$A:$C,Q$2,FALSE)),"SPECIFY METHOD")))</f>
        <v>Debris - Zero</v>
      </c>
      <c r="R1693" s="7" t="str">
        <f>IF($N1693=1,IF(ISERROR(VLOOKUP($P1693,'M1'!$A:$C,R$2,FALSE)),"NOT PRESENT",VLOOKUP($P1693,'M1'!$A:$C,R$2,FALSE)),IF($N1693=2,IF(ISERROR(VLOOKUP(DATA!$P1693,'M2'!$A:$C,R$2,FALSE)),"NOT PRESENT",VLOOKUP(DATA!$P1693,'M2'!$A:$C,R$2,FALSE)),IF($N1693=0,IF(ISERROR(VLOOKUP($P1693,'M1'!$A:$C,R$2,FALSE)),IF(ISERROR(VLOOKUP(DATA!$P1693,'M2'!$A:$C,R$2,FALSE)),"NOT PRESENT",VLOOKUP(DATA!$P1693,'M2'!$A:$C,R$2,FALSE)),VLOOKUP($P1693,'M1'!$A:$C,R$2,FALSE)),"SPECIFY METHOD")))</f>
        <v>No Debris found</v>
      </c>
      <c r="S1693" s="33">
        <f t="shared" si="3350"/>
        <v>0</v>
      </c>
      <c r="T1693" s="2">
        <v>0</v>
      </c>
    </row>
    <row r="1694" spans="2:20">
      <c r="B1694" s="2" t="str">
        <f t="shared" ref="B1694:D1694" si="3371">IF(ISERROR(B1693),IF(ISERROR(B1692),IF(ISERROR(B1691),"BLANK",B1691),B1692),B1693)</f>
        <v>LH</v>
      </c>
      <c r="C1694" s="2" t="str">
        <f t="shared" si="3371"/>
        <v>KK</v>
      </c>
      <c r="D1694" s="2" t="str">
        <f t="shared" si="3371"/>
        <v>BC3</v>
      </c>
      <c r="E1694" s="7" t="str">
        <f>IF(ISERROR(VLOOKUP($D1694,SITES!$A:$E,2,FALSE)),"",VLOOKUP($D1694,SITES!$A:$E,2,FALSE))</f>
        <v>Broward County 3</v>
      </c>
      <c r="F1694" s="4">
        <f>IF(ISERROR(VLOOKUP($D1694,SITES!$A:$E,3,FALSE)),"",VLOOKUP($D1694,SITES!$A:$E,3,FALSE))</f>
        <v>26.158633333333334</v>
      </c>
      <c r="G1694" s="31">
        <f>IF(ISERROR(VLOOKUP($D1694,SITES!$A:$E,4,FALSE)),"",VLOOKUP($D1694,SITES!$A:$E,4,FALSE))</f>
        <v>-80.077349999999996</v>
      </c>
      <c r="H1694" s="50">
        <f t="shared" ref="H1694:P1694" si="3372">IF(ISERROR(H1693),IF(ISERROR(H1692),IF(ISERROR(H1691),"BLANK",H1691),H1692),H1693)</f>
        <v>45479</v>
      </c>
      <c r="I1694" s="2">
        <f t="shared" si="3372"/>
        <v>15</v>
      </c>
      <c r="J1694" s="2" t="str">
        <f t="shared" si="3372"/>
        <v>N</v>
      </c>
      <c r="K1694" s="6">
        <f t="shared" si="3372"/>
        <v>0.41666666666666669</v>
      </c>
      <c r="L1694" s="2" t="str">
        <f t="shared" si="3372"/>
        <v>Angela</v>
      </c>
      <c r="M1694" s="2">
        <f t="shared" si="3372"/>
        <v>18.899999999999999</v>
      </c>
      <c r="N1694" s="2">
        <f t="shared" si="3372"/>
        <v>2</v>
      </c>
      <c r="O1694" s="2">
        <f t="shared" si="3372"/>
        <v>2</v>
      </c>
      <c r="P1694" s="2" t="str">
        <f t="shared" si="3372"/>
        <v>dez</v>
      </c>
      <c r="Q1694" s="7" t="str">
        <f>IF($N1694=1,IF(ISERROR(VLOOKUP($P1694,'M1'!$A:$C,Q$2,FALSE)),"NOT PRESENT",VLOOKUP($P1694,'M1'!$A:$C,Q$2,FALSE)),IF($N1694=2,IF(ISERROR(VLOOKUP(DATA!$P1694,'M2'!$A:$C,Q$2,FALSE)),"NOT PRESENT",VLOOKUP(DATA!$P1694,'M2'!$A:$C,Q$2,FALSE)),IF($N1694=0,IF(ISERROR(VLOOKUP($P1694,'M1'!$A:$C,Q$2,FALSE)),IF(ISERROR(VLOOKUP(DATA!$P1694,'M2'!$A:$C,Q$2,FALSE)),"NOT PRESENT",VLOOKUP(DATA!$P1694,'M2'!$A:$C,Q$2,FALSE)),VLOOKUP($P1694,'M1'!$A:$C,Q$2,FALSE)),"SPECIFY METHOD")))</f>
        <v>Debris - Zero</v>
      </c>
      <c r="R1694" s="7" t="str">
        <f>IF($N1694=1,IF(ISERROR(VLOOKUP($P1694,'M1'!$A:$C,R$2,FALSE)),"NOT PRESENT",VLOOKUP($P1694,'M1'!$A:$C,R$2,FALSE)),IF($N1694=2,IF(ISERROR(VLOOKUP(DATA!$P1694,'M2'!$A:$C,R$2,FALSE)),"NOT PRESENT",VLOOKUP(DATA!$P1694,'M2'!$A:$C,R$2,FALSE)),IF($N1694=0,IF(ISERROR(VLOOKUP($P1694,'M1'!$A:$C,R$2,FALSE)),IF(ISERROR(VLOOKUP(DATA!$P1694,'M2'!$A:$C,R$2,FALSE)),"NOT PRESENT",VLOOKUP(DATA!$P1694,'M2'!$A:$C,R$2,FALSE)),VLOOKUP($P1694,'M1'!$A:$C,R$2,FALSE)),"SPECIFY METHOD")))</f>
        <v>No Debris found</v>
      </c>
      <c r="S1694" s="33">
        <f t="shared" si="3350"/>
        <v>0</v>
      </c>
      <c r="T1694" s="2">
        <v>0</v>
      </c>
    </row>
    <row r="1695" spans="2:20">
      <c r="B1695" s="2" t="str">
        <f t="shared" ref="B1695:D1695" si="3373">IF(ISERROR(B1694),IF(ISERROR(B1693),IF(ISERROR(B1692),"BLANK",B1692),B1693),B1694)</f>
        <v>LH</v>
      </c>
      <c r="C1695" s="2" t="str">
        <f t="shared" si="3373"/>
        <v>KK</v>
      </c>
      <c r="D1695" s="2" t="str">
        <f t="shared" si="3373"/>
        <v>BC3</v>
      </c>
      <c r="E1695" s="7" t="str">
        <f>IF(ISERROR(VLOOKUP($D1695,SITES!$A:$E,2,FALSE)),"",VLOOKUP($D1695,SITES!$A:$E,2,FALSE))</f>
        <v>Broward County 3</v>
      </c>
      <c r="F1695" s="4">
        <f>IF(ISERROR(VLOOKUP($D1695,SITES!$A:$E,3,FALSE)),"",VLOOKUP($D1695,SITES!$A:$E,3,FALSE))</f>
        <v>26.158633333333334</v>
      </c>
      <c r="G1695" s="31">
        <f>IF(ISERROR(VLOOKUP($D1695,SITES!$A:$E,4,FALSE)),"",VLOOKUP($D1695,SITES!$A:$E,4,FALSE))</f>
        <v>-80.077349999999996</v>
      </c>
      <c r="H1695" s="50">
        <f t="shared" ref="H1695:P1695" si="3374">IF(ISERROR(H1694),IF(ISERROR(H1693),IF(ISERROR(H1692),"BLANK",H1692),H1693),H1694)</f>
        <v>45479</v>
      </c>
      <c r="I1695" s="2">
        <f t="shared" si="3374"/>
        <v>15</v>
      </c>
      <c r="J1695" s="2" t="str">
        <f t="shared" si="3374"/>
        <v>N</v>
      </c>
      <c r="K1695" s="6">
        <f t="shared" si="3374"/>
        <v>0.41666666666666669</v>
      </c>
      <c r="L1695" s="2" t="str">
        <f t="shared" si="3374"/>
        <v>Angela</v>
      </c>
      <c r="M1695" s="2">
        <f t="shared" si="3374"/>
        <v>18.899999999999999</v>
      </c>
      <c r="N1695" s="2">
        <f t="shared" si="3374"/>
        <v>2</v>
      </c>
      <c r="O1695" s="2">
        <f t="shared" si="3374"/>
        <v>2</v>
      </c>
      <c r="P1695" s="2" t="str">
        <f t="shared" si="3374"/>
        <v>dez</v>
      </c>
      <c r="Q1695" s="7" t="str">
        <f>IF($N1695=1,IF(ISERROR(VLOOKUP($P1695,'M1'!$A:$C,Q$2,FALSE)),"NOT PRESENT",VLOOKUP($P1695,'M1'!$A:$C,Q$2,FALSE)),IF($N1695=2,IF(ISERROR(VLOOKUP(DATA!$P1695,'M2'!$A:$C,Q$2,FALSE)),"NOT PRESENT",VLOOKUP(DATA!$P1695,'M2'!$A:$C,Q$2,FALSE)),IF($N1695=0,IF(ISERROR(VLOOKUP($P1695,'M1'!$A:$C,Q$2,FALSE)),IF(ISERROR(VLOOKUP(DATA!$P1695,'M2'!$A:$C,Q$2,FALSE)),"NOT PRESENT",VLOOKUP(DATA!$P1695,'M2'!$A:$C,Q$2,FALSE)),VLOOKUP($P1695,'M1'!$A:$C,Q$2,FALSE)),"SPECIFY METHOD")))</f>
        <v>Debris - Zero</v>
      </c>
      <c r="R1695" s="7" t="str">
        <f>IF($N1695=1,IF(ISERROR(VLOOKUP($P1695,'M1'!$A:$C,R$2,FALSE)),"NOT PRESENT",VLOOKUP($P1695,'M1'!$A:$C,R$2,FALSE)),IF($N1695=2,IF(ISERROR(VLOOKUP(DATA!$P1695,'M2'!$A:$C,R$2,FALSE)),"NOT PRESENT",VLOOKUP(DATA!$P1695,'M2'!$A:$C,R$2,FALSE)),IF($N1695=0,IF(ISERROR(VLOOKUP($P1695,'M1'!$A:$C,R$2,FALSE)),IF(ISERROR(VLOOKUP(DATA!$P1695,'M2'!$A:$C,R$2,FALSE)),"NOT PRESENT",VLOOKUP(DATA!$P1695,'M2'!$A:$C,R$2,FALSE)),VLOOKUP($P1695,'M1'!$A:$C,R$2,FALSE)),"SPECIFY METHOD")))</f>
        <v>No Debris found</v>
      </c>
      <c r="S1695" s="33">
        <f t="shared" si="3350"/>
        <v>0</v>
      </c>
      <c r="T1695" s="2">
        <v>0</v>
      </c>
    </row>
    <row r="1696" spans="2:20">
      <c r="B1696" s="2" t="str">
        <f t="shared" ref="B1696:D1696" si="3375">IF(ISERROR(B1695),IF(ISERROR(B1694),IF(ISERROR(B1693),"BLANK",B1693),B1694),B1695)</f>
        <v>LH</v>
      </c>
      <c r="C1696" s="2" t="str">
        <f t="shared" si="3375"/>
        <v>KK</v>
      </c>
      <c r="D1696" s="2" t="str">
        <f t="shared" si="3375"/>
        <v>BC3</v>
      </c>
      <c r="E1696" s="7" t="str">
        <f>IF(ISERROR(VLOOKUP($D1696,SITES!$A:$E,2,FALSE)),"",VLOOKUP($D1696,SITES!$A:$E,2,FALSE))</f>
        <v>Broward County 3</v>
      </c>
      <c r="F1696" s="4">
        <f>IF(ISERROR(VLOOKUP($D1696,SITES!$A:$E,3,FALSE)),"",VLOOKUP($D1696,SITES!$A:$E,3,FALSE))</f>
        <v>26.158633333333334</v>
      </c>
      <c r="G1696" s="31">
        <f>IF(ISERROR(VLOOKUP($D1696,SITES!$A:$E,4,FALSE)),"",VLOOKUP($D1696,SITES!$A:$E,4,FALSE))</f>
        <v>-80.077349999999996</v>
      </c>
      <c r="H1696" s="50">
        <f t="shared" ref="H1696:P1696" si="3376">IF(ISERROR(H1695),IF(ISERROR(H1694),IF(ISERROR(H1693),"BLANK",H1693),H1694),H1695)</f>
        <v>45479</v>
      </c>
      <c r="I1696" s="2">
        <f t="shared" si="3376"/>
        <v>15</v>
      </c>
      <c r="J1696" s="2" t="str">
        <f t="shared" si="3376"/>
        <v>N</v>
      </c>
      <c r="K1696" s="6">
        <f t="shared" si="3376"/>
        <v>0.41666666666666669</v>
      </c>
      <c r="L1696" s="2" t="str">
        <f t="shared" si="3376"/>
        <v>Angela</v>
      </c>
      <c r="M1696" s="2">
        <f t="shared" si="3376"/>
        <v>18.899999999999999</v>
      </c>
      <c r="N1696" s="2">
        <f t="shared" si="3376"/>
        <v>2</v>
      </c>
      <c r="O1696" s="2">
        <f t="shared" si="3376"/>
        <v>2</v>
      </c>
      <c r="P1696" s="2" t="str">
        <f t="shared" si="3376"/>
        <v>dez</v>
      </c>
      <c r="Q1696" s="7" t="str">
        <f>IF($N1696=1,IF(ISERROR(VLOOKUP($P1696,'M1'!$A:$C,Q$2,FALSE)),"NOT PRESENT",VLOOKUP($P1696,'M1'!$A:$C,Q$2,FALSE)),IF($N1696=2,IF(ISERROR(VLOOKUP(DATA!$P1696,'M2'!$A:$C,Q$2,FALSE)),"NOT PRESENT",VLOOKUP(DATA!$P1696,'M2'!$A:$C,Q$2,FALSE)),IF($N1696=0,IF(ISERROR(VLOOKUP($P1696,'M1'!$A:$C,Q$2,FALSE)),IF(ISERROR(VLOOKUP(DATA!$P1696,'M2'!$A:$C,Q$2,FALSE)),"NOT PRESENT",VLOOKUP(DATA!$P1696,'M2'!$A:$C,Q$2,FALSE)),VLOOKUP($P1696,'M1'!$A:$C,Q$2,FALSE)),"SPECIFY METHOD")))</f>
        <v>Debris - Zero</v>
      </c>
      <c r="R1696" s="7" t="str">
        <f>IF($N1696=1,IF(ISERROR(VLOOKUP($P1696,'M1'!$A:$C,R$2,FALSE)),"NOT PRESENT",VLOOKUP($P1696,'M1'!$A:$C,R$2,FALSE)),IF($N1696=2,IF(ISERROR(VLOOKUP(DATA!$P1696,'M2'!$A:$C,R$2,FALSE)),"NOT PRESENT",VLOOKUP(DATA!$P1696,'M2'!$A:$C,R$2,FALSE)),IF($N1696=0,IF(ISERROR(VLOOKUP($P1696,'M1'!$A:$C,R$2,FALSE)),IF(ISERROR(VLOOKUP(DATA!$P1696,'M2'!$A:$C,R$2,FALSE)),"NOT PRESENT",VLOOKUP(DATA!$P1696,'M2'!$A:$C,R$2,FALSE)),VLOOKUP($P1696,'M1'!$A:$C,R$2,FALSE)),"SPECIFY METHOD")))</f>
        <v>No Debris found</v>
      </c>
      <c r="S1696" s="33">
        <f t="shared" si="3350"/>
        <v>0</v>
      </c>
      <c r="T1696" s="2">
        <v>0</v>
      </c>
    </row>
    <row r="1697" spans="2:20">
      <c r="B1697" s="2" t="str">
        <f t="shared" ref="B1697:D1697" si="3377">IF(ISERROR(B1696),IF(ISERROR(B1695),IF(ISERROR(B1694),"BLANK",B1694),B1695),B1696)</f>
        <v>LH</v>
      </c>
      <c r="C1697" s="2" t="str">
        <f t="shared" si="3377"/>
        <v>KK</v>
      </c>
      <c r="D1697" s="2" t="str">
        <f t="shared" si="3377"/>
        <v>BC3</v>
      </c>
      <c r="E1697" s="7" t="str">
        <f>IF(ISERROR(VLOOKUP($D1697,SITES!$A:$E,2,FALSE)),"",VLOOKUP($D1697,SITES!$A:$E,2,FALSE))</f>
        <v>Broward County 3</v>
      </c>
      <c r="F1697" s="4">
        <f>IF(ISERROR(VLOOKUP($D1697,SITES!$A:$E,3,FALSE)),"",VLOOKUP($D1697,SITES!$A:$E,3,FALSE))</f>
        <v>26.158633333333334</v>
      </c>
      <c r="G1697" s="31">
        <f>IF(ISERROR(VLOOKUP($D1697,SITES!$A:$E,4,FALSE)),"",VLOOKUP($D1697,SITES!$A:$E,4,FALSE))</f>
        <v>-80.077349999999996</v>
      </c>
      <c r="H1697" s="50">
        <f t="shared" ref="H1697:P1697" si="3378">IF(ISERROR(H1696),IF(ISERROR(H1695),IF(ISERROR(H1694),"BLANK",H1694),H1695),H1696)</f>
        <v>45479</v>
      </c>
      <c r="I1697" s="2">
        <f t="shared" si="3378"/>
        <v>15</v>
      </c>
      <c r="J1697" s="2" t="str">
        <f t="shared" si="3378"/>
        <v>N</v>
      </c>
      <c r="K1697" s="6">
        <f t="shared" si="3378"/>
        <v>0.41666666666666669</v>
      </c>
      <c r="L1697" s="2" t="str">
        <f t="shared" si="3378"/>
        <v>Angela</v>
      </c>
      <c r="M1697" s="2">
        <f t="shared" si="3378"/>
        <v>18.899999999999999</v>
      </c>
      <c r="N1697" s="2">
        <f t="shared" si="3378"/>
        <v>2</v>
      </c>
      <c r="O1697" s="2">
        <f t="shared" si="3378"/>
        <v>2</v>
      </c>
      <c r="P1697" s="2" t="str">
        <f t="shared" si="3378"/>
        <v>dez</v>
      </c>
      <c r="Q1697" s="7" t="str">
        <f>IF($N1697=1,IF(ISERROR(VLOOKUP($P1697,'M1'!$A:$C,Q$2,FALSE)),"NOT PRESENT",VLOOKUP($P1697,'M1'!$A:$C,Q$2,FALSE)),IF($N1697=2,IF(ISERROR(VLOOKUP(DATA!$P1697,'M2'!$A:$C,Q$2,FALSE)),"NOT PRESENT",VLOOKUP(DATA!$P1697,'M2'!$A:$C,Q$2,FALSE)),IF($N1697=0,IF(ISERROR(VLOOKUP($P1697,'M1'!$A:$C,Q$2,FALSE)),IF(ISERROR(VLOOKUP(DATA!$P1697,'M2'!$A:$C,Q$2,FALSE)),"NOT PRESENT",VLOOKUP(DATA!$P1697,'M2'!$A:$C,Q$2,FALSE)),VLOOKUP($P1697,'M1'!$A:$C,Q$2,FALSE)),"SPECIFY METHOD")))</f>
        <v>Debris - Zero</v>
      </c>
      <c r="R1697" s="7" t="str">
        <f>IF($N1697=1,IF(ISERROR(VLOOKUP($P1697,'M1'!$A:$C,R$2,FALSE)),"NOT PRESENT",VLOOKUP($P1697,'M1'!$A:$C,R$2,FALSE)),IF($N1697=2,IF(ISERROR(VLOOKUP(DATA!$P1697,'M2'!$A:$C,R$2,FALSE)),"NOT PRESENT",VLOOKUP(DATA!$P1697,'M2'!$A:$C,R$2,FALSE)),IF($N1697=0,IF(ISERROR(VLOOKUP($P1697,'M1'!$A:$C,R$2,FALSE)),IF(ISERROR(VLOOKUP(DATA!$P1697,'M2'!$A:$C,R$2,FALSE)),"NOT PRESENT",VLOOKUP(DATA!$P1697,'M2'!$A:$C,R$2,FALSE)),VLOOKUP($P1697,'M1'!$A:$C,R$2,FALSE)),"SPECIFY METHOD")))</f>
        <v>No Debris found</v>
      </c>
      <c r="S1697" s="33">
        <f t="shared" si="3350"/>
        <v>0</v>
      </c>
      <c r="T1697" s="2">
        <v>0</v>
      </c>
    </row>
    <row r="1698" spans="2:20">
      <c r="B1698" s="2" t="str">
        <f t="shared" ref="B1698:D1698" si="3379">IF(ISERROR(B1697),IF(ISERROR(B1696),IF(ISERROR(B1695),"BLANK",B1695),B1696),B1697)</f>
        <v>LH</v>
      </c>
      <c r="C1698" s="2" t="str">
        <f t="shared" si="3379"/>
        <v>KK</v>
      </c>
      <c r="D1698" s="2" t="str">
        <f t="shared" si="3379"/>
        <v>BC3</v>
      </c>
      <c r="E1698" s="7" t="str">
        <f>IF(ISERROR(VLOOKUP($D1698,SITES!$A:$E,2,FALSE)),"",VLOOKUP($D1698,SITES!$A:$E,2,FALSE))</f>
        <v>Broward County 3</v>
      </c>
      <c r="F1698" s="4">
        <f>IF(ISERROR(VLOOKUP($D1698,SITES!$A:$E,3,FALSE)),"",VLOOKUP($D1698,SITES!$A:$E,3,FALSE))</f>
        <v>26.158633333333334</v>
      </c>
      <c r="G1698" s="31">
        <f>IF(ISERROR(VLOOKUP($D1698,SITES!$A:$E,4,FALSE)),"",VLOOKUP($D1698,SITES!$A:$E,4,FALSE))</f>
        <v>-80.077349999999996</v>
      </c>
      <c r="H1698" s="50">
        <f t="shared" ref="H1698:P1698" si="3380">IF(ISERROR(H1697),IF(ISERROR(H1696),IF(ISERROR(H1695),"BLANK",H1695),H1696),H1697)</f>
        <v>45479</v>
      </c>
      <c r="I1698" s="2">
        <f t="shared" si="3380"/>
        <v>15</v>
      </c>
      <c r="J1698" s="2" t="str">
        <f t="shared" si="3380"/>
        <v>N</v>
      </c>
      <c r="K1698" s="6">
        <f t="shared" si="3380"/>
        <v>0.41666666666666669</v>
      </c>
      <c r="L1698" s="2" t="str">
        <f t="shared" si="3380"/>
        <v>Angela</v>
      </c>
      <c r="M1698" s="2">
        <f t="shared" si="3380"/>
        <v>18.899999999999999</v>
      </c>
      <c r="N1698" s="2">
        <f t="shared" si="3380"/>
        <v>2</v>
      </c>
      <c r="O1698" s="2">
        <f t="shared" si="3380"/>
        <v>2</v>
      </c>
      <c r="P1698" s="2" t="str">
        <f t="shared" si="3380"/>
        <v>dez</v>
      </c>
      <c r="Q1698" s="7" t="str">
        <f>IF($N1698=1,IF(ISERROR(VLOOKUP($P1698,'M1'!$A:$C,Q$2,FALSE)),"NOT PRESENT",VLOOKUP($P1698,'M1'!$A:$C,Q$2,FALSE)),IF($N1698=2,IF(ISERROR(VLOOKUP(DATA!$P1698,'M2'!$A:$C,Q$2,FALSE)),"NOT PRESENT",VLOOKUP(DATA!$P1698,'M2'!$A:$C,Q$2,FALSE)),IF($N1698=0,IF(ISERROR(VLOOKUP($P1698,'M1'!$A:$C,Q$2,FALSE)),IF(ISERROR(VLOOKUP(DATA!$P1698,'M2'!$A:$C,Q$2,FALSE)),"NOT PRESENT",VLOOKUP(DATA!$P1698,'M2'!$A:$C,Q$2,FALSE)),VLOOKUP($P1698,'M1'!$A:$C,Q$2,FALSE)),"SPECIFY METHOD")))</f>
        <v>Debris - Zero</v>
      </c>
      <c r="R1698" s="7" t="str">
        <f>IF($N1698=1,IF(ISERROR(VLOOKUP($P1698,'M1'!$A:$C,R$2,FALSE)),"NOT PRESENT",VLOOKUP($P1698,'M1'!$A:$C,R$2,FALSE)),IF($N1698=2,IF(ISERROR(VLOOKUP(DATA!$P1698,'M2'!$A:$C,R$2,FALSE)),"NOT PRESENT",VLOOKUP(DATA!$P1698,'M2'!$A:$C,R$2,FALSE)),IF($N1698=0,IF(ISERROR(VLOOKUP($P1698,'M1'!$A:$C,R$2,FALSE)),IF(ISERROR(VLOOKUP(DATA!$P1698,'M2'!$A:$C,R$2,FALSE)),"NOT PRESENT",VLOOKUP(DATA!$P1698,'M2'!$A:$C,R$2,FALSE)),VLOOKUP($P1698,'M1'!$A:$C,R$2,FALSE)),"SPECIFY METHOD")))</f>
        <v>No Debris found</v>
      </c>
      <c r="S1698" s="33">
        <f t="shared" si="3350"/>
        <v>0</v>
      </c>
      <c r="T1698" s="2">
        <v>0</v>
      </c>
    </row>
    <row r="1699" spans="2:20">
      <c r="B1699" s="2" t="str">
        <f t="shared" ref="B1699:D1699" si="3381">IF(ISERROR(B1698),IF(ISERROR(B1697),IF(ISERROR(B1696),"BLANK",B1696),B1697),B1698)</f>
        <v>LH</v>
      </c>
      <c r="C1699" s="2" t="str">
        <f t="shared" si="3381"/>
        <v>KK</v>
      </c>
      <c r="D1699" s="2" t="str">
        <f t="shared" si="3381"/>
        <v>BC3</v>
      </c>
      <c r="E1699" s="7" t="str">
        <f>IF(ISERROR(VLOOKUP($D1699,SITES!$A:$E,2,FALSE)),"",VLOOKUP($D1699,SITES!$A:$E,2,FALSE))</f>
        <v>Broward County 3</v>
      </c>
      <c r="F1699" s="4">
        <f>IF(ISERROR(VLOOKUP($D1699,SITES!$A:$E,3,FALSE)),"",VLOOKUP($D1699,SITES!$A:$E,3,FALSE))</f>
        <v>26.158633333333334</v>
      </c>
      <c r="G1699" s="31">
        <f>IF(ISERROR(VLOOKUP($D1699,SITES!$A:$E,4,FALSE)),"",VLOOKUP($D1699,SITES!$A:$E,4,FALSE))</f>
        <v>-80.077349999999996</v>
      </c>
      <c r="H1699" s="50">
        <f t="shared" ref="H1699:P1699" si="3382">IF(ISERROR(H1698),IF(ISERROR(H1697),IF(ISERROR(H1696),"BLANK",H1696),H1697),H1698)</f>
        <v>45479</v>
      </c>
      <c r="I1699" s="2">
        <f t="shared" si="3382"/>
        <v>15</v>
      </c>
      <c r="J1699" s="2" t="str">
        <f t="shared" si="3382"/>
        <v>N</v>
      </c>
      <c r="K1699" s="6">
        <f t="shared" si="3382"/>
        <v>0.41666666666666669</v>
      </c>
      <c r="L1699" s="2" t="str">
        <f t="shared" si="3382"/>
        <v>Angela</v>
      </c>
      <c r="M1699" s="2">
        <f t="shared" si="3382"/>
        <v>18.899999999999999</v>
      </c>
      <c r="N1699" s="2">
        <f t="shared" si="3382"/>
        <v>2</v>
      </c>
      <c r="O1699" s="2">
        <f t="shared" si="3382"/>
        <v>2</v>
      </c>
      <c r="P1699" s="2" t="str">
        <f t="shared" si="3382"/>
        <v>dez</v>
      </c>
      <c r="Q1699" s="7" t="str">
        <f>IF($N1699=1,IF(ISERROR(VLOOKUP($P1699,'M1'!$A:$C,Q$2,FALSE)),"NOT PRESENT",VLOOKUP($P1699,'M1'!$A:$C,Q$2,FALSE)),IF($N1699=2,IF(ISERROR(VLOOKUP(DATA!$P1699,'M2'!$A:$C,Q$2,FALSE)),"NOT PRESENT",VLOOKUP(DATA!$P1699,'M2'!$A:$C,Q$2,FALSE)),IF($N1699=0,IF(ISERROR(VLOOKUP($P1699,'M1'!$A:$C,Q$2,FALSE)),IF(ISERROR(VLOOKUP(DATA!$P1699,'M2'!$A:$C,Q$2,FALSE)),"NOT PRESENT",VLOOKUP(DATA!$P1699,'M2'!$A:$C,Q$2,FALSE)),VLOOKUP($P1699,'M1'!$A:$C,Q$2,FALSE)),"SPECIFY METHOD")))</f>
        <v>Debris - Zero</v>
      </c>
      <c r="R1699" s="7" t="str">
        <f>IF($N1699=1,IF(ISERROR(VLOOKUP($P1699,'M1'!$A:$C,R$2,FALSE)),"NOT PRESENT",VLOOKUP($P1699,'M1'!$A:$C,R$2,FALSE)),IF($N1699=2,IF(ISERROR(VLOOKUP(DATA!$P1699,'M2'!$A:$C,R$2,FALSE)),"NOT PRESENT",VLOOKUP(DATA!$P1699,'M2'!$A:$C,R$2,FALSE)),IF($N1699=0,IF(ISERROR(VLOOKUP($P1699,'M1'!$A:$C,R$2,FALSE)),IF(ISERROR(VLOOKUP(DATA!$P1699,'M2'!$A:$C,R$2,FALSE)),"NOT PRESENT",VLOOKUP(DATA!$P1699,'M2'!$A:$C,R$2,FALSE)),VLOOKUP($P1699,'M1'!$A:$C,R$2,FALSE)),"SPECIFY METHOD")))</f>
        <v>No Debris found</v>
      </c>
      <c r="S1699" s="33">
        <f t="shared" si="3350"/>
        <v>0</v>
      </c>
      <c r="T1699" s="2">
        <v>0</v>
      </c>
    </row>
    <row r="1700" spans="2:20">
      <c r="B1700" s="2" t="str">
        <f t="shared" ref="B1700:D1700" si="3383">IF(ISERROR(B1699),IF(ISERROR(B1698),IF(ISERROR(B1697),"BLANK",B1697),B1698),B1699)</f>
        <v>LH</v>
      </c>
      <c r="C1700" s="2" t="str">
        <f t="shared" si="3383"/>
        <v>KK</v>
      </c>
      <c r="D1700" s="2" t="str">
        <f t="shared" si="3383"/>
        <v>BC3</v>
      </c>
      <c r="E1700" s="7" t="str">
        <f>IF(ISERROR(VLOOKUP($D1700,SITES!$A:$E,2,FALSE)),"",VLOOKUP($D1700,SITES!$A:$E,2,FALSE))</f>
        <v>Broward County 3</v>
      </c>
      <c r="F1700" s="4">
        <f>IF(ISERROR(VLOOKUP($D1700,SITES!$A:$E,3,FALSE)),"",VLOOKUP($D1700,SITES!$A:$E,3,FALSE))</f>
        <v>26.158633333333334</v>
      </c>
      <c r="G1700" s="31">
        <f>IF(ISERROR(VLOOKUP($D1700,SITES!$A:$E,4,FALSE)),"",VLOOKUP($D1700,SITES!$A:$E,4,FALSE))</f>
        <v>-80.077349999999996</v>
      </c>
      <c r="H1700" s="50">
        <f t="shared" ref="H1700:P1700" si="3384">IF(ISERROR(H1699),IF(ISERROR(H1698),IF(ISERROR(H1697),"BLANK",H1697),H1698),H1699)</f>
        <v>45479</v>
      </c>
      <c r="I1700" s="2">
        <f t="shared" si="3384"/>
        <v>15</v>
      </c>
      <c r="J1700" s="2" t="str">
        <f t="shared" si="3384"/>
        <v>N</v>
      </c>
      <c r="K1700" s="6">
        <f t="shared" si="3384"/>
        <v>0.41666666666666669</v>
      </c>
      <c r="L1700" s="2" t="str">
        <f t="shared" si="3384"/>
        <v>Angela</v>
      </c>
      <c r="M1700" s="2">
        <f t="shared" si="3384"/>
        <v>18.899999999999999</v>
      </c>
      <c r="N1700" s="2">
        <f t="shared" si="3384"/>
        <v>2</v>
      </c>
      <c r="O1700" s="2">
        <f t="shared" si="3384"/>
        <v>2</v>
      </c>
      <c r="P1700" s="2" t="str">
        <f t="shared" si="3384"/>
        <v>dez</v>
      </c>
      <c r="Q1700" s="7" t="str">
        <f>IF($N1700=1,IF(ISERROR(VLOOKUP($P1700,'M1'!$A:$C,Q$2,FALSE)),"NOT PRESENT",VLOOKUP($P1700,'M1'!$A:$C,Q$2,FALSE)),IF($N1700=2,IF(ISERROR(VLOOKUP(DATA!$P1700,'M2'!$A:$C,Q$2,FALSE)),"NOT PRESENT",VLOOKUP(DATA!$P1700,'M2'!$A:$C,Q$2,FALSE)),IF($N1700=0,IF(ISERROR(VLOOKUP($P1700,'M1'!$A:$C,Q$2,FALSE)),IF(ISERROR(VLOOKUP(DATA!$P1700,'M2'!$A:$C,Q$2,FALSE)),"NOT PRESENT",VLOOKUP(DATA!$P1700,'M2'!$A:$C,Q$2,FALSE)),VLOOKUP($P1700,'M1'!$A:$C,Q$2,FALSE)),"SPECIFY METHOD")))</f>
        <v>Debris - Zero</v>
      </c>
      <c r="R1700" s="7" t="str">
        <f>IF($N1700=1,IF(ISERROR(VLOOKUP($P1700,'M1'!$A:$C,R$2,FALSE)),"NOT PRESENT",VLOOKUP($P1700,'M1'!$A:$C,R$2,FALSE)),IF($N1700=2,IF(ISERROR(VLOOKUP(DATA!$P1700,'M2'!$A:$C,R$2,FALSE)),"NOT PRESENT",VLOOKUP(DATA!$P1700,'M2'!$A:$C,R$2,FALSE)),IF($N1700=0,IF(ISERROR(VLOOKUP($P1700,'M1'!$A:$C,R$2,FALSE)),IF(ISERROR(VLOOKUP(DATA!$P1700,'M2'!$A:$C,R$2,FALSE)),"NOT PRESENT",VLOOKUP(DATA!$P1700,'M2'!$A:$C,R$2,FALSE)),VLOOKUP($P1700,'M1'!$A:$C,R$2,FALSE)),"SPECIFY METHOD")))</f>
        <v>No Debris found</v>
      </c>
      <c r="S1700" s="33">
        <f t="shared" si="3350"/>
        <v>0</v>
      </c>
      <c r="T1700" s="2">
        <v>0</v>
      </c>
    </row>
    <row r="1701" spans="2:20">
      <c r="B1701" s="2" t="str">
        <f t="shared" ref="B1701:D1701" si="3385">IF(ISERROR(B1700),IF(ISERROR(B1699),IF(ISERROR(B1698),"BLANK",B1698),B1699),B1700)</f>
        <v>LH</v>
      </c>
      <c r="C1701" s="2" t="str">
        <f t="shared" si="3385"/>
        <v>KK</v>
      </c>
      <c r="D1701" s="2" t="str">
        <f t="shared" si="3385"/>
        <v>BC3</v>
      </c>
      <c r="E1701" s="7" t="str">
        <f>IF(ISERROR(VLOOKUP($D1701,SITES!$A:$E,2,FALSE)),"",VLOOKUP($D1701,SITES!$A:$E,2,FALSE))</f>
        <v>Broward County 3</v>
      </c>
      <c r="F1701" s="4">
        <f>IF(ISERROR(VLOOKUP($D1701,SITES!$A:$E,3,FALSE)),"",VLOOKUP($D1701,SITES!$A:$E,3,FALSE))</f>
        <v>26.158633333333334</v>
      </c>
      <c r="G1701" s="31">
        <f>IF(ISERROR(VLOOKUP($D1701,SITES!$A:$E,4,FALSE)),"",VLOOKUP($D1701,SITES!$A:$E,4,FALSE))</f>
        <v>-80.077349999999996</v>
      </c>
      <c r="H1701" s="50">
        <f t="shared" ref="H1701:P1701" si="3386">IF(ISERROR(H1700),IF(ISERROR(H1699),IF(ISERROR(H1698),"BLANK",H1698),H1699),H1700)</f>
        <v>45479</v>
      </c>
      <c r="I1701" s="2">
        <f t="shared" si="3386"/>
        <v>15</v>
      </c>
      <c r="J1701" s="2" t="str">
        <f t="shared" si="3386"/>
        <v>N</v>
      </c>
      <c r="K1701" s="6">
        <f t="shared" si="3386"/>
        <v>0.41666666666666669</v>
      </c>
      <c r="L1701" s="2" t="str">
        <f t="shared" si="3386"/>
        <v>Angela</v>
      </c>
      <c r="M1701" s="2">
        <f t="shared" si="3386"/>
        <v>18.899999999999999</v>
      </c>
      <c r="N1701" s="2">
        <f t="shared" si="3386"/>
        <v>2</v>
      </c>
      <c r="O1701" s="2">
        <f t="shared" si="3386"/>
        <v>2</v>
      </c>
      <c r="P1701" s="2" t="str">
        <f t="shared" si="3386"/>
        <v>dez</v>
      </c>
      <c r="Q1701" s="7" t="str">
        <f>IF($N1701=1,IF(ISERROR(VLOOKUP($P1701,'M1'!$A:$C,Q$2,FALSE)),"NOT PRESENT",VLOOKUP($P1701,'M1'!$A:$C,Q$2,FALSE)),IF($N1701=2,IF(ISERROR(VLOOKUP(DATA!$P1701,'M2'!$A:$C,Q$2,FALSE)),"NOT PRESENT",VLOOKUP(DATA!$P1701,'M2'!$A:$C,Q$2,FALSE)),IF($N1701=0,IF(ISERROR(VLOOKUP($P1701,'M1'!$A:$C,Q$2,FALSE)),IF(ISERROR(VLOOKUP(DATA!$P1701,'M2'!$A:$C,Q$2,FALSE)),"NOT PRESENT",VLOOKUP(DATA!$P1701,'M2'!$A:$C,Q$2,FALSE)),VLOOKUP($P1701,'M1'!$A:$C,Q$2,FALSE)),"SPECIFY METHOD")))</f>
        <v>Debris - Zero</v>
      </c>
      <c r="R1701" s="7" t="str">
        <f>IF($N1701=1,IF(ISERROR(VLOOKUP($P1701,'M1'!$A:$C,R$2,FALSE)),"NOT PRESENT",VLOOKUP($P1701,'M1'!$A:$C,R$2,FALSE)),IF($N1701=2,IF(ISERROR(VLOOKUP(DATA!$P1701,'M2'!$A:$C,R$2,FALSE)),"NOT PRESENT",VLOOKUP(DATA!$P1701,'M2'!$A:$C,R$2,FALSE)),IF($N1701=0,IF(ISERROR(VLOOKUP($P1701,'M1'!$A:$C,R$2,FALSE)),IF(ISERROR(VLOOKUP(DATA!$P1701,'M2'!$A:$C,R$2,FALSE)),"NOT PRESENT",VLOOKUP(DATA!$P1701,'M2'!$A:$C,R$2,FALSE)),VLOOKUP($P1701,'M1'!$A:$C,R$2,FALSE)),"SPECIFY METHOD")))</f>
        <v>No Debris found</v>
      </c>
      <c r="S1701" s="33">
        <f t="shared" si="3350"/>
        <v>0</v>
      </c>
      <c r="T1701" s="2">
        <v>0</v>
      </c>
    </row>
    <row r="1702" spans="2:20">
      <c r="B1702" s="2" t="str">
        <f t="shared" ref="B1702:D1702" si="3387">IF(ISERROR(B1701),IF(ISERROR(B1700),IF(ISERROR(B1699),"BLANK",B1699),B1700),B1701)</f>
        <v>LH</v>
      </c>
      <c r="C1702" s="2" t="str">
        <f t="shared" si="3387"/>
        <v>KK</v>
      </c>
      <c r="D1702" s="2" t="str">
        <f t="shared" si="3387"/>
        <v>BC3</v>
      </c>
      <c r="E1702" s="7" t="str">
        <f>IF(ISERROR(VLOOKUP($D1702,SITES!$A:$E,2,FALSE)),"",VLOOKUP($D1702,SITES!$A:$E,2,FALSE))</f>
        <v>Broward County 3</v>
      </c>
      <c r="F1702" s="4">
        <f>IF(ISERROR(VLOOKUP($D1702,SITES!$A:$E,3,FALSE)),"",VLOOKUP($D1702,SITES!$A:$E,3,FALSE))</f>
        <v>26.158633333333334</v>
      </c>
      <c r="G1702" s="31">
        <f>IF(ISERROR(VLOOKUP($D1702,SITES!$A:$E,4,FALSE)),"",VLOOKUP($D1702,SITES!$A:$E,4,FALSE))</f>
        <v>-80.077349999999996</v>
      </c>
      <c r="H1702" s="50">
        <f t="shared" ref="H1702:P1702" si="3388">IF(ISERROR(H1701),IF(ISERROR(H1700),IF(ISERROR(H1699),"BLANK",H1699),H1700),H1701)</f>
        <v>45479</v>
      </c>
      <c r="I1702" s="2">
        <f t="shared" si="3388"/>
        <v>15</v>
      </c>
      <c r="J1702" s="2" t="str">
        <f t="shared" si="3388"/>
        <v>N</v>
      </c>
      <c r="K1702" s="6">
        <f t="shared" si="3388"/>
        <v>0.41666666666666669</v>
      </c>
      <c r="L1702" s="2" t="str">
        <f t="shared" si="3388"/>
        <v>Angela</v>
      </c>
      <c r="M1702" s="2">
        <f t="shared" si="3388"/>
        <v>18.899999999999999</v>
      </c>
      <c r="N1702" s="2">
        <f t="shared" si="3388"/>
        <v>2</v>
      </c>
      <c r="O1702" s="2">
        <f t="shared" si="3388"/>
        <v>2</v>
      </c>
      <c r="P1702" s="2" t="str">
        <f t="shared" si="3388"/>
        <v>dez</v>
      </c>
      <c r="Q1702" s="7" t="str">
        <f>IF($N1702=1,IF(ISERROR(VLOOKUP($P1702,'M1'!$A:$C,Q$2,FALSE)),"NOT PRESENT",VLOOKUP($P1702,'M1'!$A:$C,Q$2,FALSE)),IF($N1702=2,IF(ISERROR(VLOOKUP(DATA!$P1702,'M2'!$A:$C,Q$2,FALSE)),"NOT PRESENT",VLOOKUP(DATA!$P1702,'M2'!$A:$C,Q$2,FALSE)),IF($N1702=0,IF(ISERROR(VLOOKUP($P1702,'M1'!$A:$C,Q$2,FALSE)),IF(ISERROR(VLOOKUP(DATA!$P1702,'M2'!$A:$C,Q$2,FALSE)),"NOT PRESENT",VLOOKUP(DATA!$P1702,'M2'!$A:$C,Q$2,FALSE)),VLOOKUP($P1702,'M1'!$A:$C,Q$2,FALSE)),"SPECIFY METHOD")))</f>
        <v>Debris - Zero</v>
      </c>
      <c r="R1702" s="7" t="str">
        <f>IF($N1702=1,IF(ISERROR(VLOOKUP($P1702,'M1'!$A:$C,R$2,FALSE)),"NOT PRESENT",VLOOKUP($P1702,'M1'!$A:$C,R$2,FALSE)),IF($N1702=2,IF(ISERROR(VLOOKUP(DATA!$P1702,'M2'!$A:$C,R$2,FALSE)),"NOT PRESENT",VLOOKUP(DATA!$P1702,'M2'!$A:$C,R$2,FALSE)),IF($N1702=0,IF(ISERROR(VLOOKUP($P1702,'M1'!$A:$C,R$2,FALSE)),IF(ISERROR(VLOOKUP(DATA!$P1702,'M2'!$A:$C,R$2,FALSE)),"NOT PRESENT",VLOOKUP(DATA!$P1702,'M2'!$A:$C,R$2,FALSE)),VLOOKUP($P1702,'M1'!$A:$C,R$2,FALSE)),"SPECIFY METHOD")))</f>
        <v>No Debris found</v>
      </c>
      <c r="S1702" s="33">
        <f t="shared" si="3350"/>
        <v>0</v>
      </c>
      <c r="T1702" s="2">
        <v>0</v>
      </c>
    </row>
    <row r="1703" spans="2:20">
      <c r="B1703" s="2" t="str">
        <f t="shared" ref="B1703:D1703" si="3389">IF(ISERROR(B1702),IF(ISERROR(B1701),IF(ISERROR(B1700),"BLANK",B1700),B1701),B1702)</f>
        <v>LH</v>
      </c>
      <c r="C1703" s="2" t="str">
        <f t="shared" si="3389"/>
        <v>KK</v>
      </c>
      <c r="D1703" s="2" t="str">
        <f t="shared" si="3389"/>
        <v>BC3</v>
      </c>
      <c r="E1703" s="7" t="str">
        <f>IF(ISERROR(VLOOKUP($D1703,SITES!$A:$E,2,FALSE)),"",VLOOKUP($D1703,SITES!$A:$E,2,FALSE))</f>
        <v>Broward County 3</v>
      </c>
      <c r="F1703" s="4">
        <f>IF(ISERROR(VLOOKUP($D1703,SITES!$A:$E,3,FALSE)),"",VLOOKUP($D1703,SITES!$A:$E,3,FALSE))</f>
        <v>26.158633333333334</v>
      </c>
      <c r="G1703" s="31">
        <f>IF(ISERROR(VLOOKUP($D1703,SITES!$A:$E,4,FALSE)),"",VLOOKUP($D1703,SITES!$A:$E,4,FALSE))</f>
        <v>-80.077349999999996</v>
      </c>
      <c r="H1703" s="50">
        <f t="shared" ref="H1703:P1703" si="3390">IF(ISERROR(H1702),IF(ISERROR(H1701),IF(ISERROR(H1700),"BLANK",H1700),H1701),H1702)</f>
        <v>45479</v>
      </c>
      <c r="I1703" s="2">
        <f t="shared" si="3390"/>
        <v>15</v>
      </c>
      <c r="J1703" s="2" t="str">
        <f t="shared" si="3390"/>
        <v>N</v>
      </c>
      <c r="K1703" s="6">
        <f t="shared" si="3390"/>
        <v>0.41666666666666669</v>
      </c>
      <c r="L1703" s="2" t="str">
        <f t="shared" si="3390"/>
        <v>Angela</v>
      </c>
      <c r="M1703" s="2">
        <f t="shared" si="3390"/>
        <v>18.899999999999999</v>
      </c>
      <c r="N1703" s="2">
        <f t="shared" si="3390"/>
        <v>2</v>
      </c>
      <c r="O1703" s="2">
        <f t="shared" si="3390"/>
        <v>2</v>
      </c>
      <c r="P1703" s="2" t="str">
        <f t="shared" si="3390"/>
        <v>dez</v>
      </c>
      <c r="Q1703" s="7" t="str">
        <f>IF($N1703=1,IF(ISERROR(VLOOKUP($P1703,'M1'!$A:$C,Q$2,FALSE)),"NOT PRESENT",VLOOKUP($P1703,'M1'!$A:$C,Q$2,FALSE)),IF($N1703=2,IF(ISERROR(VLOOKUP(DATA!$P1703,'M2'!$A:$C,Q$2,FALSE)),"NOT PRESENT",VLOOKUP(DATA!$P1703,'M2'!$A:$C,Q$2,FALSE)),IF($N1703=0,IF(ISERROR(VLOOKUP($P1703,'M1'!$A:$C,Q$2,FALSE)),IF(ISERROR(VLOOKUP(DATA!$P1703,'M2'!$A:$C,Q$2,FALSE)),"NOT PRESENT",VLOOKUP(DATA!$P1703,'M2'!$A:$C,Q$2,FALSE)),VLOOKUP($P1703,'M1'!$A:$C,Q$2,FALSE)),"SPECIFY METHOD")))</f>
        <v>Debris - Zero</v>
      </c>
      <c r="R1703" s="7" t="str">
        <f>IF($N1703=1,IF(ISERROR(VLOOKUP($P1703,'M1'!$A:$C,R$2,FALSE)),"NOT PRESENT",VLOOKUP($P1703,'M1'!$A:$C,R$2,FALSE)),IF($N1703=2,IF(ISERROR(VLOOKUP(DATA!$P1703,'M2'!$A:$C,R$2,FALSE)),"NOT PRESENT",VLOOKUP(DATA!$P1703,'M2'!$A:$C,R$2,FALSE)),IF($N1703=0,IF(ISERROR(VLOOKUP($P1703,'M1'!$A:$C,R$2,FALSE)),IF(ISERROR(VLOOKUP(DATA!$P1703,'M2'!$A:$C,R$2,FALSE)),"NOT PRESENT",VLOOKUP(DATA!$P1703,'M2'!$A:$C,R$2,FALSE)),VLOOKUP($P1703,'M1'!$A:$C,R$2,FALSE)),"SPECIFY METHOD")))</f>
        <v>No Debris found</v>
      </c>
      <c r="S1703" s="33">
        <f t="shared" si="3350"/>
        <v>0</v>
      </c>
      <c r="T1703" s="2">
        <v>0</v>
      </c>
    </row>
    <row r="1704" spans="2:20">
      <c r="B1704" s="2" t="str">
        <f t="shared" ref="B1704:D1704" si="3391">IF(ISERROR(B1703),IF(ISERROR(B1702),IF(ISERROR(B1701),"BLANK",B1701),B1702),B1703)</f>
        <v>LH</v>
      </c>
      <c r="C1704" s="2" t="str">
        <f t="shared" si="3391"/>
        <v>KK</v>
      </c>
      <c r="D1704" s="2" t="str">
        <f t="shared" si="3391"/>
        <v>BC3</v>
      </c>
      <c r="E1704" s="7" t="str">
        <f>IF(ISERROR(VLOOKUP($D1704,SITES!$A:$E,2,FALSE)),"",VLOOKUP($D1704,SITES!$A:$E,2,FALSE))</f>
        <v>Broward County 3</v>
      </c>
      <c r="F1704" s="4">
        <f>IF(ISERROR(VLOOKUP($D1704,SITES!$A:$E,3,FALSE)),"",VLOOKUP($D1704,SITES!$A:$E,3,FALSE))</f>
        <v>26.158633333333334</v>
      </c>
      <c r="G1704" s="31">
        <f>IF(ISERROR(VLOOKUP($D1704,SITES!$A:$E,4,FALSE)),"",VLOOKUP($D1704,SITES!$A:$E,4,FALSE))</f>
        <v>-80.077349999999996</v>
      </c>
      <c r="H1704" s="50">
        <f t="shared" ref="H1704:P1704" si="3392">IF(ISERROR(H1703),IF(ISERROR(H1702),IF(ISERROR(H1701),"BLANK",H1701),H1702),H1703)</f>
        <v>45479</v>
      </c>
      <c r="I1704" s="2">
        <f t="shared" si="3392"/>
        <v>15</v>
      </c>
      <c r="J1704" s="2" t="str">
        <f t="shared" si="3392"/>
        <v>N</v>
      </c>
      <c r="K1704" s="6">
        <f t="shared" si="3392"/>
        <v>0.41666666666666669</v>
      </c>
      <c r="L1704" s="2" t="str">
        <f t="shared" si="3392"/>
        <v>Angela</v>
      </c>
      <c r="M1704" s="2">
        <f t="shared" si="3392"/>
        <v>18.899999999999999</v>
      </c>
      <c r="N1704" s="2">
        <f t="shared" si="3392"/>
        <v>2</v>
      </c>
      <c r="O1704" s="2">
        <f t="shared" si="3392"/>
        <v>2</v>
      </c>
      <c r="P1704" s="2" t="str">
        <f t="shared" si="3392"/>
        <v>dez</v>
      </c>
      <c r="Q1704" s="7" t="str">
        <f>IF($N1704=1,IF(ISERROR(VLOOKUP($P1704,'M1'!$A:$C,Q$2,FALSE)),"NOT PRESENT",VLOOKUP($P1704,'M1'!$A:$C,Q$2,FALSE)),IF($N1704=2,IF(ISERROR(VLOOKUP(DATA!$P1704,'M2'!$A:$C,Q$2,FALSE)),"NOT PRESENT",VLOOKUP(DATA!$P1704,'M2'!$A:$C,Q$2,FALSE)),IF($N1704=0,IF(ISERROR(VLOOKUP($P1704,'M1'!$A:$C,Q$2,FALSE)),IF(ISERROR(VLOOKUP(DATA!$P1704,'M2'!$A:$C,Q$2,FALSE)),"NOT PRESENT",VLOOKUP(DATA!$P1704,'M2'!$A:$C,Q$2,FALSE)),VLOOKUP($P1704,'M1'!$A:$C,Q$2,FALSE)),"SPECIFY METHOD")))</f>
        <v>Debris - Zero</v>
      </c>
      <c r="R1704" s="7" t="str">
        <f>IF($N1704=1,IF(ISERROR(VLOOKUP($P1704,'M1'!$A:$C,R$2,FALSE)),"NOT PRESENT",VLOOKUP($P1704,'M1'!$A:$C,R$2,FALSE)),IF($N1704=2,IF(ISERROR(VLOOKUP(DATA!$P1704,'M2'!$A:$C,R$2,FALSE)),"NOT PRESENT",VLOOKUP(DATA!$P1704,'M2'!$A:$C,R$2,FALSE)),IF($N1704=0,IF(ISERROR(VLOOKUP($P1704,'M1'!$A:$C,R$2,FALSE)),IF(ISERROR(VLOOKUP(DATA!$P1704,'M2'!$A:$C,R$2,FALSE)),"NOT PRESENT",VLOOKUP(DATA!$P1704,'M2'!$A:$C,R$2,FALSE)),VLOOKUP($P1704,'M1'!$A:$C,R$2,FALSE)),"SPECIFY METHOD")))</f>
        <v>No Debris found</v>
      </c>
      <c r="S1704" s="33">
        <f t="shared" si="3350"/>
        <v>0</v>
      </c>
      <c r="T1704" s="2">
        <v>0</v>
      </c>
    </row>
    <row r="1705" spans="2:20">
      <c r="B1705" s="2" t="str">
        <f t="shared" ref="B1705:D1705" si="3393">IF(ISERROR(B1704),IF(ISERROR(B1703),IF(ISERROR(B1702),"BLANK",B1702),B1703),B1704)</f>
        <v>LH</v>
      </c>
      <c r="C1705" s="2" t="str">
        <f t="shared" si="3393"/>
        <v>KK</v>
      </c>
      <c r="D1705" s="2" t="str">
        <f t="shared" si="3393"/>
        <v>BC3</v>
      </c>
      <c r="E1705" s="7" t="str">
        <f>IF(ISERROR(VLOOKUP($D1705,SITES!$A:$E,2,FALSE)),"",VLOOKUP($D1705,SITES!$A:$E,2,FALSE))</f>
        <v>Broward County 3</v>
      </c>
      <c r="F1705" s="4">
        <f>IF(ISERROR(VLOOKUP($D1705,SITES!$A:$E,3,FALSE)),"",VLOOKUP($D1705,SITES!$A:$E,3,FALSE))</f>
        <v>26.158633333333334</v>
      </c>
      <c r="G1705" s="31">
        <f>IF(ISERROR(VLOOKUP($D1705,SITES!$A:$E,4,FALSE)),"",VLOOKUP($D1705,SITES!$A:$E,4,FALSE))</f>
        <v>-80.077349999999996</v>
      </c>
      <c r="H1705" s="50">
        <f t="shared" ref="H1705:P1705" si="3394">IF(ISERROR(H1704),IF(ISERROR(H1703),IF(ISERROR(H1702),"BLANK",H1702),H1703),H1704)</f>
        <v>45479</v>
      </c>
      <c r="I1705" s="2">
        <f t="shared" si="3394"/>
        <v>15</v>
      </c>
      <c r="J1705" s="2" t="str">
        <f t="shared" si="3394"/>
        <v>N</v>
      </c>
      <c r="K1705" s="6">
        <f t="shared" si="3394"/>
        <v>0.41666666666666669</v>
      </c>
      <c r="L1705" s="2" t="str">
        <f t="shared" si="3394"/>
        <v>Angela</v>
      </c>
      <c r="M1705" s="2">
        <f t="shared" si="3394"/>
        <v>18.899999999999999</v>
      </c>
      <c r="N1705" s="2">
        <f t="shared" si="3394"/>
        <v>2</v>
      </c>
      <c r="O1705" s="2">
        <f t="shared" si="3394"/>
        <v>2</v>
      </c>
      <c r="P1705" s="2" t="str">
        <f t="shared" si="3394"/>
        <v>dez</v>
      </c>
      <c r="Q1705" s="7" t="str">
        <f>IF($N1705=1,IF(ISERROR(VLOOKUP($P1705,'M1'!$A:$C,Q$2,FALSE)),"NOT PRESENT",VLOOKUP($P1705,'M1'!$A:$C,Q$2,FALSE)),IF($N1705=2,IF(ISERROR(VLOOKUP(DATA!$P1705,'M2'!$A:$C,Q$2,FALSE)),"NOT PRESENT",VLOOKUP(DATA!$P1705,'M2'!$A:$C,Q$2,FALSE)),IF($N1705=0,IF(ISERROR(VLOOKUP($P1705,'M1'!$A:$C,Q$2,FALSE)),IF(ISERROR(VLOOKUP(DATA!$P1705,'M2'!$A:$C,Q$2,FALSE)),"NOT PRESENT",VLOOKUP(DATA!$P1705,'M2'!$A:$C,Q$2,FALSE)),VLOOKUP($P1705,'M1'!$A:$C,Q$2,FALSE)),"SPECIFY METHOD")))</f>
        <v>Debris - Zero</v>
      </c>
      <c r="R1705" s="7" t="str">
        <f>IF($N1705=1,IF(ISERROR(VLOOKUP($P1705,'M1'!$A:$C,R$2,FALSE)),"NOT PRESENT",VLOOKUP($P1705,'M1'!$A:$C,R$2,FALSE)),IF($N1705=2,IF(ISERROR(VLOOKUP(DATA!$P1705,'M2'!$A:$C,R$2,FALSE)),"NOT PRESENT",VLOOKUP(DATA!$P1705,'M2'!$A:$C,R$2,FALSE)),IF($N1705=0,IF(ISERROR(VLOOKUP($P1705,'M1'!$A:$C,R$2,FALSE)),IF(ISERROR(VLOOKUP(DATA!$P1705,'M2'!$A:$C,R$2,FALSE)),"NOT PRESENT",VLOOKUP(DATA!$P1705,'M2'!$A:$C,R$2,FALSE)),VLOOKUP($P1705,'M1'!$A:$C,R$2,FALSE)),"SPECIFY METHOD")))</f>
        <v>No Debris found</v>
      </c>
      <c r="S1705" s="33">
        <f t="shared" si="3350"/>
        <v>0</v>
      </c>
      <c r="T1705" s="2">
        <v>0</v>
      </c>
    </row>
    <row r="1706" spans="2:20">
      <c r="B1706" s="2" t="str">
        <f t="shared" ref="B1706:D1706" si="3395">IF(ISERROR(B1705),IF(ISERROR(B1704),IF(ISERROR(B1703),"BLANK",B1703),B1704),B1705)</f>
        <v>LH</v>
      </c>
      <c r="C1706" s="2" t="str">
        <f t="shared" si="3395"/>
        <v>KK</v>
      </c>
      <c r="D1706" s="2" t="str">
        <f t="shared" si="3395"/>
        <v>BC3</v>
      </c>
      <c r="E1706" s="7" t="str">
        <f>IF(ISERROR(VLOOKUP($D1706,SITES!$A:$E,2,FALSE)),"",VLOOKUP($D1706,SITES!$A:$E,2,FALSE))</f>
        <v>Broward County 3</v>
      </c>
      <c r="F1706" s="4">
        <f>IF(ISERROR(VLOOKUP($D1706,SITES!$A:$E,3,FALSE)),"",VLOOKUP($D1706,SITES!$A:$E,3,FALSE))</f>
        <v>26.158633333333334</v>
      </c>
      <c r="G1706" s="31">
        <f>IF(ISERROR(VLOOKUP($D1706,SITES!$A:$E,4,FALSE)),"",VLOOKUP($D1706,SITES!$A:$E,4,FALSE))</f>
        <v>-80.077349999999996</v>
      </c>
      <c r="H1706" s="50">
        <f t="shared" ref="H1706:P1706" si="3396">IF(ISERROR(H1705),IF(ISERROR(H1704),IF(ISERROR(H1703),"BLANK",H1703),H1704),H1705)</f>
        <v>45479</v>
      </c>
      <c r="I1706" s="2">
        <f t="shared" si="3396"/>
        <v>15</v>
      </c>
      <c r="J1706" s="2" t="str">
        <f t="shared" si="3396"/>
        <v>N</v>
      </c>
      <c r="K1706" s="6">
        <f t="shared" si="3396"/>
        <v>0.41666666666666669</v>
      </c>
      <c r="L1706" s="2" t="str">
        <f t="shared" si="3396"/>
        <v>Angela</v>
      </c>
      <c r="M1706" s="2">
        <f t="shared" si="3396"/>
        <v>18.899999999999999</v>
      </c>
      <c r="N1706" s="2">
        <f t="shared" si="3396"/>
        <v>2</v>
      </c>
      <c r="O1706" s="2">
        <f t="shared" si="3396"/>
        <v>2</v>
      </c>
      <c r="P1706" s="2" t="str">
        <f t="shared" si="3396"/>
        <v>dez</v>
      </c>
      <c r="Q1706" s="7" t="str">
        <f>IF($N1706=1,IF(ISERROR(VLOOKUP($P1706,'M1'!$A:$C,Q$2,FALSE)),"NOT PRESENT",VLOOKUP($P1706,'M1'!$A:$C,Q$2,FALSE)),IF($N1706=2,IF(ISERROR(VLOOKUP(DATA!$P1706,'M2'!$A:$C,Q$2,FALSE)),"NOT PRESENT",VLOOKUP(DATA!$P1706,'M2'!$A:$C,Q$2,FALSE)),IF($N1706=0,IF(ISERROR(VLOOKUP($P1706,'M1'!$A:$C,Q$2,FALSE)),IF(ISERROR(VLOOKUP(DATA!$P1706,'M2'!$A:$C,Q$2,FALSE)),"NOT PRESENT",VLOOKUP(DATA!$P1706,'M2'!$A:$C,Q$2,FALSE)),VLOOKUP($P1706,'M1'!$A:$C,Q$2,FALSE)),"SPECIFY METHOD")))</f>
        <v>Debris - Zero</v>
      </c>
      <c r="R1706" s="7" t="str">
        <f>IF($N1706=1,IF(ISERROR(VLOOKUP($P1706,'M1'!$A:$C,R$2,FALSE)),"NOT PRESENT",VLOOKUP($P1706,'M1'!$A:$C,R$2,FALSE)),IF($N1706=2,IF(ISERROR(VLOOKUP(DATA!$P1706,'M2'!$A:$C,R$2,FALSE)),"NOT PRESENT",VLOOKUP(DATA!$P1706,'M2'!$A:$C,R$2,FALSE)),IF($N1706=0,IF(ISERROR(VLOOKUP($P1706,'M1'!$A:$C,R$2,FALSE)),IF(ISERROR(VLOOKUP(DATA!$P1706,'M2'!$A:$C,R$2,FALSE)),"NOT PRESENT",VLOOKUP(DATA!$P1706,'M2'!$A:$C,R$2,FALSE)),VLOOKUP($P1706,'M1'!$A:$C,R$2,FALSE)),"SPECIFY METHOD")))</f>
        <v>No Debris found</v>
      </c>
      <c r="S1706" s="33">
        <f t="shared" si="3350"/>
        <v>0</v>
      </c>
      <c r="T1706" s="2">
        <v>0</v>
      </c>
    </row>
    <row r="1707" spans="2:20">
      <c r="B1707" s="2" t="str">
        <f t="shared" ref="B1707:D1707" si="3397">IF(ISERROR(B1706),IF(ISERROR(B1705),IF(ISERROR(B1704),"BLANK",B1704),B1705),B1706)</f>
        <v>LH</v>
      </c>
      <c r="C1707" s="2" t="str">
        <f t="shared" si="3397"/>
        <v>KK</v>
      </c>
      <c r="D1707" s="2" t="str">
        <f t="shared" si="3397"/>
        <v>BC3</v>
      </c>
      <c r="E1707" s="7" t="str">
        <f>IF(ISERROR(VLOOKUP($D1707,SITES!$A:$E,2,FALSE)),"",VLOOKUP($D1707,SITES!$A:$E,2,FALSE))</f>
        <v>Broward County 3</v>
      </c>
      <c r="F1707" s="4">
        <f>IF(ISERROR(VLOOKUP($D1707,SITES!$A:$E,3,FALSE)),"",VLOOKUP($D1707,SITES!$A:$E,3,FALSE))</f>
        <v>26.158633333333334</v>
      </c>
      <c r="G1707" s="31">
        <f>IF(ISERROR(VLOOKUP($D1707,SITES!$A:$E,4,FALSE)),"",VLOOKUP($D1707,SITES!$A:$E,4,FALSE))</f>
        <v>-80.077349999999996</v>
      </c>
      <c r="H1707" s="50">
        <f t="shared" ref="H1707:P1707" si="3398">IF(ISERROR(H1706),IF(ISERROR(H1705),IF(ISERROR(H1704),"BLANK",H1704),H1705),H1706)</f>
        <v>45479</v>
      </c>
      <c r="I1707" s="2">
        <f t="shared" si="3398"/>
        <v>15</v>
      </c>
      <c r="J1707" s="2" t="str">
        <f t="shared" si="3398"/>
        <v>N</v>
      </c>
      <c r="K1707" s="6">
        <f t="shared" si="3398"/>
        <v>0.41666666666666669</v>
      </c>
      <c r="L1707" s="2" t="str">
        <f t="shared" si="3398"/>
        <v>Angela</v>
      </c>
      <c r="M1707" s="2">
        <f t="shared" si="3398"/>
        <v>18.899999999999999</v>
      </c>
      <c r="N1707" s="2">
        <f t="shared" si="3398"/>
        <v>2</v>
      </c>
      <c r="O1707" s="2">
        <f t="shared" si="3398"/>
        <v>2</v>
      </c>
      <c r="P1707" s="2" t="str">
        <f t="shared" si="3398"/>
        <v>dez</v>
      </c>
      <c r="Q1707" s="7" t="str">
        <f>IF($N1707=1,IF(ISERROR(VLOOKUP($P1707,'M1'!$A:$C,Q$2,FALSE)),"NOT PRESENT",VLOOKUP($P1707,'M1'!$A:$C,Q$2,FALSE)),IF($N1707=2,IF(ISERROR(VLOOKUP(DATA!$P1707,'M2'!$A:$C,Q$2,FALSE)),"NOT PRESENT",VLOOKUP(DATA!$P1707,'M2'!$A:$C,Q$2,FALSE)),IF($N1707=0,IF(ISERROR(VLOOKUP($P1707,'M1'!$A:$C,Q$2,FALSE)),IF(ISERROR(VLOOKUP(DATA!$P1707,'M2'!$A:$C,Q$2,FALSE)),"NOT PRESENT",VLOOKUP(DATA!$P1707,'M2'!$A:$C,Q$2,FALSE)),VLOOKUP($P1707,'M1'!$A:$C,Q$2,FALSE)),"SPECIFY METHOD")))</f>
        <v>Debris - Zero</v>
      </c>
      <c r="R1707" s="7" t="str">
        <f>IF($N1707=1,IF(ISERROR(VLOOKUP($P1707,'M1'!$A:$C,R$2,FALSE)),"NOT PRESENT",VLOOKUP($P1707,'M1'!$A:$C,R$2,FALSE)),IF($N1707=2,IF(ISERROR(VLOOKUP(DATA!$P1707,'M2'!$A:$C,R$2,FALSE)),"NOT PRESENT",VLOOKUP(DATA!$P1707,'M2'!$A:$C,R$2,FALSE)),IF($N1707=0,IF(ISERROR(VLOOKUP($P1707,'M1'!$A:$C,R$2,FALSE)),IF(ISERROR(VLOOKUP(DATA!$P1707,'M2'!$A:$C,R$2,FALSE)),"NOT PRESENT",VLOOKUP(DATA!$P1707,'M2'!$A:$C,R$2,FALSE)),VLOOKUP($P1707,'M1'!$A:$C,R$2,FALSE)),"SPECIFY METHOD")))</f>
        <v>No Debris found</v>
      </c>
      <c r="S1707" s="33">
        <f t="shared" si="3350"/>
        <v>0</v>
      </c>
      <c r="T1707" s="2">
        <v>0</v>
      </c>
    </row>
    <row r="1708" spans="2:20">
      <c r="B1708" s="2" t="str">
        <f t="shared" ref="B1708:D1708" si="3399">IF(ISERROR(B1707),IF(ISERROR(B1706),IF(ISERROR(B1705),"BLANK",B1705),B1706),B1707)</f>
        <v>LH</v>
      </c>
      <c r="C1708" s="2" t="str">
        <f t="shared" si="3399"/>
        <v>KK</v>
      </c>
      <c r="D1708" s="2" t="str">
        <f t="shared" si="3399"/>
        <v>BC3</v>
      </c>
      <c r="E1708" s="7" t="str">
        <f>IF(ISERROR(VLOOKUP($D1708,SITES!$A:$E,2,FALSE)),"",VLOOKUP($D1708,SITES!$A:$E,2,FALSE))</f>
        <v>Broward County 3</v>
      </c>
      <c r="F1708" s="4">
        <f>IF(ISERROR(VLOOKUP($D1708,SITES!$A:$E,3,FALSE)),"",VLOOKUP($D1708,SITES!$A:$E,3,FALSE))</f>
        <v>26.158633333333334</v>
      </c>
      <c r="G1708" s="31">
        <f>IF(ISERROR(VLOOKUP($D1708,SITES!$A:$E,4,FALSE)),"",VLOOKUP($D1708,SITES!$A:$E,4,FALSE))</f>
        <v>-80.077349999999996</v>
      </c>
      <c r="H1708" s="50">
        <f t="shared" ref="H1708:P1708" si="3400">IF(ISERROR(H1707),IF(ISERROR(H1706),IF(ISERROR(H1705),"BLANK",H1705),H1706),H1707)</f>
        <v>45479</v>
      </c>
      <c r="I1708" s="2">
        <f t="shared" si="3400"/>
        <v>15</v>
      </c>
      <c r="J1708" s="2" t="str">
        <f t="shared" si="3400"/>
        <v>N</v>
      </c>
      <c r="K1708" s="6">
        <f t="shared" si="3400"/>
        <v>0.41666666666666669</v>
      </c>
      <c r="L1708" s="2" t="str">
        <f t="shared" si="3400"/>
        <v>Angela</v>
      </c>
      <c r="M1708" s="2">
        <f t="shared" si="3400"/>
        <v>18.899999999999999</v>
      </c>
      <c r="N1708" s="2">
        <f t="shared" si="3400"/>
        <v>2</v>
      </c>
      <c r="O1708" s="2">
        <f t="shared" si="3400"/>
        <v>2</v>
      </c>
      <c r="P1708" s="2" t="str">
        <f t="shared" si="3400"/>
        <v>dez</v>
      </c>
      <c r="Q1708" s="7" t="str">
        <f>IF($N1708=1,IF(ISERROR(VLOOKUP($P1708,'M1'!$A:$C,Q$2,FALSE)),"NOT PRESENT",VLOOKUP($P1708,'M1'!$A:$C,Q$2,FALSE)),IF($N1708=2,IF(ISERROR(VLOOKUP(DATA!$P1708,'M2'!$A:$C,Q$2,FALSE)),"NOT PRESENT",VLOOKUP(DATA!$P1708,'M2'!$A:$C,Q$2,FALSE)),IF($N1708=0,IF(ISERROR(VLOOKUP($P1708,'M1'!$A:$C,Q$2,FALSE)),IF(ISERROR(VLOOKUP(DATA!$P1708,'M2'!$A:$C,Q$2,FALSE)),"NOT PRESENT",VLOOKUP(DATA!$P1708,'M2'!$A:$C,Q$2,FALSE)),VLOOKUP($P1708,'M1'!$A:$C,Q$2,FALSE)),"SPECIFY METHOD")))</f>
        <v>Debris - Zero</v>
      </c>
      <c r="R1708" s="7" t="str">
        <f>IF($N1708=1,IF(ISERROR(VLOOKUP($P1708,'M1'!$A:$C,R$2,FALSE)),"NOT PRESENT",VLOOKUP($P1708,'M1'!$A:$C,R$2,FALSE)),IF($N1708=2,IF(ISERROR(VLOOKUP(DATA!$P1708,'M2'!$A:$C,R$2,FALSE)),"NOT PRESENT",VLOOKUP(DATA!$P1708,'M2'!$A:$C,R$2,FALSE)),IF($N1708=0,IF(ISERROR(VLOOKUP($P1708,'M1'!$A:$C,R$2,FALSE)),IF(ISERROR(VLOOKUP(DATA!$P1708,'M2'!$A:$C,R$2,FALSE)),"NOT PRESENT",VLOOKUP(DATA!$P1708,'M2'!$A:$C,R$2,FALSE)),VLOOKUP($P1708,'M1'!$A:$C,R$2,FALSE)),"SPECIFY METHOD")))</f>
        <v>No Debris found</v>
      </c>
      <c r="S1708" s="33">
        <f t="shared" si="3350"/>
        <v>0</v>
      </c>
      <c r="T1708" s="2">
        <v>0</v>
      </c>
    </row>
    <row r="1709" spans="2:20">
      <c r="B1709" s="2" t="str">
        <f t="shared" ref="B1709:D1709" si="3401">IF(ISERROR(B1708),IF(ISERROR(B1707),IF(ISERROR(B1706),"BLANK",B1706),B1707),B1708)</f>
        <v>LH</v>
      </c>
      <c r="C1709" s="2" t="str">
        <f t="shared" si="3401"/>
        <v>KK</v>
      </c>
      <c r="D1709" s="2" t="str">
        <f t="shared" si="3401"/>
        <v>BC3</v>
      </c>
      <c r="E1709" s="7" t="str">
        <f>IF(ISERROR(VLOOKUP($D1709,SITES!$A:$E,2,FALSE)),"",VLOOKUP($D1709,SITES!$A:$E,2,FALSE))</f>
        <v>Broward County 3</v>
      </c>
      <c r="F1709" s="4">
        <f>IF(ISERROR(VLOOKUP($D1709,SITES!$A:$E,3,FALSE)),"",VLOOKUP($D1709,SITES!$A:$E,3,FALSE))</f>
        <v>26.158633333333334</v>
      </c>
      <c r="G1709" s="31">
        <f>IF(ISERROR(VLOOKUP($D1709,SITES!$A:$E,4,FALSE)),"",VLOOKUP($D1709,SITES!$A:$E,4,FALSE))</f>
        <v>-80.077349999999996</v>
      </c>
      <c r="H1709" s="50">
        <f t="shared" ref="H1709:P1709" si="3402">IF(ISERROR(H1708),IF(ISERROR(H1707),IF(ISERROR(H1706),"BLANK",H1706),H1707),H1708)</f>
        <v>45479</v>
      </c>
      <c r="I1709" s="2">
        <f t="shared" si="3402"/>
        <v>15</v>
      </c>
      <c r="J1709" s="2" t="str">
        <f t="shared" si="3402"/>
        <v>N</v>
      </c>
      <c r="K1709" s="6">
        <f t="shared" si="3402"/>
        <v>0.41666666666666669</v>
      </c>
      <c r="L1709" s="2" t="str">
        <f t="shared" si="3402"/>
        <v>Angela</v>
      </c>
      <c r="M1709" s="2">
        <f t="shared" si="3402"/>
        <v>18.899999999999999</v>
      </c>
      <c r="N1709" s="2">
        <f t="shared" si="3402"/>
        <v>2</v>
      </c>
      <c r="O1709" s="2">
        <f t="shared" si="3402"/>
        <v>2</v>
      </c>
      <c r="P1709" s="2" t="str">
        <f t="shared" si="3402"/>
        <v>dez</v>
      </c>
      <c r="Q1709" s="7" t="str">
        <f>IF($N1709=1,IF(ISERROR(VLOOKUP($P1709,'M1'!$A:$C,Q$2,FALSE)),"NOT PRESENT",VLOOKUP($P1709,'M1'!$A:$C,Q$2,FALSE)),IF($N1709=2,IF(ISERROR(VLOOKUP(DATA!$P1709,'M2'!$A:$C,Q$2,FALSE)),"NOT PRESENT",VLOOKUP(DATA!$P1709,'M2'!$A:$C,Q$2,FALSE)),IF($N1709=0,IF(ISERROR(VLOOKUP($P1709,'M1'!$A:$C,Q$2,FALSE)),IF(ISERROR(VLOOKUP(DATA!$P1709,'M2'!$A:$C,Q$2,FALSE)),"NOT PRESENT",VLOOKUP(DATA!$P1709,'M2'!$A:$C,Q$2,FALSE)),VLOOKUP($P1709,'M1'!$A:$C,Q$2,FALSE)),"SPECIFY METHOD")))</f>
        <v>Debris - Zero</v>
      </c>
      <c r="R1709" s="7" t="str">
        <f>IF($N1709=1,IF(ISERROR(VLOOKUP($P1709,'M1'!$A:$C,R$2,FALSE)),"NOT PRESENT",VLOOKUP($P1709,'M1'!$A:$C,R$2,FALSE)),IF($N1709=2,IF(ISERROR(VLOOKUP(DATA!$P1709,'M2'!$A:$C,R$2,FALSE)),"NOT PRESENT",VLOOKUP(DATA!$P1709,'M2'!$A:$C,R$2,FALSE)),IF($N1709=0,IF(ISERROR(VLOOKUP($P1709,'M1'!$A:$C,R$2,FALSE)),IF(ISERROR(VLOOKUP(DATA!$P1709,'M2'!$A:$C,R$2,FALSE)),"NOT PRESENT",VLOOKUP(DATA!$P1709,'M2'!$A:$C,R$2,FALSE)),VLOOKUP($P1709,'M1'!$A:$C,R$2,FALSE)),"SPECIFY METHOD")))</f>
        <v>No Debris found</v>
      </c>
      <c r="S1709" s="33">
        <f t="shared" si="3350"/>
        <v>0</v>
      </c>
      <c r="T1709" s="2">
        <v>0</v>
      </c>
    </row>
    <row r="1710" spans="2:20">
      <c r="B1710" s="2" t="str">
        <f t="shared" ref="B1710:D1710" si="3403">IF(ISERROR(B1709),IF(ISERROR(B1708),IF(ISERROR(B1707),"BLANK",B1707),B1708),B1709)</f>
        <v>LH</v>
      </c>
      <c r="C1710" s="2" t="str">
        <f t="shared" si="3403"/>
        <v>KK</v>
      </c>
      <c r="D1710" s="2" t="str">
        <f t="shared" si="3403"/>
        <v>BC3</v>
      </c>
      <c r="E1710" s="7" t="str">
        <f>IF(ISERROR(VLOOKUP($D1710,SITES!$A:$E,2,FALSE)),"",VLOOKUP($D1710,SITES!$A:$E,2,FALSE))</f>
        <v>Broward County 3</v>
      </c>
      <c r="F1710" s="4">
        <f>IF(ISERROR(VLOOKUP($D1710,SITES!$A:$E,3,FALSE)),"",VLOOKUP($D1710,SITES!$A:$E,3,FALSE))</f>
        <v>26.158633333333334</v>
      </c>
      <c r="G1710" s="31">
        <f>IF(ISERROR(VLOOKUP($D1710,SITES!$A:$E,4,FALSE)),"",VLOOKUP($D1710,SITES!$A:$E,4,FALSE))</f>
        <v>-80.077349999999996</v>
      </c>
      <c r="H1710" s="50">
        <f t="shared" ref="H1710:P1710" si="3404">IF(ISERROR(H1709),IF(ISERROR(H1708),IF(ISERROR(H1707),"BLANK",H1707),H1708),H1709)</f>
        <v>45479</v>
      </c>
      <c r="I1710" s="2">
        <f t="shared" si="3404"/>
        <v>15</v>
      </c>
      <c r="J1710" s="2" t="str">
        <f t="shared" si="3404"/>
        <v>N</v>
      </c>
      <c r="K1710" s="6">
        <f t="shared" si="3404"/>
        <v>0.41666666666666669</v>
      </c>
      <c r="L1710" s="2" t="str">
        <f t="shared" si="3404"/>
        <v>Angela</v>
      </c>
      <c r="M1710" s="2">
        <f t="shared" si="3404"/>
        <v>18.899999999999999</v>
      </c>
      <c r="N1710" s="2">
        <f t="shared" si="3404"/>
        <v>2</v>
      </c>
      <c r="O1710" s="2">
        <f t="shared" si="3404"/>
        <v>2</v>
      </c>
      <c r="P1710" s="2" t="str">
        <f t="shared" si="3404"/>
        <v>dez</v>
      </c>
      <c r="Q1710" s="7" t="str">
        <f>IF($N1710=1,IF(ISERROR(VLOOKUP($P1710,'M1'!$A:$C,Q$2,FALSE)),"NOT PRESENT",VLOOKUP($P1710,'M1'!$A:$C,Q$2,FALSE)),IF($N1710=2,IF(ISERROR(VLOOKUP(DATA!$P1710,'M2'!$A:$C,Q$2,FALSE)),"NOT PRESENT",VLOOKUP(DATA!$P1710,'M2'!$A:$C,Q$2,FALSE)),IF($N1710=0,IF(ISERROR(VLOOKUP($P1710,'M1'!$A:$C,Q$2,FALSE)),IF(ISERROR(VLOOKUP(DATA!$P1710,'M2'!$A:$C,Q$2,FALSE)),"NOT PRESENT",VLOOKUP(DATA!$P1710,'M2'!$A:$C,Q$2,FALSE)),VLOOKUP($P1710,'M1'!$A:$C,Q$2,FALSE)),"SPECIFY METHOD")))</f>
        <v>Debris - Zero</v>
      </c>
      <c r="R1710" s="7" t="str">
        <f>IF($N1710=1,IF(ISERROR(VLOOKUP($P1710,'M1'!$A:$C,R$2,FALSE)),"NOT PRESENT",VLOOKUP($P1710,'M1'!$A:$C,R$2,FALSE)),IF($N1710=2,IF(ISERROR(VLOOKUP(DATA!$P1710,'M2'!$A:$C,R$2,FALSE)),"NOT PRESENT",VLOOKUP(DATA!$P1710,'M2'!$A:$C,R$2,FALSE)),IF($N1710=0,IF(ISERROR(VLOOKUP($P1710,'M1'!$A:$C,R$2,FALSE)),IF(ISERROR(VLOOKUP(DATA!$P1710,'M2'!$A:$C,R$2,FALSE)),"NOT PRESENT",VLOOKUP(DATA!$P1710,'M2'!$A:$C,R$2,FALSE)),VLOOKUP($P1710,'M1'!$A:$C,R$2,FALSE)),"SPECIFY METHOD")))</f>
        <v>No Debris found</v>
      </c>
      <c r="S1710" s="33">
        <f t="shared" si="3350"/>
        <v>0</v>
      </c>
      <c r="T1710" s="2">
        <v>0</v>
      </c>
    </row>
    <row r="1711" spans="2:20">
      <c r="B1711" s="2" t="str">
        <f t="shared" ref="B1711:D1711" si="3405">IF(ISERROR(B1710),IF(ISERROR(B1709),IF(ISERROR(B1708),"BLANK",B1708),B1709),B1710)</f>
        <v>LH</v>
      </c>
      <c r="C1711" s="2" t="str">
        <f t="shared" si="3405"/>
        <v>KK</v>
      </c>
      <c r="D1711" s="2" t="str">
        <f t="shared" si="3405"/>
        <v>BC3</v>
      </c>
      <c r="E1711" s="7" t="str">
        <f>IF(ISERROR(VLOOKUP($D1711,SITES!$A:$E,2,FALSE)),"",VLOOKUP($D1711,SITES!$A:$E,2,FALSE))</f>
        <v>Broward County 3</v>
      </c>
      <c r="F1711" s="4">
        <f>IF(ISERROR(VLOOKUP($D1711,SITES!$A:$E,3,FALSE)),"",VLOOKUP($D1711,SITES!$A:$E,3,FALSE))</f>
        <v>26.158633333333334</v>
      </c>
      <c r="G1711" s="31">
        <f>IF(ISERROR(VLOOKUP($D1711,SITES!$A:$E,4,FALSE)),"",VLOOKUP($D1711,SITES!$A:$E,4,FALSE))</f>
        <v>-80.077349999999996</v>
      </c>
      <c r="H1711" s="50">
        <f t="shared" ref="H1711:P1711" si="3406">IF(ISERROR(H1710),IF(ISERROR(H1709),IF(ISERROR(H1708),"BLANK",H1708),H1709),H1710)</f>
        <v>45479</v>
      </c>
      <c r="I1711" s="2">
        <f t="shared" si="3406"/>
        <v>15</v>
      </c>
      <c r="J1711" s="2" t="str">
        <f t="shared" si="3406"/>
        <v>N</v>
      </c>
      <c r="K1711" s="6">
        <f t="shared" si="3406"/>
        <v>0.41666666666666669</v>
      </c>
      <c r="L1711" s="2" t="str">
        <f t="shared" si="3406"/>
        <v>Angela</v>
      </c>
      <c r="M1711" s="2">
        <f t="shared" si="3406"/>
        <v>18.899999999999999</v>
      </c>
      <c r="N1711" s="2">
        <f t="shared" si="3406"/>
        <v>2</v>
      </c>
      <c r="O1711" s="2">
        <f t="shared" si="3406"/>
        <v>2</v>
      </c>
      <c r="P1711" s="2" t="str">
        <f t="shared" si="3406"/>
        <v>dez</v>
      </c>
      <c r="Q1711" s="7" t="str">
        <f>IF($N1711=1,IF(ISERROR(VLOOKUP($P1711,'M1'!$A:$C,Q$2,FALSE)),"NOT PRESENT",VLOOKUP($P1711,'M1'!$A:$C,Q$2,FALSE)),IF($N1711=2,IF(ISERROR(VLOOKUP(DATA!$P1711,'M2'!$A:$C,Q$2,FALSE)),"NOT PRESENT",VLOOKUP(DATA!$P1711,'M2'!$A:$C,Q$2,FALSE)),IF($N1711=0,IF(ISERROR(VLOOKUP($P1711,'M1'!$A:$C,Q$2,FALSE)),IF(ISERROR(VLOOKUP(DATA!$P1711,'M2'!$A:$C,Q$2,FALSE)),"NOT PRESENT",VLOOKUP(DATA!$P1711,'M2'!$A:$C,Q$2,FALSE)),VLOOKUP($P1711,'M1'!$A:$C,Q$2,FALSE)),"SPECIFY METHOD")))</f>
        <v>Debris - Zero</v>
      </c>
      <c r="R1711" s="7" t="str">
        <f>IF($N1711=1,IF(ISERROR(VLOOKUP($P1711,'M1'!$A:$C,R$2,FALSE)),"NOT PRESENT",VLOOKUP($P1711,'M1'!$A:$C,R$2,FALSE)),IF($N1711=2,IF(ISERROR(VLOOKUP(DATA!$P1711,'M2'!$A:$C,R$2,FALSE)),"NOT PRESENT",VLOOKUP(DATA!$P1711,'M2'!$A:$C,R$2,FALSE)),IF($N1711=0,IF(ISERROR(VLOOKUP($P1711,'M1'!$A:$C,R$2,FALSE)),IF(ISERROR(VLOOKUP(DATA!$P1711,'M2'!$A:$C,R$2,FALSE)),"NOT PRESENT",VLOOKUP(DATA!$P1711,'M2'!$A:$C,R$2,FALSE)),VLOOKUP($P1711,'M1'!$A:$C,R$2,FALSE)),"SPECIFY METHOD")))</f>
        <v>No Debris found</v>
      </c>
      <c r="S1711" s="33">
        <f t="shared" si="3350"/>
        <v>0</v>
      </c>
      <c r="T1711" s="2">
        <v>0</v>
      </c>
    </row>
    <row r="1712" spans="2:20">
      <c r="B1712" s="2" t="str">
        <f t="shared" ref="B1712:D1712" si="3407">IF(ISERROR(B1711),IF(ISERROR(B1710),IF(ISERROR(B1709),"BLANK",B1709),B1710),B1711)</f>
        <v>LH</v>
      </c>
      <c r="C1712" s="2" t="str">
        <f t="shared" si="3407"/>
        <v>KK</v>
      </c>
      <c r="D1712" s="2" t="str">
        <f t="shared" si="3407"/>
        <v>BC3</v>
      </c>
      <c r="E1712" s="7" t="str">
        <f>IF(ISERROR(VLOOKUP($D1712,SITES!$A:$E,2,FALSE)),"",VLOOKUP($D1712,SITES!$A:$E,2,FALSE))</f>
        <v>Broward County 3</v>
      </c>
      <c r="F1712" s="4">
        <f>IF(ISERROR(VLOOKUP($D1712,SITES!$A:$E,3,FALSE)),"",VLOOKUP($D1712,SITES!$A:$E,3,FALSE))</f>
        <v>26.158633333333334</v>
      </c>
      <c r="G1712" s="31">
        <f>IF(ISERROR(VLOOKUP($D1712,SITES!$A:$E,4,FALSE)),"",VLOOKUP($D1712,SITES!$A:$E,4,FALSE))</f>
        <v>-80.077349999999996</v>
      </c>
      <c r="H1712" s="50">
        <f t="shared" ref="H1712:P1712" si="3408">IF(ISERROR(H1711),IF(ISERROR(H1710),IF(ISERROR(H1709),"BLANK",H1709),H1710),H1711)</f>
        <v>45479</v>
      </c>
      <c r="I1712" s="2">
        <f t="shared" si="3408"/>
        <v>15</v>
      </c>
      <c r="J1712" s="2" t="str">
        <f t="shared" si="3408"/>
        <v>N</v>
      </c>
      <c r="K1712" s="6">
        <f t="shared" si="3408"/>
        <v>0.41666666666666669</v>
      </c>
      <c r="L1712" s="2" t="str">
        <f t="shared" si="3408"/>
        <v>Angela</v>
      </c>
      <c r="M1712" s="2">
        <f t="shared" si="3408"/>
        <v>18.899999999999999</v>
      </c>
      <c r="N1712" s="2">
        <f t="shared" si="3408"/>
        <v>2</v>
      </c>
      <c r="O1712" s="2">
        <f t="shared" si="3408"/>
        <v>2</v>
      </c>
      <c r="P1712" s="2" t="str">
        <f t="shared" si="3408"/>
        <v>dez</v>
      </c>
      <c r="Q1712" s="7" t="str">
        <f>IF($N1712=1,IF(ISERROR(VLOOKUP($P1712,'M1'!$A:$C,Q$2,FALSE)),"NOT PRESENT",VLOOKUP($P1712,'M1'!$A:$C,Q$2,FALSE)),IF($N1712=2,IF(ISERROR(VLOOKUP(DATA!$P1712,'M2'!$A:$C,Q$2,FALSE)),"NOT PRESENT",VLOOKUP(DATA!$P1712,'M2'!$A:$C,Q$2,FALSE)),IF($N1712=0,IF(ISERROR(VLOOKUP($P1712,'M1'!$A:$C,Q$2,FALSE)),IF(ISERROR(VLOOKUP(DATA!$P1712,'M2'!$A:$C,Q$2,FALSE)),"NOT PRESENT",VLOOKUP(DATA!$P1712,'M2'!$A:$C,Q$2,FALSE)),VLOOKUP($P1712,'M1'!$A:$C,Q$2,FALSE)),"SPECIFY METHOD")))</f>
        <v>Debris - Zero</v>
      </c>
      <c r="R1712" s="7" t="str">
        <f>IF($N1712=1,IF(ISERROR(VLOOKUP($P1712,'M1'!$A:$C,R$2,FALSE)),"NOT PRESENT",VLOOKUP($P1712,'M1'!$A:$C,R$2,FALSE)),IF($N1712=2,IF(ISERROR(VLOOKUP(DATA!$P1712,'M2'!$A:$C,R$2,FALSE)),"NOT PRESENT",VLOOKUP(DATA!$P1712,'M2'!$A:$C,R$2,FALSE)),IF($N1712=0,IF(ISERROR(VLOOKUP($P1712,'M1'!$A:$C,R$2,FALSE)),IF(ISERROR(VLOOKUP(DATA!$P1712,'M2'!$A:$C,R$2,FALSE)),"NOT PRESENT",VLOOKUP(DATA!$P1712,'M2'!$A:$C,R$2,FALSE)),VLOOKUP($P1712,'M1'!$A:$C,R$2,FALSE)),"SPECIFY METHOD")))</f>
        <v>No Debris found</v>
      </c>
      <c r="S1712" s="33">
        <f t="shared" si="3350"/>
        <v>0</v>
      </c>
      <c r="T1712" s="2">
        <v>0</v>
      </c>
    </row>
    <row r="1713" spans="2:20">
      <c r="B1713" s="2" t="str">
        <f t="shared" ref="B1713:D1713" si="3409">IF(ISERROR(B1712),IF(ISERROR(B1711),IF(ISERROR(B1710),"BLANK",B1710),B1711),B1712)</f>
        <v>LH</v>
      </c>
      <c r="C1713" s="2" t="str">
        <f t="shared" si="3409"/>
        <v>KK</v>
      </c>
      <c r="D1713" s="2" t="str">
        <f t="shared" si="3409"/>
        <v>BC3</v>
      </c>
      <c r="E1713" s="7" t="str">
        <f>IF(ISERROR(VLOOKUP($D1713,SITES!$A:$E,2,FALSE)),"",VLOOKUP($D1713,SITES!$A:$E,2,FALSE))</f>
        <v>Broward County 3</v>
      </c>
      <c r="F1713" s="4">
        <f>IF(ISERROR(VLOOKUP($D1713,SITES!$A:$E,3,FALSE)),"",VLOOKUP($D1713,SITES!$A:$E,3,FALSE))</f>
        <v>26.158633333333334</v>
      </c>
      <c r="G1713" s="31">
        <f>IF(ISERROR(VLOOKUP($D1713,SITES!$A:$E,4,FALSE)),"",VLOOKUP($D1713,SITES!$A:$E,4,FALSE))</f>
        <v>-80.077349999999996</v>
      </c>
      <c r="H1713" s="50">
        <f t="shared" ref="H1713:P1713" si="3410">IF(ISERROR(H1712),IF(ISERROR(H1711),IF(ISERROR(H1710),"BLANK",H1710),H1711),H1712)</f>
        <v>45479</v>
      </c>
      <c r="I1713" s="2">
        <f t="shared" si="3410"/>
        <v>15</v>
      </c>
      <c r="J1713" s="2" t="str">
        <f t="shared" si="3410"/>
        <v>N</v>
      </c>
      <c r="K1713" s="6">
        <f t="shared" si="3410"/>
        <v>0.41666666666666669</v>
      </c>
      <c r="L1713" s="2" t="str">
        <f t="shared" si="3410"/>
        <v>Angela</v>
      </c>
      <c r="M1713" s="2">
        <f t="shared" si="3410"/>
        <v>18.899999999999999</v>
      </c>
      <c r="N1713" s="2">
        <f t="shared" si="3410"/>
        <v>2</v>
      </c>
      <c r="O1713" s="2">
        <f t="shared" si="3410"/>
        <v>2</v>
      </c>
      <c r="P1713" s="2" t="str">
        <f t="shared" si="3410"/>
        <v>dez</v>
      </c>
      <c r="Q1713" s="7" t="str">
        <f>IF($N1713=1,IF(ISERROR(VLOOKUP($P1713,'M1'!$A:$C,Q$2,FALSE)),"NOT PRESENT",VLOOKUP($P1713,'M1'!$A:$C,Q$2,FALSE)),IF($N1713=2,IF(ISERROR(VLOOKUP(DATA!$P1713,'M2'!$A:$C,Q$2,FALSE)),"NOT PRESENT",VLOOKUP(DATA!$P1713,'M2'!$A:$C,Q$2,FALSE)),IF($N1713=0,IF(ISERROR(VLOOKUP($P1713,'M1'!$A:$C,Q$2,FALSE)),IF(ISERROR(VLOOKUP(DATA!$P1713,'M2'!$A:$C,Q$2,FALSE)),"NOT PRESENT",VLOOKUP(DATA!$P1713,'M2'!$A:$C,Q$2,FALSE)),VLOOKUP($P1713,'M1'!$A:$C,Q$2,FALSE)),"SPECIFY METHOD")))</f>
        <v>Debris - Zero</v>
      </c>
      <c r="R1713" s="7" t="str">
        <f>IF($N1713=1,IF(ISERROR(VLOOKUP($P1713,'M1'!$A:$C,R$2,FALSE)),"NOT PRESENT",VLOOKUP($P1713,'M1'!$A:$C,R$2,FALSE)),IF($N1713=2,IF(ISERROR(VLOOKUP(DATA!$P1713,'M2'!$A:$C,R$2,FALSE)),"NOT PRESENT",VLOOKUP(DATA!$P1713,'M2'!$A:$C,R$2,FALSE)),IF($N1713=0,IF(ISERROR(VLOOKUP($P1713,'M1'!$A:$C,R$2,FALSE)),IF(ISERROR(VLOOKUP(DATA!$P1713,'M2'!$A:$C,R$2,FALSE)),"NOT PRESENT",VLOOKUP(DATA!$P1713,'M2'!$A:$C,R$2,FALSE)),VLOOKUP($P1713,'M1'!$A:$C,R$2,FALSE)),"SPECIFY METHOD")))</f>
        <v>No Debris found</v>
      </c>
      <c r="S1713" s="33">
        <f t="shared" si="3350"/>
        <v>0</v>
      </c>
      <c r="T1713" s="2">
        <v>0</v>
      </c>
    </row>
    <row r="1714" spans="2:20">
      <c r="B1714" s="2" t="str">
        <f t="shared" ref="B1714:D1714" si="3411">IF(ISERROR(B1713),IF(ISERROR(B1712),IF(ISERROR(B1711),"BLANK",B1711),B1712),B1713)</f>
        <v>LH</v>
      </c>
      <c r="C1714" s="2" t="str">
        <f t="shared" si="3411"/>
        <v>KK</v>
      </c>
      <c r="D1714" s="2" t="str">
        <f t="shared" si="3411"/>
        <v>BC3</v>
      </c>
      <c r="E1714" s="7" t="str">
        <f>IF(ISERROR(VLOOKUP($D1714,SITES!$A:$E,2,FALSE)),"",VLOOKUP($D1714,SITES!$A:$E,2,FALSE))</f>
        <v>Broward County 3</v>
      </c>
      <c r="F1714" s="4">
        <f>IF(ISERROR(VLOOKUP($D1714,SITES!$A:$E,3,FALSE)),"",VLOOKUP($D1714,SITES!$A:$E,3,FALSE))</f>
        <v>26.158633333333334</v>
      </c>
      <c r="G1714" s="31">
        <f>IF(ISERROR(VLOOKUP($D1714,SITES!$A:$E,4,FALSE)),"",VLOOKUP($D1714,SITES!$A:$E,4,FALSE))</f>
        <v>-80.077349999999996</v>
      </c>
      <c r="H1714" s="50">
        <f t="shared" ref="H1714:P1714" si="3412">IF(ISERROR(H1713),IF(ISERROR(H1712),IF(ISERROR(H1711),"BLANK",H1711),H1712),H1713)</f>
        <v>45479</v>
      </c>
      <c r="I1714" s="2">
        <f t="shared" si="3412"/>
        <v>15</v>
      </c>
      <c r="J1714" s="2" t="str">
        <f t="shared" si="3412"/>
        <v>N</v>
      </c>
      <c r="K1714" s="6">
        <f t="shared" si="3412"/>
        <v>0.41666666666666669</v>
      </c>
      <c r="L1714" s="2" t="str">
        <f t="shared" si="3412"/>
        <v>Angela</v>
      </c>
      <c r="M1714" s="2">
        <f t="shared" si="3412"/>
        <v>18.899999999999999</v>
      </c>
      <c r="N1714" s="2">
        <f t="shared" si="3412"/>
        <v>2</v>
      </c>
      <c r="O1714" s="2">
        <f t="shared" si="3412"/>
        <v>2</v>
      </c>
      <c r="P1714" s="2" t="str">
        <f t="shared" si="3412"/>
        <v>dez</v>
      </c>
      <c r="Q1714" s="7" t="str">
        <f>IF($N1714=1,IF(ISERROR(VLOOKUP($P1714,'M1'!$A:$C,Q$2,FALSE)),"NOT PRESENT",VLOOKUP($P1714,'M1'!$A:$C,Q$2,FALSE)),IF($N1714=2,IF(ISERROR(VLOOKUP(DATA!$P1714,'M2'!$A:$C,Q$2,FALSE)),"NOT PRESENT",VLOOKUP(DATA!$P1714,'M2'!$A:$C,Q$2,FALSE)),IF($N1714=0,IF(ISERROR(VLOOKUP($P1714,'M1'!$A:$C,Q$2,FALSE)),IF(ISERROR(VLOOKUP(DATA!$P1714,'M2'!$A:$C,Q$2,FALSE)),"NOT PRESENT",VLOOKUP(DATA!$P1714,'M2'!$A:$C,Q$2,FALSE)),VLOOKUP($P1714,'M1'!$A:$C,Q$2,FALSE)),"SPECIFY METHOD")))</f>
        <v>Debris - Zero</v>
      </c>
      <c r="R1714" s="7" t="str">
        <f>IF($N1714=1,IF(ISERROR(VLOOKUP($P1714,'M1'!$A:$C,R$2,FALSE)),"NOT PRESENT",VLOOKUP($P1714,'M1'!$A:$C,R$2,FALSE)),IF($N1714=2,IF(ISERROR(VLOOKUP(DATA!$P1714,'M2'!$A:$C,R$2,FALSE)),"NOT PRESENT",VLOOKUP(DATA!$P1714,'M2'!$A:$C,R$2,FALSE)),IF($N1714=0,IF(ISERROR(VLOOKUP($P1714,'M1'!$A:$C,R$2,FALSE)),IF(ISERROR(VLOOKUP(DATA!$P1714,'M2'!$A:$C,R$2,FALSE)),"NOT PRESENT",VLOOKUP(DATA!$P1714,'M2'!$A:$C,R$2,FALSE)),VLOOKUP($P1714,'M1'!$A:$C,R$2,FALSE)),"SPECIFY METHOD")))</f>
        <v>No Debris found</v>
      </c>
      <c r="S1714" s="33">
        <f t="shared" si="3350"/>
        <v>0</v>
      </c>
      <c r="T1714" s="2">
        <v>0</v>
      </c>
    </row>
    <row r="1715" spans="2:20">
      <c r="B1715" s="2" t="str">
        <f t="shared" ref="B1715:D1715" si="3413">IF(ISERROR(B1714),IF(ISERROR(B1713),IF(ISERROR(B1712),"BLANK",B1712),B1713),B1714)</f>
        <v>LH</v>
      </c>
      <c r="C1715" s="2" t="str">
        <f t="shared" si="3413"/>
        <v>KK</v>
      </c>
      <c r="D1715" s="2" t="str">
        <f t="shared" si="3413"/>
        <v>BC3</v>
      </c>
      <c r="E1715" s="7" t="str">
        <f>IF(ISERROR(VLOOKUP($D1715,SITES!$A:$E,2,FALSE)),"",VLOOKUP($D1715,SITES!$A:$E,2,FALSE))</f>
        <v>Broward County 3</v>
      </c>
      <c r="F1715" s="4">
        <f>IF(ISERROR(VLOOKUP($D1715,SITES!$A:$E,3,FALSE)),"",VLOOKUP($D1715,SITES!$A:$E,3,FALSE))</f>
        <v>26.158633333333334</v>
      </c>
      <c r="G1715" s="31">
        <f>IF(ISERROR(VLOOKUP($D1715,SITES!$A:$E,4,FALSE)),"",VLOOKUP($D1715,SITES!$A:$E,4,FALSE))</f>
        <v>-80.077349999999996</v>
      </c>
      <c r="H1715" s="50">
        <f t="shared" ref="H1715:P1715" si="3414">IF(ISERROR(H1714),IF(ISERROR(H1713),IF(ISERROR(H1712),"BLANK",H1712),H1713),H1714)</f>
        <v>45479</v>
      </c>
      <c r="I1715" s="2">
        <f t="shared" si="3414"/>
        <v>15</v>
      </c>
      <c r="J1715" s="2" t="str">
        <f t="shared" si="3414"/>
        <v>N</v>
      </c>
      <c r="K1715" s="6">
        <f t="shared" si="3414"/>
        <v>0.41666666666666669</v>
      </c>
      <c r="L1715" s="2" t="str">
        <f t="shared" si="3414"/>
        <v>Angela</v>
      </c>
      <c r="M1715" s="2">
        <f t="shared" si="3414"/>
        <v>18.899999999999999</v>
      </c>
      <c r="N1715" s="2">
        <f t="shared" si="3414"/>
        <v>2</v>
      </c>
      <c r="O1715" s="2">
        <f t="shared" si="3414"/>
        <v>2</v>
      </c>
      <c r="P1715" s="2" t="str">
        <f t="shared" si="3414"/>
        <v>dez</v>
      </c>
      <c r="Q1715" s="7" t="str">
        <f>IF($N1715=1,IF(ISERROR(VLOOKUP($P1715,'M1'!$A:$C,Q$2,FALSE)),"NOT PRESENT",VLOOKUP($P1715,'M1'!$A:$C,Q$2,FALSE)),IF($N1715=2,IF(ISERROR(VLOOKUP(DATA!$P1715,'M2'!$A:$C,Q$2,FALSE)),"NOT PRESENT",VLOOKUP(DATA!$P1715,'M2'!$A:$C,Q$2,FALSE)),IF($N1715=0,IF(ISERROR(VLOOKUP($P1715,'M1'!$A:$C,Q$2,FALSE)),IF(ISERROR(VLOOKUP(DATA!$P1715,'M2'!$A:$C,Q$2,FALSE)),"NOT PRESENT",VLOOKUP(DATA!$P1715,'M2'!$A:$C,Q$2,FALSE)),VLOOKUP($P1715,'M1'!$A:$C,Q$2,FALSE)),"SPECIFY METHOD")))</f>
        <v>Debris - Zero</v>
      </c>
      <c r="R1715" s="7" t="str">
        <f>IF($N1715=1,IF(ISERROR(VLOOKUP($P1715,'M1'!$A:$C,R$2,FALSE)),"NOT PRESENT",VLOOKUP($P1715,'M1'!$A:$C,R$2,FALSE)),IF($N1715=2,IF(ISERROR(VLOOKUP(DATA!$P1715,'M2'!$A:$C,R$2,FALSE)),"NOT PRESENT",VLOOKUP(DATA!$P1715,'M2'!$A:$C,R$2,FALSE)),IF($N1715=0,IF(ISERROR(VLOOKUP($P1715,'M1'!$A:$C,R$2,FALSE)),IF(ISERROR(VLOOKUP(DATA!$P1715,'M2'!$A:$C,R$2,FALSE)),"NOT PRESENT",VLOOKUP(DATA!$P1715,'M2'!$A:$C,R$2,FALSE)),VLOOKUP($P1715,'M1'!$A:$C,R$2,FALSE)),"SPECIFY METHOD")))</f>
        <v>No Debris found</v>
      </c>
      <c r="S1715" s="33">
        <f t="shared" si="3350"/>
        <v>0</v>
      </c>
      <c r="T1715" s="2">
        <v>0</v>
      </c>
    </row>
    <row r="1716" spans="2:20">
      <c r="B1716" s="2" t="str">
        <f t="shared" ref="B1716:D1716" si="3415">IF(ISERROR(B1715),IF(ISERROR(B1714),IF(ISERROR(B1713),"BLANK",B1713),B1714),B1715)</f>
        <v>LH</v>
      </c>
      <c r="C1716" s="2" t="str">
        <f t="shared" si="3415"/>
        <v>KK</v>
      </c>
      <c r="D1716" s="2" t="str">
        <f t="shared" si="3415"/>
        <v>BC3</v>
      </c>
      <c r="E1716" s="7" t="str">
        <f>IF(ISERROR(VLOOKUP($D1716,SITES!$A:$E,2,FALSE)),"",VLOOKUP($D1716,SITES!$A:$E,2,FALSE))</f>
        <v>Broward County 3</v>
      </c>
      <c r="F1716" s="4">
        <f>IF(ISERROR(VLOOKUP($D1716,SITES!$A:$E,3,FALSE)),"",VLOOKUP($D1716,SITES!$A:$E,3,FALSE))</f>
        <v>26.158633333333334</v>
      </c>
      <c r="G1716" s="31">
        <f>IF(ISERROR(VLOOKUP($D1716,SITES!$A:$E,4,FALSE)),"",VLOOKUP($D1716,SITES!$A:$E,4,FALSE))</f>
        <v>-80.077349999999996</v>
      </c>
      <c r="H1716" s="50">
        <f t="shared" ref="H1716:P1716" si="3416">IF(ISERROR(H1715),IF(ISERROR(H1714),IF(ISERROR(H1713),"BLANK",H1713),H1714),H1715)</f>
        <v>45479</v>
      </c>
      <c r="I1716" s="2">
        <f t="shared" si="3416"/>
        <v>15</v>
      </c>
      <c r="J1716" s="2" t="str">
        <f t="shared" si="3416"/>
        <v>N</v>
      </c>
      <c r="K1716" s="6">
        <f t="shared" si="3416"/>
        <v>0.41666666666666669</v>
      </c>
      <c r="L1716" s="2" t="str">
        <f t="shared" si="3416"/>
        <v>Angela</v>
      </c>
      <c r="M1716" s="2">
        <f t="shared" si="3416"/>
        <v>18.899999999999999</v>
      </c>
      <c r="N1716" s="2">
        <f t="shared" si="3416"/>
        <v>2</v>
      </c>
      <c r="O1716" s="2">
        <f t="shared" si="3416"/>
        <v>2</v>
      </c>
      <c r="P1716" s="2" t="str">
        <f t="shared" si="3416"/>
        <v>dez</v>
      </c>
      <c r="Q1716" s="7" t="str">
        <f>IF($N1716=1,IF(ISERROR(VLOOKUP($P1716,'M1'!$A:$C,Q$2,FALSE)),"NOT PRESENT",VLOOKUP($P1716,'M1'!$A:$C,Q$2,FALSE)),IF($N1716=2,IF(ISERROR(VLOOKUP(DATA!$P1716,'M2'!$A:$C,Q$2,FALSE)),"NOT PRESENT",VLOOKUP(DATA!$P1716,'M2'!$A:$C,Q$2,FALSE)),IF($N1716=0,IF(ISERROR(VLOOKUP($P1716,'M1'!$A:$C,Q$2,FALSE)),IF(ISERROR(VLOOKUP(DATA!$P1716,'M2'!$A:$C,Q$2,FALSE)),"NOT PRESENT",VLOOKUP(DATA!$P1716,'M2'!$A:$C,Q$2,FALSE)),VLOOKUP($P1716,'M1'!$A:$C,Q$2,FALSE)),"SPECIFY METHOD")))</f>
        <v>Debris - Zero</v>
      </c>
      <c r="R1716" s="7" t="str">
        <f>IF($N1716=1,IF(ISERROR(VLOOKUP($P1716,'M1'!$A:$C,R$2,FALSE)),"NOT PRESENT",VLOOKUP($P1716,'M1'!$A:$C,R$2,FALSE)),IF($N1716=2,IF(ISERROR(VLOOKUP(DATA!$P1716,'M2'!$A:$C,R$2,FALSE)),"NOT PRESENT",VLOOKUP(DATA!$P1716,'M2'!$A:$C,R$2,FALSE)),IF($N1716=0,IF(ISERROR(VLOOKUP($P1716,'M1'!$A:$C,R$2,FALSE)),IF(ISERROR(VLOOKUP(DATA!$P1716,'M2'!$A:$C,R$2,FALSE)),"NOT PRESENT",VLOOKUP(DATA!$P1716,'M2'!$A:$C,R$2,FALSE)),VLOOKUP($P1716,'M1'!$A:$C,R$2,FALSE)),"SPECIFY METHOD")))</f>
        <v>No Debris found</v>
      </c>
      <c r="S1716" s="33">
        <f t="shared" si="3350"/>
        <v>0</v>
      </c>
      <c r="T1716" s="2">
        <v>0</v>
      </c>
    </row>
    <row r="1717" spans="2:20">
      <c r="B1717" s="2" t="str">
        <f t="shared" ref="B1717:D1717" si="3417">IF(ISERROR(B1716),IF(ISERROR(B1715),IF(ISERROR(B1714),"BLANK",B1714),B1715),B1716)</f>
        <v>LH</v>
      </c>
      <c r="C1717" s="2" t="str">
        <f t="shared" si="3417"/>
        <v>KK</v>
      </c>
      <c r="D1717" s="2" t="str">
        <f t="shared" si="3417"/>
        <v>BC3</v>
      </c>
      <c r="E1717" s="7" t="str">
        <f>IF(ISERROR(VLOOKUP($D1717,SITES!$A:$E,2,FALSE)),"",VLOOKUP($D1717,SITES!$A:$E,2,FALSE))</f>
        <v>Broward County 3</v>
      </c>
      <c r="F1717" s="4">
        <f>IF(ISERROR(VLOOKUP($D1717,SITES!$A:$E,3,FALSE)),"",VLOOKUP($D1717,SITES!$A:$E,3,FALSE))</f>
        <v>26.158633333333334</v>
      </c>
      <c r="G1717" s="31">
        <f>IF(ISERROR(VLOOKUP($D1717,SITES!$A:$E,4,FALSE)),"",VLOOKUP($D1717,SITES!$A:$E,4,FALSE))</f>
        <v>-80.077349999999996</v>
      </c>
      <c r="H1717" s="50">
        <f t="shared" ref="H1717:P1717" si="3418">IF(ISERROR(H1716),IF(ISERROR(H1715),IF(ISERROR(H1714),"BLANK",H1714),H1715),H1716)</f>
        <v>45479</v>
      </c>
      <c r="I1717" s="2">
        <f t="shared" si="3418"/>
        <v>15</v>
      </c>
      <c r="J1717" s="2" t="str">
        <f t="shared" si="3418"/>
        <v>N</v>
      </c>
      <c r="K1717" s="6">
        <f t="shared" si="3418"/>
        <v>0.41666666666666669</v>
      </c>
      <c r="L1717" s="2" t="str">
        <f t="shared" si="3418"/>
        <v>Angela</v>
      </c>
      <c r="M1717" s="2">
        <f t="shared" si="3418"/>
        <v>18.899999999999999</v>
      </c>
      <c r="N1717" s="2">
        <f t="shared" si="3418"/>
        <v>2</v>
      </c>
      <c r="O1717" s="2">
        <f t="shared" si="3418"/>
        <v>2</v>
      </c>
      <c r="P1717" s="2" t="str">
        <f t="shared" si="3418"/>
        <v>dez</v>
      </c>
      <c r="Q1717" s="7" t="str">
        <f>IF($N1717=1,IF(ISERROR(VLOOKUP($P1717,'M1'!$A:$C,Q$2,FALSE)),"NOT PRESENT",VLOOKUP($P1717,'M1'!$A:$C,Q$2,FALSE)),IF($N1717=2,IF(ISERROR(VLOOKUP(DATA!$P1717,'M2'!$A:$C,Q$2,FALSE)),"NOT PRESENT",VLOOKUP(DATA!$P1717,'M2'!$A:$C,Q$2,FALSE)),IF($N1717=0,IF(ISERROR(VLOOKUP($P1717,'M1'!$A:$C,Q$2,FALSE)),IF(ISERROR(VLOOKUP(DATA!$P1717,'M2'!$A:$C,Q$2,FALSE)),"NOT PRESENT",VLOOKUP(DATA!$P1717,'M2'!$A:$C,Q$2,FALSE)),VLOOKUP($P1717,'M1'!$A:$C,Q$2,FALSE)),"SPECIFY METHOD")))</f>
        <v>Debris - Zero</v>
      </c>
      <c r="R1717" s="7" t="str">
        <f>IF($N1717=1,IF(ISERROR(VLOOKUP($P1717,'M1'!$A:$C,R$2,FALSE)),"NOT PRESENT",VLOOKUP($P1717,'M1'!$A:$C,R$2,FALSE)),IF($N1717=2,IF(ISERROR(VLOOKUP(DATA!$P1717,'M2'!$A:$C,R$2,FALSE)),"NOT PRESENT",VLOOKUP(DATA!$P1717,'M2'!$A:$C,R$2,FALSE)),IF($N1717=0,IF(ISERROR(VLOOKUP($P1717,'M1'!$A:$C,R$2,FALSE)),IF(ISERROR(VLOOKUP(DATA!$P1717,'M2'!$A:$C,R$2,FALSE)),"NOT PRESENT",VLOOKUP(DATA!$P1717,'M2'!$A:$C,R$2,FALSE)),VLOOKUP($P1717,'M1'!$A:$C,R$2,FALSE)),"SPECIFY METHOD")))</f>
        <v>No Debris found</v>
      </c>
      <c r="S1717" s="33">
        <f t="shared" si="3350"/>
        <v>0</v>
      </c>
      <c r="T1717" s="2">
        <v>0</v>
      </c>
    </row>
    <row r="1718" spans="2:20">
      <c r="B1718" s="2" t="str">
        <f t="shared" ref="B1718:D1718" si="3419">IF(ISERROR(B1717),IF(ISERROR(B1716),IF(ISERROR(B1715),"BLANK",B1715),B1716),B1717)</f>
        <v>LH</v>
      </c>
      <c r="C1718" s="2" t="str">
        <f t="shared" si="3419"/>
        <v>KK</v>
      </c>
      <c r="D1718" s="2" t="str">
        <f t="shared" si="3419"/>
        <v>BC3</v>
      </c>
      <c r="E1718" s="7" t="str">
        <f>IF(ISERROR(VLOOKUP($D1718,SITES!$A:$E,2,FALSE)),"",VLOOKUP($D1718,SITES!$A:$E,2,FALSE))</f>
        <v>Broward County 3</v>
      </c>
      <c r="F1718" s="4">
        <f>IF(ISERROR(VLOOKUP($D1718,SITES!$A:$E,3,FALSE)),"",VLOOKUP($D1718,SITES!$A:$E,3,FALSE))</f>
        <v>26.158633333333334</v>
      </c>
      <c r="G1718" s="31">
        <f>IF(ISERROR(VLOOKUP($D1718,SITES!$A:$E,4,FALSE)),"",VLOOKUP($D1718,SITES!$A:$E,4,FALSE))</f>
        <v>-80.077349999999996</v>
      </c>
      <c r="H1718" s="50">
        <f t="shared" ref="H1718:P1718" si="3420">IF(ISERROR(H1717),IF(ISERROR(H1716),IF(ISERROR(H1715),"BLANK",H1715),H1716),H1717)</f>
        <v>45479</v>
      </c>
      <c r="I1718" s="2">
        <f t="shared" si="3420"/>
        <v>15</v>
      </c>
      <c r="J1718" s="2" t="str">
        <f t="shared" si="3420"/>
        <v>N</v>
      </c>
      <c r="K1718" s="6">
        <f t="shared" si="3420"/>
        <v>0.41666666666666669</v>
      </c>
      <c r="L1718" s="2" t="str">
        <f t="shared" si="3420"/>
        <v>Angela</v>
      </c>
      <c r="M1718" s="2">
        <f t="shared" si="3420"/>
        <v>18.899999999999999</v>
      </c>
      <c r="N1718" s="2">
        <f t="shared" si="3420"/>
        <v>2</v>
      </c>
      <c r="O1718" s="2">
        <f t="shared" si="3420"/>
        <v>2</v>
      </c>
      <c r="P1718" s="2" t="str">
        <f t="shared" si="3420"/>
        <v>dez</v>
      </c>
      <c r="Q1718" s="7" t="str">
        <f>IF($N1718=1,IF(ISERROR(VLOOKUP($P1718,'M1'!$A:$C,Q$2,FALSE)),"NOT PRESENT",VLOOKUP($P1718,'M1'!$A:$C,Q$2,FALSE)),IF($N1718=2,IF(ISERROR(VLOOKUP(DATA!$P1718,'M2'!$A:$C,Q$2,FALSE)),"NOT PRESENT",VLOOKUP(DATA!$P1718,'M2'!$A:$C,Q$2,FALSE)),IF($N1718=0,IF(ISERROR(VLOOKUP($P1718,'M1'!$A:$C,Q$2,FALSE)),IF(ISERROR(VLOOKUP(DATA!$P1718,'M2'!$A:$C,Q$2,FALSE)),"NOT PRESENT",VLOOKUP(DATA!$P1718,'M2'!$A:$C,Q$2,FALSE)),VLOOKUP($P1718,'M1'!$A:$C,Q$2,FALSE)),"SPECIFY METHOD")))</f>
        <v>Debris - Zero</v>
      </c>
      <c r="R1718" s="7" t="str">
        <f>IF($N1718=1,IF(ISERROR(VLOOKUP($P1718,'M1'!$A:$C,R$2,FALSE)),"NOT PRESENT",VLOOKUP($P1718,'M1'!$A:$C,R$2,FALSE)),IF($N1718=2,IF(ISERROR(VLOOKUP(DATA!$P1718,'M2'!$A:$C,R$2,FALSE)),"NOT PRESENT",VLOOKUP(DATA!$P1718,'M2'!$A:$C,R$2,FALSE)),IF($N1718=0,IF(ISERROR(VLOOKUP($P1718,'M1'!$A:$C,R$2,FALSE)),IF(ISERROR(VLOOKUP(DATA!$P1718,'M2'!$A:$C,R$2,FALSE)),"NOT PRESENT",VLOOKUP(DATA!$P1718,'M2'!$A:$C,R$2,FALSE)),VLOOKUP($P1718,'M1'!$A:$C,R$2,FALSE)),"SPECIFY METHOD")))</f>
        <v>No Debris found</v>
      </c>
      <c r="S1718" s="33">
        <f t="shared" si="3350"/>
        <v>0</v>
      </c>
      <c r="T1718" s="2">
        <v>0</v>
      </c>
    </row>
    <row r="1719" spans="2:20">
      <c r="B1719" s="2" t="str">
        <f t="shared" ref="B1719:D1719" si="3421">IF(ISERROR(B1718),IF(ISERROR(B1717),IF(ISERROR(B1716),"BLANK",B1716),B1717),B1718)</f>
        <v>LH</v>
      </c>
      <c r="C1719" s="2" t="str">
        <f t="shared" si="3421"/>
        <v>KK</v>
      </c>
      <c r="D1719" s="2" t="str">
        <f t="shared" si="3421"/>
        <v>BC3</v>
      </c>
      <c r="E1719" s="7" t="str">
        <f>IF(ISERROR(VLOOKUP($D1719,SITES!$A:$E,2,FALSE)),"",VLOOKUP($D1719,SITES!$A:$E,2,FALSE))</f>
        <v>Broward County 3</v>
      </c>
      <c r="F1719" s="4">
        <f>IF(ISERROR(VLOOKUP($D1719,SITES!$A:$E,3,FALSE)),"",VLOOKUP($D1719,SITES!$A:$E,3,FALSE))</f>
        <v>26.158633333333334</v>
      </c>
      <c r="G1719" s="31">
        <f>IF(ISERROR(VLOOKUP($D1719,SITES!$A:$E,4,FALSE)),"",VLOOKUP($D1719,SITES!$A:$E,4,FALSE))</f>
        <v>-80.077349999999996</v>
      </c>
      <c r="H1719" s="50">
        <f t="shared" ref="H1719:P1719" si="3422">IF(ISERROR(H1718),IF(ISERROR(H1717),IF(ISERROR(H1716),"BLANK",H1716),H1717),H1718)</f>
        <v>45479</v>
      </c>
      <c r="I1719" s="2">
        <f t="shared" si="3422"/>
        <v>15</v>
      </c>
      <c r="J1719" s="2" t="str">
        <f t="shared" si="3422"/>
        <v>N</v>
      </c>
      <c r="K1719" s="6">
        <f t="shared" si="3422"/>
        <v>0.41666666666666669</v>
      </c>
      <c r="L1719" s="2" t="str">
        <f t="shared" si="3422"/>
        <v>Angela</v>
      </c>
      <c r="M1719" s="2">
        <f t="shared" si="3422"/>
        <v>18.899999999999999</v>
      </c>
      <c r="N1719" s="2">
        <f t="shared" si="3422"/>
        <v>2</v>
      </c>
      <c r="O1719" s="2">
        <f t="shared" si="3422"/>
        <v>2</v>
      </c>
      <c r="P1719" s="2" t="str">
        <f t="shared" si="3422"/>
        <v>dez</v>
      </c>
      <c r="Q1719" s="7" t="str">
        <f>IF($N1719=1,IF(ISERROR(VLOOKUP($P1719,'M1'!$A:$C,Q$2,FALSE)),"NOT PRESENT",VLOOKUP($P1719,'M1'!$A:$C,Q$2,FALSE)),IF($N1719=2,IF(ISERROR(VLOOKUP(DATA!$P1719,'M2'!$A:$C,Q$2,FALSE)),"NOT PRESENT",VLOOKUP(DATA!$P1719,'M2'!$A:$C,Q$2,FALSE)),IF($N1719=0,IF(ISERROR(VLOOKUP($P1719,'M1'!$A:$C,Q$2,FALSE)),IF(ISERROR(VLOOKUP(DATA!$P1719,'M2'!$A:$C,Q$2,FALSE)),"NOT PRESENT",VLOOKUP(DATA!$P1719,'M2'!$A:$C,Q$2,FALSE)),VLOOKUP($P1719,'M1'!$A:$C,Q$2,FALSE)),"SPECIFY METHOD")))</f>
        <v>Debris - Zero</v>
      </c>
      <c r="R1719" s="7" t="str">
        <f>IF($N1719=1,IF(ISERROR(VLOOKUP($P1719,'M1'!$A:$C,R$2,FALSE)),"NOT PRESENT",VLOOKUP($P1719,'M1'!$A:$C,R$2,FALSE)),IF($N1719=2,IF(ISERROR(VLOOKUP(DATA!$P1719,'M2'!$A:$C,R$2,FALSE)),"NOT PRESENT",VLOOKUP(DATA!$P1719,'M2'!$A:$C,R$2,FALSE)),IF($N1719=0,IF(ISERROR(VLOOKUP($P1719,'M1'!$A:$C,R$2,FALSE)),IF(ISERROR(VLOOKUP(DATA!$P1719,'M2'!$A:$C,R$2,FALSE)),"NOT PRESENT",VLOOKUP(DATA!$P1719,'M2'!$A:$C,R$2,FALSE)),VLOOKUP($P1719,'M1'!$A:$C,R$2,FALSE)),"SPECIFY METHOD")))</f>
        <v>No Debris found</v>
      </c>
      <c r="S1719" s="33">
        <f t="shared" si="3350"/>
        <v>0</v>
      </c>
      <c r="T1719" s="2">
        <v>0</v>
      </c>
    </row>
    <row r="1720" spans="2:20">
      <c r="B1720" s="2" t="str">
        <f t="shared" ref="B1720:D1720" si="3423">IF(ISERROR(B1719),IF(ISERROR(B1718),IF(ISERROR(B1717),"BLANK",B1717),B1718),B1719)</f>
        <v>LH</v>
      </c>
      <c r="C1720" s="2" t="str">
        <f t="shared" si="3423"/>
        <v>KK</v>
      </c>
      <c r="D1720" s="2" t="str">
        <f t="shared" si="3423"/>
        <v>BC3</v>
      </c>
      <c r="E1720" s="7" t="str">
        <f>IF(ISERROR(VLOOKUP($D1720,SITES!$A:$E,2,FALSE)),"",VLOOKUP($D1720,SITES!$A:$E,2,FALSE))</f>
        <v>Broward County 3</v>
      </c>
      <c r="F1720" s="4">
        <f>IF(ISERROR(VLOOKUP($D1720,SITES!$A:$E,3,FALSE)),"",VLOOKUP($D1720,SITES!$A:$E,3,FALSE))</f>
        <v>26.158633333333334</v>
      </c>
      <c r="G1720" s="31">
        <f>IF(ISERROR(VLOOKUP($D1720,SITES!$A:$E,4,FALSE)),"",VLOOKUP($D1720,SITES!$A:$E,4,FALSE))</f>
        <v>-80.077349999999996</v>
      </c>
      <c r="H1720" s="50">
        <f t="shared" ref="H1720:P1720" si="3424">IF(ISERROR(H1719),IF(ISERROR(H1718),IF(ISERROR(H1717),"BLANK",H1717),H1718),H1719)</f>
        <v>45479</v>
      </c>
      <c r="I1720" s="2">
        <f t="shared" si="3424"/>
        <v>15</v>
      </c>
      <c r="J1720" s="2" t="str">
        <f t="shared" si="3424"/>
        <v>N</v>
      </c>
      <c r="K1720" s="6">
        <f t="shared" si="3424"/>
        <v>0.41666666666666669</v>
      </c>
      <c r="L1720" s="2" t="str">
        <f t="shared" si="3424"/>
        <v>Angela</v>
      </c>
      <c r="M1720" s="2">
        <f t="shared" si="3424"/>
        <v>18.899999999999999</v>
      </c>
      <c r="N1720" s="2">
        <f t="shared" si="3424"/>
        <v>2</v>
      </c>
      <c r="O1720" s="2">
        <f t="shared" si="3424"/>
        <v>2</v>
      </c>
      <c r="P1720" s="2" t="str">
        <f t="shared" si="3424"/>
        <v>dez</v>
      </c>
      <c r="Q1720" s="7" t="str">
        <f>IF($N1720=1,IF(ISERROR(VLOOKUP($P1720,'M1'!$A:$C,Q$2,FALSE)),"NOT PRESENT",VLOOKUP($P1720,'M1'!$A:$C,Q$2,FALSE)),IF($N1720=2,IF(ISERROR(VLOOKUP(DATA!$P1720,'M2'!$A:$C,Q$2,FALSE)),"NOT PRESENT",VLOOKUP(DATA!$P1720,'M2'!$A:$C,Q$2,FALSE)),IF($N1720=0,IF(ISERROR(VLOOKUP($P1720,'M1'!$A:$C,Q$2,FALSE)),IF(ISERROR(VLOOKUP(DATA!$P1720,'M2'!$A:$C,Q$2,FALSE)),"NOT PRESENT",VLOOKUP(DATA!$P1720,'M2'!$A:$C,Q$2,FALSE)),VLOOKUP($P1720,'M1'!$A:$C,Q$2,FALSE)),"SPECIFY METHOD")))</f>
        <v>Debris - Zero</v>
      </c>
      <c r="R1720" s="7" t="str">
        <f>IF($N1720=1,IF(ISERROR(VLOOKUP($P1720,'M1'!$A:$C,R$2,FALSE)),"NOT PRESENT",VLOOKUP($P1720,'M1'!$A:$C,R$2,FALSE)),IF($N1720=2,IF(ISERROR(VLOOKUP(DATA!$P1720,'M2'!$A:$C,R$2,FALSE)),"NOT PRESENT",VLOOKUP(DATA!$P1720,'M2'!$A:$C,R$2,FALSE)),IF($N1720=0,IF(ISERROR(VLOOKUP($P1720,'M1'!$A:$C,R$2,FALSE)),IF(ISERROR(VLOOKUP(DATA!$P1720,'M2'!$A:$C,R$2,FALSE)),"NOT PRESENT",VLOOKUP(DATA!$P1720,'M2'!$A:$C,R$2,FALSE)),VLOOKUP($P1720,'M1'!$A:$C,R$2,FALSE)),"SPECIFY METHOD")))</f>
        <v>No Debris found</v>
      </c>
      <c r="S1720" s="33">
        <f t="shared" si="3350"/>
        <v>0</v>
      </c>
      <c r="T1720" s="2">
        <v>0</v>
      </c>
    </row>
    <row r="1721" spans="2:20">
      <c r="B1721" s="2" t="str">
        <f t="shared" ref="B1721:D1721" si="3425">IF(ISERROR(B1720),IF(ISERROR(B1719),IF(ISERROR(B1718),"BLANK",B1718),B1719),B1720)</f>
        <v>LH</v>
      </c>
      <c r="C1721" s="2" t="str">
        <f t="shared" si="3425"/>
        <v>KK</v>
      </c>
      <c r="D1721" s="2" t="str">
        <f t="shared" si="3425"/>
        <v>BC3</v>
      </c>
      <c r="E1721" s="7" t="str">
        <f>IF(ISERROR(VLOOKUP($D1721,SITES!$A:$E,2,FALSE)),"",VLOOKUP($D1721,SITES!$A:$E,2,FALSE))</f>
        <v>Broward County 3</v>
      </c>
      <c r="F1721" s="4">
        <f>IF(ISERROR(VLOOKUP($D1721,SITES!$A:$E,3,FALSE)),"",VLOOKUP($D1721,SITES!$A:$E,3,FALSE))</f>
        <v>26.158633333333334</v>
      </c>
      <c r="G1721" s="31">
        <f>IF(ISERROR(VLOOKUP($D1721,SITES!$A:$E,4,FALSE)),"",VLOOKUP($D1721,SITES!$A:$E,4,FALSE))</f>
        <v>-80.077349999999996</v>
      </c>
      <c r="H1721" s="50">
        <f t="shared" ref="H1721:P1721" si="3426">IF(ISERROR(H1720),IF(ISERROR(H1719),IF(ISERROR(H1718),"BLANK",H1718),H1719),H1720)</f>
        <v>45479</v>
      </c>
      <c r="I1721" s="2">
        <f t="shared" si="3426"/>
        <v>15</v>
      </c>
      <c r="J1721" s="2" t="str">
        <f t="shared" si="3426"/>
        <v>N</v>
      </c>
      <c r="K1721" s="6">
        <f t="shared" si="3426"/>
        <v>0.41666666666666669</v>
      </c>
      <c r="L1721" s="2" t="str">
        <f t="shared" si="3426"/>
        <v>Angela</v>
      </c>
      <c r="M1721" s="2">
        <f t="shared" si="3426"/>
        <v>18.899999999999999</v>
      </c>
      <c r="N1721" s="2">
        <f t="shared" si="3426"/>
        <v>2</v>
      </c>
      <c r="O1721" s="2">
        <f t="shared" si="3426"/>
        <v>2</v>
      </c>
      <c r="P1721" s="2" t="str">
        <f t="shared" si="3426"/>
        <v>dez</v>
      </c>
      <c r="Q1721" s="7" t="str">
        <f>IF($N1721=1,IF(ISERROR(VLOOKUP($P1721,'M1'!$A:$C,Q$2,FALSE)),"NOT PRESENT",VLOOKUP($P1721,'M1'!$A:$C,Q$2,FALSE)),IF($N1721=2,IF(ISERROR(VLOOKUP(DATA!$P1721,'M2'!$A:$C,Q$2,FALSE)),"NOT PRESENT",VLOOKUP(DATA!$P1721,'M2'!$A:$C,Q$2,FALSE)),IF($N1721=0,IF(ISERROR(VLOOKUP($P1721,'M1'!$A:$C,Q$2,FALSE)),IF(ISERROR(VLOOKUP(DATA!$P1721,'M2'!$A:$C,Q$2,FALSE)),"NOT PRESENT",VLOOKUP(DATA!$P1721,'M2'!$A:$C,Q$2,FALSE)),VLOOKUP($P1721,'M1'!$A:$C,Q$2,FALSE)),"SPECIFY METHOD")))</f>
        <v>Debris - Zero</v>
      </c>
      <c r="R1721" s="7" t="str">
        <f>IF($N1721=1,IF(ISERROR(VLOOKUP($P1721,'M1'!$A:$C,R$2,FALSE)),"NOT PRESENT",VLOOKUP($P1721,'M1'!$A:$C,R$2,FALSE)),IF($N1721=2,IF(ISERROR(VLOOKUP(DATA!$P1721,'M2'!$A:$C,R$2,FALSE)),"NOT PRESENT",VLOOKUP(DATA!$P1721,'M2'!$A:$C,R$2,FALSE)),IF($N1721=0,IF(ISERROR(VLOOKUP($P1721,'M1'!$A:$C,R$2,FALSE)),IF(ISERROR(VLOOKUP(DATA!$P1721,'M2'!$A:$C,R$2,FALSE)),"NOT PRESENT",VLOOKUP(DATA!$P1721,'M2'!$A:$C,R$2,FALSE)),VLOOKUP($P1721,'M1'!$A:$C,R$2,FALSE)),"SPECIFY METHOD")))</f>
        <v>No Debris found</v>
      </c>
      <c r="S1721" s="33">
        <f t="shared" si="3350"/>
        <v>0</v>
      </c>
      <c r="T1721" s="2">
        <v>0</v>
      </c>
    </row>
    <row r="1722" spans="2:20">
      <c r="B1722" s="2" t="str">
        <f t="shared" ref="B1722:D1722" si="3427">IF(ISERROR(B1721),IF(ISERROR(B1720),IF(ISERROR(B1719),"BLANK",B1719),B1720),B1721)</f>
        <v>LH</v>
      </c>
      <c r="C1722" s="2" t="str">
        <f t="shared" si="3427"/>
        <v>KK</v>
      </c>
      <c r="D1722" s="2" t="str">
        <f t="shared" si="3427"/>
        <v>BC3</v>
      </c>
      <c r="E1722" s="7" t="str">
        <f>IF(ISERROR(VLOOKUP($D1722,SITES!$A:$E,2,FALSE)),"",VLOOKUP($D1722,SITES!$A:$E,2,FALSE))</f>
        <v>Broward County 3</v>
      </c>
      <c r="F1722" s="4">
        <f>IF(ISERROR(VLOOKUP($D1722,SITES!$A:$E,3,FALSE)),"",VLOOKUP($D1722,SITES!$A:$E,3,FALSE))</f>
        <v>26.158633333333334</v>
      </c>
      <c r="G1722" s="31">
        <f>IF(ISERROR(VLOOKUP($D1722,SITES!$A:$E,4,FALSE)),"",VLOOKUP($D1722,SITES!$A:$E,4,FALSE))</f>
        <v>-80.077349999999996</v>
      </c>
      <c r="H1722" s="50">
        <f t="shared" ref="H1722:P1722" si="3428">IF(ISERROR(H1721),IF(ISERROR(H1720),IF(ISERROR(H1719),"BLANK",H1719),H1720),H1721)</f>
        <v>45479</v>
      </c>
      <c r="I1722" s="2">
        <f t="shared" si="3428"/>
        <v>15</v>
      </c>
      <c r="J1722" s="2" t="str">
        <f t="shared" si="3428"/>
        <v>N</v>
      </c>
      <c r="K1722" s="6">
        <f t="shared" si="3428"/>
        <v>0.41666666666666669</v>
      </c>
      <c r="L1722" s="2" t="str">
        <f t="shared" si="3428"/>
        <v>Angela</v>
      </c>
      <c r="M1722" s="2">
        <f t="shared" si="3428"/>
        <v>18.899999999999999</v>
      </c>
      <c r="N1722" s="2">
        <f t="shared" si="3428"/>
        <v>2</v>
      </c>
      <c r="O1722" s="2">
        <f t="shared" si="3428"/>
        <v>2</v>
      </c>
      <c r="P1722" s="2" t="str">
        <f t="shared" si="3428"/>
        <v>dez</v>
      </c>
      <c r="Q1722" s="7" t="str">
        <f>IF($N1722=1,IF(ISERROR(VLOOKUP($P1722,'M1'!$A:$C,Q$2,FALSE)),"NOT PRESENT",VLOOKUP($P1722,'M1'!$A:$C,Q$2,FALSE)),IF($N1722=2,IF(ISERROR(VLOOKUP(DATA!$P1722,'M2'!$A:$C,Q$2,FALSE)),"NOT PRESENT",VLOOKUP(DATA!$P1722,'M2'!$A:$C,Q$2,FALSE)),IF($N1722=0,IF(ISERROR(VLOOKUP($P1722,'M1'!$A:$C,Q$2,FALSE)),IF(ISERROR(VLOOKUP(DATA!$P1722,'M2'!$A:$C,Q$2,FALSE)),"NOT PRESENT",VLOOKUP(DATA!$P1722,'M2'!$A:$C,Q$2,FALSE)),VLOOKUP($P1722,'M1'!$A:$C,Q$2,FALSE)),"SPECIFY METHOD")))</f>
        <v>Debris - Zero</v>
      </c>
      <c r="R1722" s="7" t="str">
        <f>IF($N1722=1,IF(ISERROR(VLOOKUP($P1722,'M1'!$A:$C,R$2,FALSE)),"NOT PRESENT",VLOOKUP($P1722,'M1'!$A:$C,R$2,FALSE)),IF($N1722=2,IF(ISERROR(VLOOKUP(DATA!$P1722,'M2'!$A:$C,R$2,FALSE)),"NOT PRESENT",VLOOKUP(DATA!$P1722,'M2'!$A:$C,R$2,FALSE)),IF($N1722=0,IF(ISERROR(VLOOKUP($P1722,'M1'!$A:$C,R$2,FALSE)),IF(ISERROR(VLOOKUP(DATA!$P1722,'M2'!$A:$C,R$2,FALSE)),"NOT PRESENT",VLOOKUP(DATA!$P1722,'M2'!$A:$C,R$2,FALSE)),VLOOKUP($P1722,'M1'!$A:$C,R$2,FALSE)),"SPECIFY METHOD")))</f>
        <v>No Debris found</v>
      </c>
      <c r="S1722" s="33">
        <f t="shared" si="3350"/>
        <v>0</v>
      </c>
      <c r="T1722" s="2">
        <v>0</v>
      </c>
    </row>
    <row r="1723" spans="2:20">
      <c r="B1723" s="2" t="str">
        <f t="shared" ref="B1723:D1723" si="3429">IF(ISERROR(B1722),IF(ISERROR(B1721),IF(ISERROR(B1720),"BLANK",B1720),B1721),B1722)</f>
        <v>LH</v>
      </c>
      <c r="C1723" s="2" t="str">
        <f t="shared" si="3429"/>
        <v>KK</v>
      </c>
      <c r="D1723" s="2" t="str">
        <f t="shared" si="3429"/>
        <v>BC3</v>
      </c>
      <c r="E1723" s="7" t="str">
        <f>IF(ISERROR(VLOOKUP($D1723,SITES!$A:$E,2,FALSE)),"",VLOOKUP($D1723,SITES!$A:$E,2,FALSE))</f>
        <v>Broward County 3</v>
      </c>
      <c r="F1723" s="4">
        <f>IF(ISERROR(VLOOKUP($D1723,SITES!$A:$E,3,FALSE)),"",VLOOKUP($D1723,SITES!$A:$E,3,FALSE))</f>
        <v>26.158633333333334</v>
      </c>
      <c r="G1723" s="31">
        <f>IF(ISERROR(VLOOKUP($D1723,SITES!$A:$E,4,FALSE)),"",VLOOKUP($D1723,SITES!$A:$E,4,FALSE))</f>
        <v>-80.077349999999996</v>
      </c>
      <c r="H1723" s="50">
        <f t="shared" ref="H1723:P1723" si="3430">IF(ISERROR(H1722),IF(ISERROR(H1721),IF(ISERROR(H1720),"BLANK",H1720),H1721),H1722)</f>
        <v>45479</v>
      </c>
      <c r="I1723" s="2">
        <f t="shared" si="3430"/>
        <v>15</v>
      </c>
      <c r="J1723" s="2" t="str">
        <f t="shared" si="3430"/>
        <v>N</v>
      </c>
      <c r="K1723" s="6">
        <f t="shared" si="3430"/>
        <v>0.41666666666666669</v>
      </c>
      <c r="L1723" s="2" t="str">
        <f t="shared" si="3430"/>
        <v>Angela</v>
      </c>
      <c r="M1723" s="2">
        <f t="shared" si="3430"/>
        <v>18.899999999999999</v>
      </c>
      <c r="N1723" s="2">
        <f t="shared" si="3430"/>
        <v>2</v>
      </c>
      <c r="O1723" s="2">
        <f t="shared" si="3430"/>
        <v>2</v>
      </c>
      <c r="P1723" s="2" t="str">
        <f t="shared" si="3430"/>
        <v>dez</v>
      </c>
      <c r="Q1723" s="7" t="str">
        <f>IF($N1723=1,IF(ISERROR(VLOOKUP($P1723,'M1'!$A:$C,Q$2,FALSE)),"NOT PRESENT",VLOOKUP($P1723,'M1'!$A:$C,Q$2,FALSE)),IF($N1723=2,IF(ISERROR(VLOOKUP(DATA!$P1723,'M2'!$A:$C,Q$2,FALSE)),"NOT PRESENT",VLOOKUP(DATA!$P1723,'M2'!$A:$C,Q$2,FALSE)),IF($N1723=0,IF(ISERROR(VLOOKUP($P1723,'M1'!$A:$C,Q$2,FALSE)),IF(ISERROR(VLOOKUP(DATA!$P1723,'M2'!$A:$C,Q$2,FALSE)),"NOT PRESENT",VLOOKUP(DATA!$P1723,'M2'!$A:$C,Q$2,FALSE)),VLOOKUP($P1723,'M1'!$A:$C,Q$2,FALSE)),"SPECIFY METHOD")))</f>
        <v>Debris - Zero</v>
      </c>
      <c r="R1723" s="7" t="str">
        <f>IF($N1723=1,IF(ISERROR(VLOOKUP($P1723,'M1'!$A:$C,R$2,FALSE)),"NOT PRESENT",VLOOKUP($P1723,'M1'!$A:$C,R$2,FALSE)),IF($N1723=2,IF(ISERROR(VLOOKUP(DATA!$P1723,'M2'!$A:$C,R$2,FALSE)),"NOT PRESENT",VLOOKUP(DATA!$P1723,'M2'!$A:$C,R$2,FALSE)),IF($N1723=0,IF(ISERROR(VLOOKUP($P1723,'M1'!$A:$C,R$2,FALSE)),IF(ISERROR(VLOOKUP(DATA!$P1723,'M2'!$A:$C,R$2,FALSE)),"NOT PRESENT",VLOOKUP(DATA!$P1723,'M2'!$A:$C,R$2,FALSE)),VLOOKUP($P1723,'M1'!$A:$C,R$2,FALSE)),"SPECIFY METHOD")))</f>
        <v>No Debris found</v>
      </c>
      <c r="S1723" s="33">
        <f t="shared" si="3350"/>
        <v>0</v>
      </c>
      <c r="T1723" s="2">
        <v>0</v>
      </c>
    </row>
    <row r="1724" spans="2:20">
      <c r="B1724" s="2" t="str">
        <f t="shared" ref="B1724:D1724" si="3431">IF(ISERROR(B1723),IF(ISERROR(B1722),IF(ISERROR(B1721),"BLANK",B1721),B1722),B1723)</f>
        <v>LH</v>
      </c>
      <c r="C1724" s="2" t="str">
        <f t="shared" si="3431"/>
        <v>KK</v>
      </c>
      <c r="D1724" s="2" t="str">
        <f t="shared" si="3431"/>
        <v>BC3</v>
      </c>
      <c r="E1724" s="7" t="str">
        <f>IF(ISERROR(VLOOKUP($D1724,SITES!$A:$E,2,FALSE)),"",VLOOKUP($D1724,SITES!$A:$E,2,FALSE))</f>
        <v>Broward County 3</v>
      </c>
      <c r="F1724" s="4">
        <f>IF(ISERROR(VLOOKUP($D1724,SITES!$A:$E,3,FALSE)),"",VLOOKUP($D1724,SITES!$A:$E,3,FALSE))</f>
        <v>26.158633333333334</v>
      </c>
      <c r="G1724" s="31">
        <f>IF(ISERROR(VLOOKUP($D1724,SITES!$A:$E,4,FALSE)),"",VLOOKUP($D1724,SITES!$A:$E,4,FALSE))</f>
        <v>-80.077349999999996</v>
      </c>
      <c r="H1724" s="50">
        <f t="shared" ref="H1724:P1724" si="3432">IF(ISERROR(H1723),IF(ISERROR(H1722),IF(ISERROR(H1721),"BLANK",H1721),H1722),H1723)</f>
        <v>45479</v>
      </c>
      <c r="I1724" s="2">
        <f t="shared" si="3432"/>
        <v>15</v>
      </c>
      <c r="J1724" s="2" t="str">
        <f t="shared" si="3432"/>
        <v>N</v>
      </c>
      <c r="K1724" s="6">
        <f t="shared" si="3432"/>
        <v>0.41666666666666669</v>
      </c>
      <c r="L1724" s="2" t="str">
        <f t="shared" si="3432"/>
        <v>Angela</v>
      </c>
      <c r="M1724" s="2">
        <f t="shared" si="3432"/>
        <v>18.899999999999999</v>
      </c>
      <c r="N1724" s="2">
        <f t="shared" si="3432"/>
        <v>2</v>
      </c>
      <c r="O1724" s="2">
        <f t="shared" si="3432"/>
        <v>2</v>
      </c>
      <c r="P1724" s="2" t="str">
        <f t="shared" si="3432"/>
        <v>dez</v>
      </c>
      <c r="Q1724" s="7" t="str">
        <f>IF($N1724=1,IF(ISERROR(VLOOKUP($P1724,'M1'!$A:$C,Q$2,FALSE)),"NOT PRESENT",VLOOKUP($P1724,'M1'!$A:$C,Q$2,FALSE)),IF($N1724=2,IF(ISERROR(VLOOKUP(DATA!$P1724,'M2'!$A:$C,Q$2,FALSE)),"NOT PRESENT",VLOOKUP(DATA!$P1724,'M2'!$A:$C,Q$2,FALSE)),IF($N1724=0,IF(ISERROR(VLOOKUP($P1724,'M1'!$A:$C,Q$2,FALSE)),IF(ISERROR(VLOOKUP(DATA!$P1724,'M2'!$A:$C,Q$2,FALSE)),"NOT PRESENT",VLOOKUP(DATA!$P1724,'M2'!$A:$C,Q$2,FALSE)),VLOOKUP($P1724,'M1'!$A:$C,Q$2,FALSE)),"SPECIFY METHOD")))</f>
        <v>Debris - Zero</v>
      </c>
      <c r="R1724" s="7" t="str">
        <f>IF($N1724=1,IF(ISERROR(VLOOKUP($P1724,'M1'!$A:$C,R$2,FALSE)),"NOT PRESENT",VLOOKUP($P1724,'M1'!$A:$C,R$2,FALSE)),IF($N1724=2,IF(ISERROR(VLOOKUP(DATA!$P1724,'M2'!$A:$C,R$2,FALSE)),"NOT PRESENT",VLOOKUP(DATA!$P1724,'M2'!$A:$C,R$2,FALSE)),IF($N1724=0,IF(ISERROR(VLOOKUP($P1724,'M1'!$A:$C,R$2,FALSE)),IF(ISERROR(VLOOKUP(DATA!$P1724,'M2'!$A:$C,R$2,FALSE)),"NOT PRESENT",VLOOKUP(DATA!$P1724,'M2'!$A:$C,R$2,FALSE)),VLOOKUP($P1724,'M1'!$A:$C,R$2,FALSE)),"SPECIFY METHOD")))</f>
        <v>No Debris found</v>
      </c>
      <c r="S1724" s="33">
        <f t="shared" si="3350"/>
        <v>0</v>
      </c>
      <c r="T1724" s="2">
        <v>0</v>
      </c>
    </row>
    <row r="1725" spans="2:20">
      <c r="B1725" s="2" t="str">
        <f t="shared" ref="B1725:D1725" si="3433">IF(ISERROR(B1724),IF(ISERROR(B1723),IF(ISERROR(B1722),"BLANK",B1722),B1723),B1724)</f>
        <v>LH</v>
      </c>
      <c r="C1725" s="2" t="str">
        <f t="shared" si="3433"/>
        <v>KK</v>
      </c>
      <c r="D1725" s="2" t="str">
        <f t="shared" si="3433"/>
        <v>BC3</v>
      </c>
      <c r="E1725" s="7" t="str">
        <f>IF(ISERROR(VLOOKUP($D1725,SITES!$A:$E,2,FALSE)),"",VLOOKUP($D1725,SITES!$A:$E,2,FALSE))</f>
        <v>Broward County 3</v>
      </c>
      <c r="F1725" s="4">
        <f>IF(ISERROR(VLOOKUP($D1725,SITES!$A:$E,3,FALSE)),"",VLOOKUP($D1725,SITES!$A:$E,3,FALSE))</f>
        <v>26.158633333333334</v>
      </c>
      <c r="G1725" s="31">
        <f>IF(ISERROR(VLOOKUP($D1725,SITES!$A:$E,4,FALSE)),"",VLOOKUP($D1725,SITES!$A:$E,4,FALSE))</f>
        <v>-80.077349999999996</v>
      </c>
      <c r="H1725" s="50">
        <f t="shared" ref="H1725:P1725" si="3434">IF(ISERROR(H1724),IF(ISERROR(H1723),IF(ISERROR(H1722),"BLANK",H1722),H1723),H1724)</f>
        <v>45479</v>
      </c>
      <c r="I1725" s="2">
        <f t="shared" si="3434"/>
        <v>15</v>
      </c>
      <c r="J1725" s="2" t="str">
        <f t="shared" si="3434"/>
        <v>N</v>
      </c>
      <c r="K1725" s="6">
        <f t="shared" si="3434"/>
        <v>0.41666666666666669</v>
      </c>
      <c r="L1725" s="2" t="str">
        <f t="shared" si="3434"/>
        <v>Angela</v>
      </c>
      <c r="M1725" s="2">
        <f t="shared" si="3434"/>
        <v>18.899999999999999</v>
      </c>
      <c r="N1725" s="2">
        <f t="shared" si="3434"/>
        <v>2</v>
      </c>
      <c r="O1725" s="2">
        <f t="shared" si="3434"/>
        <v>2</v>
      </c>
      <c r="P1725" s="2" t="str">
        <f t="shared" si="3434"/>
        <v>dez</v>
      </c>
      <c r="Q1725" s="7" t="str">
        <f>IF($N1725=1,IF(ISERROR(VLOOKUP($P1725,'M1'!$A:$C,Q$2,FALSE)),"NOT PRESENT",VLOOKUP($P1725,'M1'!$A:$C,Q$2,FALSE)),IF($N1725=2,IF(ISERROR(VLOOKUP(DATA!$P1725,'M2'!$A:$C,Q$2,FALSE)),"NOT PRESENT",VLOOKUP(DATA!$P1725,'M2'!$A:$C,Q$2,FALSE)),IF($N1725=0,IF(ISERROR(VLOOKUP($P1725,'M1'!$A:$C,Q$2,FALSE)),IF(ISERROR(VLOOKUP(DATA!$P1725,'M2'!$A:$C,Q$2,FALSE)),"NOT PRESENT",VLOOKUP(DATA!$P1725,'M2'!$A:$C,Q$2,FALSE)),VLOOKUP($P1725,'M1'!$A:$C,Q$2,FALSE)),"SPECIFY METHOD")))</f>
        <v>Debris - Zero</v>
      </c>
      <c r="R1725" s="7" t="str">
        <f>IF($N1725=1,IF(ISERROR(VLOOKUP($P1725,'M1'!$A:$C,R$2,FALSE)),"NOT PRESENT",VLOOKUP($P1725,'M1'!$A:$C,R$2,FALSE)),IF($N1725=2,IF(ISERROR(VLOOKUP(DATA!$P1725,'M2'!$A:$C,R$2,FALSE)),"NOT PRESENT",VLOOKUP(DATA!$P1725,'M2'!$A:$C,R$2,FALSE)),IF($N1725=0,IF(ISERROR(VLOOKUP($P1725,'M1'!$A:$C,R$2,FALSE)),IF(ISERROR(VLOOKUP(DATA!$P1725,'M2'!$A:$C,R$2,FALSE)),"NOT PRESENT",VLOOKUP(DATA!$P1725,'M2'!$A:$C,R$2,FALSE)),VLOOKUP($P1725,'M1'!$A:$C,R$2,FALSE)),"SPECIFY METHOD")))</f>
        <v>No Debris found</v>
      </c>
      <c r="S1725" s="33">
        <f t="shared" si="3350"/>
        <v>0</v>
      </c>
      <c r="T1725" s="2">
        <v>0</v>
      </c>
    </row>
    <row r="1726" spans="2:20">
      <c r="B1726" s="2" t="str">
        <f t="shared" ref="B1726:D1726" si="3435">IF(ISERROR(B1725),IF(ISERROR(B1724),IF(ISERROR(B1723),"BLANK",B1723),B1724),B1725)</f>
        <v>LH</v>
      </c>
      <c r="C1726" s="2" t="str">
        <f t="shared" si="3435"/>
        <v>KK</v>
      </c>
      <c r="D1726" s="2" t="str">
        <f t="shared" si="3435"/>
        <v>BC3</v>
      </c>
      <c r="E1726" s="7" t="str">
        <f>IF(ISERROR(VLOOKUP($D1726,SITES!$A:$E,2,FALSE)),"",VLOOKUP($D1726,SITES!$A:$E,2,FALSE))</f>
        <v>Broward County 3</v>
      </c>
      <c r="F1726" s="4">
        <f>IF(ISERROR(VLOOKUP($D1726,SITES!$A:$E,3,FALSE)),"",VLOOKUP($D1726,SITES!$A:$E,3,FALSE))</f>
        <v>26.158633333333334</v>
      </c>
      <c r="G1726" s="31">
        <f>IF(ISERROR(VLOOKUP($D1726,SITES!$A:$E,4,FALSE)),"",VLOOKUP($D1726,SITES!$A:$E,4,FALSE))</f>
        <v>-80.077349999999996</v>
      </c>
      <c r="H1726" s="50">
        <f t="shared" ref="H1726:P1726" si="3436">IF(ISERROR(H1725),IF(ISERROR(H1724),IF(ISERROR(H1723),"BLANK",H1723),H1724),H1725)</f>
        <v>45479</v>
      </c>
      <c r="I1726" s="2">
        <f t="shared" si="3436"/>
        <v>15</v>
      </c>
      <c r="J1726" s="2" t="str">
        <f t="shared" si="3436"/>
        <v>N</v>
      </c>
      <c r="K1726" s="6">
        <f t="shared" si="3436"/>
        <v>0.41666666666666669</v>
      </c>
      <c r="L1726" s="2" t="str">
        <f t="shared" si="3436"/>
        <v>Angela</v>
      </c>
      <c r="M1726" s="2">
        <f t="shared" si="3436"/>
        <v>18.899999999999999</v>
      </c>
      <c r="N1726" s="2">
        <f t="shared" si="3436"/>
        <v>2</v>
      </c>
      <c r="O1726" s="2">
        <f t="shared" si="3436"/>
        <v>2</v>
      </c>
      <c r="P1726" s="2" t="str">
        <f t="shared" si="3436"/>
        <v>dez</v>
      </c>
      <c r="Q1726" s="7" t="str">
        <f>IF($N1726=1,IF(ISERROR(VLOOKUP($P1726,'M1'!$A:$C,Q$2,FALSE)),"NOT PRESENT",VLOOKUP($P1726,'M1'!$A:$C,Q$2,FALSE)),IF($N1726=2,IF(ISERROR(VLOOKUP(DATA!$P1726,'M2'!$A:$C,Q$2,FALSE)),"NOT PRESENT",VLOOKUP(DATA!$P1726,'M2'!$A:$C,Q$2,FALSE)),IF($N1726=0,IF(ISERROR(VLOOKUP($P1726,'M1'!$A:$C,Q$2,FALSE)),IF(ISERROR(VLOOKUP(DATA!$P1726,'M2'!$A:$C,Q$2,FALSE)),"NOT PRESENT",VLOOKUP(DATA!$P1726,'M2'!$A:$C,Q$2,FALSE)),VLOOKUP($P1726,'M1'!$A:$C,Q$2,FALSE)),"SPECIFY METHOD")))</f>
        <v>Debris - Zero</v>
      </c>
      <c r="R1726" s="7" t="str">
        <f>IF($N1726=1,IF(ISERROR(VLOOKUP($P1726,'M1'!$A:$C,R$2,FALSE)),"NOT PRESENT",VLOOKUP($P1726,'M1'!$A:$C,R$2,FALSE)),IF($N1726=2,IF(ISERROR(VLOOKUP(DATA!$P1726,'M2'!$A:$C,R$2,FALSE)),"NOT PRESENT",VLOOKUP(DATA!$P1726,'M2'!$A:$C,R$2,FALSE)),IF($N1726=0,IF(ISERROR(VLOOKUP($P1726,'M1'!$A:$C,R$2,FALSE)),IF(ISERROR(VLOOKUP(DATA!$P1726,'M2'!$A:$C,R$2,FALSE)),"NOT PRESENT",VLOOKUP(DATA!$P1726,'M2'!$A:$C,R$2,FALSE)),VLOOKUP($P1726,'M1'!$A:$C,R$2,FALSE)),"SPECIFY METHOD")))</f>
        <v>No Debris found</v>
      </c>
      <c r="S1726" s="33">
        <f t="shared" si="3350"/>
        <v>0</v>
      </c>
      <c r="T1726" s="2">
        <v>0</v>
      </c>
    </row>
    <row r="1727" spans="2:20">
      <c r="B1727" s="2" t="str">
        <f t="shared" ref="B1727:D1727" si="3437">IF(ISERROR(B1726),IF(ISERROR(B1725),IF(ISERROR(B1724),"BLANK",B1724),B1725),B1726)</f>
        <v>LH</v>
      </c>
      <c r="C1727" s="2" t="str">
        <f t="shared" si="3437"/>
        <v>KK</v>
      </c>
      <c r="D1727" s="2" t="str">
        <f t="shared" si="3437"/>
        <v>BC3</v>
      </c>
      <c r="E1727" s="7" t="str">
        <f>IF(ISERROR(VLOOKUP($D1727,SITES!$A:$E,2,FALSE)),"",VLOOKUP($D1727,SITES!$A:$E,2,FALSE))</f>
        <v>Broward County 3</v>
      </c>
      <c r="F1727" s="4">
        <f>IF(ISERROR(VLOOKUP($D1727,SITES!$A:$E,3,FALSE)),"",VLOOKUP($D1727,SITES!$A:$E,3,FALSE))</f>
        <v>26.158633333333334</v>
      </c>
      <c r="G1727" s="31">
        <f>IF(ISERROR(VLOOKUP($D1727,SITES!$A:$E,4,FALSE)),"",VLOOKUP($D1727,SITES!$A:$E,4,FALSE))</f>
        <v>-80.077349999999996</v>
      </c>
      <c r="H1727" s="50">
        <f t="shared" ref="H1727:P1727" si="3438">IF(ISERROR(H1726),IF(ISERROR(H1725),IF(ISERROR(H1724),"BLANK",H1724),H1725),H1726)</f>
        <v>45479</v>
      </c>
      <c r="I1727" s="2">
        <f t="shared" si="3438"/>
        <v>15</v>
      </c>
      <c r="J1727" s="2" t="str">
        <f t="shared" si="3438"/>
        <v>N</v>
      </c>
      <c r="K1727" s="6">
        <f t="shared" si="3438"/>
        <v>0.41666666666666669</v>
      </c>
      <c r="L1727" s="2" t="str">
        <f t="shared" si="3438"/>
        <v>Angela</v>
      </c>
      <c r="M1727" s="2">
        <f t="shared" si="3438"/>
        <v>18.899999999999999</v>
      </c>
      <c r="N1727" s="2">
        <f t="shared" si="3438"/>
        <v>2</v>
      </c>
      <c r="O1727" s="2">
        <f t="shared" si="3438"/>
        <v>2</v>
      </c>
      <c r="P1727" s="2" t="str">
        <f t="shared" si="3438"/>
        <v>dez</v>
      </c>
      <c r="Q1727" s="7" t="str">
        <f>IF($N1727=1,IF(ISERROR(VLOOKUP($P1727,'M1'!$A:$C,Q$2,FALSE)),"NOT PRESENT",VLOOKUP($P1727,'M1'!$A:$C,Q$2,FALSE)),IF($N1727=2,IF(ISERROR(VLOOKUP(DATA!$P1727,'M2'!$A:$C,Q$2,FALSE)),"NOT PRESENT",VLOOKUP(DATA!$P1727,'M2'!$A:$C,Q$2,FALSE)),IF($N1727=0,IF(ISERROR(VLOOKUP($P1727,'M1'!$A:$C,Q$2,FALSE)),IF(ISERROR(VLOOKUP(DATA!$P1727,'M2'!$A:$C,Q$2,FALSE)),"NOT PRESENT",VLOOKUP(DATA!$P1727,'M2'!$A:$C,Q$2,FALSE)),VLOOKUP($P1727,'M1'!$A:$C,Q$2,FALSE)),"SPECIFY METHOD")))</f>
        <v>Debris - Zero</v>
      </c>
      <c r="R1727" s="7" t="str">
        <f>IF($N1727=1,IF(ISERROR(VLOOKUP($P1727,'M1'!$A:$C,R$2,FALSE)),"NOT PRESENT",VLOOKUP($P1727,'M1'!$A:$C,R$2,FALSE)),IF($N1727=2,IF(ISERROR(VLOOKUP(DATA!$P1727,'M2'!$A:$C,R$2,FALSE)),"NOT PRESENT",VLOOKUP(DATA!$P1727,'M2'!$A:$C,R$2,FALSE)),IF($N1727=0,IF(ISERROR(VLOOKUP($P1727,'M1'!$A:$C,R$2,FALSE)),IF(ISERROR(VLOOKUP(DATA!$P1727,'M2'!$A:$C,R$2,FALSE)),"NOT PRESENT",VLOOKUP(DATA!$P1727,'M2'!$A:$C,R$2,FALSE)),VLOOKUP($P1727,'M1'!$A:$C,R$2,FALSE)),"SPECIFY METHOD")))</f>
        <v>No Debris found</v>
      </c>
      <c r="S1727" s="33">
        <f t="shared" si="3350"/>
        <v>0</v>
      </c>
      <c r="T1727" s="2">
        <v>0</v>
      </c>
    </row>
    <row r="1728" spans="2:20">
      <c r="B1728" s="2" t="str">
        <f t="shared" ref="B1728:D1728" si="3439">IF(ISERROR(B1727),IF(ISERROR(B1726),IF(ISERROR(B1725),"BLANK",B1725),B1726),B1727)</f>
        <v>LH</v>
      </c>
      <c r="C1728" s="2" t="str">
        <f t="shared" si="3439"/>
        <v>KK</v>
      </c>
      <c r="D1728" s="2" t="str">
        <f t="shared" si="3439"/>
        <v>BC3</v>
      </c>
      <c r="E1728" s="7" t="str">
        <f>IF(ISERROR(VLOOKUP($D1728,SITES!$A:$E,2,FALSE)),"",VLOOKUP($D1728,SITES!$A:$E,2,FALSE))</f>
        <v>Broward County 3</v>
      </c>
      <c r="F1728" s="4">
        <f>IF(ISERROR(VLOOKUP($D1728,SITES!$A:$E,3,FALSE)),"",VLOOKUP($D1728,SITES!$A:$E,3,FALSE))</f>
        <v>26.158633333333334</v>
      </c>
      <c r="G1728" s="31">
        <f>IF(ISERROR(VLOOKUP($D1728,SITES!$A:$E,4,FALSE)),"",VLOOKUP($D1728,SITES!$A:$E,4,FALSE))</f>
        <v>-80.077349999999996</v>
      </c>
      <c r="H1728" s="50">
        <f t="shared" ref="H1728:P1728" si="3440">IF(ISERROR(H1727),IF(ISERROR(H1726),IF(ISERROR(H1725),"BLANK",H1725),H1726),H1727)</f>
        <v>45479</v>
      </c>
      <c r="I1728" s="2">
        <f t="shared" si="3440"/>
        <v>15</v>
      </c>
      <c r="J1728" s="2" t="str">
        <f t="shared" si="3440"/>
        <v>N</v>
      </c>
      <c r="K1728" s="6">
        <f t="shared" si="3440"/>
        <v>0.41666666666666669</v>
      </c>
      <c r="L1728" s="2" t="str">
        <f t="shared" si="3440"/>
        <v>Angela</v>
      </c>
      <c r="M1728" s="2">
        <f t="shared" si="3440"/>
        <v>18.899999999999999</v>
      </c>
      <c r="N1728" s="2">
        <f t="shared" si="3440"/>
        <v>2</v>
      </c>
      <c r="O1728" s="2">
        <f t="shared" si="3440"/>
        <v>2</v>
      </c>
      <c r="P1728" s="2" t="str">
        <f t="shared" si="3440"/>
        <v>dez</v>
      </c>
      <c r="Q1728" s="7" t="str">
        <f>IF($N1728=1,IF(ISERROR(VLOOKUP($P1728,'M1'!$A:$C,Q$2,FALSE)),"NOT PRESENT",VLOOKUP($P1728,'M1'!$A:$C,Q$2,FALSE)),IF($N1728=2,IF(ISERROR(VLOOKUP(DATA!$P1728,'M2'!$A:$C,Q$2,FALSE)),"NOT PRESENT",VLOOKUP(DATA!$P1728,'M2'!$A:$C,Q$2,FALSE)),IF($N1728=0,IF(ISERROR(VLOOKUP($P1728,'M1'!$A:$C,Q$2,FALSE)),IF(ISERROR(VLOOKUP(DATA!$P1728,'M2'!$A:$C,Q$2,FALSE)),"NOT PRESENT",VLOOKUP(DATA!$P1728,'M2'!$A:$C,Q$2,FALSE)),VLOOKUP($P1728,'M1'!$A:$C,Q$2,FALSE)),"SPECIFY METHOD")))</f>
        <v>Debris - Zero</v>
      </c>
      <c r="R1728" s="7" t="str">
        <f>IF($N1728=1,IF(ISERROR(VLOOKUP($P1728,'M1'!$A:$C,R$2,FALSE)),"NOT PRESENT",VLOOKUP($P1728,'M1'!$A:$C,R$2,FALSE)),IF($N1728=2,IF(ISERROR(VLOOKUP(DATA!$P1728,'M2'!$A:$C,R$2,FALSE)),"NOT PRESENT",VLOOKUP(DATA!$P1728,'M2'!$A:$C,R$2,FALSE)),IF($N1728=0,IF(ISERROR(VLOOKUP($P1728,'M1'!$A:$C,R$2,FALSE)),IF(ISERROR(VLOOKUP(DATA!$P1728,'M2'!$A:$C,R$2,FALSE)),"NOT PRESENT",VLOOKUP(DATA!$P1728,'M2'!$A:$C,R$2,FALSE)),VLOOKUP($P1728,'M1'!$A:$C,R$2,FALSE)),"SPECIFY METHOD")))</f>
        <v>No Debris found</v>
      </c>
      <c r="S1728" s="33">
        <f t="shared" si="3350"/>
        <v>0</v>
      </c>
      <c r="T1728" s="2">
        <v>0</v>
      </c>
    </row>
    <row r="1729" spans="2:20">
      <c r="B1729" s="2" t="str">
        <f t="shared" ref="B1729:D1729" si="3441">IF(ISERROR(B1728),IF(ISERROR(B1727),IF(ISERROR(B1726),"BLANK",B1726),B1727),B1728)</f>
        <v>LH</v>
      </c>
      <c r="C1729" s="2" t="str">
        <f t="shared" si="3441"/>
        <v>KK</v>
      </c>
      <c r="D1729" s="2" t="str">
        <f t="shared" si="3441"/>
        <v>BC3</v>
      </c>
      <c r="E1729" s="7" t="str">
        <f>IF(ISERROR(VLOOKUP($D1729,SITES!$A:$E,2,FALSE)),"",VLOOKUP($D1729,SITES!$A:$E,2,FALSE))</f>
        <v>Broward County 3</v>
      </c>
      <c r="F1729" s="4">
        <f>IF(ISERROR(VLOOKUP($D1729,SITES!$A:$E,3,FALSE)),"",VLOOKUP($D1729,SITES!$A:$E,3,FALSE))</f>
        <v>26.158633333333334</v>
      </c>
      <c r="G1729" s="31">
        <f>IF(ISERROR(VLOOKUP($D1729,SITES!$A:$E,4,FALSE)),"",VLOOKUP($D1729,SITES!$A:$E,4,FALSE))</f>
        <v>-80.077349999999996</v>
      </c>
      <c r="H1729" s="50">
        <f t="shared" ref="H1729:P1729" si="3442">IF(ISERROR(H1728),IF(ISERROR(H1727),IF(ISERROR(H1726),"BLANK",H1726),H1727),H1728)</f>
        <v>45479</v>
      </c>
      <c r="I1729" s="2">
        <f t="shared" si="3442"/>
        <v>15</v>
      </c>
      <c r="J1729" s="2" t="str">
        <f t="shared" si="3442"/>
        <v>N</v>
      </c>
      <c r="K1729" s="6">
        <f t="shared" si="3442"/>
        <v>0.41666666666666669</v>
      </c>
      <c r="L1729" s="2" t="str">
        <f t="shared" si="3442"/>
        <v>Angela</v>
      </c>
      <c r="M1729" s="2">
        <f t="shared" si="3442"/>
        <v>18.899999999999999</v>
      </c>
      <c r="N1729" s="2">
        <f t="shared" si="3442"/>
        <v>2</v>
      </c>
      <c r="O1729" s="2">
        <f t="shared" si="3442"/>
        <v>2</v>
      </c>
      <c r="P1729" s="2" t="str">
        <f t="shared" si="3442"/>
        <v>dez</v>
      </c>
      <c r="Q1729" s="7" t="str">
        <f>IF($N1729=1,IF(ISERROR(VLOOKUP($P1729,'M1'!$A:$C,Q$2,FALSE)),"NOT PRESENT",VLOOKUP($P1729,'M1'!$A:$C,Q$2,FALSE)),IF($N1729=2,IF(ISERROR(VLOOKUP(DATA!$P1729,'M2'!$A:$C,Q$2,FALSE)),"NOT PRESENT",VLOOKUP(DATA!$P1729,'M2'!$A:$C,Q$2,FALSE)),IF($N1729=0,IF(ISERROR(VLOOKUP($P1729,'M1'!$A:$C,Q$2,FALSE)),IF(ISERROR(VLOOKUP(DATA!$P1729,'M2'!$A:$C,Q$2,FALSE)),"NOT PRESENT",VLOOKUP(DATA!$P1729,'M2'!$A:$C,Q$2,FALSE)),VLOOKUP($P1729,'M1'!$A:$C,Q$2,FALSE)),"SPECIFY METHOD")))</f>
        <v>Debris - Zero</v>
      </c>
      <c r="R1729" s="7" t="str">
        <f>IF($N1729=1,IF(ISERROR(VLOOKUP($P1729,'M1'!$A:$C,R$2,FALSE)),"NOT PRESENT",VLOOKUP($P1729,'M1'!$A:$C,R$2,FALSE)),IF($N1729=2,IF(ISERROR(VLOOKUP(DATA!$P1729,'M2'!$A:$C,R$2,FALSE)),"NOT PRESENT",VLOOKUP(DATA!$P1729,'M2'!$A:$C,R$2,FALSE)),IF($N1729=0,IF(ISERROR(VLOOKUP($P1729,'M1'!$A:$C,R$2,FALSE)),IF(ISERROR(VLOOKUP(DATA!$P1729,'M2'!$A:$C,R$2,FALSE)),"NOT PRESENT",VLOOKUP(DATA!$P1729,'M2'!$A:$C,R$2,FALSE)),VLOOKUP($P1729,'M1'!$A:$C,R$2,FALSE)),"SPECIFY METHOD")))</f>
        <v>No Debris found</v>
      </c>
      <c r="S1729" s="33">
        <f t="shared" si="3350"/>
        <v>0</v>
      </c>
      <c r="T1729" s="2">
        <v>0</v>
      </c>
    </row>
    <row r="1730" spans="2:20">
      <c r="B1730" s="2" t="str">
        <f t="shared" ref="B1730:D1730" si="3443">IF(ISERROR(B1729),IF(ISERROR(B1728),IF(ISERROR(B1727),"BLANK",B1727),B1728),B1729)</f>
        <v>LH</v>
      </c>
      <c r="C1730" s="2" t="str">
        <f t="shared" si="3443"/>
        <v>KK</v>
      </c>
      <c r="D1730" s="2" t="str">
        <f t="shared" si="3443"/>
        <v>BC3</v>
      </c>
      <c r="E1730" s="7" t="str">
        <f>IF(ISERROR(VLOOKUP($D1730,SITES!$A:$E,2,FALSE)),"",VLOOKUP($D1730,SITES!$A:$E,2,FALSE))</f>
        <v>Broward County 3</v>
      </c>
      <c r="F1730" s="4">
        <f>IF(ISERROR(VLOOKUP($D1730,SITES!$A:$E,3,FALSE)),"",VLOOKUP($D1730,SITES!$A:$E,3,FALSE))</f>
        <v>26.158633333333334</v>
      </c>
      <c r="G1730" s="31">
        <f>IF(ISERROR(VLOOKUP($D1730,SITES!$A:$E,4,FALSE)),"",VLOOKUP($D1730,SITES!$A:$E,4,FALSE))</f>
        <v>-80.077349999999996</v>
      </c>
      <c r="H1730" s="50">
        <f t="shared" ref="H1730:P1730" si="3444">IF(ISERROR(H1729),IF(ISERROR(H1728),IF(ISERROR(H1727),"BLANK",H1727),H1728),H1729)</f>
        <v>45479</v>
      </c>
      <c r="I1730" s="2">
        <f t="shared" si="3444"/>
        <v>15</v>
      </c>
      <c r="J1730" s="2" t="str">
        <f t="shared" si="3444"/>
        <v>N</v>
      </c>
      <c r="K1730" s="6">
        <f t="shared" si="3444"/>
        <v>0.41666666666666669</v>
      </c>
      <c r="L1730" s="2" t="str">
        <f t="shared" si="3444"/>
        <v>Angela</v>
      </c>
      <c r="M1730" s="2">
        <f t="shared" si="3444"/>
        <v>18.899999999999999</v>
      </c>
      <c r="N1730" s="2">
        <f t="shared" si="3444"/>
        <v>2</v>
      </c>
      <c r="O1730" s="2">
        <f t="shared" si="3444"/>
        <v>2</v>
      </c>
      <c r="P1730" s="2" t="str">
        <f t="shared" si="3444"/>
        <v>dez</v>
      </c>
      <c r="Q1730" s="7" t="str">
        <f>IF($N1730=1,IF(ISERROR(VLOOKUP($P1730,'M1'!$A:$C,Q$2,FALSE)),"NOT PRESENT",VLOOKUP($P1730,'M1'!$A:$C,Q$2,FALSE)),IF($N1730=2,IF(ISERROR(VLOOKUP(DATA!$P1730,'M2'!$A:$C,Q$2,FALSE)),"NOT PRESENT",VLOOKUP(DATA!$P1730,'M2'!$A:$C,Q$2,FALSE)),IF($N1730=0,IF(ISERROR(VLOOKUP($P1730,'M1'!$A:$C,Q$2,FALSE)),IF(ISERROR(VLOOKUP(DATA!$P1730,'M2'!$A:$C,Q$2,FALSE)),"NOT PRESENT",VLOOKUP(DATA!$P1730,'M2'!$A:$C,Q$2,FALSE)),VLOOKUP($P1730,'M1'!$A:$C,Q$2,FALSE)),"SPECIFY METHOD")))</f>
        <v>Debris - Zero</v>
      </c>
      <c r="R1730" s="7" t="str">
        <f>IF($N1730=1,IF(ISERROR(VLOOKUP($P1730,'M1'!$A:$C,R$2,FALSE)),"NOT PRESENT",VLOOKUP($P1730,'M1'!$A:$C,R$2,FALSE)),IF($N1730=2,IF(ISERROR(VLOOKUP(DATA!$P1730,'M2'!$A:$C,R$2,FALSE)),"NOT PRESENT",VLOOKUP(DATA!$P1730,'M2'!$A:$C,R$2,FALSE)),IF($N1730=0,IF(ISERROR(VLOOKUP($P1730,'M1'!$A:$C,R$2,FALSE)),IF(ISERROR(VLOOKUP(DATA!$P1730,'M2'!$A:$C,R$2,FALSE)),"NOT PRESENT",VLOOKUP(DATA!$P1730,'M2'!$A:$C,R$2,FALSE)),VLOOKUP($P1730,'M1'!$A:$C,R$2,FALSE)),"SPECIFY METHOD")))</f>
        <v>No Debris found</v>
      </c>
      <c r="S1730" s="33">
        <f t="shared" si="3350"/>
        <v>0</v>
      </c>
      <c r="T1730" s="2">
        <v>0</v>
      </c>
    </row>
    <row r="1731" spans="2:20">
      <c r="B1731" s="2" t="str">
        <f t="shared" ref="B1731:D1731" si="3445">IF(ISERROR(B1730),IF(ISERROR(B1729),IF(ISERROR(B1728),"BLANK",B1728),B1729),B1730)</f>
        <v>LH</v>
      </c>
      <c r="C1731" s="2" t="str">
        <f t="shared" si="3445"/>
        <v>KK</v>
      </c>
      <c r="D1731" s="2" t="str">
        <f t="shared" si="3445"/>
        <v>BC3</v>
      </c>
      <c r="E1731" s="7" t="str">
        <f>IF(ISERROR(VLOOKUP($D1731,SITES!$A:$E,2,FALSE)),"",VLOOKUP($D1731,SITES!$A:$E,2,FALSE))</f>
        <v>Broward County 3</v>
      </c>
      <c r="F1731" s="4">
        <f>IF(ISERROR(VLOOKUP($D1731,SITES!$A:$E,3,FALSE)),"",VLOOKUP($D1731,SITES!$A:$E,3,FALSE))</f>
        <v>26.158633333333334</v>
      </c>
      <c r="G1731" s="31">
        <f>IF(ISERROR(VLOOKUP($D1731,SITES!$A:$E,4,FALSE)),"",VLOOKUP($D1731,SITES!$A:$E,4,FALSE))</f>
        <v>-80.077349999999996</v>
      </c>
      <c r="H1731" s="50">
        <f t="shared" ref="H1731:P1731" si="3446">IF(ISERROR(H1730),IF(ISERROR(H1729),IF(ISERROR(H1728),"BLANK",H1728),H1729),H1730)</f>
        <v>45479</v>
      </c>
      <c r="I1731" s="2">
        <f t="shared" si="3446"/>
        <v>15</v>
      </c>
      <c r="J1731" s="2" t="str">
        <f t="shared" si="3446"/>
        <v>N</v>
      </c>
      <c r="K1731" s="6">
        <f t="shared" si="3446"/>
        <v>0.41666666666666669</v>
      </c>
      <c r="L1731" s="2" t="str">
        <f t="shared" si="3446"/>
        <v>Angela</v>
      </c>
      <c r="M1731" s="2">
        <f t="shared" si="3446"/>
        <v>18.899999999999999</v>
      </c>
      <c r="N1731" s="2">
        <f t="shared" si="3446"/>
        <v>2</v>
      </c>
      <c r="O1731" s="2">
        <f t="shared" si="3446"/>
        <v>2</v>
      </c>
      <c r="P1731" s="2" t="str">
        <f t="shared" si="3446"/>
        <v>dez</v>
      </c>
      <c r="Q1731" s="7" t="str">
        <f>IF($N1731=1,IF(ISERROR(VLOOKUP($P1731,'M1'!$A:$C,Q$2,FALSE)),"NOT PRESENT",VLOOKUP($P1731,'M1'!$A:$C,Q$2,FALSE)),IF($N1731=2,IF(ISERROR(VLOOKUP(DATA!$P1731,'M2'!$A:$C,Q$2,FALSE)),"NOT PRESENT",VLOOKUP(DATA!$P1731,'M2'!$A:$C,Q$2,FALSE)),IF($N1731=0,IF(ISERROR(VLOOKUP($P1731,'M1'!$A:$C,Q$2,FALSE)),IF(ISERROR(VLOOKUP(DATA!$P1731,'M2'!$A:$C,Q$2,FALSE)),"NOT PRESENT",VLOOKUP(DATA!$P1731,'M2'!$A:$C,Q$2,FALSE)),VLOOKUP($P1731,'M1'!$A:$C,Q$2,FALSE)),"SPECIFY METHOD")))</f>
        <v>Debris - Zero</v>
      </c>
      <c r="R1731" s="7" t="str">
        <f>IF($N1731=1,IF(ISERROR(VLOOKUP($P1731,'M1'!$A:$C,R$2,FALSE)),"NOT PRESENT",VLOOKUP($P1731,'M1'!$A:$C,R$2,FALSE)),IF($N1731=2,IF(ISERROR(VLOOKUP(DATA!$P1731,'M2'!$A:$C,R$2,FALSE)),"NOT PRESENT",VLOOKUP(DATA!$P1731,'M2'!$A:$C,R$2,FALSE)),IF($N1731=0,IF(ISERROR(VLOOKUP($P1731,'M1'!$A:$C,R$2,FALSE)),IF(ISERROR(VLOOKUP(DATA!$P1731,'M2'!$A:$C,R$2,FALSE)),"NOT PRESENT",VLOOKUP(DATA!$P1731,'M2'!$A:$C,R$2,FALSE)),VLOOKUP($P1731,'M1'!$A:$C,R$2,FALSE)),"SPECIFY METHOD")))</f>
        <v>No Debris found</v>
      </c>
      <c r="S1731" s="33">
        <f t="shared" si="3350"/>
        <v>0</v>
      </c>
      <c r="T1731" s="2">
        <v>0</v>
      </c>
    </row>
    <row r="1732" spans="2:20">
      <c r="B1732" s="2" t="str">
        <f t="shared" ref="B1732:D1732" si="3447">IF(ISERROR(B1731),IF(ISERROR(B1730),IF(ISERROR(B1729),"BLANK",B1729),B1730),B1731)</f>
        <v>LH</v>
      </c>
      <c r="C1732" s="2" t="str">
        <f t="shared" si="3447"/>
        <v>KK</v>
      </c>
      <c r="D1732" s="2" t="str">
        <f t="shared" si="3447"/>
        <v>BC3</v>
      </c>
      <c r="E1732" s="7" t="str">
        <f>IF(ISERROR(VLOOKUP($D1732,SITES!$A:$E,2,FALSE)),"",VLOOKUP($D1732,SITES!$A:$E,2,FALSE))</f>
        <v>Broward County 3</v>
      </c>
      <c r="F1732" s="4">
        <f>IF(ISERROR(VLOOKUP($D1732,SITES!$A:$E,3,FALSE)),"",VLOOKUP($D1732,SITES!$A:$E,3,FALSE))</f>
        <v>26.158633333333334</v>
      </c>
      <c r="G1732" s="31">
        <f>IF(ISERROR(VLOOKUP($D1732,SITES!$A:$E,4,FALSE)),"",VLOOKUP($D1732,SITES!$A:$E,4,FALSE))</f>
        <v>-80.077349999999996</v>
      </c>
      <c r="H1732" s="50">
        <f t="shared" ref="H1732:P1732" si="3448">IF(ISERROR(H1731),IF(ISERROR(H1730),IF(ISERROR(H1729),"BLANK",H1729),H1730),H1731)</f>
        <v>45479</v>
      </c>
      <c r="I1732" s="2">
        <f t="shared" si="3448"/>
        <v>15</v>
      </c>
      <c r="J1732" s="2" t="str">
        <f t="shared" si="3448"/>
        <v>N</v>
      </c>
      <c r="K1732" s="6">
        <f t="shared" si="3448"/>
        <v>0.41666666666666669</v>
      </c>
      <c r="L1732" s="2" t="str">
        <f t="shared" si="3448"/>
        <v>Angela</v>
      </c>
      <c r="M1732" s="2">
        <f t="shared" si="3448"/>
        <v>18.899999999999999</v>
      </c>
      <c r="N1732" s="2">
        <f t="shared" si="3448"/>
        <v>2</v>
      </c>
      <c r="O1732" s="2">
        <f t="shared" si="3448"/>
        <v>2</v>
      </c>
      <c r="P1732" s="2" t="str">
        <f t="shared" si="3448"/>
        <v>dez</v>
      </c>
      <c r="Q1732" s="7" t="str">
        <f>IF($N1732=1,IF(ISERROR(VLOOKUP($P1732,'M1'!$A:$C,Q$2,FALSE)),"NOT PRESENT",VLOOKUP($P1732,'M1'!$A:$C,Q$2,FALSE)),IF($N1732=2,IF(ISERROR(VLOOKUP(DATA!$P1732,'M2'!$A:$C,Q$2,FALSE)),"NOT PRESENT",VLOOKUP(DATA!$P1732,'M2'!$A:$C,Q$2,FALSE)),IF($N1732=0,IF(ISERROR(VLOOKUP($P1732,'M1'!$A:$C,Q$2,FALSE)),IF(ISERROR(VLOOKUP(DATA!$P1732,'M2'!$A:$C,Q$2,FALSE)),"NOT PRESENT",VLOOKUP(DATA!$P1732,'M2'!$A:$C,Q$2,FALSE)),VLOOKUP($P1732,'M1'!$A:$C,Q$2,FALSE)),"SPECIFY METHOD")))</f>
        <v>Debris - Zero</v>
      </c>
      <c r="R1732" s="7" t="str">
        <f>IF($N1732=1,IF(ISERROR(VLOOKUP($P1732,'M1'!$A:$C,R$2,FALSE)),"NOT PRESENT",VLOOKUP($P1732,'M1'!$A:$C,R$2,FALSE)),IF($N1732=2,IF(ISERROR(VLOOKUP(DATA!$P1732,'M2'!$A:$C,R$2,FALSE)),"NOT PRESENT",VLOOKUP(DATA!$P1732,'M2'!$A:$C,R$2,FALSE)),IF($N1732=0,IF(ISERROR(VLOOKUP($P1732,'M1'!$A:$C,R$2,FALSE)),IF(ISERROR(VLOOKUP(DATA!$P1732,'M2'!$A:$C,R$2,FALSE)),"NOT PRESENT",VLOOKUP(DATA!$P1732,'M2'!$A:$C,R$2,FALSE)),VLOOKUP($P1732,'M1'!$A:$C,R$2,FALSE)),"SPECIFY METHOD")))</f>
        <v>No Debris found</v>
      </c>
      <c r="S1732" s="33">
        <f t="shared" si="3350"/>
        <v>0</v>
      </c>
      <c r="T1732" s="2">
        <v>0</v>
      </c>
    </row>
    <row r="1733" spans="2:20">
      <c r="B1733" s="2" t="str">
        <f t="shared" ref="B1733:D1733" si="3449">IF(ISERROR(B1732),IF(ISERROR(B1731),IF(ISERROR(B1730),"BLANK",B1730),B1731),B1732)</f>
        <v>LH</v>
      </c>
      <c r="C1733" s="2" t="str">
        <f t="shared" si="3449"/>
        <v>KK</v>
      </c>
      <c r="D1733" s="2" t="str">
        <f t="shared" si="3449"/>
        <v>BC3</v>
      </c>
      <c r="E1733" s="7" t="str">
        <f>IF(ISERROR(VLOOKUP($D1733,SITES!$A:$E,2,FALSE)),"",VLOOKUP($D1733,SITES!$A:$E,2,FALSE))</f>
        <v>Broward County 3</v>
      </c>
      <c r="F1733" s="4">
        <f>IF(ISERROR(VLOOKUP($D1733,SITES!$A:$E,3,FALSE)),"",VLOOKUP($D1733,SITES!$A:$E,3,FALSE))</f>
        <v>26.158633333333334</v>
      </c>
      <c r="G1733" s="31">
        <f>IF(ISERROR(VLOOKUP($D1733,SITES!$A:$E,4,FALSE)),"",VLOOKUP($D1733,SITES!$A:$E,4,FALSE))</f>
        <v>-80.077349999999996</v>
      </c>
      <c r="H1733" s="50">
        <f t="shared" ref="H1733:P1733" si="3450">IF(ISERROR(H1732),IF(ISERROR(H1731),IF(ISERROR(H1730),"BLANK",H1730),H1731),H1732)</f>
        <v>45479</v>
      </c>
      <c r="I1733" s="2">
        <f t="shared" si="3450"/>
        <v>15</v>
      </c>
      <c r="J1733" s="2" t="str">
        <f t="shared" si="3450"/>
        <v>N</v>
      </c>
      <c r="K1733" s="6">
        <f t="shared" si="3450"/>
        <v>0.41666666666666669</v>
      </c>
      <c r="L1733" s="2" t="str">
        <f t="shared" si="3450"/>
        <v>Angela</v>
      </c>
      <c r="M1733" s="2">
        <f t="shared" si="3450"/>
        <v>18.899999999999999</v>
      </c>
      <c r="N1733" s="2">
        <f t="shared" si="3450"/>
        <v>2</v>
      </c>
      <c r="O1733" s="2">
        <f t="shared" si="3450"/>
        <v>2</v>
      </c>
      <c r="P1733" s="2" t="str">
        <f t="shared" si="3450"/>
        <v>dez</v>
      </c>
      <c r="Q1733" s="7" t="str">
        <f>IF($N1733=1,IF(ISERROR(VLOOKUP($P1733,'M1'!$A:$C,Q$2,FALSE)),"NOT PRESENT",VLOOKUP($P1733,'M1'!$A:$C,Q$2,FALSE)),IF($N1733=2,IF(ISERROR(VLOOKUP(DATA!$P1733,'M2'!$A:$C,Q$2,FALSE)),"NOT PRESENT",VLOOKUP(DATA!$P1733,'M2'!$A:$C,Q$2,FALSE)),IF($N1733=0,IF(ISERROR(VLOOKUP($P1733,'M1'!$A:$C,Q$2,FALSE)),IF(ISERROR(VLOOKUP(DATA!$P1733,'M2'!$A:$C,Q$2,FALSE)),"NOT PRESENT",VLOOKUP(DATA!$P1733,'M2'!$A:$C,Q$2,FALSE)),VLOOKUP($P1733,'M1'!$A:$C,Q$2,FALSE)),"SPECIFY METHOD")))</f>
        <v>Debris - Zero</v>
      </c>
      <c r="R1733" s="7" t="str">
        <f>IF($N1733=1,IF(ISERROR(VLOOKUP($P1733,'M1'!$A:$C,R$2,FALSE)),"NOT PRESENT",VLOOKUP($P1733,'M1'!$A:$C,R$2,FALSE)),IF($N1733=2,IF(ISERROR(VLOOKUP(DATA!$P1733,'M2'!$A:$C,R$2,FALSE)),"NOT PRESENT",VLOOKUP(DATA!$P1733,'M2'!$A:$C,R$2,FALSE)),IF($N1733=0,IF(ISERROR(VLOOKUP($P1733,'M1'!$A:$C,R$2,FALSE)),IF(ISERROR(VLOOKUP(DATA!$P1733,'M2'!$A:$C,R$2,FALSE)),"NOT PRESENT",VLOOKUP(DATA!$P1733,'M2'!$A:$C,R$2,FALSE)),VLOOKUP($P1733,'M1'!$A:$C,R$2,FALSE)),"SPECIFY METHOD")))</f>
        <v>No Debris found</v>
      </c>
      <c r="S1733" s="33">
        <f t="shared" si="3350"/>
        <v>0</v>
      </c>
      <c r="T1733" s="2">
        <v>0</v>
      </c>
    </row>
    <row r="1734" spans="2:20">
      <c r="B1734" s="2" t="str">
        <f t="shared" ref="B1734:D1734" si="3451">IF(ISERROR(B1733),IF(ISERROR(B1732),IF(ISERROR(B1731),"BLANK",B1731),B1732),B1733)</f>
        <v>LH</v>
      </c>
      <c r="C1734" s="2" t="str">
        <f t="shared" si="3451"/>
        <v>KK</v>
      </c>
      <c r="D1734" s="2" t="str">
        <f t="shared" si="3451"/>
        <v>BC3</v>
      </c>
      <c r="E1734" s="7" t="str">
        <f>IF(ISERROR(VLOOKUP($D1734,SITES!$A:$E,2,FALSE)),"",VLOOKUP($D1734,SITES!$A:$E,2,FALSE))</f>
        <v>Broward County 3</v>
      </c>
      <c r="F1734" s="4">
        <f>IF(ISERROR(VLOOKUP($D1734,SITES!$A:$E,3,FALSE)),"",VLOOKUP($D1734,SITES!$A:$E,3,FALSE))</f>
        <v>26.158633333333334</v>
      </c>
      <c r="G1734" s="31">
        <f>IF(ISERROR(VLOOKUP($D1734,SITES!$A:$E,4,FALSE)),"",VLOOKUP($D1734,SITES!$A:$E,4,FALSE))</f>
        <v>-80.077349999999996</v>
      </c>
      <c r="H1734" s="50">
        <f t="shared" ref="H1734:P1734" si="3452">IF(ISERROR(H1733),IF(ISERROR(H1732),IF(ISERROR(H1731),"BLANK",H1731),H1732),H1733)</f>
        <v>45479</v>
      </c>
      <c r="I1734" s="2">
        <f t="shared" si="3452"/>
        <v>15</v>
      </c>
      <c r="J1734" s="2" t="str">
        <f t="shared" si="3452"/>
        <v>N</v>
      </c>
      <c r="K1734" s="6">
        <f t="shared" si="3452"/>
        <v>0.41666666666666669</v>
      </c>
      <c r="L1734" s="2" t="str">
        <f t="shared" si="3452"/>
        <v>Angela</v>
      </c>
      <c r="M1734" s="2">
        <f t="shared" si="3452"/>
        <v>18.899999999999999</v>
      </c>
      <c r="N1734" s="2">
        <f t="shared" si="3452"/>
        <v>2</v>
      </c>
      <c r="O1734" s="2">
        <f t="shared" si="3452"/>
        <v>2</v>
      </c>
      <c r="P1734" s="2" t="str">
        <f t="shared" si="3452"/>
        <v>dez</v>
      </c>
      <c r="Q1734" s="7" t="str">
        <f>IF($N1734=1,IF(ISERROR(VLOOKUP($P1734,'M1'!$A:$C,Q$2,FALSE)),"NOT PRESENT",VLOOKUP($P1734,'M1'!$A:$C,Q$2,FALSE)),IF($N1734=2,IF(ISERROR(VLOOKUP(DATA!$P1734,'M2'!$A:$C,Q$2,FALSE)),"NOT PRESENT",VLOOKUP(DATA!$P1734,'M2'!$A:$C,Q$2,FALSE)),IF($N1734=0,IF(ISERROR(VLOOKUP($P1734,'M1'!$A:$C,Q$2,FALSE)),IF(ISERROR(VLOOKUP(DATA!$P1734,'M2'!$A:$C,Q$2,FALSE)),"NOT PRESENT",VLOOKUP(DATA!$P1734,'M2'!$A:$C,Q$2,FALSE)),VLOOKUP($P1734,'M1'!$A:$C,Q$2,FALSE)),"SPECIFY METHOD")))</f>
        <v>Debris - Zero</v>
      </c>
      <c r="R1734" s="7" t="str">
        <f>IF($N1734=1,IF(ISERROR(VLOOKUP($P1734,'M1'!$A:$C,R$2,FALSE)),"NOT PRESENT",VLOOKUP($P1734,'M1'!$A:$C,R$2,FALSE)),IF($N1734=2,IF(ISERROR(VLOOKUP(DATA!$P1734,'M2'!$A:$C,R$2,FALSE)),"NOT PRESENT",VLOOKUP(DATA!$P1734,'M2'!$A:$C,R$2,FALSE)),IF($N1734=0,IF(ISERROR(VLOOKUP($P1734,'M1'!$A:$C,R$2,FALSE)),IF(ISERROR(VLOOKUP(DATA!$P1734,'M2'!$A:$C,R$2,FALSE)),"NOT PRESENT",VLOOKUP(DATA!$P1734,'M2'!$A:$C,R$2,FALSE)),VLOOKUP($P1734,'M1'!$A:$C,R$2,FALSE)),"SPECIFY METHOD")))</f>
        <v>No Debris found</v>
      </c>
      <c r="S1734" s="33">
        <f t="shared" si="3350"/>
        <v>0</v>
      </c>
      <c r="T1734" s="2">
        <v>0</v>
      </c>
    </row>
    <row r="1735" spans="2:20">
      <c r="B1735" s="2" t="str">
        <f t="shared" ref="B1735:D1735" si="3453">IF(ISERROR(B1734),IF(ISERROR(B1733),IF(ISERROR(B1732),"BLANK",B1732),B1733),B1734)</f>
        <v>LH</v>
      </c>
      <c r="C1735" s="2" t="str">
        <f t="shared" si="3453"/>
        <v>KK</v>
      </c>
      <c r="D1735" s="2" t="str">
        <f t="shared" si="3453"/>
        <v>BC3</v>
      </c>
      <c r="E1735" s="7" t="str">
        <f>IF(ISERROR(VLOOKUP($D1735,SITES!$A:$E,2,FALSE)),"",VLOOKUP($D1735,SITES!$A:$E,2,FALSE))</f>
        <v>Broward County 3</v>
      </c>
      <c r="F1735" s="4">
        <f>IF(ISERROR(VLOOKUP($D1735,SITES!$A:$E,3,FALSE)),"",VLOOKUP($D1735,SITES!$A:$E,3,FALSE))</f>
        <v>26.158633333333334</v>
      </c>
      <c r="G1735" s="31">
        <f>IF(ISERROR(VLOOKUP($D1735,SITES!$A:$E,4,FALSE)),"",VLOOKUP($D1735,SITES!$A:$E,4,FALSE))</f>
        <v>-80.077349999999996</v>
      </c>
      <c r="H1735" s="50">
        <f t="shared" ref="H1735:P1735" si="3454">IF(ISERROR(H1734),IF(ISERROR(H1733),IF(ISERROR(H1732),"BLANK",H1732),H1733),H1734)</f>
        <v>45479</v>
      </c>
      <c r="I1735" s="2">
        <f t="shared" si="3454"/>
        <v>15</v>
      </c>
      <c r="J1735" s="2" t="str">
        <f t="shared" si="3454"/>
        <v>N</v>
      </c>
      <c r="K1735" s="6">
        <f t="shared" si="3454"/>
        <v>0.41666666666666669</v>
      </c>
      <c r="L1735" s="2" t="str">
        <f t="shared" si="3454"/>
        <v>Angela</v>
      </c>
      <c r="M1735" s="2">
        <f t="shared" si="3454"/>
        <v>18.899999999999999</v>
      </c>
      <c r="N1735" s="2">
        <f t="shared" si="3454"/>
        <v>2</v>
      </c>
      <c r="O1735" s="2">
        <f t="shared" si="3454"/>
        <v>2</v>
      </c>
      <c r="P1735" s="2" t="str">
        <f t="shared" si="3454"/>
        <v>dez</v>
      </c>
      <c r="Q1735" s="7" t="str">
        <f>IF($N1735=1,IF(ISERROR(VLOOKUP($P1735,'M1'!$A:$C,Q$2,FALSE)),"NOT PRESENT",VLOOKUP($P1735,'M1'!$A:$C,Q$2,FALSE)),IF($N1735=2,IF(ISERROR(VLOOKUP(DATA!$P1735,'M2'!$A:$C,Q$2,FALSE)),"NOT PRESENT",VLOOKUP(DATA!$P1735,'M2'!$A:$C,Q$2,FALSE)),IF($N1735=0,IF(ISERROR(VLOOKUP($P1735,'M1'!$A:$C,Q$2,FALSE)),IF(ISERROR(VLOOKUP(DATA!$P1735,'M2'!$A:$C,Q$2,FALSE)),"NOT PRESENT",VLOOKUP(DATA!$P1735,'M2'!$A:$C,Q$2,FALSE)),VLOOKUP($P1735,'M1'!$A:$C,Q$2,FALSE)),"SPECIFY METHOD")))</f>
        <v>Debris - Zero</v>
      </c>
      <c r="R1735" s="7" t="str">
        <f>IF($N1735=1,IF(ISERROR(VLOOKUP($P1735,'M1'!$A:$C,R$2,FALSE)),"NOT PRESENT",VLOOKUP($P1735,'M1'!$A:$C,R$2,FALSE)),IF($N1735=2,IF(ISERROR(VLOOKUP(DATA!$P1735,'M2'!$A:$C,R$2,FALSE)),"NOT PRESENT",VLOOKUP(DATA!$P1735,'M2'!$A:$C,R$2,FALSE)),IF($N1735=0,IF(ISERROR(VLOOKUP($P1735,'M1'!$A:$C,R$2,FALSE)),IF(ISERROR(VLOOKUP(DATA!$P1735,'M2'!$A:$C,R$2,FALSE)),"NOT PRESENT",VLOOKUP(DATA!$P1735,'M2'!$A:$C,R$2,FALSE)),VLOOKUP($P1735,'M1'!$A:$C,R$2,FALSE)),"SPECIFY METHOD")))</f>
        <v>No Debris found</v>
      </c>
      <c r="S1735" s="33">
        <f t="shared" si="3350"/>
        <v>0</v>
      </c>
      <c r="T1735" s="2">
        <v>0</v>
      </c>
    </row>
    <row r="1736" spans="2:20">
      <c r="B1736" s="2" t="str">
        <f t="shared" ref="B1736:D1736" si="3455">IF(ISERROR(B1735),IF(ISERROR(B1734),IF(ISERROR(B1733),"BLANK",B1733),B1734),B1735)</f>
        <v>LH</v>
      </c>
      <c r="C1736" s="2" t="str">
        <f t="shared" si="3455"/>
        <v>KK</v>
      </c>
      <c r="D1736" s="2" t="str">
        <f t="shared" si="3455"/>
        <v>BC3</v>
      </c>
      <c r="E1736" s="7" t="str">
        <f>IF(ISERROR(VLOOKUP($D1736,SITES!$A:$E,2,FALSE)),"",VLOOKUP($D1736,SITES!$A:$E,2,FALSE))</f>
        <v>Broward County 3</v>
      </c>
      <c r="F1736" s="4">
        <f>IF(ISERROR(VLOOKUP($D1736,SITES!$A:$E,3,FALSE)),"",VLOOKUP($D1736,SITES!$A:$E,3,FALSE))</f>
        <v>26.158633333333334</v>
      </c>
      <c r="G1736" s="31">
        <f>IF(ISERROR(VLOOKUP($D1736,SITES!$A:$E,4,FALSE)),"",VLOOKUP($D1736,SITES!$A:$E,4,FALSE))</f>
        <v>-80.077349999999996</v>
      </c>
      <c r="H1736" s="50">
        <f t="shared" ref="H1736:P1736" si="3456">IF(ISERROR(H1735),IF(ISERROR(H1734),IF(ISERROR(H1733),"BLANK",H1733),H1734),H1735)</f>
        <v>45479</v>
      </c>
      <c r="I1736" s="2">
        <f t="shared" si="3456"/>
        <v>15</v>
      </c>
      <c r="J1736" s="2" t="str">
        <f t="shared" si="3456"/>
        <v>N</v>
      </c>
      <c r="K1736" s="6">
        <f t="shared" si="3456"/>
        <v>0.41666666666666669</v>
      </c>
      <c r="L1736" s="2" t="str">
        <f t="shared" si="3456"/>
        <v>Angela</v>
      </c>
      <c r="M1736" s="2">
        <f t="shared" si="3456"/>
        <v>18.899999999999999</v>
      </c>
      <c r="N1736" s="2">
        <f t="shared" si="3456"/>
        <v>2</v>
      </c>
      <c r="O1736" s="2">
        <f t="shared" si="3456"/>
        <v>2</v>
      </c>
      <c r="P1736" s="2" t="str">
        <f t="shared" si="3456"/>
        <v>dez</v>
      </c>
      <c r="Q1736" s="7" t="str">
        <f>IF($N1736=1,IF(ISERROR(VLOOKUP($P1736,'M1'!$A:$C,Q$2,FALSE)),"NOT PRESENT",VLOOKUP($P1736,'M1'!$A:$C,Q$2,FALSE)),IF($N1736=2,IF(ISERROR(VLOOKUP(DATA!$P1736,'M2'!$A:$C,Q$2,FALSE)),"NOT PRESENT",VLOOKUP(DATA!$P1736,'M2'!$A:$C,Q$2,FALSE)),IF($N1736=0,IF(ISERROR(VLOOKUP($P1736,'M1'!$A:$C,Q$2,FALSE)),IF(ISERROR(VLOOKUP(DATA!$P1736,'M2'!$A:$C,Q$2,FALSE)),"NOT PRESENT",VLOOKUP(DATA!$P1736,'M2'!$A:$C,Q$2,FALSE)),VLOOKUP($P1736,'M1'!$A:$C,Q$2,FALSE)),"SPECIFY METHOD")))</f>
        <v>Debris - Zero</v>
      </c>
      <c r="R1736" s="7" t="str">
        <f>IF($N1736=1,IF(ISERROR(VLOOKUP($P1736,'M1'!$A:$C,R$2,FALSE)),"NOT PRESENT",VLOOKUP($P1736,'M1'!$A:$C,R$2,FALSE)),IF($N1736=2,IF(ISERROR(VLOOKUP(DATA!$P1736,'M2'!$A:$C,R$2,FALSE)),"NOT PRESENT",VLOOKUP(DATA!$P1736,'M2'!$A:$C,R$2,FALSE)),IF($N1736=0,IF(ISERROR(VLOOKUP($P1736,'M1'!$A:$C,R$2,FALSE)),IF(ISERROR(VLOOKUP(DATA!$P1736,'M2'!$A:$C,R$2,FALSE)),"NOT PRESENT",VLOOKUP(DATA!$P1736,'M2'!$A:$C,R$2,FALSE)),VLOOKUP($P1736,'M1'!$A:$C,R$2,FALSE)),"SPECIFY METHOD")))</f>
        <v>No Debris found</v>
      </c>
      <c r="S1736" s="33">
        <f t="shared" si="3350"/>
        <v>0</v>
      </c>
      <c r="T1736" s="2">
        <v>0</v>
      </c>
    </row>
    <row r="1737" spans="2:20">
      <c r="B1737" s="2" t="str">
        <f t="shared" ref="B1737:D1737" si="3457">IF(ISERROR(B1736),IF(ISERROR(B1735),IF(ISERROR(B1734),"BLANK",B1734),B1735),B1736)</f>
        <v>LH</v>
      </c>
      <c r="C1737" s="2" t="str">
        <f t="shared" si="3457"/>
        <v>KK</v>
      </c>
      <c r="D1737" s="2" t="str">
        <f t="shared" si="3457"/>
        <v>BC3</v>
      </c>
      <c r="E1737" s="7" t="str">
        <f>IF(ISERROR(VLOOKUP($D1737,SITES!$A:$E,2,FALSE)),"",VLOOKUP($D1737,SITES!$A:$E,2,FALSE))</f>
        <v>Broward County 3</v>
      </c>
      <c r="F1737" s="4">
        <f>IF(ISERROR(VLOOKUP($D1737,SITES!$A:$E,3,FALSE)),"",VLOOKUP($D1737,SITES!$A:$E,3,FALSE))</f>
        <v>26.158633333333334</v>
      </c>
      <c r="G1737" s="31">
        <f>IF(ISERROR(VLOOKUP($D1737,SITES!$A:$E,4,FALSE)),"",VLOOKUP($D1737,SITES!$A:$E,4,FALSE))</f>
        <v>-80.077349999999996</v>
      </c>
      <c r="H1737" s="50">
        <f t="shared" ref="H1737:P1737" si="3458">IF(ISERROR(H1736),IF(ISERROR(H1735),IF(ISERROR(H1734),"BLANK",H1734),H1735),H1736)</f>
        <v>45479</v>
      </c>
      <c r="I1737" s="2">
        <f t="shared" si="3458"/>
        <v>15</v>
      </c>
      <c r="J1737" s="2" t="str">
        <f t="shared" si="3458"/>
        <v>N</v>
      </c>
      <c r="K1737" s="6">
        <f t="shared" si="3458"/>
        <v>0.41666666666666669</v>
      </c>
      <c r="L1737" s="2" t="str">
        <f t="shared" si="3458"/>
        <v>Angela</v>
      </c>
      <c r="M1737" s="2">
        <f t="shared" si="3458"/>
        <v>18.899999999999999</v>
      </c>
      <c r="N1737" s="2">
        <f t="shared" si="3458"/>
        <v>2</v>
      </c>
      <c r="O1737" s="2">
        <f t="shared" si="3458"/>
        <v>2</v>
      </c>
      <c r="P1737" s="2" t="str">
        <f t="shared" si="3458"/>
        <v>dez</v>
      </c>
      <c r="Q1737" s="7" t="str">
        <f>IF($N1737=1,IF(ISERROR(VLOOKUP($P1737,'M1'!$A:$C,Q$2,FALSE)),"NOT PRESENT",VLOOKUP($P1737,'M1'!$A:$C,Q$2,FALSE)),IF($N1737=2,IF(ISERROR(VLOOKUP(DATA!$P1737,'M2'!$A:$C,Q$2,FALSE)),"NOT PRESENT",VLOOKUP(DATA!$P1737,'M2'!$A:$C,Q$2,FALSE)),IF($N1737=0,IF(ISERROR(VLOOKUP($P1737,'M1'!$A:$C,Q$2,FALSE)),IF(ISERROR(VLOOKUP(DATA!$P1737,'M2'!$A:$C,Q$2,FALSE)),"NOT PRESENT",VLOOKUP(DATA!$P1737,'M2'!$A:$C,Q$2,FALSE)),VLOOKUP($P1737,'M1'!$A:$C,Q$2,FALSE)),"SPECIFY METHOD")))</f>
        <v>Debris - Zero</v>
      </c>
      <c r="R1737" s="7" t="str">
        <f>IF($N1737=1,IF(ISERROR(VLOOKUP($P1737,'M1'!$A:$C,R$2,FALSE)),"NOT PRESENT",VLOOKUP($P1737,'M1'!$A:$C,R$2,FALSE)),IF($N1737=2,IF(ISERROR(VLOOKUP(DATA!$P1737,'M2'!$A:$C,R$2,FALSE)),"NOT PRESENT",VLOOKUP(DATA!$P1737,'M2'!$A:$C,R$2,FALSE)),IF($N1737=0,IF(ISERROR(VLOOKUP($P1737,'M1'!$A:$C,R$2,FALSE)),IF(ISERROR(VLOOKUP(DATA!$P1737,'M2'!$A:$C,R$2,FALSE)),"NOT PRESENT",VLOOKUP(DATA!$P1737,'M2'!$A:$C,R$2,FALSE)),VLOOKUP($P1737,'M1'!$A:$C,R$2,FALSE)),"SPECIFY METHOD")))</f>
        <v>No Debris found</v>
      </c>
      <c r="S1737" s="33">
        <f t="shared" si="3350"/>
        <v>0</v>
      </c>
      <c r="T1737" s="2">
        <v>0</v>
      </c>
    </row>
    <row r="1738" spans="2:20">
      <c r="B1738" s="2" t="str">
        <f t="shared" ref="B1738:D1738" si="3459">IF(ISERROR(B1737),IF(ISERROR(B1736),IF(ISERROR(B1735),"BLANK",B1735),B1736),B1737)</f>
        <v>LH</v>
      </c>
      <c r="C1738" s="2" t="str">
        <f t="shared" si="3459"/>
        <v>KK</v>
      </c>
      <c r="D1738" s="2" t="str">
        <f t="shared" si="3459"/>
        <v>BC3</v>
      </c>
      <c r="E1738" s="7" t="str">
        <f>IF(ISERROR(VLOOKUP($D1738,SITES!$A:$E,2,FALSE)),"",VLOOKUP($D1738,SITES!$A:$E,2,FALSE))</f>
        <v>Broward County 3</v>
      </c>
      <c r="F1738" s="4">
        <f>IF(ISERROR(VLOOKUP($D1738,SITES!$A:$E,3,FALSE)),"",VLOOKUP($D1738,SITES!$A:$E,3,FALSE))</f>
        <v>26.158633333333334</v>
      </c>
      <c r="G1738" s="31">
        <f>IF(ISERROR(VLOOKUP($D1738,SITES!$A:$E,4,FALSE)),"",VLOOKUP($D1738,SITES!$A:$E,4,FALSE))</f>
        <v>-80.077349999999996</v>
      </c>
      <c r="H1738" s="50">
        <f t="shared" ref="H1738:P1738" si="3460">IF(ISERROR(H1737),IF(ISERROR(H1736),IF(ISERROR(H1735),"BLANK",H1735),H1736),H1737)</f>
        <v>45479</v>
      </c>
      <c r="I1738" s="2">
        <f t="shared" si="3460"/>
        <v>15</v>
      </c>
      <c r="J1738" s="2" t="str">
        <f t="shared" si="3460"/>
        <v>N</v>
      </c>
      <c r="K1738" s="6">
        <f t="shared" si="3460"/>
        <v>0.41666666666666669</v>
      </c>
      <c r="L1738" s="2" t="str">
        <f t="shared" si="3460"/>
        <v>Angela</v>
      </c>
      <c r="M1738" s="2">
        <f t="shared" si="3460"/>
        <v>18.899999999999999</v>
      </c>
      <c r="N1738" s="2">
        <f t="shared" si="3460"/>
        <v>2</v>
      </c>
      <c r="O1738" s="2">
        <f t="shared" si="3460"/>
        <v>2</v>
      </c>
      <c r="P1738" s="2" t="str">
        <f t="shared" si="3460"/>
        <v>dez</v>
      </c>
      <c r="Q1738" s="7" t="str">
        <f>IF($N1738=1,IF(ISERROR(VLOOKUP($P1738,'M1'!$A:$C,Q$2,FALSE)),"NOT PRESENT",VLOOKUP($P1738,'M1'!$A:$C,Q$2,FALSE)),IF($N1738=2,IF(ISERROR(VLOOKUP(DATA!$P1738,'M2'!$A:$C,Q$2,FALSE)),"NOT PRESENT",VLOOKUP(DATA!$P1738,'M2'!$A:$C,Q$2,FALSE)),IF($N1738=0,IF(ISERROR(VLOOKUP($P1738,'M1'!$A:$C,Q$2,FALSE)),IF(ISERROR(VLOOKUP(DATA!$P1738,'M2'!$A:$C,Q$2,FALSE)),"NOT PRESENT",VLOOKUP(DATA!$P1738,'M2'!$A:$C,Q$2,FALSE)),VLOOKUP($P1738,'M1'!$A:$C,Q$2,FALSE)),"SPECIFY METHOD")))</f>
        <v>Debris - Zero</v>
      </c>
      <c r="R1738" s="7" t="str">
        <f>IF($N1738=1,IF(ISERROR(VLOOKUP($P1738,'M1'!$A:$C,R$2,FALSE)),"NOT PRESENT",VLOOKUP($P1738,'M1'!$A:$C,R$2,FALSE)),IF($N1738=2,IF(ISERROR(VLOOKUP(DATA!$P1738,'M2'!$A:$C,R$2,FALSE)),"NOT PRESENT",VLOOKUP(DATA!$P1738,'M2'!$A:$C,R$2,FALSE)),IF($N1738=0,IF(ISERROR(VLOOKUP($P1738,'M1'!$A:$C,R$2,FALSE)),IF(ISERROR(VLOOKUP(DATA!$P1738,'M2'!$A:$C,R$2,FALSE)),"NOT PRESENT",VLOOKUP(DATA!$P1738,'M2'!$A:$C,R$2,FALSE)),VLOOKUP($P1738,'M1'!$A:$C,R$2,FALSE)),"SPECIFY METHOD")))</f>
        <v>No Debris found</v>
      </c>
      <c r="S1738" s="33">
        <f t="shared" si="3350"/>
        <v>0</v>
      </c>
      <c r="T1738" s="2">
        <v>0</v>
      </c>
    </row>
    <row r="1739" spans="2:20">
      <c r="B1739" s="2" t="str">
        <f t="shared" ref="B1739:D1739" si="3461">IF(ISERROR(B1738),IF(ISERROR(B1737),IF(ISERROR(B1736),"BLANK",B1736),B1737),B1738)</f>
        <v>LH</v>
      </c>
      <c r="C1739" s="2" t="str">
        <f t="shared" si="3461"/>
        <v>KK</v>
      </c>
      <c r="D1739" s="2" t="str">
        <f t="shared" si="3461"/>
        <v>BC3</v>
      </c>
      <c r="E1739" s="7" t="str">
        <f>IF(ISERROR(VLOOKUP($D1739,SITES!$A:$E,2,FALSE)),"",VLOOKUP($D1739,SITES!$A:$E,2,FALSE))</f>
        <v>Broward County 3</v>
      </c>
      <c r="F1739" s="4">
        <f>IF(ISERROR(VLOOKUP($D1739,SITES!$A:$E,3,FALSE)),"",VLOOKUP($D1739,SITES!$A:$E,3,FALSE))</f>
        <v>26.158633333333334</v>
      </c>
      <c r="G1739" s="31">
        <f>IF(ISERROR(VLOOKUP($D1739,SITES!$A:$E,4,FALSE)),"",VLOOKUP($D1739,SITES!$A:$E,4,FALSE))</f>
        <v>-80.077349999999996</v>
      </c>
      <c r="H1739" s="50">
        <f t="shared" ref="H1739:P1739" si="3462">IF(ISERROR(H1738),IF(ISERROR(H1737),IF(ISERROR(H1736),"BLANK",H1736),H1737),H1738)</f>
        <v>45479</v>
      </c>
      <c r="I1739" s="2">
        <f t="shared" si="3462"/>
        <v>15</v>
      </c>
      <c r="J1739" s="2" t="str">
        <f t="shared" si="3462"/>
        <v>N</v>
      </c>
      <c r="K1739" s="6">
        <f t="shared" si="3462"/>
        <v>0.41666666666666669</v>
      </c>
      <c r="L1739" s="2" t="str">
        <f t="shared" si="3462"/>
        <v>Angela</v>
      </c>
      <c r="M1739" s="2">
        <f t="shared" si="3462"/>
        <v>18.899999999999999</v>
      </c>
      <c r="N1739" s="2">
        <f t="shared" si="3462"/>
        <v>2</v>
      </c>
      <c r="O1739" s="2">
        <f t="shared" si="3462"/>
        <v>2</v>
      </c>
      <c r="P1739" s="2" t="str">
        <f t="shared" si="3462"/>
        <v>dez</v>
      </c>
      <c r="Q1739" s="7" t="str">
        <f>IF($N1739=1,IF(ISERROR(VLOOKUP($P1739,'M1'!$A:$C,Q$2,FALSE)),"NOT PRESENT",VLOOKUP($P1739,'M1'!$A:$C,Q$2,FALSE)),IF($N1739=2,IF(ISERROR(VLOOKUP(DATA!$P1739,'M2'!$A:$C,Q$2,FALSE)),"NOT PRESENT",VLOOKUP(DATA!$P1739,'M2'!$A:$C,Q$2,FALSE)),IF($N1739=0,IF(ISERROR(VLOOKUP($P1739,'M1'!$A:$C,Q$2,FALSE)),IF(ISERROR(VLOOKUP(DATA!$P1739,'M2'!$A:$C,Q$2,FALSE)),"NOT PRESENT",VLOOKUP(DATA!$P1739,'M2'!$A:$C,Q$2,FALSE)),VLOOKUP($P1739,'M1'!$A:$C,Q$2,FALSE)),"SPECIFY METHOD")))</f>
        <v>Debris - Zero</v>
      </c>
      <c r="R1739" s="7" t="str">
        <f>IF($N1739=1,IF(ISERROR(VLOOKUP($P1739,'M1'!$A:$C,R$2,FALSE)),"NOT PRESENT",VLOOKUP($P1739,'M1'!$A:$C,R$2,FALSE)),IF($N1739=2,IF(ISERROR(VLOOKUP(DATA!$P1739,'M2'!$A:$C,R$2,FALSE)),"NOT PRESENT",VLOOKUP(DATA!$P1739,'M2'!$A:$C,R$2,FALSE)),IF($N1739=0,IF(ISERROR(VLOOKUP($P1739,'M1'!$A:$C,R$2,FALSE)),IF(ISERROR(VLOOKUP(DATA!$P1739,'M2'!$A:$C,R$2,FALSE)),"NOT PRESENT",VLOOKUP(DATA!$P1739,'M2'!$A:$C,R$2,FALSE)),VLOOKUP($P1739,'M1'!$A:$C,R$2,FALSE)),"SPECIFY METHOD")))</f>
        <v>No Debris found</v>
      </c>
      <c r="S1739" s="33">
        <f t="shared" si="3350"/>
        <v>0</v>
      </c>
      <c r="T1739" s="2">
        <v>0</v>
      </c>
    </row>
    <row r="1740" spans="2:20">
      <c r="B1740" s="2" t="str">
        <f t="shared" ref="B1740:D1740" si="3463">IF(ISERROR(B1739),IF(ISERROR(B1738),IF(ISERROR(B1737),"BLANK",B1737),B1738),B1739)</f>
        <v>LH</v>
      </c>
      <c r="C1740" s="2" t="str">
        <f t="shared" si="3463"/>
        <v>KK</v>
      </c>
      <c r="D1740" s="2" t="str">
        <f t="shared" si="3463"/>
        <v>BC3</v>
      </c>
      <c r="E1740" s="7" t="str">
        <f>IF(ISERROR(VLOOKUP($D1740,SITES!$A:$E,2,FALSE)),"",VLOOKUP($D1740,SITES!$A:$E,2,FALSE))</f>
        <v>Broward County 3</v>
      </c>
      <c r="F1740" s="4">
        <f>IF(ISERROR(VLOOKUP($D1740,SITES!$A:$E,3,FALSE)),"",VLOOKUP($D1740,SITES!$A:$E,3,FALSE))</f>
        <v>26.158633333333334</v>
      </c>
      <c r="G1740" s="31">
        <f>IF(ISERROR(VLOOKUP($D1740,SITES!$A:$E,4,FALSE)),"",VLOOKUP($D1740,SITES!$A:$E,4,FALSE))</f>
        <v>-80.077349999999996</v>
      </c>
      <c r="H1740" s="50">
        <f t="shared" ref="H1740:P1740" si="3464">IF(ISERROR(H1739),IF(ISERROR(H1738),IF(ISERROR(H1737),"BLANK",H1737),H1738),H1739)</f>
        <v>45479</v>
      </c>
      <c r="I1740" s="2">
        <f t="shared" si="3464"/>
        <v>15</v>
      </c>
      <c r="J1740" s="2" t="str">
        <f t="shared" si="3464"/>
        <v>N</v>
      </c>
      <c r="K1740" s="6">
        <f t="shared" si="3464"/>
        <v>0.41666666666666669</v>
      </c>
      <c r="L1740" s="2" t="str">
        <f t="shared" si="3464"/>
        <v>Angela</v>
      </c>
      <c r="M1740" s="2">
        <f t="shared" si="3464"/>
        <v>18.899999999999999</v>
      </c>
      <c r="N1740" s="2">
        <f t="shared" si="3464"/>
        <v>2</v>
      </c>
      <c r="O1740" s="2">
        <f t="shared" si="3464"/>
        <v>2</v>
      </c>
      <c r="P1740" s="2" t="str">
        <f t="shared" si="3464"/>
        <v>dez</v>
      </c>
      <c r="Q1740" s="7" t="str">
        <f>IF($N1740=1,IF(ISERROR(VLOOKUP($P1740,'M1'!$A:$C,Q$2,FALSE)),"NOT PRESENT",VLOOKUP($P1740,'M1'!$A:$C,Q$2,FALSE)),IF($N1740=2,IF(ISERROR(VLOOKUP(DATA!$P1740,'M2'!$A:$C,Q$2,FALSE)),"NOT PRESENT",VLOOKUP(DATA!$P1740,'M2'!$A:$C,Q$2,FALSE)),IF($N1740=0,IF(ISERROR(VLOOKUP($P1740,'M1'!$A:$C,Q$2,FALSE)),IF(ISERROR(VLOOKUP(DATA!$P1740,'M2'!$A:$C,Q$2,FALSE)),"NOT PRESENT",VLOOKUP(DATA!$P1740,'M2'!$A:$C,Q$2,FALSE)),VLOOKUP($P1740,'M1'!$A:$C,Q$2,FALSE)),"SPECIFY METHOD")))</f>
        <v>Debris - Zero</v>
      </c>
      <c r="R1740" s="7" t="str">
        <f>IF($N1740=1,IF(ISERROR(VLOOKUP($P1740,'M1'!$A:$C,R$2,FALSE)),"NOT PRESENT",VLOOKUP($P1740,'M1'!$A:$C,R$2,FALSE)),IF($N1740=2,IF(ISERROR(VLOOKUP(DATA!$P1740,'M2'!$A:$C,R$2,FALSE)),"NOT PRESENT",VLOOKUP(DATA!$P1740,'M2'!$A:$C,R$2,FALSE)),IF($N1740=0,IF(ISERROR(VLOOKUP($P1740,'M1'!$A:$C,R$2,FALSE)),IF(ISERROR(VLOOKUP(DATA!$P1740,'M2'!$A:$C,R$2,FALSE)),"NOT PRESENT",VLOOKUP(DATA!$P1740,'M2'!$A:$C,R$2,FALSE)),VLOOKUP($P1740,'M1'!$A:$C,R$2,FALSE)),"SPECIFY METHOD")))</f>
        <v>No Debris found</v>
      </c>
      <c r="S1740" s="33">
        <f t="shared" si="3350"/>
        <v>0</v>
      </c>
      <c r="T1740" s="2">
        <v>0</v>
      </c>
    </row>
    <row r="1741" spans="2:20">
      <c r="B1741" s="2" t="str">
        <f t="shared" ref="B1741:D1741" si="3465">IF(ISERROR(B1740),IF(ISERROR(B1739),IF(ISERROR(B1738),"BLANK",B1738),B1739),B1740)</f>
        <v>LH</v>
      </c>
      <c r="C1741" s="2" t="str">
        <f t="shared" si="3465"/>
        <v>KK</v>
      </c>
      <c r="D1741" s="2" t="str">
        <f t="shared" si="3465"/>
        <v>BC3</v>
      </c>
      <c r="E1741" s="7" t="str">
        <f>IF(ISERROR(VLOOKUP($D1741,SITES!$A:$E,2,FALSE)),"",VLOOKUP($D1741,SITES!$A:$E,2,FALSE))</f>
        <v>Broward County 3</v>
      </c>
      <c r="F1741" s="4">
        <f>IF(ISERROR(VLOOKUP($D1741,SITES!$A:$E,3,FALSE)),"",VLOOKUP($D1741,SITES!$A:$E,3,FALSE))</f>
        <v>26.158633333333334</v>
      </c>
      <c r="G1741" s="31">
        <f>IF(ISERROR(VLOOKUP($D1741,SITES!$A:$E,4,FALSE)),"",VLOOKUP($D1741,SITES!$A:$E,4,FALSE))</f>
        <v>-80.077349999999996</v>
      </c>
      <c r="H1741" s="50">
        <f t="shared" ref="H1741:P1741" si="3466">IF(ISERROR(H1740),IF(ISERROR(H1739),IF(ISERROR(H1738),"BLANK",H1738),H1739),H1740)</f>
        <v>45479</v>
      </c>
      <c r="I1741" s="2">
        <f t="shared" si="3466"/>
        <v>15</v>
      </c>
      <c r="J1741" s="2" t="str">
        <f t="shared" si="3466"/>
        <v>N</v>
      </c>
      <c r="K1741" s="6">
        <f t="shared" si="3466"/>
        <v>0.41666666666666669</v>
      </c>
      <c r="L1741" s="2" t="str">
        <f t="shared" si="3466"/>
        <v>Angela</v>
      </c>
      <c r="M1741" s="2">
        <f t="shared" si="3466"/>
        <v>18.899999999999999</v>
      </c>
      <c r="N1741" s="2">
        <f t="shared" si="3466"/>
        <v>2</v>
      </c>
      <c r="O1741" s="2">
        <f t="shared" si="3466"/>
        <v>2</v>
      </c>
      <c r="P1741" s="2" t="str">
        <f t="shared" si="3466"/>
        <v>dez</v>
      </c>
      <c r="Q1741" s="7" t="str">
        <f>IF($N1741=1,IF(ISERROR(VLOOKUP($P1741,'M1'!$A:$C,Q$2,FALSE)),"NOT PRESENT",VLOOKUP($P1741,'M1'!$A:$C,Q$2,FALSE)),IF($N1741=2,IF(ISERROR(VLOOKUP(DATA!$P1741,'M2'!$A:$C,Q$2,FALSE)),"NOT PRESENT",VLOOKUP(DATA!$P1741,'M2'!$A:$C,Q$2,FALSE)),IF($N1741=0,IF(ISERROR(VLOOKUP($P1741,'M1'!$A:$C,Q$2,FALSE)),IF(ISERROR(VLOOKUP(DATA!$P1741,'M2'!$A:$C,Q$2,FALSE)),"NOT PRESENT",VLOOKUP(DATA!$P1741,'M2'!$A:$C,Q$2,FALSE)),VLOOKUP($P1741,'M1'!$A:$C,Q$2,FALSE)),"SPECIFY METHOD")))</f>
        <v>Debris - Zero</v>
      </c>
      <c r="R1741" s="7" t="str">
        <f>IF($N1741=1,IF(ISERROR(VLOOKUP($P1741,'M1'!$A:$C,R$2,FALSE)),"NOT PRESENT",VLOOKUP($P1741,'M1'!$A:$C,R$2,FALSE)),IF($N1741=2,IF(ISERROR(VLOOKUP(DATA!$P1741,'M2'!$A:$C,R$2,FALSE)),"NOT PRESENT",VLOOKUP(DATA!$P1741,'M2'!$A:$C,R$2,FALSE)),IF($N1741=0,IF(ISERROR(VLOOKUP($P1741,'M1'!$A:$C,R$2,FALSE)),IF(ISERROR(VLOOKUP(DATA!$P1741,'M2'!$A:$C,R$2,FALSE)),"NOT PRESENT",VLOOKUP(DATA!$P1741,'M2'!$A:$C,R$2,FALSE)),VLOOKUP($P1741,'M1'!$A:$C,R$2,FALSE)),"SPECIFY METHOD")))</f>
        <v>No Debris found</v>
      </c>
      <c r="S1741" s="33">
        <f t="shared" si="3350"/>
        <v>0</v>
      </c>
      <c r="T1741" s="2">
        <v>0</v>
      </c>
    </row>
    <row r="1742" spans="2:20">
      <c r="B1742" s="2" t="str">
        <f t="shared" ref="B1742:D1742" si="3467">IF(ISERROR(B1741),IF(ISERROR(B1740),IF(ISERROR(B1739),"BLANK",B1739),B1740),B1741)</f>
        <v>LH</v>
      </c>
      <c r="C1742" s="2" t="str">
        <f t="shared" si="3467"/>
        <v>KK</v>
      </c>
      <c r="D1742" s="2" t="str">
        <f t="shared" si="3467"/>
        <v>BC3</v>
      </c>
      <c r="E1742" s="7" t="str">
        <f>IF(ISERROR(VLOOKUP($D1742,SITES!$A:$E,2,FALSE)),"",VLOOKUP($D1742,SITES!$A:$E,2,FALSE))</f>
        <v>Broward County 3</v>
      </c>
      <c r="F1742" s="4">
        <f>IF(ISERROR(VLOOKUP($D1742,SITES!$A:$E,3,FALSE)),"",VLOOKUP($D1742,SITES!$A:$E,3,FALSE))</f>
        <v>26.158633333333334</v>
      </c>
      <c r="G1742" s="31">
        <f>IF(ISERROR(VLOOKUP($D1742,SITES!$A:$E,4,FALSE)),"",VLOOKUP($D1742,SITES!$A:$E,4,FALSE))</f>
        <v>-80.077349999999996</v>
      </c>
      <c r="H1742" s="50">
        <f t="shared" ref="H1742:P1742" si="3468">IF(ISERROR(H1741),IF(ISERROR(H1740),IF(ISERROR(H1739),"BLANK",H1739),H1740),H1741)</f>
        <v>45479</v>
      </c>
      <c r="I1742" s="2">
        <f t="shared" si="3468"/>
        <v>15</v>
      </c>
      <c r="J1742" s="2" t="str">
        <f t="shared" si="3468"/>
        <v>N</v>
      </c>
      <c r="K1742" s="6">
        <f t="shared" si="3468"/>
        <v>0.41666666666666669</v>
      </c>
      <c r="L1742" s="2" t="str">
        <f t="shared" si="3468"/>
        <v>Angela</v>
      </c>
      <c r="M1742" s="2">
        <f t="shared" si="3468"/>
        <v>18.899999999999999</v>
      </c>
      <c r="N1742" s="2">
        <f t="shared" si="3468"/>
        <v>2</v>
      </c>
      <c r="O1742" s="2">
        <f t="shared" si="3468"/>
        <v>2</v>
      </c>
      <c r="P1742" s="2" t="str">
        <f t="shared" si="3468"/>
        <v>dez</v>
      </c>
      <c r="Q1742" s="7" t="str">
        <f>IF($N1742=1,IF(ISERROR(VLOOKUP($P1742,'M1'!$A:$C,Q$2,FALSE)),"NOT PRESENT",VLOOKUP($P1742,'M1'!$A:$C,Q$2,FALSE)),IF($N1742=2,IF(ISERROR(VLOOKUP(DATA!$P1742,'M2'!$A:$C,Q$2,FALSE)),"NOT PRESENT",VLOOKUP(DATA!$P1742,'M2'!$A:$C,Q$2,FALSE)),IF($N1742=0,IF(ISERROR(VLOOKUP($P1742,'M1'!$A:$C,Q$2,FALSE)),IF(ISERROR(VLOOKUP(DATA!$P1742,'M2'!$A:$C,Q$2,FALSE)),"NOT PRESENT",VLOOKUP(DATA!$P1742,'M2'!$A:$C,Q$2,FALSE)),VLOOKUP($P1742,'M1'!$A:$C,Q$2,FALSE)),"SPECIFY METHOD")))</f>
        <v>Debris - Zero</v>
      </c>
      <c r="R1742" s="7" t="str">
        <f>IF($N1742=1,IF(ISERROR(VLOOKUP($P1742,'M1'!$A:$C,R$2,FALSE)),"NOT PRESENT",VLOOKUP($P1742,'M1'!$A:$C,R$2,FALSE)),IF($N1742=2,IF(ISERROR(VLOOKUP(DATA!$P1742,'M2'!$A:$C,R$2,FALSE)),"NOT PRESENT",VLOOKUP(DATA!$P1742,'M2'!$A:$C,R$2,FALSE)),IF($N1742=0,IF(ISERROR(VLOOKUP($P1742,'M1'!$A:$C,R$2,FALSE)),IF(ISERROR(VLOOKUP(DATA!$P1742,'M2'!$A:$C,R$2,FALSE)),"NOT PRESENT",VLOOKUP(DATA!$P1742,'M2'!$A:$C,R$2,FALSE)),VLOOKUP($P1742,'M1'!$A:$C,R$2,FALSE)),"SPECIFY METHOD")))</f>
        <v>No Debris found</v>
      </c>
      <c r="S1742" s="33">
        <f t="shared" si="3350"/>
        <v>0</v>
      </c>
      <c r="T1742" s="2">
        <v>0</v>
      </c>
    </row>
    <row r="1743" spans="2:20">
      <c r="B1743" s="2" t="str">
        <f t="shared" ref="B1743:D1743" si="3469">IF(ISERROR(B1742),IF(ISERROR(B1741),IF(ISERROR(B1740),"BLANK",B1740),B1741),B1742)</f>
        <v>LH</v>
      </c>
      <c r="C1743" s="2" t="str">
        <f t="shared" si="3469"/>
        <v>KK</v>
      </c>
      <c r="D1743" s="2" t="str">
        <f t="shared" si="3469"/>
        <v>BC3</v>
      </c>
      <c r="E1743" s="7" t="str">
        <f>IF(ISERROR(VLOOKUP($D1743,SITES!$A:$E,2,FALSE)),"",VLOOKUP($D1743,SITES!$A:$E,2,FALSE))</f>
        <v>Broward County 3</v>
      </c>
      <c r="F1743" s="4">
        <f>IF(ISERROR(VLOOKUP($D1743,SITES!$A:$E,3,FALSE)),"",VLOOKUP($D1743,SITES!$A:$E,3,FALSE))</f>
        <v>26.158633333333334</v>
      </c>
      <c r="G1743" s="31">
        <f>IF(ISERROR(VLOOKUP($D1743,SITES!$A:$E,4,FALSE)),"",VLOOKUP($D1743,SITES!$A:$E,4,FALSE))</f>
        <v>-80.077349999999996</v>
      </c>
      <c r="H1743" s="50">
        <f t="shared" ref="H1743:P1743" si="3470">IF(ISERROR(H1742),IF(ISERROR(H1741),IF(ISERROR(H1740),"BLANK",H1740),H1741),H1742)</f>
        <v>45479</v>
      </c>
      <c r="I1743" s="2">
        <f t="shared" si="3470"/>
        <v>15</v>
      </c>
      <c r="J1743" s="2" t="str">
        <f t="shared" si="3470"/>
        <v>N</v>
      </c>
      <c r="K1743" s="6">
        <f t="shared" si="3470"/>
        <v>0.41666666666666669</v>
      </c>
      <c r="L1743" s="2" t="str">
        <f t="shared" si="3470"/>
        <v>Angela</v>
      </c>
      <c r="M1743" s="2">
        <f t="shared" si="3470"/>
        <v>18.899999999999999</v>
      </c>
      <c r="N1743" s="2">
        <f t="shared" si="3470"/>
        <v>2</v>
      </c>
      <c r="O1743" s="2">
        <f t="shared" si="3470"/>
        <v>2</v>
      </c>
      <c r="P1743" s="2" t="str">
        <f t="shared" si="3470"/>
        <v>dez</v>
      </c>
      <c r="Q1743" s="7" t="str">
        <f>IF($N1743=1,IF(ISERROR(VLOOKUP($P1743,'M1'!$A:$C,Q$2,FALSE)),"NOT PRESENT",VLOOKUP($P1743,'M1'!$A:$C,Q$2,FALSE)),IF($N1743=2,IF(ISERROR(VLOOKUP(DATA!$P1743,'M2'!$A:$C,Q$2,FALSE)),"NOT PRESENT",VLOOKUP(DATA!$P1743,'M2'!$A:$C,Q$2,FALSE)),IF($N1743=0,IF(ISERROR(VLOOKUP($P1743,'M1'!$A:$C,Q$2,FALSE)),IF(ISERROR(VLOOKUP(DATA!$P1743,'M2'!$A:$C,Q$2,FALSE)),"NOT PRESENT",VLOOKUP(DATA!$P1743,'M2'!$A:$C,Q$2,FALSE)),VLOOKUP($P1743,'M1'!$A:$C,Q$2,FALSE)),"SPECIFY METHOD")))</f>
        <v>Debris - Zero</v>
      </c>
      <c r="R1743" s="7" t="str">
        <f>IF($N1743=1,IF(ISERROR(VLOOKUP($P1743,'M1'!$A:$C,R$2,FALSE)),"NOT PRESENT",VLOOKUP($P1743,'M1'!$A:$C,R$2,FALSE)),IF($N1743=2,IF(ISERROR(VLOOKUP(DATA!$P1743,'M2'!$A:$C,R$2,FALSE)),"NOT PRESENT",VLOOKUP(DATA!$P1743,'M2'!$A:$C,R$2,FALSE)),IF($N1743=0,IF(ISERROR(VLOOKUP($P1743,'M1'!$A:$C,R$2,FALSE)),IF(ISERROR(VLOOKUP(DATA!$P1743,'M2'!$A:$C,R$2,FALSE)),"NOT PRESENT",VLOOKUP(DATA!$P1743,'M2'!$A:$C,R$2,FALSE)),VLOOKUP($P1743,'M1'!$A:$C,R$2,FALSE)),"SPECIFY METHOD")))</f>
        <v>No Debris found</v>
      </c>
      <c r="S1743" s="33">
        <f t="shared" si="3350"/>
        <v>0</v>
      </c>
      <c r="T1743" s="2">
        <v>0</v>
      </c>
    </row>
    <row r="1744" spans="2:20">
      <c r="B1744" s="2" t="str">
        <f t="shared" ref="B1744:D1744" si="3471">IF(ISERROR(B1743),IF(ISERROR(B1742),IF(ISERROR(B1741),"BLANK",B1741),B1742),B1743)</f>
        <v>LH</v>
      </c>
      <c r="C1744" s="2" t="str">
        <f t="shared" si="3471"/>
        <v>KK</v>
      </c>
      <c r="D1744" s="2" t="str">
        <f t="shared" si="3471"/>
        <v>BC3</v>
      </c>
      <c r="E1744" s="7" t="str">
        <f>IF(ISERROR(VLOOKUP($D1744,SITES!$A:$E,2,FALSE)),"",VLOOKUP($D1744,SITES!$A:$E,2,FALSE))</f>
        <v>Broward County 3</v>
      </c>
      <c r="F1744" s="4">
        <f>IF(ISERROR(VLOOKUP($D1744,SITES!$A:$E,3,FALSE)),"",VLOOKUP($D1744,SITES!$A:$E,3,FALSE))</f>
        <v>26.158633333333334</v>
      </c>
      <c r="G1744" s="31">
        <f>IF(ISERROR(VLOOKUP($D1744,SITES!$A:$E,4,FALSE)),"",VLOOKUP($D1744,SITES!$A:$E,4,FALSE))</f>
        <v>-80.077349999999996</v>
      </c>
      <c r="H1744" s="50">
        <f t="shared" ref="H1744:P1744" si="3472">IF(ISERROR(H1743),IF(ISERROR(H1742),IF(ISERROR(H1741),"BLANK",H1741),H1742),H1743)</f>
        <v>45479</v>
      </c>
      <c r="I1744" s="2">
        <f t="shared" si="3472"/>
        <v>15</v>
      </c>
      <c r="J1744" s="2" t="str">
        <f t="shared" si="3472"/>
        <v>N</v>
      </c>
      <c r="K1744" s="6">
        <f t="shared" si="3472"/>
        <v>0.41666666666666669</v>
      </c>
      <c r="L1744" s="2" t="str">
        <f t="shared" si="3472"/>
        <v>Angela</v>
      </c>
      <c r="M1744" s="2">
        <f t="shared" si="3472"/>
        <v>18.899999999999999</v>
      </c>
      <c r="N1744" s="2">
        <f t="shared" si="3472"/>
        <v>2</v>
      </c>
      <c r="O1744" s="2">
        <f t="shared" si="3472"/>
        <v>2</v>
      </c>
      <c r="P1744" s="2" t="str">
        <f t="shared" si="3472"/>
        <v>dez</v>
      </c>
      <c r="Q1744" s="7" t="str">
        <f>IF($N1744=1,IF(ISERROR(VLOOKUP($P1744,'M1'!$A:$C,Q$2,FALSE)),"NOT PRESENT",VLOOKUP($P1744,'M1'!$A:$C,Q$2,FALSE)),IF($N1744=2,IF(ISERROR(VLOOKUP(DATA!$P1744,'M2'!$A:$C,Q$2,FALSE)),"NOT PRESENT",VLOOKUP(DATA!$P1744,'M2'!$A:$C,Q$2,FALSE)),IF($N1744=0,IF(ISERROR(VLOOKUP($P1744,'M1'!$A:$C,Q$2,FALSE)),IF(ISERROR(VLOOKUP(DATA!$P1744,'M2'!$A:$C,Q$2,FALSE)),"NOT PRESENT",VLOOKUP(DATA!$P1744,'M2'!$A:$C,Q$2,FALSE)),VLOOKUP($P1744,'M1'!$A:$C,Q$2,FALSE)),"SPECIFY METHOD")))</f>
        <v>Debris - Zero</v>
      </c>
      <c r="R1744" s="7" t="str">
        <f>IF($N1744=1,IF(ISERROR(VLOOKUP($P1744,'M1'!$A:$C,R$2,FALSE)),"NOT PRESENT",VLOOKUP($P1744,'M1'!$A:$C,R$2,FALSE)),IF($N1744=2,IF(ISERROR(VLOOKUP(DATA!$P1744,'M2'!$A:$C,R$2,FALSE)),"NOT PRESENT",VLOOKUP(DATA!$P1744,'M2'!$A:$C,R$2,FALSE)),IF($N1744=0,IF(ISERROR(VLOOKUP($P1744,'M1'!$A:$C,R$2,FALSE)),IF(ISERROR(VLOOKUP(DATA!$P1744,'M2'!$A:$C,R$2,FALSE)),"NOT PRESENT",VLOOKUP(DATA!$P1744,'M2'!$A:$C,R$2,FALSE)),VLOOKUP($P1744,'M1'!$A:$C,R$2,FALSE)),"SPECIFY METHOD")))</f>
        <v>No Debris found</v>
      </c>
      <c r="S1744" s="33">
        <f t="shared" si="3350"/>
        <v>0</v>
      </c>
      <c r="T1744" s="2">
        <v>0</v>
      </c>
    </row>
    <row r="1745" spans="2:20">
      <c r="B1745" s="2" t="str">
        <f t="shared" ref="B1745:D1745" si="3473">IF(ISERROR(B1744),IF(ISERROR(B1743),IF(ISERROR(B1742),"BLANK",B1742),B1743),B1744)</f>
        <v>LH</v>
      </c>
      <c r="C1745" s="2" t="str">
        <f t="shared" si="3473"/>
        <v>KK</v>
      </c>
      <c r="D1745" s="2" t="str">
        <f t="shared" si="3473"/>
        <v>BC3</v>
      </c>
      <c r="E1745" s="7" t="str">
        <f>IF(ISERROR(VLOOKUP($D1745,SITES!$A:$E,2,FALSE)),"",VLOOKUP($D1745,SITES!$A:$E,2,FALSE))</f>
        <v>Broward County 3</v>
      </c>
      <c r="F1745" s="4">
        <f>IF(ISERROR(VLOOKUP($D1745,SITES!$A:$E,3,FALSE)),"",VLOOKUP($D1745,SITES!$A:$E,3,FALSE))</f>
        <v>26.158633333333334</v>
      </c>
      <c r="G1745" s="31">
        <f>IF(ISERROR(VLOOKUP($D1745,SITES!$A:$E,4,FALSE)),"",VLOOKUP($D1745,SITES!$A:$E,4,FALSE))</f>
        <v>-80.077349999999996</v>
      </c>
      <c r="H1745" s="50">
        <f t="shared" ref="H1745:P1745" si="3474">IF(ISERROR(H1744),IF(ISERROR(H1743),IF(ISERROR(H1742),"BLANK",H1742),H1743),H1744)</f>
        <v>45479</v>
      </c>
      <c r="I1745" s="2">
        <f t="shared" si="3474"/>
        <v>15</v>
      </c>
      <c r="J1745" s="2" t="str">
        <f t="shared" si="3474"/>
        <v>N</v>
      </c>
      <c r="K1745" s="6">
        <f t="shared" si="3474"/>
        <v>0.41666666666666669</v>
      </c>
      <c r="L1745" s="2" t="str">
        <f t="shared" si="3474"/>
        <v>Angela</v>
      </c>
      <c r="M1745" s="2">
        <f t="shared" si="3474"/>
        <v>18.899999999999999</v>
      </c>
      <c r="N1745" s="2">
        <f t="shared" si="3474"/>
        <v>2</v>
      </c>
      <c r="O1745" s="2">
        <f t="shared" si="3474"/>
        <v>2</v>
      </c>
      <c r="P1745" s="2" t="str">
        <f t="shared" si="3474"/>
        <v>dez</v>
      </c>
      <c r="Q1745" s="7" t="str">
        <f>IF($N1745=1,IF(ISERROR(VLOOKUP($P1745,'M1'!$A:$C,Q$2,FALSE)),"NOT PRESENT",VLOOKUP($P1745,'M1'!$A:$C,Q$2,FALSE)),IF($N1745=2,IF(ISERROR(VLOOKUP(DATA!$P1745,'M2'!$A:$C,Q$2,FALSE)),"NOT PRESENT",VLOOKUP(DATA!$P1745,'M2'!$A:$C,Q$2,FALSE)),IF($N1745=0,IF(ISERROR(VLOOKUP($P1745,'M1'!$A:$C,Q$2,FALSE)),IF(ISERROR(VLOOKUP(DATA!$P1745,'M2'!$A:$C,Q$2,FALSE)),"NOT PRESENT",VLOOKUP(DATA!$P1745,'M2'!$A:$C,Q$2,FALSE)),VLOOKUP($P1745,'M1'!$A:$C,Q$2,FALSE)),"SPECIFY METHOD")))</f>
        <v>Debris - Zero</v>
      </c>
      <c r="R1745" s="7" t="str">
        <f>IF($N1745=1,IF(ISERROR(VLOOKUP($P1745,'M1'!$A:$C,R$2,FALSE)),"NOT PRESENT",VLOOKUP($P1745,'M1'!$A:$C,R$2,FALSE)),IF($N1745=2,IF(ISERROR(VLOOKUP(DATA!$P1745,'M2'!$A:$C,R$2,FALSE)),"NOT PRESENT",VLOOKUP(DATA!$P1745,'M2'!$A:$C,R$2,FALSE)),IF($N1745=0,IF(ISERROR(VLOOKUP($P1745,'M1'!$A:$C,R$2,FALSE)),IF(ISERROR(VLOOKUP(DATA!$P1745,'M2'!$A:$C,R$2,FALSE)),"NOT PRESENT",VLOOKUP(DATA!$P1745,'M2'!$A:$C,R$2,FALSE)),VLOOKUP($P1745,'M1'!$A:$C,R$2,FALSE)),"SPECIFY METHOD")))</f>
        <v>No Debris found</v>
      </c>
      <c r="S1745" s="33">
        <f t="shared" si="3350"/>
        <v>0</v>
      </c>
      <c r="T1745" s="2">
        <v>0</v>
      </c>
    </row>
    <row r="1746" spans="2:20">
      <c r="B1746" s="2" t="str">
        <f t="shared" ref="B1746:D1746" si="3475">IF(ISERROR(B1745),IF(ISERROR(B1744),IF(ISERROR(B1743),"BLANK",B1743),B1744),B1745)</f>
        <v>LH</v>
      </c>
      <c r="C1746" s="2" t="str">
        <f t="shared" si="3475"/>
        <v>KK</v>
      </c>
      <c r="D1746" s="2" t="str">
        <f t="shared" si="3475"/>
        <v>BC3</v>
      </c>
      <c r="E1746" s="7" t="str">
        <f>IF(ISERROR(VLOOKUP($D1746,SITES!$A:$E,2,FALSE)),"",VLOOKUP($D1746,SITES!$A:$E,2,FALSE))</f>
        <v>Broward County 3</v>
      </c>
      <c r="F1746" s="4">
        <f>IF(ISERROR(VLOOKUP($D1746,SITES!$A:$E,3,FALSE)),"",VLOOKUP($D1746,SITES!$A:$E,3,FALSE))</f>
        <v>26.158633333333334</v>
      </c>
      <c r="G1746" s="31">
        <f>IF(ISERROR(VLOOKUP($D1746,SITES!$A:$E,4,FALSE)),"",VLOOKUP($D1746,SITES!$A:$E,4,FALSE))</f>
        <v>-80.077349999999996</v>
      </c>
      <c r="H1746" s="50">
        <f t="shared" ref="H1746:P1746" si="3476">IF(ISERROR(H1745),IF(ISERROR(H1744),IF(ISERROR(H1743),"BLANK",H1743),H1744),H1745)</f>
        <v>45479</v>
      </c>
      <c r="I1746" s="2">
        <f t="shared" si="3476"/>
        <v>15</v>
      </c>
      <c r="J1746" s="2" t="str">
        <f t="shared" si="3476"/>
        <v>N</v>
      </c>
      <c r="K1746" s="6">
        <f t="shared" si="3476"/>
        <v>0.41666666666666669</v>
      </c>
      <c r="L1746" s="2" t="str">
        <f t="shared" si="3476"/>
        <v>Angela</v>
      </c>
      <c r="M1746" s="2">
        <f t="shared" si="3476"/>
        <v>18.899999999999999</v>
      </c>
      <c r="N1746" s="2">
        <f t="shared" si="3476"/>
        <v>2</v>
      </c>
      <c r="O1746" s="2">
        <f t="shared" si="3476"/>
        <v>2</v>
      </c>
      <c r="P1746" s="2" t="str">
        <f t="shared" si="3476"/>
        <v>dez</v>
      </c>
      <c r="Q1746" s="7" t="str">
        <f>IF($N1746=1,IF(ISERROR(VLOOKUP($P1746,'M1'!$A:$C,Q$2,FALSE)),"NOT PRESENT",VLOOKUP($P1746,'M1'!$A:$C,Q$2,FALSE)),IF($N1746=2,IF(ISERROR(VLOOKUP(DATA!$P1746,'M2'!$A:$C,Q$2,FALSE)),"NOT PRESENT",VLOOKUP(DATA!$P1746,'M2'!$A:$C,Q$2,FALSE)),IF($N1746=0,IF(ISERROR(VLOOKUP($P1746,'M1'!$A:$C,Q$2,FALSE)),IF(ISERROR(VLOOKUP(DATA!$P1746,'M2'!$A:$C,Q$2,FALSE)),"NOT PRESENT",VLOOKUP(DATA!$P1746,'M2'!$A:$C,Q$2,FALSE)),VLOOKUP($P1746,'M1'!$A:$C,Q$2,FALSE)),"SPECIFY METHOD")))</f>
        <v>Debris - Zero</v>
      </c>
      <c r="R1746" s="7" t="str">
        <f>IF($N1746=1,IF(ISERROR(VLOOKUP($P1746,'M1'!$A:$C,R$2,FALSE)),"NOT PRESENT",VLOOKUP($P1746,'M1'!$A:$C,R$2,FALSE)),IF($N1746=2,IF(ISERROR(VLOOKUP(DATA!$P1746,'M2'!$A:$C,R$2,FALSE)),"NOT PRESENT",VLOOKUP(DATA!$P1746,'M2'!$A:$C,R$2,FALSE)),IF($N1746=0,IF(ISERROR(VLOOKUP($P1746,'M1'!$A:$C,R$2,FALSE)),IF(ISERROR(VLOOKUP(DATA!$P1746,'M2'!$A:$C,R$2,FALSE)),"NOT PRESENT",VLOOKUP(DATA!$P1746,'M2'!$A:$C,R$2,FALSE)),VLOOKUP($P1746,'M1'!$A:$C,R$2,FALSE)),"SPECIFY METHOD")))</f>
        <v>No Debris found</v>
      </c>
      <c r="S1746" s="33">
        <f t="shared" si="3350"/>
        <v>0</v>
      </c>
      <c r="T1746" s="2">
        <v>0</v>
      </c>
    </row>
    <row r="1747" spans="2:20">
      <c r="B1747" s="2" t="str">
        <f t="shared" ref="B1747:D1747" si="3477">IF(ISERROR(B1746),IF(ISERROR(B1745),IF(ISERROR(B1744),"BLANK",B1744),B1745),B1746)</f>
        <v>LH</v>
      </c>
      <c r="C1747" s="2" t="str">
        <f t="shared" si="3477"/>
        <v>KK</v>
      </c>
      <c r="D1747" s="2" t="str">
        <f t="shared" si="3477"/>
        <v>BC3</v>
      </c>
      <c r="E1747" s="7" t="str">
        <f>IF(ISERROR(VLOOKUP($D1747,SITES!$A:$E,2,FALSE)),"",VLOOKUP($D1747,SITES!$A:$E,2,FALSE))</f>
        <v>Broward County 3</v>
      </c>
      <c r="F1747" s="4">
        <f>IF(ISERROR(VLOOKUP($D1747,SITES!$A:$E,3,FALSE)),"",VLOOKUP($D1747,SITES!$A:$E,3,FALSE))</f>
        <v>26.158633333333334</v>
      </c>
      <c r="G1747" s="31">
        <f>IF(ISERROR(VLOOKUP($D1747,SITES!$A:$E,4,FALSE)),"",VLOOKUP($D1747,SITES!$A:$E,4,FALSE))</f>
        <v>-80.077349999999996</v>
      </c>
      <c r="H1747" s="50">
        <f t="shared" ref="H1747:P1747" si="3478">IF(ISERROR(H1746),IF(ISERROR(H1745),IF(ISERROR(H1744),"BLANK",H1744),H1745),H1746)</f>
        <v>45479</v>
      </c>
      <c r="I1747" s="2">
        <f t="shared" si="3478"/>
        <v>15</v>
      </c>
      <c r="J1747" s="2" t="str">
        <f t="shared" si="3478"/>
        <v>N</v>
      </c>
      <c r="K1747" s="6">
        <f t="shared" si="3478"/>
        <v>0.41666666666666669</v>
      </c>
      <c r="L1747" s="2" t="str">
        <f t="shared" si="3478"/>
        <v>Angela</v>
      </c>
      <c r="M1747" s="2">
        <f t="shared" si="3478"/>
        <v>18.899999999999999</v>
      </c>
      <c r="N1747" s="2">
        <f t="shared" si="3478"/>
        <v>2</v>
      </c>
      <c r="O1747" s="2">
        <f t="shared" si="3478"/>
        <v>2</v>
      </c>
      <c r="P1747" s="2" t="str">
        <f t="shared" si="3478"/>
        <v>dez</v>
      </c>
      <c r="Q1747" s="7" t="str">
        <f>IF($N1747=1,IF(ISERROR(VLOOKUP($P1747,'M1'!$A:$C,Q$2,FALSE)),"NOT PRESENT",VLOOKUP($P1747,'M1'!$A:$C,Q$2,FALSE)),IF($N1747=2,IF(ISERROR(VLOOKUP(DATA!$P1747,'M2'!$A:$C,Q$2,FALSE)),"NOT PRESENT",VLOOKUP(DATA!$P1747,'M2'!$A:$C,Q$2,FALSE)),IF($N1747=0,IF(ISERROR(VLOOKUP($P1747,'M1'!$A:$C,Q$2,FALSE)),IF(ISERROR(VLOOKUP(DATA!$P1747,'M2'!$A:$C,Q$2,FALSE)),"NOT PRESENT",VLOOKUP(DATA!$P1747,'M2'!$A:$C,Q$2,FALSE)),VLOOKUP($P1747,'M1'!$A:$C,Q$2,FALSE)),"SPECIFY METHOD")))</f>
        <v>Debris - Zero</v>
      </c>
      <c r="R1747" s="7" t="str">
        <f>IF($N1747=1,IF(ISERROR(VLOOKUP($P1747,'M1'!$A:$C,R$2,FALSE)),"NOT PRESENT",VLOOKUP($P1747,'M1'!$A:$C,R$2,FALSE)),IF($N1747=2,IF(ISERROR(VLOOKUP(DATA!$P1747,'M2'!$A:$C,R$2,FALSE)),"NOT PRESENT",VLOOKUP(DATA!$P1747,'M2'!$A:$C,R$2,FALSE)),IF($N1747=0,IF(ISERROR(VLOOKUP($P1747,'M1'!$A:$C,R$2,FALSE)),IF(ISERROR(VLOOKUP(DATA!$P1747,'M2'!$A:$C,R$2,FALSE)),"NOT PRESENT",VLOOKUP(DATA!$P1747,'M2'!$A:$C,R$2,FALSE)),VLOOKUP($P1747,'M1'!$A:$C,R$2,FALSE)),"SPECIFY METHOD")))</f>
        <v>No Debris found</v>
      </c>
      <c r="S1747" s="33">
        <f t="shared" ref="S1747:S1810" si="3479">SUM(T1747:AV1747)</f>
        <v>0</v>
      </c>
      <c r="T1747" s="2">
        <v>0</v>
      </c>
    </row>
    <row r="1748" spans="2:20">
      <c r="B1748" s="2" t="str">
        <f t="shared" ref="B1748:D1748" si="3480">IF(ISERROR(B1747),IF(ISERROR(B1746),IF(ISERROR(B1745),"BLANK",B1745),B1746),B1747)</f>
        <v>LH</v>
      </c>
      <c r="C1748" s="2" t="str">
        <f t="shared" si="3480"/>
        <v>KK</v>
      </c>
      <c r="D1748" s="2" t="str">
        <f t="shared" si="3480"/>
        <v>BC3</v>
      </c>
      <c r="E1748" s="7" t="str">
        <f>IF(ISERROR(VLOOKUP($D1748,SITES!$A:$E,2,FALSE)),"",VLOOKUP($D1748,SITES!$A:$E,2,FALSE))</f>
        <v>Broward County 3</v>
      </c>
      <c r="F1748" s="4">
        <f>IF(ISERROR(VLOOKUP($D1748,SITES!$A:$E,3,FALSE)),"",VLOOKUP($D1748,SITES!$A:$E,3,FALSE))</f>
        <v>26.158633333333334</v>
      </c>
      <c r="G1748" s="31">
        <f>IF(ISERROR(VLOOKUP($D1748,SITES!$A:$E,4,FALSE)),"",VLOOKUP($D1748,SITES!$A:$E,4,FALSE))</f>
        <v>-80.077349999999996</v>
      </c>
      <c r="H1748" s="50">
        <f t="shared" ref="H1748:P1748" si="3481">IF(ISERROR(H1747),IF(ISERROR(H1746),IF(ISERROR(H1745),"BLANK",H1745),H1746),H1747)</f>
        <v>45479</v>
      </c>
      <c r="I1748" s="2">
        <f t="shared" si="3481"/>
        <v>15</v>
      </c>
      <c r="J1748" s="2" t="str">
        <f t="shared" si="3481"/>
        <v>N</v>
      </c>
      <c r="K1748" s="6">
        <f t="shared" si="3481"/>
        <v>0.41666666666666669</v>
      </c>
      <c r="L1748" s="2" t="str">
        <f t="shared" si="3481"/>
        <v>Angela</v>
      </c>
      <c r="M1748" s="2">
        <f t="shared" si="3481"/>
        <v>18.899999999999999</v>
      </c>
      <c r="N1748" s="2">
        <f t="shared" si="3481"/>
        <v>2</v>
      </c>
      <c r="O1748" s="2">
        <f t="shared" si="3481"/>
        <v>2</v>
      </c>
      <c r="P1748" s="2" t="str">
        <f t="shared" si="3481"/>
        <v>dez</v>
      </c>
      <c r="Q1748" s="7" t="str">
        <f>IF($N1748=1,IF(ISERROR(VLOOKUP($P1748,'M1'!$A:$C,Q$2,FALSE)),"NOT PRESENT",VLOOKUP($P1748,'M1'!$A:$C,Q$2,FALSE)),IF($N1748=2,IF(ISERROR(VLOOKUP(DATA!$P1748,'M2'!$A:$C,Q$2,FALSE)),"NOT PRESENT",VLOOKUP(DATA!$P1748,'M2'!$A:$C,Q$2,FALSE)),IF($N1748=0,IF(ISERROR(VLOOKUP($P1748,'M1'!$A:$C,Q$2,FALSE)),IF(ISERROR(VLOOKUP(DATA!$P1748,'M2'!$A:$C,Q$2,FALSE)),"NOT PRESENT",VLOOKUP(DATA!$P1748,'M2'!$A:$C,Q$2,FALSE)),VLOOKUP($P1748,'M1'!$A:$C,Q$2,FALSE)),"SPECIFY METHOD")))</f>
        <v>Debris - Zero</v>
      </c>
      <c r="R1748" s="7" t="str">
        <f>IF($N1748=1,IF(ISERROR(VLOOKUP($P1748,'M1'!$A:$C,R$2,FALSE)),"NOT PRESENT",VLOOKUP($P1748,'M1'!$A:$C,R$2,FALSE)),IF($N1748=2,IF(ISERROR(VLOOKUP(DATA!$P1748,'M2'!$A:$C,R$2,FALSE)),"NOT PRESENT",VLOOKUP(DATA!$P1748,'M2'!$A:$C,R$2,FALSE)),IF($N1748=0,IF(ISERROR(VLOOKUP($P1748,'M1'!$A:$C,R$2,FALSE)),IF(ISERROR(VLOOKUP(DATA!$P1748,'M2'!$A:$C,R$2,FALSE)),"NOT PRESENT",VLOOKUP(DATA!$P1748,'M2'!$A:$C,R$2,FALSE)),VLOOKUP($P1748,'M1'!$A:$C,R$2,FALSE)),"SPECIFY METHOD")))</f>
        <v>No Debris found</v>
      </c>
      <c r="S1748" s="33">
        <f t="shared" si="3479"/>
        <v>0</v>
      </c>
      <c r="T1748" s="2">
        <v>0</v>
      </c>
    </row>
    <row r="1749" spans="2:20">
      <c r="B1749" s="2" t="str">
        <f t="shared" ref="B1749:D1749" si="3482">IF(ISERROR(B1748),IF(ISERROR(B1747),IF(ISERROR(B1746),"BLANK",B1746),B1747),B1748)</f>
        <v>LH</v>
      </c>
      <c r="C1749" s="2" t="str">
        <f t="shared" si="3482"/>
        <v>KK</v>
      </c>
      <c r="D1749" s="2" t="str">
        <f t="shared" si="3482"/>
        <v>BC3</v>
      </c>
      <c r="E1749" s="7" t="str">
        <f>IF(ISERROR(VLOOKUP($D1749,SITES!$A:$E,2,FALSE)),"",VLOOKUP($D1749,SITES!$A:$E,2,FALSE))</f>
        <v>Broward County 3</v>
      </c>
      <c r="F1749" s="4">
        <f>IF(ISERROR(VLOOKUP($D1749,SITES!$A:$E,3,FALSE)),"",VLOOKUP($D1749,SITES!$A:$E,3,FALSE))</f>
        <v>26.158633333333334</v>
      </c>
      <c r="G1749" s="31">
        <f>IF(ISERROR(VLOOKUP($D1749,SITES!$A:$E,4,FALSE)),"",VLOOKUP($D1749,SITES!$A:$E,4,FALSE))</f>
        <v>-80.077349999999996</v>
      </c>
      <c r="H1749" s="50">
        <f t="shared" ref="H1749:P1749" si="3483">IF(ISERROR(H1748),IF(ISERROR(H1747),IF(ISERROR(H1746),"BLANK",H1746),H1747),H1748)</f>
        <v>45479</v>
      </c>
      <c r="I1749" s="2">
        <f t="shared" si="3483"/>
        <v>15</v>
      </c>
      <c r="J1749" s="2" t="str">
        <f t="shared" si="3483"/>
        <v>N</v>
      </c>
      <c r="K1749" s="6">
        <f t="shared" si="3483"/>
        <v>0.41666666666666669</v>
      </c>
      <c r="L1749" s="2" t="str">
        <f t="shared" si="3483"/>
        <v>Angela</v>
      </c>
      <c r="M1749" s="2">
        <f t="shared" si="3483"/>
        <v>18.899999999999999</v>
      </c>
      <c r="N1749" s="2">
        <f t="shared" si="3483"/>
        <v>2</v>
      </c>
      <c r="O1749" s="2">
        <f t="shared" si="3483"/>
        <v>2</v>
      </c>
      <c r="P1749" s="2" t="str">
        <f t="shared" si="3483"/>
        <v>dez</v>
      </c>
      <c r="Q1749" s="7" t="str">
        <f>IF($N1749=1,IF(ISERROR(VLOOKUP($P1749,'M1'!$A:$C,Q$2,FALSE)),"NOT PRESENT",VLOOKUP($P1749,'M1'!$A:$C,Q$2,FALSE)),IF($N1749=2,IF(ISERROR(VLOOKUP(DATA!$P1749,'M2'!$A:$C,Q$2,FALSE)),"NOT PRESENT",VLOOKUP(DATA!$P1749,'M2'!$A:$C,Q$2,FALSE)),IF($N1749=0,IF(ISERROR(VLOOKUP($P1749,'M1'!$A:$C,Q$2,FALSE)),IF(ISERROR(VLOOKUP(DATA!$P1749,'M2'!$A:$C,Q$2,FALSE)),"NOT PRESENT",VLOOKUP(DATA!$P1749,'M2'!$A:$C,Q$2,FALSE)),VLOOKUP($P1749,'M1'!$A:$C,Q$2,FALSE)),"SPECIFY METHOD")))</f>
        <v>Debris - Zero</v>
      </c>
      <c r="R1749" s="7" t="str">
        <f>IF($N1749=1,IF(ISERROR(VLOOKUP($P1749,'M1'!$A:$C,R$2,FALSE)),"NOT PRESENT",VLOOKUP($P1749,'M1'!$A:$C,R$2,FALSE)),IF($N1749=2,IF(ISERROR(VLOOKUP(DATA!$P1749,'M2'!$A:$C,R$2,FALSE)),"NOT PRESENT",VLOOKUP(DATA!$P1749,'M2'!$A:$C,R$2,FALSE)),IF($N1749=0,IF(ISERROR(VLOOKUP($P1749,'M1'!$A:$C,R$2,FALSE)),IF(ISERROR(VLOOKUP(DATA!$P1749,'M2'!$A:$C,R$2,FALSE)),"NOT PRESENT",VLOOKUP(DATA!$P1749,'M2'!$A:$C,R$2,FALSE)),VLOOKUP($P1749,'M1'!$A:$C,R$2,FALSE)),"SPECIFY METHOD")))</f>
        <v>No Debris found</v>
      </c>
      <c r="S1749" s="33">
        <f t="shared" si="3479"/>
        <v>0</v>
      </c>
      <c r="T1749" s="2">
        <v>0</v>
      </c>
    </row>
    <row r="1750" spans="2:20">
      <c r="B1750" s="2" t="str">
        <f t="shared" ref="B1750:D1750" si="3484">IF(ISERROR(B1749),IF(ISERROR(B1748),IF(ISERROR(B1747),"BLANK",B1747),B1748),B1749)</f>
        <v>LH</v>
      </c>
      <c r="C1750" s="2" t="str">
        <f t="shared" si="3484"/>
        <v>KK</v>
      </c>
      <c r="D1750" s="2" t="str">
        <f t="shared" si="3484"/>
        <v>BC3</v>
      </c>
      <c r="E1750" s="7" t="str">
        <f>IF(ISERROR(VLOOKUP($D1750,SITES!$A:$E,2,FALSE)),"",VLOOKUP($D1750,SITES!$A:$E,2,FALSE))</f>
        <v>Broward County 3</v>
      </c>
      <c r="F1750" s="4">
        <f>IF(ISERROR(VLOOKUP($D1750,SITES!$A:$E,3,FALSE)),"",VLOOKUP($D1750,SITES!$A:$E,3,FALSE))</f>
        <v>26.158633333333334</v>
      </c>
      <c r="G1750" s="31">
        <f>IF(ISERROR(VLOOKUP($D1750,SITES!$A:$E,4,FALSE)),"",VLOOKUP($D1750,SITES!$A:$E,4,FALSE))</f>
        <v>-80.077349999999996</v>
      </c>
      <c r="H1750" s="50">
        <f t="shared" ref="H1750:P1750" si="3485">IF(ISERROR(H1749),IF(ISERROR(H1748),IF(ISERROR(H1747),"BLANK",H1747),H1748),H1749)</f>
        <v>45479</v>
      </c>
      <c r="I1750" s="2">
        <f t="shared" si="3485"/>
        <v>15</v>
      </c>
      <c r="J1750" s="2" t="str">
        <f t="shared" si="3485"/>
        <v>N</v>
      </c>
      <c r="K1750" s="6">
        <f t="shared" si="3485"/>
        <v>0.41666666666666669</v>
      </c>
      <c r="L1750" s="2" t="str">
        <f t="shared" si="3485"/>
        <v>Angela</v>
      </c>
      <c r="M1750" s="2">
        <f t="shared" si="3485"/>
        <v>18.899999999999999</v>
      </c>
      <c r="N1750" s="2">
        <f t="shared" si="3485"/>
        <v>2</v>
      </c>
      <c r="O1750" s="2">
        <f t="shared" si="3485"/>
        <v>2</v>
      </c>
      <c r="P1750" s="2" t="str">
        <f t="shared" si="3485"/>
        <v>dez</v>
      </c>
      <c r="Q1750" s="7" t="str">
        <f>IF($N1750=1,IF(ISERROR(VLOOKUP($P1750,'M1'!$A:$C,Q$2,FALSE)),"NOT PRESENT",VLOOKUP($P1750,'M1'!$A:$C,Q$2,FALSE)),IF($N1750=2,IF(ISERROR(VLOOKUP(DATA!$P1750,'M2'!$A:$C,Q$2,FALSE)),"NOT PRESENT",VLOOKUP(DATA!$P1750,'M2'!$A:$C,Q$2,FALSE)),IF($N1750=0,IF(ISERROR(VLOOKUP($P1750,'M1'!$A:$C,Q$2,FALSE)),IF(ISERROR(VLOOKUP(DATA!$P1750,'M2'!$A:$C,Q$2,FALSE)),"NOT PRESENT",VLOOKUP(DATA!$P1750,'M2'!$A:$C,Q$2,FALSE)),VLOOKUP($P1750,'M1'!$A:$C,Q$2,FALSE)),"SPECIFY METHOD")))</f>
        <v>Debris - Zero</v>
      </c>
      <c r="R1750" s="7" t="str">
        <f>IF($N1750=1,IF(ISERROR(VLOOKUP($P1750,'M1'!$A:$C,R$2,FALSE)),"NOT PRESENT",VLOOKUP($P1750,'M1'!$A:$C,R$2,FALSE)),IF($N1750=2,IF(ISERROR(VLOOKUP(DATA!$P1750,'M2'!$A:$C,R$2,FALSE)),"NOT PRESENT",VLOOKUP(DATA!$P1750,'M2'!$A:$C,R$2,FALSE)),IF($N1750=0,IF(ISERROR(VLOOKUP($P1750,'M1'!$A:$C,R$2,FALSE)),IF(ISERROR(VLOOKUP(DATA!$P1750,'M2'!$A:$C,R$2,FALSE)),"NOT PRESENT",VLOOKUP(DATA!$P1750,'M2'!$A:$C,R$2,FALSE)),VLOOKUP($P1750,'M1'!$A:$C,R$2,FALSE)),"SPECIFY METHOD")))</f>
        <v>No Debris found</v>
      </c>
      <c r="S1750" s="33">
        <f t="shared" si="3479"/>
        <v>0</v>
      </c>
      <c r="T1750" s="2">
        <v>0</v>
      </c>
    </row>
    <row r="1751" spans="2:20">
      <c r="B1751" s="2" t="str">
        <f t="shared" ref="B1751:D1751" si="3486">IF(ISERROR(B1750),IF(ISERROR(B1749),IF(ISERROR(B1748),"BLANK",B1748),B1749),B1750)</f>
        <v>LH</v>
      </c>
      <c r="C1751" s="2" t="str">
        <f t="shared" si="3486"/>
        <v>KK</v>
      </c>
      <c r="D1751" s="2" t="str">
        <f t="shared" si="3486"/>
        <v>BC3</v>
      </c>
      <c r="E1751" s="7" t="str">
        <f>IF(ISERROR(VLOOKUP($D1751,SITES!$A:$E,2,FALSE)),"",VLOOKUP($D1751,SITES!$A:$E,2,FALSE))</f>
        <v>Broward County 3</v>
      </c>
      <c r="F1751" s="4">
        <f>IF(ISERROR(VLOOKUP($D1751,SITES!$A:$E,3,FALSE)),"",VLOOKUP($D1751,SITES!$A:$E,3,FALSE))</f>
        <v>26.158633333333334</v>
      </c>
      <c r="G1751" s="31">
        <f>IF(ISERROR(VLOOKUP($D1751,SITES!$A:$E,4,FALSE)),"",VLOOKUP($D1751,SITES!$A:$E,4,FALSE))</f>
        <v>-80.077349999999996</v>
      </c>
      <c r="H1751" s="50">
        <f t="shared" ref="H1751:P1751" si="3487">IF(ISERROR(H1750),IF(ISERROR(H1749),IF(ISERROR(H1748),"BLANK",H1748),H1749),H1750)</f>
        <v>45479</v>
      </c>
      <c r="I1751" s="2">
        <f t="shared" si="3487"/>
        <v>15</v>
      </c>
      <c r="J1751" s="2" t="str">
        <f t="shared" si="3487"/>
        <v>N</v>
      </c>
      <c r="K1751" s="6">
        <f t="shared" si="3487"/>
        <v>0.41666666666666669</v>
      </c>
      <c r="L1751" s="2" t="str">
        <f t="shared" si="3487"/>
        <v>Angela</v>
      </c>
      <c r="M1751" s="2">
        <f t="shared" si="3487"/>
        <v>18.899999999999999</v>
      </c>
      <c r="N1751" s="2">
        <f t="shared" si="3487"/>
        <v>2</v>
      </c>
      <c r="O1751" s="2">
        <f t="shared" si="3487"/>
        <v>2</v>
      </c>
      <c r="P1751" s="2" t="str">
        <f t="shared" si="3487"/>
        <v>dez</v>
      </c>
      <c r="Q1751" s="7" t="str">
        <f>IF($N1751=1,IF(ISERROR(VLOOKUP($P1751,'M1'!$A:$C,Q$2,FALSE)),"NOT PRESENT",VLOOKUP($P1751,'M1'!$A:$C,Q$2,FALSE)),IF($N1751=2,IF(ISERROR(VLOOKUP(DATA!$P1751,'M2'!$A:$C,Q$2,FALSE)),"NOT PRESENT",VLOOKUP(DATA!$P1751,'M2'!$A:$C,Q$2,FALSE)),IF($N1751=0,IF(ISERROR(VLOOKUP($P1751,'M1'!$A:$C,Q$2,FALSE)),IF(ISERROR(VLOOKUP(DATA!$P1751,'M2'!$A:$C,Q$2,FALSE)),"NOT PRESENT",VLOOKUP(DATA!$P1751,'M2'!$A:$C,Q$2,FALSE)),VLOOKUP($P1751,'M1'!$A:$C,Q$2,FALSE)),"SPECIFY METHOD")))</f>
        <v>Debris - Zero</v>
      </c>
      <c r="R1751" s="7" t="str">
        <f>IF($N1751=1,IF(ISERROR(VLOOKUP($P1751,'M1'!$A:$C,R$2,FALSE)),"NOT PRESENT",VLOOKUP($P1751,'M1'!$A:$C,R$2,FALSE)),IF($N1751=2,IF(ISERROR(VLOOKUP(DATA!$P1751,'M2'!$A:$C,R$2,FALSE)),"NOT PRESENT",VLOOKUP(DATA!$P1751,'M2'!$A:$C,R$2,FALSE)),IF($N1751=0,IF(ISERROR(VLOOKUP($P1751,'M1'!$A:$C,R$2,FALSE)),IF(ISERROR(VLOOKUP(DATA!$P1751,'M2'!$A:$C,R$2,FALSE)),"NOT PRESENT",VLOOKUP(DATA!$P1751,'M2'!$A:$C,R$2,FALSE)),VLOOKUP($P1751,'M1'!$A:$C,R$2,FALSE)),"SPECIFY METHOD")))</f>
        <v>No Debris found</v>
      </c>
      <c r="S1751" s="33">
        <f t="shared" si="3479"/>
        <v>0</v>
      </c>
      <c r="T1751" s="2">
        <v>0</v>
      </c>
    </row>
    <row r="1752" spans="2:20">
      <c r="B1752" s="2" t="str">
        <f t="shared" ref="B1752:D1752" si="3488">IF(ISERROR(B1751),IF(ISERROR(B1750),IF(ISERROR(B1749),"BLANK",B1749),B1750),B1751)</f>
        <v>LH</v>
      </c>
      <c r="C1752" s="2" t="str">
        <f t="shared" si="3488"/>
        <v>KK</v>
      </c>
      <c r="D1752" s="2" t="str">
        <f t="shared" si="3488"/>
        <v>BC3</v>
      </c>
      <c r="E1752" s="7" t="str">
        <f>IF(ISERROR(VLOOKUP($D1752,SITES!$A:$E,2,FALSE)),"",VLOOKUP($D1752,SITES!$A:$E,2,FALSE))</f>
        <v>Broward County 3</v>
      </c>
      <c r="F1752" s="4">
        <f>IF(ISERROR(VLOOKUP($D1752,SITES!$A:$E,3,FALSE)),"",VLOOKUP($D1752,SITES!$A:$E,3,FALSE))</f>
        <v>26.158633333333334</v>
      </c>
      <c r="G1752" s="31">
        <f>IF(ISERROR(VLOOKUP($D1752,SITES!$A:$E,4,FALSE)),"",VLOOKUP($D1752,SITES!$A:$E,4,FALSE))</f>
        <v>-80.077349999999996</v>
      </c>
      <c r="H1752" s="50">
        <f t="shared" ref="H1752:P1752" si="3489">IF(ISERROR(H1751),IF(ISERROR(H1750),IF(ISERROR(H1749),"BLANK",H1749),H1750),H1751)</f>
        <v>45479</v>
      </c>
      <c r="I1752" s="2">
        <f t="shared" si="3489"/>
        <v>15</v>
      </c>
      <c r="J1752" s="2" t="str">
        <f t="shared" si="3489"/>
        <v>N</v>
      </c>
      <c r="K1752" s="6">
        <f t="shared" si="3489"/>
        <v>0.41666666666666669</v>
      </c>
      <c r="L1752" s="2" t="str">
        <f t="shared" si="3489"/>
        <v>Angela</v>
      </c>
      <c r="M1752" s="2">
        <f t="shared" si="3489"/>
        <v>18.899999999999999</v>
      </c>
      <c r="N1752" s="2">
        <f t="shared" si="3489"/>
        <v>2</v>
      </c>
      <c r="O1752" s="2">
        <f t="shared" si="3489"/>
        <v>2</v>
      </c>
      <c r="P1752" s="2" t="str">
        <f t="shared" si="3489"/>
        <v>dez</v>
      </c>
      <c r="Q1752" s="7" t="str">
        <f>IF($N1752=1,IF(ISERROR(VLOOKUP($P1752,'M1'!$A:$C,Q$2,FALSE)),"NOT PRESENT",VLOOKUP($P1752,'M1'!$A:$C,Q$2,FALSE)),IF($N1752=2,IF(ISERROR(VLOOKUP(DATA!$P1752,'M2'!$A:$C,Q$2,FALSE)),"NOT PRESENT",VLOOKUP(DATA!$P1752,'M2'!$A:$C,Q$2,FALSE)),IF($N1752=0,IF(ISERROR(VLOOKUP($P1752,'M1'!$A:$C,Q$2,FALSE)),IF(ISERROR(VLOOKUP(DATA!$P1752,'M2'!$A:$C,Q$2,FALSE)),"NOT PRESENT",VLOOKUP(DATA!$P1752,'M2'!$A:$C,Q$2,FALSE)),VLOOKUP($P1752,'M1'!$A:$C,Q$2,FALSE)),"SPECIFY METHOD")))</f>
        <v>Debris - Zero</v>
      </c>
      <c r="R1752" s="7" t="str">
        <f>IF($N1752=1,IF(ISERROR(VLOOKUP($P1752,'M1'!$A:$C,R$2,FALSE)),"NOT PRESENT",VLOOKUP($P1752,'M1'!$A:$C,R$2,FALSE)),IF($N1752=2,IF(ISERROR(VLOOKUP(DATA!$P1752,'M2'!$A:$C,R$2,FALSE)),"NOT PRESENT",VLOOKUP(DATA!$P1752,'M2'!$A:$C,R$2,FALSE)),IF($N1752=0,IF(ISERROR(VLOOKUP($P1752,'M1'!$A:$C,R$2,FALSE)),IF(ISERROR(VLOOKUP(DATA!$P1752,'M2'!$A:$C,R$2,FALSE)),"NOT PRESENT",VLOOKUP(DATA!$P1752,'M2'!$A:$C,R$2,FALSE)),VLOOKUP($P1752,'M1'!$A:$C,R$2,FALSE)),"SPECIFY METHOD")))</f>
        <v>No Debris found</v>
      </c>
      <c r="S1752" s="33">
        <f t="shared" si="3479"/>
        <v>0</v>
      </c>
      <c r="T1752" s="2">
        <v>0</v>
      </c>
    </row>
    <row r="1753" spans="2:20">
      <c r="B1753" s="2" t="str">
        <f t="shared" ref="B1753:D1753" si="3490">IF(ISERROR(B1752),IF(ISERROR(B1751),IF(ISERROR(B1750),"BLANK",B1750),B1751),B1752)</f>
        <v>LH</v>
      </c>
      <c r="C1753" s="2" t="str">
        <f t="shared" si="3490"/>
        <v>KK</v>
      </c>
      <c r="D1753" s="2" t="str">
        <f t="shared" si="3490"/>
        <v>BC3</v>
      </c>
      <c r="E1753" s="7" t="str">
        <f>IF(ISERROR(VLOOKUP($D1753,SITES!$A:$E,2,FALSE)),"",VLOOKUP($D1753,SITES!$A:$E,2,FALSE))</f>
        <v>Broward County 3</v>
      </c>
      <c r="F1753" s="4">
        <f>IF(ISERROR(VLOOKUP($D1753,SITES!$A:$E,3,FALSE)),"",VLOOKUP($D1753,SITES!$A:$E,3,FALSE))</f>
        <v>26.158633333333334</v>
      </c>
      <c r="G1753" s="31">
        <f>IF(ISERROR(VLOOKUP($D1753,SITES!$A:$E,4,FALSE)),"",VLOOKUP($D1753,SITES!$A:$E,4,FALSE))</f>
        <v>-80.077349999999996</v>
      </c>
      <c r="H1753" s="50">
        <f t="shared" ref="H1753:P1753" si="3491">IF(ISERROR(H1752),IF(ISERROR(H1751),IF(ISERROR(H1750),"BLANK",H1750),H1751),H1752)</f>
        <v>45479</v>
      </c>
      <c r="I1753" s="2">
        <f t="shared" si="3491"/>
        <v>15</v>
      </c>
      <c r="J1753" s="2" t="str">
        <f t="shared" si="3491"/>
        <v>N</v>
      </c>
      <c r="K1753" s="6">
        <f t="shared" si="3491"/>
        <v>0.41666666666666669</v>
      </c>
      <c r="L1753" s="2" t="str">
        <f t="shared" si="3491"/>
        <v>Angela</v>
      </c>
      <c r="M1753" s="2">
        <f t="shared" si="3491"/>
        <v>18.899999999999999</v>
      </c>
      <c r="N1753" s="2">
        <f t="shared" si="3491"/>
        <v>2</v>
      </c>
      <c r="O1753" s="2">
        <f t="shared" si="3491"/>
        <v>2</v>
      </c>
      <c r="P1753" s="2" t="str">
        <f t="shared" si="3491"/>
        <v>dez</v>
      </c>
      <c r="Q1753" s="7" t="str">
        <f>IF($N1753=1,IF(ISERROR(VLOOKUP($P1753,'M1'!$A:$C,Q$2,FALSE)),"NOT PRESENT",VLOOKUP($P1753,'M1'!$A:$C,Q$2,FALSE)),IF($N1753=2,IF(ISERROR(VLOOKUP(DATA!$P1753,'M2'!$A:$C,Q$2,FALSE)),"NOT PRESENT",VLOOKUP(DATA!$P1753,'M2'!$A:$C,Q$2,FALSE)),IF($N1753=0,IF(ISERROR(VLOOKUP($P1753,'M1'!$A:$C,Q$2,FALSE)),IF(ISERROR(VLOOKUP(DATA!$P1753,'M2'!$A:$C,Q$2,FALSE)),"NOT PRESENT",VLOOKUP(DATA!$P1753,'M2'!$A:$C,Q$2,FALSE)),VLOOKUP($P1753,'M1'!$A:$C,Q$2,FALSE)),"SPECIFY METHOD")))</f>
        <v>Debris - Zero</v>
      </c>
      <c r="R1753" s="7" t="str">
        <f>IF($N1753=1,IF(ISERROR(VLOOKUP($P1753,'M1'!$A:$C,R$2,FALSE)),"NOT PRESENT",VLOOKUP($P1753,'M1'!$A:$C,R$2,FALSE)),IF($N1753=2,IF(ISERROR(VLOOKUP(DATA!$P1753,'M2'!$A:$C,R$2,FALSE)),"NOT PRESENT",VLOOKUP(DATA!$P1753,'M2'!$A:$C,R$2,FALSE)),IF($N1753=0,IF(ISERROR(VLOOKUP($P1753,'M1'!$A:$C,R$2,FALSE)),IF(ISERROR(VLOOKUP(DATA!$P1753,'M2'!$A:$C,R$2,FALSE)),"NOT PRESENT",VLOOKUP(DATA!$P1753,'M2'!$A:$C,R$2,FALSE)),VLOOKUP($P1753,'M1'!$A:$C,R$2,FALSE)),"SPECIFY METHOD")))</f>
        <v>No Debris found</v>
      </c>
      <c r="S1753" s="33">
        <f t="shared" si="3479"/>
        <v>0</v>
      </c>
      <c r="T1753" s="2">
        <v>0</v>
      </c>
    </row>
    <row r="1754" spans="2:20">
      <c r="B1754" s="2" t="str">
        <f t="shared" ref="B1754:D1754" si="3492">IF(ISERROR(B1753),IF(ISERROR(B1752),IF(ISERROR(B1751),"BLANK",B1751),B1752),B1753)</f>
        <v>LH</v>
      </c>
      <c r="C1754" s="2" t="str">
        <f t="shared" si="3492"/>
        <v>KK</v>
      </c>
      <c r="D1754" s="2" t="str">
        <f t="shared" si="3492"/>
        <v>BC3</v>
      </c>
      <c r="E1754" s="7" t="str">
        <f>IF(ISERROR(VLOOKUP($D1754,SITES!$A:$E,2,FALSE)),"",VLOOKUP($D1754,SITES!$A:$E,2,FALSE))</f>
        <v>Broward County 3</v>
      </c>
      <c r="F1754" s="4">
        <f>IF(ISERROR(VLOOKUP($D1754,SITES!$A:$E,3,FALSE)),"",VLOOKUP($D1754,SITES!$A:$E,3,FALSE))</f>
        <v>26.158633333333334</v>
      </c>
      <c r="G1754" s="31">
        <f>IF(ISERROR(VLOOKUP($D1754,SITES!$A:$E,4,FALSE)),"",VLOOKUP($D1754,SITES!$A:$E,4,FALSE))</f>
        <v>-80.077349999999996</v>
      </c>
      <c r="H1754" s="50">
        <f t="shared" ref="H1754:P1754" si="3493">IF(ISERROR(H1753),IF(ISERROR(H1752),IF(ISERROR(H1751),"BLANK",H1751),H1752),H1753)</f>
        <v>45479</v>
      </c>
      <c r="I1754" s="2">
        <f t="shared" si="3493"/>
        <v>15</v>
      </c>
      <c r="J1754" s="2" t="str">
        <f t="shared" si="3493"/>
        <v>N</v>
      </c>
      <c r="K1754" s="6">
        <f t="shared" si="3493"/>
        <v>0.41666666666666669</v>
      </c>
      <c r="L1754" s="2" t="str">
        <f t="shared" si="3493"/>
        <v>Angela</v>
      </c>
      <c r="M1754" s="2">
        <f t="shared" si="3493"/>
        <v>18.899999999999999</v>
      </c>
      <c r="N1754" s="2">
        <f t="shared" si="3493"/>
        <v>2</v>
      </c>
      <c r="O1754" s="2">
        <f t="shared" si="3493"/>
        <v>2</v>
      </c>
      <c r="P1754" s="2" t="str">
        <f t="shared" si="3493"/>
        <v>dez</v>
      </c>
      <c r="Q1754" s="7" t="str">
        <f>IF($N1754=1,IF(ISERROR(VLOOKUP($P1754,'M1'!$A:$C,Q$2,FALSE)),"NOT PRESENT",VLOOKUP($P1754,'M1'!$A:$C,Q$2,FALSE)),IF($N1754=2,IF(ISERROR(VLOOKUP(DATA!$P1754,'M2'!$A:$C,Q$2,FALSE)),"NOT PRESENT",VLOOKUP(DATA!$P1754,'M2'!$A:$C,Q$2,FALSE)),IF($N1754=0,IF(ISERROR(VLOOKUP($P1754,'M1'!$A:$C,Q$2,FALSE)),IF(ISERROR(VLOOKUP(DATA!$P1754,'M2'!$A:$C,Q$2,FALSE)),"NOT PRESENT",VLOOKUP(DATA!$P1754,'M2'!$A:$C,Q$2,FALSE)),VLOOKUP($P1754,'M1'!$A:$C,Q$2,FALSE)),"SPECIFY METHOD")))</f>
        <v>Debris - Zero</v>
      </c>
      <c r="R1754" s="7" t="str">
        <f>IF($N1754=1,IF(ISERROR(VLOOKUP($P1754,'M1'!$A:$C,R$2,FALSE)),"NOT PRESENT",VLOOKUP($P1754,'M1'!$A:$C,R$2,FALSE)),IF($N1754=2,IF(ISERROR(VLOOKUP(DATA!$P1754,'M2'!$A:$C,R$2,FALSE)),"NOT PRESENT",VLOOKUP(DATA!$P1754,'M2'!$A:$C,R$2,FALSE)),IF($N1754=0,IF(ISERROR(VLOOKUP($P1754,'M1'!$A:$C,R$2,FALSE)),IF(ISERROR(VLOOKUP(DATA!$P1754,'M2'!$A:$C,R$2,FALSE)),"NOT PRESENT",VLOOKUP(DATA!$P1754,'M2'!$A:$C,R$2,FALSE)),VLOOKUP($P1754,'M1'!$A:$C,R$2,FALSE)),"SPECIFY METHOD")))</f>
        <v>No Debris found</v>
      </c>
      <c r="S1754" s="33">
        <f t="shared" si="3479"/>
        <v>0</v>
      </c>
      <c r="T1754" s="2">
        <v>0</v>
      </c>
    </row>
    <row r="1755" spans="2:20">
      <c r="B1755" s="2" t="str">
        <f t="shared" ref="B1755:D1755" si="3494">IF(ISERROR(B1754),IF(ISERROR(B1753),IF(ISERROR(B1752),"BLANK",B1752),B1753),B1754)</f>
        <v>LH</v>
      </c>
      <c r="C1755" s="2" t="str">
        <f t="shared" si="3494"/>
        <v>KK</v>
      </c>
      <c r="D1755" s="2" t="str">
        <f t="shared" si="3494"/>
        <v>BC3</v>
      </c>
      <c r="E1755" s="7" t="str">
        <f>IF(ISERROR(VLOOKUP($D1755,SITES!$A:$E,2,FALSE)),"",VLOOKUP($D1755,SITES!$A:$E,2,FALSE))</f>
        <v>Broward County 3</v>
      </c>
      <c r="F1755" s="4">
        <f>IF(ISERROR(VLOOKUP($D1755,SITES!$A:$E,3,FALSE)),"",VLOOKUP($D1755,SITES!$A:$E,3,FALSE))</f>
        <v>26.158633333333334</v>
      </c>
      <c r="G1755" s="31">
        <f>IF(ISERROR(VLOOKUP($D1755,SITES!$A:$E,4,FALSE)),"",VLOOKUP($D1755,SITES!$A:$E,4,FALSE))</f>
        <v>-80.077349999999996</v>
      </c>
      <c r="H1755" s="50">
        <f t="shared" ref="H1755:P1755" si="3495">IF(ISERROR(H1754),IF(ISERROR(H1753),IF(ISERROR(H1752),"BLANK",H1752),H1753),H1754)</f>
        <v>45479</v>
      </c>
      <c r="I1755" s="2">
        <f t="shared" si="3495"/>
        <v>15</v>
      </c>
      <c r="J1755" s="2" t="str">
        <f t="shared" si="3495"/>
        <v>N</v>
      </c>
      <c r="K1755" s="6">
        <f t="shared" si="3495"/>
        <v>0.41666666666666669</v>
      </c>
      <c r="L1755" s="2" t="str">
        <f t="shared" si="3495"/>
        <v>Angela</v>
      </c>
      <c r="M1755" s="2">
        <f t="shared" si="3495"/>
        <v>18.899999999999999</v>
      </c>
      <c r="N1755" s="2">
        <f t="shared" si="3495"/>
        <v>2</v>
      </c>
      <c r="O1755" s="2">
        <f t="shared" si="3495"/>
        <v>2</v>
      </c>
      <c r="P1755" s="2" t="str">
        <f t="shared" si="3495"/>
        <v>dez</v>
      </c>
      <c r="Q1755" s="7" t="str">
        <f>IF($N1755=1,IF(ISERROR(VLOOKUP($P1755,'M1'!$A:$C,Q$2,FALSE)),"NOT PRESENT",VLOOKUP($P1755,'M1'!$A:$C,Q$2,FALSE)),IF($N1755=2,IF(ISERROR(VLOOKUP(DATA!$P1755,'M2'!$A:$C,Q$2,FALSE)),"NOT PRESENT",VLOOKUP(DATA!$P1755,'M2'!$A:$C,Q$2,FALSE)),IF($N1755=0,IF(ISERROR(VLOOKUP($P1755,'M1'!$A:$C,Q$2,FALSE)),IF(ISERROR(VLOOKUP(DATA!$P1755,'M2'!$A:$C,Q$2,FALSE)),"NOT PRESENT",VLOOKUP(DATA!$P1755,'M2'!$A:$C,Q$2,FALSE)),VLOOKUP($P1755,'M1'!$A:$C,Q$2,FALSE)),"SPECIFY METHOD")))</f>
        <v>Debris - Zero</v>
      </c>
      <c r="R1755" s="7" t="str">
        <f>IF($N1755=1,IF(ISERROR(VLOOKUP($P1755,'M1'!$A:$C,R$2,FALSE)),"NOT PRESENT",VLOOKUP($P1755,'M1'!$A:$C,R$2,FALSE)),IF($N1755=2,IF(ISERROR(VLOOKUP(DATA!$P1755,'M2'!$A:$C,R$2,FALSE)),"NOT PRESENT",VLOOKUP(DATA!$P1755,'M2'!$A:$C,R$2,FALSE)),IF($N1755=0,IF(ISERROR(VLOOKUP($P1755,'M1'!$A:$C,R$2,FALSE)),IF(ISERROR(VLOOKUP(DATA!$P1755,'M2'!$A:$C,R$2,FALSE)),"NOT PRESENT",VLOOKUP(DATA!$P1755,'M2'!$A:$C,R$2,FALSE)),VLOOKUP($P1755,'M1'!$A:$C,R$2,FALSE)),"SPECIFY METHOD")))</f>
        <v>No Debris found</v>
      </c>
      <c r="S1755" s="33">
        <f t="shared" si="3479"/>
        <v>0</v>
      </c>
      <c r="T1755" s="2">
        <v>0</v>
      </c>
    </row>
    <row r="1756" spans="2:20">
      <c r="B1756" s="2" t="str">
        <f t="shared" ref="B1756:D1756" si="3496">IF(ISERROR(B1755),IF(ISERROR(B1754),IF(ISERROR(B1753),"BLANK",B1753),B1754),B1755)</f>
        <v>LH</v>
      </c>
      <c r="C1756" s="2" t="str">
        <f t="shared" si="3496"/>
        <v>KK</v>
      </c>
      <c r="D1756" s="2" t="str">
        <f t="shared" si="3496"/>
        <v>BC3</v>
      </c>
      <c r="E1756" s="7" t="str">
        <f>IF(ISERROR(VLOOKUP($D1756,SITES!$A:$E,2,FALSE)),"",VLOOKUP($D1756,SITES!$A:$E,2,FALSE))</f>
        <v>Broward County 3</v>
      </c>
      <c r="F1756" s="4">
        <f>IF(ISERROR(VLOOKUP($D1756,SITES!$A:$E,3,FALSE)),"",VLOOKUP($D1756,SITES!$A:$E,3,FALSE))</f>
        <v>26.158633333333334</v>
      </c>
      <c r="G1756" s="31">
        <f>IF(ISERROR(VLOOKUP($D1756,SITES!$A:$E,4,FALSE)),"",VLOOKUP($D1756,SITES!$A:$E,4,FALSE))</f>
        <v>-80.077349999999996</v>
      </c>
      <c r="H1756" s="50">
        <f t="shared" ref="H1756:P1756" si="3497">IF(ISERROR(H1755),IF(ISERROR(H1754),IF(ISERROR(H1753),"BLANK",H1753),H1754),H1755)</f>
        <v>45479</v>
      </c>
      <c r="I1756" s="2">
        <f t="shared" si="3497"/>
        <v>15</v>
      </c>
      <c r="J1756" s="2" t="str">
        <f t="shared" si="3497"/>
        <v>N</v>
      </c>
      <c r="K1756" s="6">
        <f t="shared" si="3497"/>
        <v>0.41666666666666669</v>
      </c>
      <c r="L1756" s="2" t="str">
        <f t="shared" si="3497"/>
        <v>Angela</v>
      </c>
      <c r="M1756" s="2">
        <f t="shared" si="3497"/>
        <v>18.899999999999999</v>
      </c>
      <c r="N1756" s="2">
        <f t="shared" si="3497"/>
        <v>2</v>
      </c>
      <c r="O1756" s="2">
        <f t="shared" si="3497"/>
        <v>2</v>
      </c>
      <c r="P1756" s="2" t="str">
        <f t="shared" si="3497"/>
        <v>dez</v>
      </c>
      <c r="Q1756" s="7" t="str">
        <f>IF($N1756=1,IF(ISERROR(VLOOKUP($P1756,'M1'!$A:$C,Q$2,FALSE)),"NOT PRESENT",VLOOKUP($P1756,'M1'!$A:$C,Q$2,FALSE)),IF($N1756=2,IF(ISERROR(VLOOKUP(DATA!$P1756,'M2'!$A:$C,Q$2,FALSE)),"NOT PRESENT",VLOOKUP(DATA!$P1756,'M2'!$A:$C,Q$2,FALSE)),IF($N1756=0,IF(ISERROR(VLOOKUP($P1756,'M1'!$A:$C,Q$2,FALSE)),IF(ISERROR(VLOOKUP(DATA!$P1756,'M2'!$A:$C,Q$2,FALSE)),"NOT PRESENT",VLOOKUP(DATA!$P1756,'M2'!$A:$C,Q$2,FALSE)),VLOOKUP($P1756,'M1'!$A:$C,Q$2,FALSE)),"SPECIFY METHOD")))</f>
        <v>Debris - Zero</v>
      </c>
      <c r="R1756" s="7" t="str">
        <f>IF($N1756=1,IF(ISERROR(VLOOKUP($P1756,'M1'!$A:$C,R$2,FALSE)),"NOT PRESENT",VLOOKUP($P1756,'M1'!$A:$C,R$2,FALSE)),IF($N1756=2,IF(ISERROR(VLOOKUP(DATA!$P1756,'M2'!$A:$C,R$2,FALSE)),"NOT PRESENT",VLOOKUP(DATA!$P1756,'M2'!$A:$C,R$2,FALSE)),IF($N1756=0,IF(ISERROR(VLOOKUP($P1756,'M1'!$A:$C,R$2,FALSE)),IF(ISERROR(VLOOKUP(DATA!$P1756,'M2'!$A:$C,R$2,FALSE)),"NOT PRESENT",VLOOKUP(DATA!$P1756,'M2'!$A:$C,R$2,FALSE)),VLOOKUP($P1756,'M1'!$A:$C,R$2,FALSE)),"SPECIFY METHOD")))</f>
        <v>No Debris found</v>
      </c>
      <c r="S1756" s="33">
        <f t="shared" si="3479"/>
        <v>0</v>
      </c>
      <c r="T1756" s="2">
        <v>0</v>
      </c>
    </row>
    <row r="1757" spans="2:20">
      <c r="B1757" s="2" t="str">
        <f t="shared" ref="B1757:D1757" si="3498">IF(ISERROR(B1756),IF(ISERROR(B1755),IF(ISERROR(B1754),"BLANK",B1754),B1755),B1756)</f>
        <v>LH</v>
      </c>
      <c r="C1757" s="2" t="str">
        <f t="shared" si="3498"/>
        <v>KK</v>
      </c>
      <c r="D1757" s="2" t="str">
        <f t="shared" si="3498"/>
        <v>BC3</v>
      </c>
      <c r="E1757" s="7" t="str">
        <f>IF(ISERROR(VLOOKUP($D1757,SITES!$A:$E,2,FALSE)),"",VLOOKUP($D1757,SITES!$A:$E,2,FALSE))</f>
        <v>Broward County 3</v>
      </c>
      <c r="F1757" s="4">
        <f>IF(ISERROR(VLOOKUP($D1757,SITES!$A:$E,3,FALSE)),"",VLOOKUP($D1757,SITES!$A:$E,3,FALSE))</f>
        <v>26.158633333333334</v>
      </c>
      <c r="G1757" s="31">
        <f>IF(ISERROR(VLOOKUP($D1757,SITES!$A:$E,4,FALSE)),"",VLOOKUP($D1757,SITES!$A:$E,4,FALSE))</f>
        <v>-80.077349999999996</v>
      </c>
      <c r="H1757" s="50">
        <f t="shared" ref="H1757:P1757" si="3499">IF(ISERROR(H1756),IF(ISERROR(H1755),IF(ISERROR(H1754),"BLANK",H1754),H1755),H1756)</f>
        <v>45479</v>
      </c>
      <c r="I1757" s="2">
        <f t="shared" si="3499"/>
        <v>15</v>
      </c>
      <c r="J1757" s="2" t="str">
        <f t="shared" si="3499"/>
        <v>N</v>
      </c>
      <c r="K1757" s="6">
        <f t="shared" si="3499"/>
        <v>0.41666666666666669</v>
      </c>
      <c r="L1757" s="2" t="str">
        <f t="shared" si="3499"/>
        <v>Angela</v>
      </c>
      <c r="M1757" s="2">
        <f t="shared" si="3499"/>
        <v>18.899999999999999</v>
      </c>
      <c r="N1757" s="2">
        <f t="shared" si="3499"/>
        <v>2</v>
      </c>
      <c r="O1757" s="2">
        <f t="shared" si="3499"/>
        <v>2</v>
      </c>
      <c r="P1757" s="2" t="str">
        <f t="shared" si="3499"/>
        <v>dez</v>
      </c>
      <c r="Q1757" s="7" t="str">
        <f>IF($N1757=1,IF(ISERROR(VLOOKUP($P1757,'M1'!$A:$C,Q$2,FALSE)),"NOT PRESENT",VLOOKUP($P1757,'M1'!$A:$C,Q$2,FALSE)),IF($N1757=2,IF(ISERROR(VLOOKUP(DATA!$P1757,'M2'!$A:$C,Q$2,FALSE)),"NOT PRESENT",VLOOKUP(DATA!$P1757,'M2'!$A:$C,Q$2,FALSE)),IF($N1757=0,IF(ISERROR(VLOOKUP($P1757,'M1'!$A:$C,Q$2,FALSE)),IF(ISERROR(VLOOKUP(DATA!$P1757,'M2'!$A:$C,Q$2,FALSE)),"NOT PRESENT",VLOOKUP(DATA!$P1757,'M2'!$A:$C,Q$2,FALSE)),VLOOKUP($P1757,'M1'!$A:$C,Q$2,FALSE)),"SPECIFY METHOD")))</f>
        <v>Debris - Zero</v>
      </c>
      <c r="R1757" s="7" t="str">
        <f>IF($N1757=1,IF(ISERROR(VLOOKUP($P1757,'M1'!$A:$C,R$2,FALSE)),"NOT PRESENT",VLOOKUP($P1757,'M1'!$A:$C,R$2,FALSE)),IF($N1757=2,IF(ISERROR(VLOOKUP(DATA!$P1757,'M2'!$A:$C,R$2,FALSE)),"NOT PRESENT",VLOOKUP(DATA!$P1757,'M2'!$A:$C,R$2,FALSE)),IF($N1757=0,IF(ISERROR(VLOOKUP($P1757,'M1'!$A:$C,R$2,FALSE)),IF(ISERROR(VLOOKUP(DATA!$P1757,'M2'!$A:$C,R$2,FALSE)),"NOT PRESENT",VLOOKUP(DATA!$P1757,'M2'!$A:$C,R$2,FALSE)),VLOOKUP($P1757,'M1'!$A:$C,R$2,FALSE)),"SPECIFY METHOD")))</f>
        <v>No Debris found</v>
      </c>
      <c r="S1757" s="33">
        <f t="shared" si="3479"/>
        <v>0</v>
      </c>
      <c r="T1757" s="2">
        <v>0</v>
      </c>
    </row>
    <row r="1758" spans="2:20">
      <c r="B1758" s="2" t="str">
        <f t="shared" ref="B1758:D1758" si="3500">IF(ISERROR(B1757),IF(ISERROR(B1756),IF(ISERROR(B1755),"BLANK",B1755),B1756),B1757)</f>
        <v>LH</v>
      </c>
      <c r="C1758" s="2" t="str">
        <f t="shared" si="3500"/>
        <v>KK</v>
      </c>
      <c r="D1758" s="2" t="str">
        <f t="shared" si="3500"/>
        <v>BC3</v>
      </c>
      <c r="E1758" s="7" t="str">
        <f>IF(ISERROR(VLOOKUP($D1758,SITES!$A:$E,2,FALSE)),"",VLOOKUP($D1758,SITES!$A:$E,2,FALSE))</f>
        <v>Broward County 3</v>
      </c>
      <c r="F1758" s="4">
        <f>IF(ISERROR(VLOOKUP($D1758,SITES!$A:$E,3,FALSE)),"",VLOOKUP($D1758,SITES!$A:$E,3,FALSE))</f>
        <v>26.158633333333334</v>
      </c>
      <c r="G1758" s="31">
        <f>IF(ISERROR(VLOOKUP($D1758,SITES!$A:$E,4,FALSE)),"",VLOOKUP($D1758,SITES!$A:$E,4,FALSE))</f>
        <v>-80.077349999999996</v>
      </c>
      <c r="H1758" s="50">
        <f t="shared" ref="H1758:P1758" si="3501">IF(ISERROR(H1757),IF(ISERROR(H1756),IF(ISERROR(H1755),"BLANK",H1755),H1756),H1757)</f>
        <v>45479</v>
      </c>
      <c r="I1758" s="2">
        <f t="shared" si="3501"/>
        <v>15</v>
      </c>
      <c r="J1758" s="2" t="str">
        <f t="shared" si="3501"/>
        <v>N</v>
      </c>
      <c r="K1758" s="6">
        <f t="shared" si="3501"/>
        <v>0.41666666666666669</v>
      </c>
      <c r="L1758" s="2" t="str">
        <f t="shared" si="3501"/>
        <v>Angela</v>
      </c>
      <c r="M1758" s="2">
        <f t="shared" si="3501"/>
        <v>18.899999999999999</v>
      </c>
      <c r="N1758" s="2">
        <f t="shared" si="3501"/>
        <v>2</v>
      </c>
      <c r="O1758" s="2">
        <f t="shared" si="3501"/>
        <v>2</v>
      </c>
      <c r="P1758" s="2" t="str">
        <f t="shared" si="3501"/>
        <v>dez</v>
      </c>
      <c r="Q1758" s="7" t="str">
        <f>IF($N1758=1,IF(ISERROR(VLOOKUP($P1758,'M1'!$A:$C,Q$2,FALSE)),"NOT PRESENT",VLOOKUP($P1758,'M1'!$A:$C,Q$2,FALSE)),IF($N1758=2,IF(ISERROR(VLOOKUP(DATA!$P1758,'M2'!$A:$C,Q$2,FALSE)),"NOT PRESENT",VLOOKUP(DATA!$P1758,'M2'!$A:$C,Q$2,FALSE)),IF($N1758=0,IF(ISERROR(VLOOKUP($P1758,'M1'!$A:$C,Q$2,FALSE)),IF(ISERROR(VLOOKUP(DATA!$P1758,'M2'!$A:$C,Q$2,FALSE)),"NOT PRESENT",VLOOKUP(DATA!$P1758,'M2'!$A:$C,Q$2,FALSE)),VLOOKUP($P1758,'M1'!$A:$C,Q$2,FALSE)),"SPECIFY METHOD")))</f>
        <v>Debris - Zero</v>
      </c>
      <c r="R1758" s="7" t="str">
        <f>IF($N1758=1,IF(ISERROR(VLOOKUP($P1758,'M1'!$A:$C,R$2,FALSE)),"NOT PRESENT",VLOOKUP($P1758,'M1'!$A:$C,R$2,FALSE)),IF($N1758=2,IF(ISERROR(VLOOKUP(DATA!$P1758,'M2'!$A:$C,R$2,FALSE)),"NOT PRESENT",VLOOKUP(DATA!$P1758,'M2'!$A:$C,R$2,FALSE)),IF($N1758=0,IF(ISERROR(VLOOKUP($P1758,'M1'!$A:$C,R$2,FALSE)),IF(ISERROR(VLOOKUP(DATA!$P1758,'M2'!$A:$C,R$2,FALSE)),"NOT PRESENT",VLOOKUP(DATA!$P1758,'M2'!$A:$C,R$2,FALSE)),VLOOKUP($P1758,'M1'!$A:$C,R$2,FALSE)),"SPECIFY METHOD")))</f>
        <v>No Debris found</v>
      </c>
      <c r="S1758" s="33">
        <f t="shared" si="3479"/>
        <v>0</v>
      </c>
      <c r="T1758" s="2">
        <v>0</v>
      </c>
    </row>
    <row r="1759" spans="2:20">
      <c r="B1759" s="2" t="str">
        <f t="shared" ref="B1759:D1759" si="3502">IF(ISERROR(B1758),IF(ISERROR(B1757),IF(ISERROR(B1756),"BLANK",B1756),B1757),B1758)</f>
        <v>LH</v>
      </c>
      <c r="C1759" s="2" t="str">
        <f t="shared" si="3502"/>
        <v>KK</v>
      </c>
      <c r="D1759" s="2" t="str">
        <f t="shared" si="3502"/>
        <v>BC3</v>
      </c>
      <c r="E1759" s="7" t="str">
        <f>IF(ISERROR(VLOOKUP($D1759,SITES!$A:$E,2,FALSE)),"",VLOOKUP($D1759,SITES!$A:$E,2,FALSE))</f>
        <v>Broward County 3</v>
      </c>
      <c r="F1759" s="4">
        <f>IF(ISERROR(VLOOKUP($D1759,SITES!$A:$E,3,FALSE)),"",VLOOKUP($D1759,SITES!$A:$E,3,FALSE))</f>
        <v>26.158633333333334</v>
      </c>
      <c r="G1759" s="31">
        <f>IF(ISERROR(VLOOKUP($D1759,SITES!$A:$E,4,FALSE)),"",VLOOKUP($D1759,SITES!$A:$E,4,FALSE))</f>
        <v>-80.077349999999996</v>
      </c>
      <c r="H1759" s="50">
        <f t="shared" ref="H1759:P1759" si="3503">IF(ISERROR(H1758),IF(ISERROR(H1757),IF(ISERROR(H1756),"BLANK",H1756),H1757),H1758)</f>
        <v>45479</v>
      </c>
      <c r="I1759" s="2">
        <f t="shared" si="3503"/>
        <v>15</v>
      </c>
      <c r="J1759" s="2" t="str">
        <f t="shared" si="3503"/>
        <v>N</v>
      </c>
      <c r="K1759" s="6">
        <f t="shared" si="3503"/>
        <v>0.41666666666666669</v>
      </c>
      <c r="L1759" s="2" t="str">
        <f t="shared" si="3503"/>
        <v>Angela</v>
      </c>
      <c r="M1759" s="2">
        <f t="shared" si="3503"/>
        <v>18.899999999999999</v>
      </c>
      <c r="N1759" s="2">
        <f t="shared" si="3503"/>
        <v>2</v>
      </c>
      <c r="O1759" s="2">
        <f t="shared" si="3503"/>
        <v>2</v>
      </c>
      <c r="P1759" s="2" t="str">
        <f t="shared" si="3503"/>
        <v>dez</v>
      </c>
      <c r="Q1759" s="7" t="str">
        <f>IF($N1759=1,IF(ISERROR(VLOOKUP($P1759,'M1'!$A:$C,Q$2,FALSE)),"NOT PRESENT",VLOOKUP($P1759,'M1'!$A:$C,Q$2,FALSE)),IF($N1759=2,IF(ISERROR(VLOOKUP(DATA!$P1759,'M2'!$A:$C,Q$2,FALSE)),"NOT PRESENT",VLOOKUP(DATA!$P1759,'M2'!$A:$C,Q$2,FALSE)),IF($N1759=0,IF(ISERROR(VLOOKUP($P1759,'M1'!$A:$C,Q$2,FALSE)),IF(ISERROR(VLOOKUP(DATA!$P1759,'M2'!$A:$C,Q$2,FALSE)),"NOT PRESENT",VLOOKUP(DATA!$P1759,'M2'!$A:$C,Q$2,FALSE)),VLOOKUP($P1759,'M1'!$A:$C,Q$2,FALSE)),"SPECIFY METHOD")))</f>
        <v>Debris - Zero</v>
      </c>
      <c r="R1759" s="7" t="str">
        <f>IF($N1759=1,IF(ISERROR(VLOOKUP($P1759,'M1'!$A:$C,R$2,FALSE)),"NOT PRESENT",VLOOKUP($P1759,'M1'!$A:$C,R$2,FALSE)),IF($N1759=2,IF(ISERROR(VLOOKUP(DATA!$P1759,'M2'!$A:$C,R$2,FALSE)),"NOT PRESENT",VLOOKUP(DATA!$P1759,'M2'!$A:$C,R$2,FALSE)),IF($N1759=0,IF(ISERROR(VLOOKUP($P1759,'M1'!$A:$C,R$2,FALSE)),IF(ISERROR(VLOOKUP(DATA!$P1759,'M2'!$A:$C,R$2,FALSE)),"NOT PRESENT",VLOOKUP(DATA!$P1759,'M2'!$A:$C,R$2,FALSE)),VLOOKUP($P1759,'M1'!$A:$C,R$2,FALSE)),"SPECIFY METHOD")))</f>
        <v>No Debris found</v>
      </c>
      <c r="S1759" s="33">
        <f t="shared" si="3479"/>
        <v>0</v>
      </c>
      <c r="T1759" s="2">
        <v>0</v>
      </c>
    </row>
    <row r="1760" spans="2:20">
      <c r="B1760" s="2" t="str">
        <f t="shared" ref="B1760:D1760" si="3504">IF(ISERROR(B1759),IF(ISERROR(B1758),IF(ISERROR(B1757),"BLANK",B1757),B1758),B1759)</f>
        <v>LH</v>
      </c>
      <c r="C1760" s="2" t="str">
        <f t="shared" si="3504"/>
        <v>KK</v>
      </c>
      <c r="D1760" s="2" t="str">
        <f t="shared" si="3504"/>
        <v>BC3</v>
      </c>
      <c r="E1760" s="7" t="str">
        <f>IF(ISERROR(VLOOKUP($D1760,SITES!$A:$E,2,FALSE)),"",VLOOKUP($D1760,SITES!$A:$E,2,FALSE))</f>
        <v>Broward County 3</v>
      </c>
      <c r="F1760" s="4">
        <f>IF(ISERROR(VLOOKUP($D1760,SITES!$A:$E,3,FALSE)),"",VLOOKUP($D1760,SITES!$A:$E,3,FALSE))</f>
        <v>26.158633333333334</v>
      </c>
      <c r="G1760" s="31">
        <f>IF(ISERROR(VLOOKUP($D1760,SITES!$A:$E,4,FALSE)),"",VLOOKUP($D1760,SITES!$A:$E,4,FALSE))</f>
        <v>-80.077349999999996</v>
      </c>
      <c r="H1760" s="50">
        <f t="shared" ref="H1760:P1760" si="3505">IF(ISERROR(H1759),IF(ISERROR(H1758),IF(ISERROR(H1757),"BLANK",H1757),H1758),H1759)</f>
        <v>45479</v>
      </c>
      <c r="I1760" s="2">
        <f t="shared" si="3505"/>
        <v>15</v>
      </c>
      <c r="J1760" s="2" t="str">
        <f t="shared" si="3505"/>
        <v>N</v>
      </c>
      <c r="K1760" s="6">
        <f t="shared" si="3505"/>
        <v>0.41666666666666669</v>
      </c>
      <c r="L1760" s="2" t="str">
        <f t="shared" si="3505"/>
        <v>Angela</v>
      </c>
      <c r="M1760" s="2">
        <f t="shared" si="3505"/>
        <v>18.899999999999999</v>
      </c>
      <c r="N1760" s="2">
        <f t="shared" si="3505"/>
        <v>2</v>
      </c>
      <c r="O1760" s="2">
        <f t="shared" si="3505"/>
        <v>2</v>
      </c>
      <c r="P1760" s="2" t="str">
        <f t="shared" si="3505"/>
        <v>dez</v>
      </c>
      <c r="Q1760" s="7" t="str">
        <f>IF($N1760=1,IF(ISERROR(VLOOKUP($P1760,'M1'!$A:$C,Q$2,FALSE)),"NOT PRESENT",VLOOKUP($P1760,'M1'!$A:$C,Q$2,FALSE)),IF($N1760=2,IF(ISERROR(VLOOKUP(DATA!$P1760,'M2'!$A:$C,Q$2,FALSE)),"NOT PRESENT",VLOOKUP(DATA!$P1760,'M2'!$A:$C,Q$2,FALSE)),IF($N1760=0,IF(ISERROR(VLOOKUP($P1760,'M1'!$A:$C,Q$2,FALSE)),IF(ISERROR(VLOOKUP(DATA!$P1760,'M2'!$A:$C,Q$2,FALSE)),"NOT PRESENT",VLOOKUP(DATA!$P1760,'M2'!$A:$C,Q$2,FALSE)),VLOOKUP($P1760,'M1'!$A:$C,Q$2,FALSE)),"SPECIFY METHOD")))</f>
        <v>Debris - Zero</v>
      </c>
      <c r="R1760" s="7" t="str">
        <f>IF($N1760=1,IF(ISERROR(VLOOKUP($P1760,'M1'!$A:$C,R$2,FALSE)),"NOT PRESENT",VLOOKUP($P1760,'M1'!$A:$C,R$2,FALSE)),IF($N1760=2,IF(ISERROR(VLOOKUP(DATA!$P1760,'M2'!$A:$C,R$2,FALSE)),"NOT PRESENT",VLOOKUP(DATA!$P1760,'M2'!$A:$C,R$2,FALSE)),IF($N1760=0,IF(ISERROR(VLOOKUP($P1760,'M1'!$A:$C,R$2,FALSE)),IF(ISERROR(VLOOKUP(DATA!$P1760,'M2'!$A:$C,R$2,FALSE)),"NOT PRESENT",VLOOKUP(DATA!$P1760,'M2'!$A:$C,R$2,FALSE)),VLOOKUP($P1760,'M1'!$A:$C,R$2,FALSE)),"SPECIFY METHOD")))</f>
        <v>No Debris found</v>
      </c>
      <c r="S1760" s="33">
        <f t="shared" si="3479"/>
        <v>0</v>
      </c>
      <c r="T1760" s="2">
        <v>0</v>
      </c>
    </row>
    <row r="1761" spans="2:20">
      <c r="B1761" s="2" t="str">
        <f t="shared" ref="B1761:D1761" si="3506">IF(ISERROR(B1760),IF(ISERROR(B1759),IF(ISERROR(B1758),"BLANK",B1758),B1759),B1760)</f>
        <v>LH</v>
      </c>
      <c r="C1761" s="2" t="str">
        <f t="shared" si="3506"/>
        <v>KK</v>
      </c>
      <c r="D1761" s="2" t="str">
        <f t="shared" si="3506"/>
        <v>BC3</v>
      </c>
      <c r="E1761" s="7" t="str">
        <f>IF(ISERROR(VLOOKUP($D1761,SITES!$A:$E,2,FALSE)),"",VLOOKUP($D1761,SITES!$A:$E,2,FALSE))</f>
        <v>Broward County 3</v>
      </c>
      <c r="F1761" s="4">
        <f>IF(ISERROR(VLOOKUP($D1761,SITES!$A:$E,3,FALSE)),"",VLOOKUP($D1761,SITES!$A:$E,3,FALSE))</f>
        <v>26.158633333333334</v>
      </c>
      <c r="G1761" s="31">
        <f>IF(ISERROR(VLOOKUP($D1761,SITES!$A:$E,4,FALSE)),"",VLOOKUP($D1761,SITES!$A:$E,4,FALSE))</f>
        <v>-80.077349999999996</v>
      </c>
      <c r="H1761" s="50">
        <f t="shared" ref="H1761:P1761" si="3507">IF(ISERROR(H1760),IF(ISERROR(H1759),IF(ISERROR(H1758),"BLANK",H1758),H1759),H1760)</f>
        <v>45479</v>
      </c>
      <c r="I1761" s="2">
        <f t="shared" si="3507"/>
        <v>15</v>
      </c>
      <c r="J1761" s="2" t="str">
        <f t="shared" si="3507"/>
        <v>N</v>
      </c>
      <c r="K1761" s="6">
        <f t="shared" si="3507"/>
        <v>0.41666666666666669</v>
      </c>
      <c r="L1761" s="2" t="str">
        <f t="shared" si="3507"/>
        <v>Angela</v>
      </c>
      <c r="M1761" s="2">
        <f t="shared" si="3507"/>
        <v>18.899999999999999</v>
      </c>
      <c r="N1761" s="2">
        <f t="shared" si="3507"/>
        <v>2</v>
      </c>
      <c r="O1761" s="2">
        <f t="shared" si="3507"/>
        <v>2</v>
      </c>
      <c r="P1761" s="2" t="str">
        <f t="shared" si="3507"/>
        <v>dez</v>
      </c>
      <c r="Q1761" s="7" t="str">
        <f>IF($N1761=1,IF(ISERROR(VLOOKUP($P1761,'M1'!$A:$C,Q$2,FALSE)),"NOT PRESENT",VLOOKUP($P1761,'M1'!$A:$C,Q$2,FALSE)),IF($N1761=2,IF(ISERROR(VLOOKUP(DATA!$P1761,'M2'!$A:$C,Q$2,FALSE)),"NOT PRESENT",VLOOKUP(DATA!$P1761,'M2'!$A:$C,Q$2,FALSE)),IF($N1761=0,IF(ISERROR(VLOOKUP($P1761,'M1'!$A:$C,Q$2,FALSE)),IF(ISERROR(VLOOKUP(DATA!$P1761,'M2'!$A:$C,Q$2,FALSE)),"NOT PRESENT",VLOOKUP(DATA!$P1761,'M2'!$A:$C,Q$2,FALSE)),VLOOKUP($P1761,'M1'!$A:$C,Q$2,FALSE)),"SPECIFY METHOD")))</f>
        <v>Debris - Zero</v>
      </c>
      <c r="R1761" s="7" t="str">
        <f>IF($N1761=1,IF(ISERROR(VLOOKUP($P1761,'M1'!$A:$C,R$2,FALSE)),"NOT PRESENT",VLOOKUP($P1761,'M1'!$A:$C,R$2,FALSE)),IF($N1761=2,IF(ISERROR(VLOOKUP(DATA!$P1761,'M2'!$A:$C,R$2,FALSE)),"NOT PRESENT",VLOOKUP(DATA!$P1761,'M2'!$A:$C,R$2,FALSE)),IF($N1761=0,IF(ISERROR(VLOOKUP($P1761,'M1'!$A:$C,R$2,FALSE)),IF(ISERROR(VLOOKUP(DATA!$P1761,'M2'!$A:$C,R$2,FALSE)),"NOT PRESENT",VLOOKUP(DATA!$P1761,'M2'!$A:$C,R$2,FALSE)),VLOOKUP($P1761,'M1'!$A:$C,R$2,FALSE)),"SPECIFY METHOD")))</f>
        <v>No Debris found</v>
      </c>
      <c r="S1761" s="33">
        <f t="shared" si="3479"/>
        <v>0</v>
      </c>
      <c r="T1761" s="2">
        <v>0</v>
      </c>
    </row>
    <row r="1762" spans="2:20">
      <c r="B1762" s="2" t="str">
        <f t="shared" ref="B1762:D1762" si="3508">IF(ISERROR(B1761),IF(ISERROR(B1760),IF(ISERROR(B1759),"BLANK",B1759),B1760),B1761)</f>
        <v>LH</v>
      </c>
      <c r="C1762" s="2" t="str">
        <f t="shared" si="3508"/>
        <v>KK</v>
      </c>
      <c r="D1762" s="2" t="str">
        <f t="shared" si="3508"/>
        <v>BC3</v>
      </c>
      <c r="E1762" s="7" t="str">
        <f>IF(ISERROR(VLOOKUP($D1762,SITES!$A:$E,2,FALSE)),"",VLOOKUP($D1762,SITES!$A:$E,2,FALSE))</f>
        <v>Broward County 3</v>
      </c>
      <c r="F1762" s="4">
        <f>IF(ISERROR(VLOOKUP($D1762,SITES!$A:$E,3,FALSE)),"",VLOOKUP($D1762,SITES!$A:$E,3,FALSE))</f>
        <v>26.158633333333334</v>
      </c>
      <c r="G1762" s="31">
        <f>IF(ISERROR(VLOOKUP($D1762,SITES!$A:$E,4,FALSE)),"",VLOOKUP($D1762,SITES!$A:$E,4,FALSE))</f>
        <v>-80.077349999999996</v>
      </c>
      <c r="H1762" s="50">
        <f t="shared" ref="H1762:P1762" si="3509">IF(ISERROR(H1761),IF(ISERROR(H1760),IF(ISERROR(H1759),"BLANK",H1759),H1760),H1761)</f>
        <v>45479</v>
      </c>
      <c r="I1762" s="2">
        <f t="shared" si="3509"/>
        <v>15</v>
      </c>
      <c r="J1762" s="2" t="str">
        <f t="shared" si="3509"/>
        <v>N</v>
      </c>
      <c r="K1762" s="6">
        <f t="shared" si="3509"/>
        <v>0.41666666666666669</v>
      </c>
      <c r="L1762" s="2" t="str">
        <f t="shared" si="3509"/>
        <v>Angela</v>
      </c>
      <c r="M1762" s="2">
        <f t="shared" si="3509"/>
        <v>18.899999999999999</v>
      </c>
      <c r="N1762" s="2">
        <f t="shared" si="3509"/>
        <v>2</v>
      </c>
      <c r="O1762" s="2">
        <f t="shared" si="3509"/>
        <v>2</v>
      </c>
      <c r="P1762" s="2" t="str">
        <f t="shared" si="3509"/>
        <v>dez</v>
      </c>
      <c r="Q1762" s="7" t="str">
        <f>IF($N1762=1,IF(ISERROR(VLOOKUP($P1762,'M1'!$A:$C,Q$2,FALSE)),"NOT PRESENT",VLOOKUP($P1762,'M1'!$A:$C,Q$2,FALSE)),IF($N1762=2,IF(ISERROR(VLOOKUP(DATA!$P1762,'M2'!$A:$C,Q$2,FALSE)),"NOT PRESENT",VLOOKUP(DATA!$P1762,'M2'!$A:$C,Q$2,FALSE)),IF($N1762=0,IF(ISERROR(VLOOKUP($P1762,'M1'!$A:$C,Q$2,FALSE)),IF(ISERROR(VLOOKUP(DATA!$P1762,'M2'!$A:$C,Q$2,FALSE)),"NOT PRESENT",VLOOKUP(DATA!$P1762,'M2'!$A:$C,Q$2,FALSE)),VLOOKUP($P1762,'M1'!$A:$C,Q$2,FALSE)),"SPECIFY METHOD")))</f>
        <v>Debris - Zero</v>
      </c>
      <c r="R1762" s="7" t="str">
        <f>IF($N1762=1,IF(ISERROR(VLOOKUP($P1762,'M1'!$A:$C,R$2,FALSE)),"NOT PRESENT",VLOOKUP($P1762,'M1'!$A:$C,R$2,FALSE)),IF($N1762=2,IF(ISERROR(VLOOKUP(DATA!$P1762,'M2'!$A:$C,R$2,FALSE)),"NOT PRESENT",VLOOKUP(DATA!$P1762,'M2'!$A:$C,R$2,FALSE)),IF($N1762=0,IF(ISERROR(VLOOKUP($P1762,'M1'!$A:$C,R$2,FALSE)),IF(ISERROR(VLOOKUP(DATA!$P1762,'M2'!$A:$C,R$2,FALSE)),"NOT PRESENT",VLOOKUP(DATA!$P1762,'M2'!$A:$C,R$2,FALSE)),VLOOKUP($P1762,'M1'!$A:$C,R$2,FALSE)),"SPECIFY METHOD")))</f>
        <v>No Debris found</v>
      </c>
      <c r="S1762" s="33">
        <f t="shared" si="3479"/>
        <v>0</v>
      </c>
      <c r="T1762" s="2">
        <v>0</v>
      </c>
    </row>
    <row r="1763" spans="2:20">
      <c r="B1763" s="2" t="str">
        <f t="shared" ref="B1763:D1763" si="3510">IF(ISERROR(B1762),IF(ISERROR(B1761),IF(ISERROR(B1760),"BLANK",B1760),B1761),B1762)</f>
        <v>LH</v>
      </c>
      <c r="C1763" s="2" t="str">
        <f t="shared" si="3510"/>
        <v>KK</v>
      </c>
      <c r="D1763" s="2" t="str">
        <f t="shared" si="3510"/>
        <v>BC3</v>
      </c>
      <c r="E1763" s="7" t="str">
        <f>IF(ISERROR(VLOOKUP($D1763,SITES!$A:$E,2,FALSE)),"",VLOOKUP($D1763,SITES!$A:$E,2,FALSE))</f>
        <v>Broward County 3</v>
      </c>
      <c r="F1763" s="4">
        <f>IF(ISERROR(VLOOKUP($D1763,SITES!$A:$E,3,FALSE)),"",VLOOKUP($D1763,SITES!$A:$E,3,FALSE))</f>
        <v>26.158633333333334</v>
      </c>
      <c r="G1763" s="31">
        <f>IF(ISERROR(VLOOKUP($D1763,SITES!$A:$E,4,FALSE)),"",VLOOKUP($D1763,SITES!$A:$E,4,FALSE))</f>
        <v>-80.077349999999996</v>
      </c>
      <c r="H1763" s="50">
        <f t="shared" ref="H1763:P1763" si="3511">IF(ISERROR(H1762),IF(ISERROR(H1761),IF(ISERROR(H1760),"BLANK",H1760),H1761),H1762)</f>
        <v>45479</v>
      </c>
      <c r="I1763" s="2">
        <f t="shared" si="3511"/>
        <v>15</v>
      </c>
      <c r="J1763" s="2" t="str">
        <f t="shared" si="3511"/>
        <v>N</v>
      </c>
      <c r="K1763" s="6">
        <f t="shared" si="3511"/>
        <v>0.41666666666666669</v>
      </c>
      <c r="L1763" s="2" t="str">
        <f t="shared" si="3511"/>
        <v>Angela</v>
      </c>
      <c r="M1763" s="2">
        <f t="shared" si="3511"/>
        <v>18.899999999999999</v>
      </c>
      <c r="N1763" s="2">
        <f t="shared" si="3511"/>
        <v>2</v>
      </c>
      <c r="O1763" s="2">
        <f t="shared" si="3511"/>
        <v>2</v>
      </c>
      <c r="P1763" s="2" t="str">
        <f t="shared" si="3511"/>
        <v>dez</v>
      </c>
      <c r="Q1763" s="7" t="str">
        <f>IF($N1763=1,IF(ISERROR(VLOOKUP($P1763,'M1'!$A:$C,Q$2,FALSE)),"NOT PRESENT",VLOOKUP($P1763,'M1'!$A:$C,Q$2,FALSE)),IF($N1763=2,IF(ISERROR(VLOOKUP(DATA!$P1763,'M2'!$A:$C,Q$2,FALSE)),"NOT PRESENT",VLOOKUP(DATA!$P1763,'M2'!$A:$C,Q$2,FALSE)),IF($N1763=0,IF(ISERROR(VLOOKUP($P1763,'M1'!$A:$C,Q$2,FALSE)),IF(ISERROR(VLOOKUP(DATA!$P1763,'M2'!$A:$C,Q$2,FALSE)),"NOT PRESENT",VLOOKUP(DATA!$P1763,'M2'!$A:$C,Q$2,FALSE)),VLOOKUP($P1763,'M1'!$A:$C,Q$2,FALSE)),"SPECIFY METHOD")))</f>
        <v>Debris - Zero</v>
      </c>
      <c r="R1763" s="7" t="str">
        <f>IF($N1763=1,IF(ISERROR(VLOOKUP($P1763,'M1'!$A:$C,R$2,FALSE)),"NOT PRESENT",VLOOKUP($P1763,'M1'!$A:$C,R$2,FALSE)),IF($N1763=2,IF(ISERROR(VLOOKUP(DATA!$P1763,'M2'!$A:$C,R$2,FALSE)),"NOT PRESENT",VLOOKUP(DATA!$P1763,'M2'!$A:$C,R$2,FALSE)),IF($N1763=0,IF(ISERROR(VLOOKUP($P1763,'M1'!$A:$C,R$2,FALSE)),IF(ISERROR(VLOOKUP(DATA!$P1763,'M2'!$A:$C,R$2,FALSE)),"NOT PRESENT",VLOOKUP(DATA!$P1763,'M2'!$A:$C,R$2,FALSE)),VLOOKUP($P1763,'M1'!$A:$C,R$2,FALSE)),"SPECIFY METHOD")))</f>
        <v>No Debris found</v>
      </c>
      <c r="S1763" s="33">
        <f t="shared" si="3479"/>
        <v>0</v>
      </c>
      <c r="T1763" s="2">
        <v>0</v>
      </c>
    </row>
    <row r="1764" spans="2:20">
      <c r="B1764" s="2" t="str">
        <f t="shared" ref="B1764:D1764" si="3512">IF(ISERROR(B1763),IF(ISERROR(B1762),IF(ISERROR(B1761),"BLANK",B1761),B1762),B1763)</f>
        <v>LH</v>
      </c>
      <c r="C1764" s="2" t="str">
        <f t="shared" si="3512"/>
        <v>KK</v>
      </c>
      <c r="D1764" s="2" t="str">
        <f t="shared" si="3512"/>
        <v>BC3</v>
      </c>
      <c r="E1764" s="7" t="str">
        <f>IF(ISERROR(VLOOKUP($D1764,SITES!$A:$E,2,FALSE)),"",VLOOKUP($D1764,SITES!$A:$E,2,FALSE))</f>
        <v>Broward County 3</v>
      </c>
      <c r="F1764" s="4">
        <f>IF(ISERROR(VLOOKUP($D1764,SITES!$A:$E,3,FALSE)),"",VLOOKUP($D1764,SITES!$A:$E,3,FALSE))</f>
        <v>26.158633333333334</v>
      </c>
      <c r="G1764" s="31">
        <f>IF(ISERROR(VLOOKUP($D1764,SITES!$A:$E,4,FALSE)),"",VLOOKUP($D1764,SITES!$A:$E,4,FALSE))</f>
        <v>-80.077349999999996</v>
      </c>
      <c r="H1764" s="50">
        <f t="shared" ref="H1764:P1764" si="3513">IF(ISERROR(H1763),IF(ISERROR(H1762),IF(ISERROR(H1761),"BLANK",H1761),H1762),H1763)</f>
        <v>45479</v>
      </c>
      <c r="I1764" s="2">
        <f t="shared" si="3513"/>
        <v>15</v>
      </c>
      <c r="J1764" s="2" t="str">
        <f t="shared" si="3513"/>
        <v>N</v>
      </c>
      <c r="K1764" s="6">
        <f t="shared" si="3513"/>
        <v>0.41666666666666669</v>
      </c>
      <c r="L1764" s="2" t="str">
        <f t="shared" si="3513"/>
        <v>Angela</v>
      </c>
      <c r="M1764" s="2">
        <f t="shared" si="3513"/>
        <v>18.899999999999999</v>
      </c>
      <c r="N1764" s="2">
        <f t="shared" si="3513"/>
        <v>2</v>
      </c>
      <c r="O1764" s="2">
        <f t="shared" si="3513"/>
        <v>2</v>
      </c>
      <c r="P1764" s="2" t="str">
        <f t="shared" si="3513"/>
        <v>dez</v>
      </c>
      <c r="Q1764" s="7" t="str">
        <f>IF($N1764=1,IF(ISERROR(VLOOKUP($P1764,'M1'!$A:$C,Q$2,FALSE)),"NOT PRESENT",VLOOKUP($P1764,'M1'!$A:$C,Q$2,FALSE)),IF($N1764=2,IF(ISERROR(VLOOKUP(DATA!$P1764,'M2'!$A:$C,Q$2,FALSE)),"NOT PRESENT",VLOOKUP(DATA!$P1764,'M2'!$A:$C,Q$2,FALSE)),IF($N1764=0,IF(ISERROR(VLOOKUP($P1764,'M1'!$A:$C,Q$2,FALSE)),IF(ISERROR(VLOOKUP(DATA!$P1764,'M2'!$A:$C,Q$2,FALSE)),"NOT PRESENT",VLOOKUP(DATA!$P1764,'M2'!$A:$C,Q$2,FALSE)),VLOOKUP($P1764,'M1'!$A:$C,Q$2,FALSE)),"SPECIFY METHOD")))</f>
        <v>Debris - Zero</v>
      </c>
      <c r="R1764" s="7" t="str">
        <f>IF($N1764=1,IF(ISERROR(VLOOKUP($P1764,'M1'!$A:$C,R$2,FALSE)),"NOT PRESENT",VLOOKUP($P1764,'M1'!$A:$C,R$2,FALSE)),IF($N1764=2,IF(ISERROR(VLOOKUP(DATA!$P1764,'M2'!$A:$C,R$2,FALSE)),"NOT PRESENT",VLOOKUP(DATA!$P1764,'M2'!$A:$C,R$2,FALSE)),IF($N1764=0,IF(ISERROR(VLOOKUP($P1764,'M1'!$A:$C,R$2,FALSE)),IF(ISERROR(VLOOKUP(DATA!$P1764,'M2'!$A:$C,R$2,FALSE)),"NOT PRESENT",VLOOKUP(DATA!$P1764,'M2'!$A:$C,R$2,FALSE)),VLOOKUP($P1764,'M1'!$A:$C,R$2,FALSE)),"SPECIFY METHOD")))</f>
        <v>No Debris found</v>
      </c>
      <c r="S1764" s="33">
        <f t="shared" si="3479"/>
        <v>0</v>
      </c>
      <c r="T1764" s="2">
        <v>0</v>
      </c>
    </row>
    <row r="1765" spans="2:20">
      <c r="B1765" s="2" t="str">
        <f t="shared" ref="B1765:D1765" si="3514">IF(ISERROR(B1764),IF(ISERROR(B1763),IF(ISERROR(B1762),"BLANK",B1762),B1763),B1764)</f>
        <v>LH</v>
      </c>
      <c r="C1765" s="2" t="str">
        <f t="shared" si="3514"/>
        <v>KK</v>
      </c>
      <c r="D1765" s="2" t="str">
        <f t="shared" si="3514"/>
        <v>BC3</v>
      </c>
      <c r="E1765" s="7" t="str">
        <f>IF(ISERROR(VLOOKUP($D1765,SITES!$A:$E,2,FALSE)),"",VLOOKUP($D1765,SITES!$A:$E,2,FALSE))</f>
        <v>Broward County 3</v>
      </c>
      <c r="F1765" s="4">
        <f>IF(ISERROR(VLOOKUP($D1765,SITES!$A:$E,3,FALSE)),"",VLOOKUP($D1765,SITES!$A:$E,3,FALSE))</f>
        <v>26.158633333333334</v>
      </c>
      <c r="G1765" s="31">
        <f>IF(ISERROR(VLOOKUP($D1765,SITES!$A:$E,4,FALSE)),"",VLOOKUP($D1765,SITES!$A:$E,4,FALSE))</f>
        <v>-80.077349999999996</v>
      </c>
      <c r="H1765" s="50">
        <f t="shared" ref="H1765:P1765" si="3515">IF(ISERROR(H1764),IF(ISERROR(H1763),IF(ISERROR(H1762),"BLANK",H1762),H1763),H1764)</f>
        <v>45479</v>
      </c>
      <c r="I1765" s="2">
        <f t="shared" si="3515"/>
        <v>15</v>
      </c>
      <c r="J1765" s="2" t="str">
        <f t="shared" si="3515"/>
        <v>N</v>
      </c>
      <c r="K1765" s="6">
        <f t="shared" si="3515"/>
        <v>0.41666666666666669</v>
      </c>
      <c r="L1765" s="2" t="str">
        <f t="shared" si="3515"/>
        <v>Angela</v>
      </c>
      <c r="M1765" s="2">
        <f t="shared" si="3515"/>
        <v>18.899999999999999</v>
      </c>
      <c r="N1765" s="2">
        <f t="shared" si="3515"/>
        <v>2</v>
      </c>
      <c r="O1765" s="2">
        <f t="shared" si="3515"/>
        <v>2</v>
      </c>
      <c r="P1765" s="2" t="str">
        <f t="shared" si="3515"/>
        <v>dez</v>
      </c>
      <c r="Q1765" s="7" t="str">
        <f>IF($N1765=1,IF(ISERROR(VLOOKUP($P1765,'M1'!$A:$C,Q$2,FALSE)),"NOT PRESENT",VLOOKUP($P1765,'M1'!$A:$C,Q$2,FALSE)),IF($N1765=2,IF(ISERROR(VLOOKUP(DATA!$P1765,'M2'!$A:$C,Q$2,FALSE)),"NOT PRESENT",VLOOKUP(DATA!$P1765,'M2'!$A:$C,Q$2,FALSE)),IF($N1765=0,IF(ISERROR(VLOOKUP($P1765,'M1'!$A:$C,Q$2,FALSE)),IF(ISERROR(VLOOKUP(DATA!$P1765,'M2'!$A:$C,Q$2,FALSE)),"NOT PRESENT",VLOOKUP(DATA!$P1765,'M2'!$A:$C,Q$2,FALSE)),VLOOKUP($P1765,'M1'!$A:$C,Q$2,FALSE)),"SPECIFY METHOD")))</f>
        <v>Debris - Zero</v>
      </c>
      <c r="R1765" s="7" t="str">
        <f>IF($N1765=1,IF(ISERROR(VLOOKUP($P1765,'M1'!$A:$C,R$2,FALSE)),"NOT PRESENT",VLOOKUP($P1765,'M1'!$A:$C,R$2,FALSE)),IF($N1765=2,IF(ISERROR(VLOOKUP(DATA!$P1765,'M2'!$A:$C,R$2,FALSE)),"NOT PRESENT",VLOOKUP(DATA!$P1765,'M2'!$A:$C,R$2,FALSE)),IF($N1765=0,IF(ISERROR(VLOOKUP($P1765,'M1'!$A:$C,R$2,FALSE)),IF(ISERROR(VLOOKUP(DATA!$P1765,'M2'!$A:$C,R$2,FALSE)),"NOT PRESENT",VLOOKUP(DATA!$P1765,'M2'!$A:$C,R$2,FALSE)),VLOOKUP($P1765,'M1'!$A:$C,R$2,FALSE)),"SPECIFY METHOD")))</f>
        <v>No Debris found</v>
      </c>
      <c r="S1765" s="33">
        <f t="shared" si="3479"/>
        <v>0</v>
      </c>
      <c r="T1765" s="2">
        <v>0</v>
      </c>
    </row>
    <row r="1766" spans="2:20">
      <c r="B1766" s="2" t="str">
        <f t="shared" ref="B1766:D1766" si="3516">IF(ISERROR(B1765),IF(ISERROR(B1764),IF(ISERROR(B1763),"BLANK",B1763),B1764),B1765)</f>
        <v>LH</v>
      </c>
      <c r="C1766" s="2" t="str">
        <f t="shared" si="3516"/>
        <v>KK</v>
      </c>
      <c r="D1766" s="2" t="str">
        <f t="shared" si="3516"/>
        <v>BC3</v>
      </c>
      <c r="E1766" s="7" t="str">
        <f>IF(ISERROR(VLOOKUP($D1766,SITES!$A:$E,2,FALSE)),"",VLOOKUP($D1766,SITES!$A:$E,2,FALSE))</f>
        <v>Broward County 3</v>
      </c>
      <c r="F1766" s="4">
        <f>IF(ISERROR(VLOOKUP($D1766,SITES!$A:$E,3,FALSE)),"",VLOOKUP($D1766,SITES!$A:$E,3,FALSE))</f>
        <v>26.158633333333334</v>
      </c>
      <c r="G1766" s="31">
        <f>IF(ISERROR(VLOOKUP($D1766,SITES!$A:$E,4,FALSE)),"",VLOOKUP($D1766,SITES!$A:$E,4,FALSE))</f>
        <v>-80.077349999999996</v>
      </c>
      <c r="H1766" s="50">
        <f t="shared" ref="H1766:P1766" si="3517">IF(ISERROR(H1765),IF(ISERROR(H1764),IF(ISERROR(H1763),"BLANK",H1763),H1764),H1765)</f>
        <v>45479</v>
      </c>
      <c r="I1766" s="2">
        <f t="shared" si="3517"/>
        <v>15</v>
      </c>
      <c r="J1766" s="2" t="str">
        <f t="shared" si="3517"/>
        <v>N</v>
      </c>
      <c r="K1766" s="6">
        <f t="shared" si="3517"/>
        <v>0.41666666666666669</v>
      </c>
      <c r="L1766" s="2" t="str">
        <f t="shared" si="3517"/>
        <v>Angela</v>
      </c>
      <c r="M1766" s="2">
        <f t="shared" si="3517"/>
        <v>18.899999999999999</v>
      </c>
      <c r="N1766" s="2">
        <f t="shared" si="3517"/>
        <v>2</v>
      </c>
      <c r="O1766" s="2">
        <f t="shared" si="3517"/>
        <v>2</v>
      </c>
      <c r="P1766" s="2" t="str">
        <f t="shared" si="3517"/>
        <v>dez</v>
      </c>
      <c r="Q1766" s="7" t="str">
        <f>IF($N1766=1,IF(ISERROR(VLOOKUP($P1766,'M1'!$A:$C,Q$2,FALSE)),"NOT PRESENT",VLOOKUP($P1766,'M1'!$A:$C,Q$2,FALSE)),IF($N1766=2,IF(ISERROR(VLOOKUP(DATA!$P1766,'M2'!$A:$C,Q$2,FALSE)),"NOT PRESENT",VLOOKUP(DATA!$P1766,'M2'!$A:$C,Q$2,FALSE)),IF($N1766=0,IF(ISERROR(VLOOKUP($P1766,'M1'!$A:$C,Q$2,FALSE)),IF(ISERROR(VLOOKUP(DATA!$P1766,'M2'!$A:$C,Q$2,FALSE)),"NOT PRESENT",VLOOKUP(DATA!$P1766,'M2'!$A:$C,Q$2,FALSE)),VLOOKUP($P1766,'M1'!$A:$C,Q$2,FALSE)),"SPECIFY METHOD")))</f>
        <v>Debris - Zero</v>
      </c>
      <c r="R1766" s="7" t="str">
        <f>IF($N1766=1,IF(ISERROR(VLOOKUP($P1766,'M1'!$A:$C,R$2,FALSE)),"NOT PRESENT",VLOOKUP($P1766,'M1'!$A:$C,R$2,FALSE)),IF($N1766=2,IF(ISERROR(VLOOKUP(DATA!$P1766,'M2'!$A:$C,R$2,FALSE)),"NOT PRESENT",VLOOKUP(DATA!$P1766,'M2'!$A:$C,R$2,FALSE)),IF($N1766=0,IF(ISERROR(VLOOKUP($P1766,'M1'!$A:$C,R$2,FALSE)),IF(ISERROR(VLOOKUP(DATA!$P1766,'M2'!$A:$C,R$2,FALSE)),"NOT PRESENT",VLOOKUP(DATA!$P1766,'M2'!$A:$C,R$2,FALSE)),VLOOKUP($P1766,'M1'!$A:$C,R$2,FALSE)),"SPECIFY METHOD")))</f>
        <v>No Debris found</v>
      </c>
      <c r="S1766" s="33">
        <f t="shared" si="3479"/>
        <v>0</v>
      </c>
      <c r="T1766" s="2">
        <v>0</v>
      </c>
    </row>
    <row r="1767" spans="2:20">
      <c r="B1767" s="2" t="str">
        <f t="shared" ref="B1767:D1767" si="3518">IF(ISERROR(B1766),IF(ISERROR(B1765),IF(ISERROR(B1764),"BLANK",B1764),B1765),B1766)</f>
        <v>LH</v>
      </c>
      <c r="C1767" s="2" t="str">
        <f t="shared" si="3518"/>
        <v>KK</v>
      </c>
      <c r="D1767" s="2" t="str">
        <f t="shared" si="3518"/>
        <v>BC3</v>
      </c>
      <c r="E1767" s="7" t="str">
        <f>IF(ISERROR(VLOOKUP($D1767,SITES!$A:$E,2,FALSE)),"",VLOOKUP($D1767,SITES!$A:$E,2,FALSE))</f>
        <v>Broward County 3</v>
      </c>
      <c r="F1767" s="4">
        <f>IF(ISERROR(VLOOKUP($D1767,SITES!$A:$E,3,FALSE)),"",VLOOKUP($D1767,SITES!$A:$E,3,FALSE))</f>
        <v>26.158633333333334</v>
      </c>
      <c r="G1767" s="31">
        <f>IF(ISERROR(VLOOKUP($D1767,SITES!$A:$E,4,FALSE)),"",VLOOKUP($D1767,SITES!$A:$E,4,FALSE))</f>
        <v>-80.077349999999996</v>
      </c>
      <c r="H1767" s="50">
        <f t="shared" ref="H1767:P1767" si="3519">IF(ISERROR(H1766),IF(ISERROR(H1765),IF(ISERROR(H1764),"BLANK",H1764),H1765),H1766)</f>
        <v>45479</v>
      </c>
      <c r="I1767" s="2">
        <f t="shared" si="3519"/>
        <v>15</v>
      </c>
      <c r="J1767" s="2" t="str">
        <f t="shared" si="3519"/>
        <v>N</v>
      </c>
      <c r="K1767" s="6">
        <f t="shared" si="3519"/>
        <v>0.41666666666666669</v>
      </c>
      <c r="L1767" s="2" t="str">
        <f t="shared" si="3519"/>
        <v>Angela</v>
      </c>
      <c r="M1767" s="2">
        <f t="shared" si="3519"/>
        <v>18.899999999999999</v>
      </c>
      <c r="N1767" s="2">
        <f t="shared" si="3519"/>
        <v>2</v>
      </c>
      <c r="O1767" s="2">
        <f t="shared" si="3519"/>
        <v>2</v>
      </c>
      <c r="P1767" s="2" t="str">
        <f t="shared" si="3519"/>
        <v>dez</v>
      </c>
      <c r="Q1767" s="7" t="str">
        <f>IF($N1767=1,IF(ISERROR(VLOOKUP($P1767,'M1'!$A:$C,Q$2,FALSE)),"NOT PRESENT",VLOOKUP($P1767,'M1'!$A:$C,Q$2,FALSE)),IF($N1767=2,IF(ISERROR(VLOOKUP(DATA!$P1767,'M2'!$A:$C,Q$2,FALSE)),"NOT PRESENT",VLOOKUP(DATA!$P1767,'M2'!$A:$C,Q$2,FALSE)),IF($N1767=0,IF(ISERROR(VLOOKUP($P1767,'M1'!$A:$C,Q$2,FALSE)),IF(ISERROR(VLOOKUP(DATA!$P1767,'M2'!$A:$C,Q$2,FALSE)),"NOT PRESENT",VLOOKUP(DATA!$P1767,'M2'!$A:$C,Q$2,FALSE)),VLOOKUP($P1767,'M1'!$A:$C,Q$2,FALSE)),"SPECIFY METHOD")))</f>
        <v>Debris - Zero</v>
      </c>
      <c r="R1767" s="7" t="str">
        <f>IF($N1767=1,IF(ISERROR(VLOOKUP($P1767,'M1'!$A:$C,R$2,FALSE)),"NOT PRESENT",VLOOKUP($P1767,'M1'!$A:$C,R$2,FALSE)),IF($N1767=2,IF(ISERROR(VLOOKUP(DATA!$P1767,'M2'!$A:$C,R$2,FALSE)),"NOT PRESENT",VLOOKUP(DATA!$P1767,'M2'!$A:$C,R$2,FALSE)),IF($N1767=0,IF(ISERROR(VLOOKUP($P1767,'M1'!$A:$C,R$2,FALSE)),IF(ISERROR(VLOOKUP(DATA!$P1767,'M2'!$A:$C,R$2,FALSE)),"NOT PRESENT",VLOOKUP(DATA!$P1767,'M2'!$A:$C,R$2,FALSE)),VLOOKUP($P1767,'M1'!$A:$C,R$2,FALSE)),"SPECIFY METHOD")))</f>
        <v>No Debris found</v>
      </c>
      <c r="S1767" s="33">
        <f t="shared" si="3479"/>
        <v>0</v>
      </c>
      <c r="T1767" s="2">
        <v>0</v>
      </c>
    </row>
    <row r="1768" spans="2:20">
      <c r="B1768" s="2" t="str">
        <f t="shared" ref="B1768:D1768" si="3520">IF(ISERROR(B1767),IF(ISERROR(B1766),IF(ISERROR(B1765),"BLANK",B1765),B1766),B1767)</f>
        <v>LH</v>
      </c>
      <c r="C1768" s="2" t="str">
        <f t="shared" si="3520"/>
        <v>KK</v>
      </c>
      <c r="D1768" s="2" t="str">
        <f t="shared" si="3520"/>
        <v>BC3</v>
      </c>
      <c r="E1768" s="7" t="str">
        <f>IF(ISERROR(VLOOKUP($D1768,SITES!$A:$E,2,FALSE)),"",VLOOKUP($D1768,SITES!$A:$E,2,FALSE))</f>
        <v>Broward County 3</v>
      </c>
      <c r="F1768" s="4">
        <f>IF(ISERROR(VLOOKUP($D1768,SITES!$A:$E,3,FALSE)),"",VLOOKUP($D1768,SITES!$A:$E,3,FALSE))</f>
        <v>26.158633333333334</v>
      </c>
      <c r="G1768" s="31">
        <f>IF(ISERROR(VLOOKUP($D1768,SITES!$A:$E,4,FALSE)),"",VLOOKUP($D1768,SITES!$A:$E,4,FALSE))</f>
        <v>-80.077349999999996</v>
      </c>
      <c r="H1768" s="50">
        <f t="shared" ref="H1768:P1768" si="3521">IF(ISERROR(H1767),IF(ISERROR(H1766),IF(ISERROR(H1765),"BLANK",H1765),H1766),H1767)</f>
        <v>45479</v>
      </c>
      <c r="I1768" s="2">
        <f t="shared" si="3521"/>
        <v>15</v>
      </c>
      <c r="J1768" s="2" t="str">
        <f t="shared" si="3521"/>
        <v>N</v>
      </c>
      <c r="K1768" s="6">
        <f t="shared" si="3521"/>
        <v>0.41666666666666669</v>
      </c>
      <c r="L1768" s="2" t="str">
        <f t="shared" si="3521"/>
        <v>Angela</v>
      </c>
      <c r="M1768" s="2">
        <f t="shared" si="3521"/>
        <v>18.899999999999999</v>
      </c>
      <c r="N1768" s="2">
        <f t="shared" si="3521"/>
        <v>2</v>
      </c>
      <c r="O1768" s="2">
        <f t="shared" si="3521"/>
        <v>2</v>
      </c>
      <c r="P1768" s="2" t="str">
        <f t="shared" si="3521"/>
        <v>dez</v>
      </c>
      <c r="Q1768" s="7" t="str">
        <f>IF($N1768=1,IF(ISERROR(VLOOKUP($P1768,'M1'!$A:$C,Q$2,FALSE)),"NOT PRESENT",VLOOKUP($P1768,'M1'!$A:$C,Q$2,FALSE)),IF($N1768=2,IF(ISERROR(VLOOKUP(DATA!$P1768,'M2'!$A:$C,Q$2,FALSE)),"NOT PRESENT",VLOOKUP(DATA!$P1768,'M2'!$A:$C,Q$2,FALSE)),IF($N1768=0,IF(ISERROR(VLOOKUP($P1768,'M1'!$A:$C,Q$2,FALSE)),IF(ISERROR(VLOOKUP(DATA!$P1768,'M2'!$A:$C,Q$2,FALSE)),"NOT PRESENT",VLOOKUP(DATA!$P1768,'M2'!$A:$C,Q$2,FALSE)),VLOOKUP($P1768,'M1'!$A:$C,Q$2,FALSE)),"SPECIFY METHOD")))</f>
        <v>Debris - Zero</v>
      </c>
      <c r="R1768" s="7" t="str">
        <f>IF($N1768=1,IF(ISERROR(VLOOKUP($P1768,'M1'!$A:$C,R$2,FALSE)),"NOT PRESENT",VLOOKUP($P1768,'M1'!$A:$C,R$2,FALSE)),IF($N1768=2,IF(ISERROR(VLOOKUP(DATA!$P1768,'M2'!$A:$C,R$2,FALSE)),"NOT PRESENT",VLOOKUP(DATA!$P1768,'M2'!$A:$C,R$2,FALSE)),IF($N1768=0,IF(ISERROR(VLOOKUP($P1768,'M1'!$A:$C,R$2,FALSE)),IF(ISERROR(VLOOKUP(DATA!$P1768,'M2'!$A:$C,R$2,FALSE)),"NOT PRESENT",VLOOKUP(DATA!$P1768,'M2'!$A:$C,R$2,FALSE)),VLOOKUP($P1768,'M1'!$A:$C,R$2,FALSE)),"SPECIFY METHOD")))</f>
        <v>No Debris found</v>
      </c>
      <c r="S1768" s="33">
        <f t="shared" si="3479"/>
        <v>0</v>
      </c>
      <c r="T1768" s="2">
        <v>0</v>
      </c>
    </row>
    <row r="1769" spans="2:20">
      <c r="B1769" s="2" t="str">
        <f t="shared" ref="B1769:D1769" si="3522">IF(ISERROR(B1768),IF(ISERROR(B1767),IF(ISERROR(B1766),"BLANK",B1766),B1767),B1768)</f>
        <v>LH</v>
      </c>
      <c r="C1769" s="2" t="str">
        <f t="shared" si="3522"/>
        <v>KK</v>
      </c>
      <c r="D1769" s="2" t="str">
        <f t="shared" si="3522"/>
        <v>BC3</v>
      </c>
      <c r="E1769" s="7" t="str">
        <f>IF(ISERROR(VLOOKUP($D1769,SITES!$A:$E,2,FALSE)),"",VLOOKUP($D1769,SITES!$A:$E,2,FALSE))</f>
        <v>Broward County 3</v>
      </c>
      <c r="F1769" s="4">
        <f>IF(ISERROR(VLOOKUP($D1769,SITES!$A:$E,3,FALSE)),"",VLOOKUP($D1769,SITES!$A:$E,3,FALSE))</f>
        <v>26.158633333333334</v>
      </c>
      <c r="G1769" s="31">
        <f>IF(ISERROR(VLOOKUP($D1769,SITES!$A:$E,4,FALSE)),"",VLOOKUP($D1769,SITES!$A:$E,4,FALSE))</f>
        <v>-80.077349999999996</v>
      </c>
      <c r="H1769" s="50">
        <f t="shared" ref="H1769:P1769" si="3523">IF(ISERROR(H1768),IF(ISERROR(H1767),IF(ISERROR(H1766),"BLANK",H1766),H1767),H1768)</f>
        <v>45479</v>
      </c>
      <c r="I1769" s="2">
        <f t="shared" si="3523"/>
        <v>15</v>
      </c>
      <c r="J1769" s="2" t="str">
        <f t="shared" si="3523"/>
        <v>N</v>
      </c>
      <c r="K1769" s="6">
        <f t="shared" si="3523"/>
        <v>0.41666666666666669</v>
      </c>
      <c r="L1769" s="2" t="str">
        <f t="shared" si="3523"/>
        <v>Angela</v>
      </c>
      <c r="M1769" s="2">
        <f t="shared" si="3523"/>
        <v>18.899999999999999</v>
      </c>
      <c r="N1769" s="2">
        <f t="shared" si="3523"/>
        <v>2</v>
      </c>
      <c r="O1769" s="2">
        <f t="shared" si="3523"/>
        <v>2</v>
      </c>
      <c r="P1769" s="2" t="str">
        <f t="shared" si="3523"/>
        <v>dez</v>
      </c>
      <c r="Q1769" s="7" t="str">
        <f>IF($N1769=1,IF(ISERROR(VLOOKUP($P1769,'M1'!$A:$C,Q$2,FALSE)),"NOT PRESENT",VLOOKUP($P1769,'M1'!$A:$C,Q$2,FALSE)),IF($N1769=2,IF(ISERROR(VLOOKUP(DATA!$P1769,'M2'!$A:$C,Q$2,FALSE)),"NOT PRESENT",VLOOKUP(DATA!$P1769,'M2'!$A:$C,Q$2,FALSE)),IF($N1769=0,IF(ISERROR(VLOOKUP($P1769,'M1'!$A:$C,Q$2,FALSE)),IF(ISERROR(VLOOKUP(DATA!$P1769,'M2'!$A:$C,Q$2,FALSE)),"NOT PRESENT",VLOOKUP(DATA!$P1769,'M2'!$A:$C,Q$2,FALSE)),VLOOKUP($P1769,'M1'!$A:$C,Q$2,FALSE)),"SPECIFY METHOD")))</f>
        <v>Debris - Zero</v>
      </c>
      <c r="R1769" s="7" t="str">
        <f>IF($N1769=1,IF(ISERROR(VLOOKUP($P1769,'M1'!$A:$C,R$2,FALSE)),"NOT PRESENT",VLOOKUP($P1769,'M1'!$A:$C,R$2,FALSE)),IF($N1769=2,IF(ISERROR(VLOOKUP(DATA!$P1769,'M2'!$A:$C,R$2,FALSE)),"NOT PRESENT",VLOOKUP(DATA!$P1769,'M2'!$A:$C,R$2,FALSE)),IF($N1769=0,IF(ISERROR(VLOOKUP($P1769,'M1'!$A:$C,R$2,FALSE)),IF(ISERROR(VLOOKUP(DATA!$P1769,'M2'!$A:$C,R$2,FALSE)),"NOT PRESENT",VLOOKUP(DATA!$P1769,'M2'!$A:$C,R$2,FALSE)),VLOOKUP($P1769,'M1'!$A:$C,R$2,FALSE)),"SPECIFY METHOD")))</f>
        <v>No Debris found</v>
      </c>
      <c r="S1769" s="33">
        <f t="shared" si="3479"/>
        <v>0</v>
      </c>
      <c r="T1769" s="2">
        <v>0</v>
      </c>
    </row>
    <row r="1770" spans="2:20">
      <c r="B1770" s="2" t="str">
        <f t="shared" ref="B1770:D1770" si="3524">IF(ISERROR(B1769),IF(ISERROR(B1768),IF(ISERROR(B1767),"BLANK",B1767),B1768),B1769)</f>
        <v>LH</v>
      </c>
      <c r="C1770" s="2" t="str">
        <f t="shared" si="3524"/>
        <v>KK</v>
      </c>
      <c r="D1770" s="2" t="str">
        <f t="shared" si="3524"/>
        <v>BC3</v>
      </c>
      <c r="E1770" s="7" t="str">
        <f>IF(ISERROR(VLOOKUP($D1770,SITES!$A:$E,2,FALSE)),"",VLOOKUP($D1770,SITES!$A:$E,2,FALSE))</f>
        <v>Broward County 3</v>
      </c>
      <c r="F1770" s="4">
        <f>IF(ISERROR(VLOOKUP($D1770,SITES!$A:$E,3,FALSE)),"",VLOOKUP($D1770,SITES!$A:$E,3,FALSE))</f>
        <v>26.158633333333334</v>
      </c>
      <c r="G1770" s="31">
        <f>IF(ISERROR(VLOOKUP($D1770,SITES!$A:$E,4,FALSE)),"",VLOOKUP($D1770,SITES!$A:$E,4,FALSE))</f>
        <v>-80.077349999999996</v>
      </c>
      <c r="H1770" s="50">
        <f t="shared" ref="H1770:P1770" si="3525">IF(ISERROR(H1769),IF(ISERROR(H1768),IF(ISERROR(H1767),"BLANK",H1767),H1768),H1769)</f>
        <v>45479</v>
      </c>
      <c r="I1770" s="2">
        <f t="shared" si="3525"/>
        <v>15</v>
      </c>
      <c r="J1770" s="2" t="str">
        <f t="shared" si="3525"/>
        <v>N</v>
      </c>
      <c r="K1770" s="6">
        <f t="shared" si="3525"/>
        <v>0.41666666666666669</v>
      </c>
      <c r="L1770" s="2" t="str">
        <f t="shared" si="3525"/>
        <v>Angela</v>
      </c>
      <c r="M1770" s="2">
        <f t="shared" si="3525"/>
        <v>18.899999999999999</v>
      </c>
      <c r="N1770" s="2">
        <f t="shared" si="3525"/>
        <v>2</v>
      </c>
      <c r="O1770" s="2">
        <f t="shared" si="3525"/>
        <v>2</v>
      </c>
      <c r="P1770" s="2" t="str">
        <f t="shared" si="3525"/>
        <v>dez</v>
      </c>
      <c r="Q1770" s="7" t="str">
        <f>IF($N1770=1,IF(ISERROR(VLOOKUP($P1770,'M1'!$A:$C,Q$2,FALSE)),"NOT PRESENT",VLOOKUP($P1770,'M1'!$A:$C,Q$2,FALSE)),IF($N1770=2,IF(ISERROR(VLOOKUP(DATA!$P1770,'M2'!$A:$C,Q$2,FALSE)),"NOT PRESENT",VLOOKUP(DATA!$P1770,'M2'!$A:$C,Q$2,FALSE)),IF($N1770=0,IF(ISERROR(VLOOKUP($P1770,'M1'!$A:$C,Q$2,FALSE)),IF(ISERROR(VLOOKUP(DATA!$P1770,'M2'!$A:$C,Q$2,FALSE)),"NOT PRESENT",VLOOKUP(DATA!$P1770,'M2'!$A:$C,Q$2,FALSE)),VLOOKUP($P1770,'M1'!$A:$C,Q$2,FALSE)),"SPECIFY METHOD")))</f>
        <v>Debris - Zero</v>
      </c>
      <c r="R1770" s="7" t="str">
        <f>IF($N1770=1,IF(ISERROR(VLOOKUP($P1770,'M1'!$A:$C,R$2,FALSE)),"NOT PRESENT",VLOOKUP($P1770,'M1'!$A:$C,R$2,FALSE)),IF($N1770=2,IF(ISERROR(VLOOKUP(DATA!$P1770,'M2'!$A:$C,R$2,FALSE)),"NOT PRESENT",VLOOKUP(DATA!$P1770,'M2'!$A:$C,R$2,FALSE)),IF($N1770=0,IF(ISERROR(VLOOKUP($P1770,'M1'!$A:$C,R$2,FALSE)),IF(ISERROR(VLOOKUP(DATA!$P1770,'M2'!$A:$C,R$2,FALSE)),"NOT PRESENT",VLOOKUP(DATA!$P1770,'M2'!$A:$C,R$2,FALSE)),VLOOKUP($P1770,'M1'!$A:$C,R$2,FALSE)),"SPECIFY METHOD")))</f>
        <v>No Debris found</v>
      </c>
      <c r="S1770" s="33">
        <f t="shared" si="3479"/>
        <v>0</v>
      </c>
      <c r="T1770" s="2">
        <v>0</v>
      </c>
    </row>
    <row r="1771" spans="2:20">
      <c r="B1771" s="2" t="str">
        <f t="shared" ref="B1771:D1771" si="3526">IF(ISERROR(B1770),IF(ISERROR(B1769),IF(ISERROR(B1768),"BLANK",B1768),B1769),B1770)</f>
        <v>LH</v>
      </c>
      <c r="C1771" s="2" t="str">
        <f t="shared" si="3526"/>
        <v>KK</v>
      </c>
      <c r="D1771" s="2" t="str">
        <f t="shared" si="3526"/>
        <v>BC3</v>
      </c>
      <c r="E1771" s="7" t="str">
        <f>IF(ISERROR(VLOOKUP($D1771,SITES!$A:$E,2,FALSE)),"",VLOOKUP($D1771,SITES!$A:$E,2,FALSE))</f>
        <v>Broward County 3</v>
      </c>
      <c r="F1771" s="4">
        <f>IF(ISERROR(VLOOKUP($D1771,SITES!$A:$E,3,FALSE)),"",VLOOKUP($D1771,SITES!$A:$E,3,FALSE))</f>
        <v>26.158633333333334</v>
      </c>
      <c r="G1771" s="31">
        <f>IF(ISERROR(VLOOKUP($D1771,SITES!$A:$E,4,FALSE)),"",VLOOKUP($D1771,SITES!$A:$E,4,FALSE))</f>
        <v>-80.077349999999996</v>
      </c>
      <c r="H1771" s="50">
        <f t="shared" ref="H1771:P1771" si="3527">IF(ISERROR(H1770),IF(ISERROR(H1769),IF(ISERROR(H1768),"BLANK",H1768),H1769),H1770)</f>
        <v>45479</v>
      </c>
      <c r="I1771" s="2">
        <f t="shared" si="3527"/>
        <v>15</v>
      </c>
      <c r="J1771" s="2" t="str">
        <f t="shared" si="3527"/>
        <v>N</v>
      </c>
      <c r="K1771" s="6">
        <f t="shared" si="3527"/>
        <v>0.41666666666666669</v>
      </c>
      <c r="L1771" s="2" t="str">
        <f t="shared" si="3527"/>
        <v>Angela</v>
      </c>
      <c r="M1771" s="2">
        <f t="shared" si="3527"/>
        <v>18.899999999999999</v>
      </c>
      <c r="N1771" s="2">
        <f t="shared" si="3527"/>
        <v>2</v>
      </c>
      <c r="O1771" s="2">
        <f t="shared" si="3527"/>
        <v>2</v>
      </c>
      <c r="P1771" s="2" t="str">
        <f t="shared" si="3527"/>
        <v>dez</v>
      </c>
      <c r="Q1771" s="7" t="str">
        <f>IF($N1771=1,IF(ISERROR(VLOOKUP($P1771,'M1'!$A:$C,Q$2,FALSE)),"NOT PRESENT",VLOOKUP($P1771,'M1'!$A:$C,Q$2,FALSE)),IF($N1771=2,IF(ISERROR(VLOOKUP(DATA!$P1771,'M2'!$A:$C,Q$2,FALSE)),"NOT PRESENT",VLOOKUP(DATA!$P1771,'M2'!$A:$C,Q$2,FALSE)),IF($N1771=0,IF(ISERROR(VLOOKUP($P1771,'M1'!$A:$C,Q$2,FALSE)),IF(ISERROR(VLOOKUP(DATA!$P1771,'M2'!$A:$C,Q$2,FALSE)),"NOT PRESENT",VLOOKUP(DATA!$P1771,'M2'!$A:$C,Q$2,FALSE)),VLOOKUP($P1771,'M1'!$A:$C,Q$2,FALSE)),"SPECIFY METHOD")))</f>
        <v>Debris - Zero</v>
      </c>
      <c r="R1771" s="7" t="str">
        <f>IF($N1771=1,IF(ISERROR(VLOOKUP($P1771,'M1'!$A:$C,R$2,FALSE)),"NOT PRESENT",VLOOKUP($P1771,'M1'!$A:$C,R$2,FALSE)),IF($N1771=2,IF(ISERROR(VLOOKUP(DATA!$P1771,'M2'!$A:$C,R$2,FALSE)),"NOT PRESENT",VLOOKUP(DATA!$P1771,'M2'!$A:$C,R$2,FALSE)),IF($N1771=0,IF(ISERROR(VLOOKUP($P1771,'M1'!$A:$C,R$2,FALSE)),IF(ISERROR(VLOOKUP(DATA!$P1771,'M2'!$A:$C,R$2,FALSE)),"NOT PRESENT",VLOOKUP(DATA!$P1771,'M2'!$A:$C,R$2,FALSE)),VLOOKUP($P1771,'M1'!$A:$C,R$2,FALSE)),"SPECIFY METHOD")))</f>
        <v>No Debris found</v>
      </c>
      <c r="S1771" s="33">
        <f t="shared" si="3479"/>
        <v>0</v>
      </c>
      <c r="T1771" s="2">
        <v>0</v>
      </c>
    </row>
    <row r="1772" spans="2:20">
      <c r="B1772" s="2" t="str">
        <f t="shared" ref="B1772:D1772" si="3528">IF(ISERROR(B1771),IF(ISERROR(B1770),IF(ISERROR(B1769),"BLANK",B1769),B1770),B1771)</f>
        <v>LH</v>
      </c>
      <c r="C1772" s="2" t="str">
        <f t="shared" si="3528"/>
        <v>KK</v>
      </c>
      <c r="D1772" s="2" t="str">
        <f t="shared" si="3528"/>
        <v>BC3</v>
      </c>
      <c r="E1772" s="7" t="str">
        <f>IF(ISERROR(VLOOKUP($D1772,SITES!$A:$E,2,FALSE)),"",VLOOKUP($D1772,SITES!$A:$E,2,FALSE))</f>
        <v>Broward County 3</v>
      </c>
      <c r="F1772" s="4">
        <f>IF(ISERROR(VLOOKUP($D1772,SITES!$A:$E,3,FALSE)),"",VLOOKUP($D1772,SITES!$A:$E,3,FALSE))</f>
        <v>26.158633333333334</v>
      </c>
      <c r="G1772" s="31">
        <f>IF(ISERROR(VLOOKUP($D1772,SITES!$A:$E,4,FALSE)),"",VLOOKUP($D1772,SITES!$A:$E,4,FALSE))</f>
        <v>-80.077349999999996</v>
      </c>
      <c r="H1772" s="50">
        <f t="shared" ref="H1772:P1772" si="3529">IF(ISERROR(H1771),IF(ISERROR(H1770),IF(ISERROR(H1769),"BLANK",H1769),H1770),H1771)</f>
        <v>45479</v>
      </c>
      <c r="I1772" s="2">
        <f t="shared" si="3529"/>
        <v>15</v>
      </c>
      <c r="J1772" s="2" t="str">
        <f t="shared" si="3529"/>
        <v>N</v>
      </c>
      <c r="K1772" s="6">
        <f t="shared" si="3529"/>
        <v>0.41666666666666669</v>
      </c>
      <c r="L1772" s="2" t="str">
        <f t="shared" si="3529"/>
        <v>Angela</v>
      </c>
      <c r="M1772" s="2">
        <f t="shared" si="3529"/>
        <v>18.899999999999999</v>
      </c>
      <c r="N1772" s="2">
        <f t="shared" si="3529"/>
        <v>2</v>
      </c>
      <c r="O1772" s="2">
        <f t="shared" si="3529"/>
        <v>2</v>
      </c>
      <c r="P1772" s="2" t="str">
        <f t="shared" si="3529"/>
        <v>dez</v>
      </c>
      <c r="Q1772" s="7" t="str">
        <f>IF($N1772=1,IF(ISERROR(VLOOKUP($P1772,'M1'!$A:$C,Q$2,FALSE)),"NOT PRESENT",VLOOKUP($P1772,'M1'!$A:$C,Q$2,FALSE)),IF($N1772=2,IF(ISERROR(VLOOKUP(DATA!$P1772,'M2'!$A:$C,Q$2,FALSE)),"NOT PRESENT",VLOOKUP(DATA!$P1772,'M2'!$A:$C,Q$2,FALSE)),IF($N1772=0,IF(ISERROR(VLOOKUP($P1772,'M1'!$A:$C,Q$2,FALSE)),IF(ISERROR(VLOOKUP(DATA!$P1772,'M2'!$A:$C,Q$2,FALSE)),"NOT PRESENT",VLOOKUP(DATA!$P1772,'M2'!$A:$C,Q$2,FALSE)),VLOOKUP($P1772,'M1'!$A:$C,Q$2,FALSE)),"SPECIFY METHOD")))</f>
        <v>Debris - Zero</v>
      </c>
      <c r="R1772" s="7" t="str">
        <f>IF($N1772=1,IF(ISERROR(VLOOKUP($P1772,'M1'!$A:$C,R$2,FALSE)),"NOT PRESENT",VLOOKUP($P1772,'M1'!$A:$C,R$2,FALSE)),IF($N1772=2,IF(ISERROR(VLOOKUP(DATA!$P1772,'M2'!$A:$C,R$2,FALSE)),"NOT PRESENT",VLOOKUP(DATA!$P1772,'M2'!$A:$C,R$2,FALSE)),IF($N1772=0,IF(ISERROR(VLOOKUP($P1772,'M1'!$A:$C,R$2,FALSE)),IF(ISERROR(VLOOKUP(DATA!$P1772,'M2'!$A:$C,R$2,FALSE)),"NOT PRESENT",VLOOKUP(DATA!$P1772,'M2'!$A:$C,R$2,FALSE)),VLOOKUP($P1772,'M1'!$A:$C,R$2,FALSE)),"SPECIFY METHOD")))</f>
        <v>No Debris found</v>
      </c>
      <c r="S1772" s="33">
        <f t="shared" si="3479"/>
        <v>0</v>
      </c>
      <c r="T1772" s="2">
        <v>0</v>
      </c>
    </row>
    <row r="1773" spans="2:20">
      <c r="B1773" s="2" t="str">
        <f t="shared" ref="B1773:D1773" si="3530">IF(ISERROR(B1772),IF(ISERROR(B1771),IF(ISERROR(B1770),"BLANK",B1770),B1771),B1772)</f>
        <v>LH</v>
      </c>
      <c r="C1773" s="2" t="str">
        <f t="shared" si="3530"/>
        <v>KK</v>
      </c>
      <c r="D1773" s="2" t="str">
        <f t="shared" si="3530"/>
        <v>BC3</v>
      </c>
      <c r="E1773" s="7" t="str">
        <f>IF(ISERROR(VLOOKUP($D1773,SITES!$A:$E,2,FALSE)),"",VLOOKUP($D1773,SITES!$A:$E,2,FALSE))</f>
        <v>Broward County 3</v>
      </c>
      <c r="F1773" s="4">
        <f>IF(ISERROR(VLOOKUP($D1773,SITES!$A:$E,3,FALSE)),"",VLOOKUP($D1773,SITES!$A:$E,3,FALSE))</f>
        <v>26.158633333333334</v>
      </c>
      <c r="G1773" s="31">
        <f>IF(ISERROR(VLOOKUP($D1773,SITES!$A:$E,4,FALSE)),"",VLOOKUP($D1773,SITES!$A:$E,4,FALSE))</f>
        <v>-80.077349999999996</v>
      </c>
      <c r="H1773" s="50">
        <f t="shared" ref="H1773:P1773" si="3531">IF(ISERROR(H1772),IF(ISERROR(H1771),IF(ISERROR(H1770),"BLANK",H1770),H1771),H1772)</f>
        <v>45479</v>
      </c>
      <c r="I1773" s="2">
        <f t="shared" si="3531"/>
        <v>15</v>
      </c>
      <c r="J1773" s="2" t="str">
        <f t="shared" si="3531"/>
        <v>N</v>
      </c>
      <c r="K1773" s="6">
        <f t="shared" si="3531"/>
        <v>0.41666666666666669</v>
      </c>
      <c r="L1773" s="2" t="str">
        <f t="shared" si="3531"/>
        <v>Angela</v>
      </c>
      <c r="M1773" s="2">
        <f t="shared" si="3531"/>
        <v>18.899999999999999</v>
      </c>
      <c r="N1773" s="2">
        <f t="shared" si="3531"/>
        <v>2</v>
      </c>
      <c r="O1773" s="2">
        <f t="shared" si="3531"/>
        <v>2</v>
      </c>
      <c r="P1773" s="2" t="str">
        <f t="shared" si="3531"/>
        <v>dez</v>
      </c>
      <c r="Q1773" s="7" t="str">
        <f>IF($N1773=1,IF(ISERROR(VLOOKUP($P1773,'M1'!$A:$C,Q$2,FALSE)),"NOT PRESENT",VLOOKUP($P1773,'M1'!$A:$C,Q$2,FALSE)),IF($N1773=2,IF(ISERROR(VLOOKUP(DATA!$P1773,'M2'!$A:$C,Q$2,FALSE)),"NOT PRESENT",VLOOKUP(DATA!$P1773,'M2'!$A:$C,Q$2,FALSE)),IF($N1773=0,IF(ISERROR(VLOOKUP($P1773,'M1'!$A:$C,Q$2,FALSE)),IF(ISERROR(VLOOKUP(DATA!$P1773,'M2'!$A:$C,Q$2,FALSE)),"NOT PRESENT",VLOOKUP(DATA!$P1773,'M2'!$A:$C,Q$2,FALSE)),VLOOKUP($P1773,'M1'!$A:$C,Q$2,FALSE)),"SPECIFY METHOD")))</f>
        <v>Debris - Zero</v>
      </c>
      <c r="R1773" s="7" t="str">
        <f>IF($N1773=1,IF(ISERROR(VLOOKUP($P1773,'M1'!$A:$C,R$2,FALSE)),"NOT PRESENT",VLOOKUP($P1773,'M1'!$A:$C,R$2,FALSE)),IF($N1773=2,IF(ISERROR(VLOOKUP(DATA!$P1773,'M2'!$A:$C,R$2,FALSE)),"NOT PRESENT",VLOOKUP(DATA!$P1773,'M2'!$A:$C,R$2,FALSE)),IF($N1773=0,IF(ISERROR(VLOOKUP($P1773,'M1'!$A:$C,R$2,FALSE)),IF(ISERROR(VLOOKUP(DATA!$P1773,'M2'!$A:$C,R$2,FALSE)),"NOT PRESENT",VLOOKUP(DATA!$P1773,'M2'!$A:$C,R$2,FALSE)),VLOOKUP($P1773,'M1'!$A:$C,R$2,FALSE)),"SPECIFY METHOD")))</f>
        <v>No Debris found</v>
      </c>
      <c r="S1773" s="33">
        <f t="shared" si="3479"/>
        <v>0</v>
      </c>
      <c r="T1773" s="2">
        <v>0</v>
      </c>
    </row>
    <row r="1774" spans="2:20">
      <c r="B1774" s="2" t="str">
        <f t="shared" ref="B1774:D1774" si="3532">IF(ISERROR(B1773),IF(ISERROR(B1772),IF(ISERROR(B1771),"BLANK",B1771),B1772),B1773)</f>
        <v>LH</v>
      </c>
      <c r="C1774" s="2" t="str">
        <f t="shared" si="3532"/>
        <v>KK</v>
      </c>
      <c r="D1774" s="2" t="str">
        <f t="shared" si="3532"/>
        <v>BC3</v>
      </c>
      <c r="E1774" s="7" t="str">
        <f>IF(ISERROR(VLOOKUP($D1774,SITES!$A:$E,2,FALSE)),"",VLOOKUP($D1774,SITES!$A:$E,2,FALSE))</f>
        <v>Broward County 3</v>
      </c>
      <c r="F1774" s="4">
        <f>IF(ISERROR(VLOOKUP($D1774,SITES!$A:$E,3,FALSE)),"",VLOOKUP($D1774,SITES!$A:$E,3,FALSE))</f>
        <v>26.158633333333334</v>
      </c>
      <c r="G1774" s="31">
        <f>IF(ISERROR(VLOOKUP($D1774,SITES!$A:$E,4,FALSE)),"",VLOOKUP($D1774,SITES!$A:$E,4,FALSE))</f>
        <v>-80.077349999999996</v>
      </c>
      <c r="H1774" s="50">
        <f t="shared" ref="H1774:P1774" si="3533">IF(ISERROR(H1773),IF(ISERROR(H1772),IF(ISERROR(H1771),"BLANK",H1771),H1772),H1773)</f>
        <v>45479</v>
      </c>
      <c r="I1774" s="2">
        <f t="shared" si="3533"/>
        <v>15</v>
      </c>
      <c r="J1774" s="2" t="str">
        <f t="shared" si="3533"/>
        <v>N</v>
      </c>
      <c r="K1774" s="6">
        <f t="shared" si="3533"/>
        <v>0.41666666666666669</v>
      </c>
      <c r="L1774" s="2" t="str">
        <f t="shared" si="3533"/>
        <v>Angela</v>
      </c>
      <c r="M1774" s="2">
        <f t="shared" si="3533"/>
        <v>18.899999999999999</v>
      </c>
      <c r="N1774" s="2">
        <f t="shared" si="3533"/>
        <v>2</v>
      </c>
      <c r="O1774" s="2">
        <f t="shared" si="3533"/>
        <v>2</v>
      </c>
      <c r="P1774" s="2" t="str">
        <f t="shared" si="3533"/>
        <v>dez</v>
      </c>
      <c r="Q1774" s="7" t="str">
        <f>IF($N1774=1,IF(ISERROR(VLOOKUP($P1774,'M1'!$A:$C,Q$2,FALSE)),"NOT PRESENT",VLOOKUP($P1774,'M1'!$A:$C,Q$2,FALSE)),IF($N1774=2,IF(ISERROR(VLOOKUP(DATA!$P1774,'M2'!$A:$C,Q$2,FALSE)),"NOT PRESENT",VLOOKUP(DATA!$P1774,'M2'!$A:$C,Q$2,FALSE)),IF($N1774=0,IF(ISERROR(VLOOKUP($P1774,'M1'!$A:$C,Q$2,FALSE)),IF(ISERROR(VLOOKUP(DATA!$P1774,'M2'!$A:$C,Q$2,FALSE)),"NOT PRESENT",VLOOKUP(DATA!$P1774,'M2'!$A:$C,Q$2,FALSE)),VLOOKUP($P1774,'M1'!$A:$C,Q$2,FALSE)),"SPECIFY METHOD")))</f>
        <v>Debris - Zero</v>
      </c>
      <c r="R1774" s="7" t="str">
        <f>IF($N1774=1,IF(ISERROR(VLOOKUP($P1774,'M1'!$A:$C,R$2,FALSE)),"NOT PRESENT",VLOOKUP($P1774,'M1'!$A:$C,R$2,FALSE)),IF($N1774=2,IF(ISERROR(VLOOKUP(DATA!$P1774,'M2'!$A:$C,R$2,FALSE)),"NOT PRESENT",VLOOKUP(DATA!$P1774,'M2'!$A:$C,R$2,FALSE)),IF($N1774=0,IF(ISERROR(VLOOKUP($P1774,'M1'!$A:$C,R$2,FALSE)),IF(ISERROR(VLOOKUP(DATA!$P1774,'M2'!$A:$C,R$2,FALSE)),"NOT PRESENT",VLOOKUP(DATA!$P1774,'M2'!$A:$C,R$2,FALSE)),VLOOKUP($P1774,'M1'!$A:$C,R$2,FALSE)),"SPECIFY METHOD")))</f>
        <v>No Debris found</v>
      </c>
      <c r="S1774" s="33">
        <f t="shared" si="3479"/>
        <v>0</v>
      </c>
      <c r="T1774" s="2">
        <v>0</v>
      </c>
    </row>
    <row r="1775" spans="2:20">
      <c r="B1775" s="2" t="str">
        <f t="shared" ref="B1775:D1775" si="3534">IF(ISERROR(B1774),IF(ISERROR(B1773),IF(ISERROR(B1772),"BLANK",B1772),B1773),B1774)</f>
        <v>LH</v>
      </c>
      <c r="C1775" s="2" t="str">
        <f t="shared" si="3534"/>
        <v>KK</v>
      </c>
      <c r="D1775" s="2" t="str">
        <f t="shared" si="3534"/>
        <v>BC3</v>
      </c>
      <c r="E1775" s="7" t="str">
        <f>IF(ISERROR(VLOOKUP($D1775,SITES!$A:$E,2,FALSE)),"",VLOOKUP($D1775,SITES!$A:$E,2,FALSE))</f>
        <v>Broward County 3</v>
      </c>
      <c r="F1775" s="4">
        <f>IF(ISERROR(VLOOKUP($D1775,SITES!$A:$E,3,FALSE)),"",VLOOKUP($D1775,SITES!$A:$E,3,FALSE))</f>
        <v>26.158633333333334</v>
      </c>
      <c r="G1775" s="31">
        <f>IF(ISERROR(VLOOKUP($D1775,SITES!$A:$E,4,FALSE)),"",VLOOKUP($D1775,SITES!$A:$E,4,FALSE))</f>
        <v>-80.077349999999996</v>
      </c>
      <c r="H1775" s="50">
        <f t="shared" ref="H1775:P1775" si="3535">IF(ISERROR(H1774),IF(ISERROR(H1773),IF(ISERROR(H1772),"BLANK",H1772),H1773),H1774)</f>
        <v>45479</v>
      </c>
      <c r="I1775" s="2">
        <f t="shared" si="3535"/>
        <v>15</v>
      </c>
      <c r="J1775" s="2" t="str">
        <f t="shared" si="3535"/>
        <v>N</v>
      </c>
      <c r="K1775" s="6">
        <f t="shared" si="3535"/>
        <v>0.41666666666666669</v>
      </c>
      <c r="L1775" s="2" t="str">
        <f t="shared" si="3535"/>
        <v>Angela</v>
      </c>
      <c r="M1775" s="2">
        <f t="shared" si="3535"/>
        <v>18.899999999999999</v>
      </c>
      <c r="N1775" s="2">
        <f t="shared" si="3535"/>
        <v>2</v>
      </c>
      <c r="O1775" s="2">
        <f t="shared" si="3535"/>
        <v>2</v>
      </c>
      <c r="P1775" s="2" t="str">
        <f t="shared" si="3535"/>
        <v>dez</v>
      </c>
      <c r="Q1775" s="7" t="str">
        <f>IF($N1775=1,IF(ISERROR(VLOOKUP($P1775,'M1'!$A:$C,Q$2,FALSE)),"NOT PRESENT",VLOOKUP($P1775,'M1'!$A:$C,Q$2,FALSE)),IF($N1775=2,IF(ISERROR(VLOOKUP(DATA!$P1775,'M2'!$A:$C,Q$2,FALSE)),"NOT PRESENT",VLOOKUP(DATA!$P1775,'M2'!$A:$C,Q$2,FALSE)),IF($N1775=0,IF(ISERROR(VLOOKUP($P1775,'M1'!$A:$C,Q$2,FALSE)),IF(ISERROR(VLOOKUP(DATA!$P1775,'M2'!$A:$C,Q$2,FALSE)),"NOT PRESENT",VLOOKUP(DATA!$P1775,'M2'!$A:$C,Q$2,FALSE)),VLOOKUP($P1775,'M1'!$A:$C,Q$2,FALSE)),"SPECIFY METHOD")))</f>
        <v>Debris - Zero</v>
      </c>
      <c r="R1775" s="7" t="str">
        <f>IF($N1775=1,IF(ISERROR(VLOOKUP($P1775,'M1'!$A:$C,R$2,FALSE)),"NOT PRESENT",VLOOKUP($P1775,'M1'!$A:$C,R$2,FALSE)),IF($N1775=2,IF(ISERROR(VLOOKUP(DATA!$P1775,'M2'!$A:$C,R$2,FALSE)),"NOT PRESENT",VLOOKUP(DATA!$P1775,'M2'!$A:$C,R$2,FALSE)),IF($N1775=0,IF(ISERROR(VLOOKUP($P1775,'M1'!$A:$C,R$2,FALSE)),IF(ISERROR(VLOOKUP(DATA!$P1775,'M2'!$A:$C,R$2,FALSE)),"NOT PRESENT",VLOOKUP(DATA!$P1775,'M2'!$A:$C,R$2,FALSE)),VLOOKUP($P1775,'M1'!$A:$C,R$2,FALSE)),"SPECIFY METHOD")))</f>
        <v>No Debris found</v>
      </c>
      <c r="S1775" s="33">
        <f t="shared" si="3479"/>
        <v>0</v>
      </c>
      <c r="T1775" s="2">
        <v>0</v>
      </c>
    </row>
    <row r="1776" spans="2:20">
      <c r="B1776" s="2" t="str">
        <f t="shared" ref="B1776:D1776" si="3536">IF(ISERROR(B1775),IF(ISERROR(B1774),IF(ISERROR(B1773),"BLANK",B1773),B1774),B1775)</f>
        <v>LH</v>
      </c>
      <c r="C1776" s="2" t="str">
        <f t="shared" si="3536"/>
        <v>KK</v>
      </c>
      <c r="D1776" s="2" t="str">
        <f t="shared" si="3536"/>
        <v>BC3</v>
      </c>
      <c r="E1776" s="7" t="str">
        <f>IF(ISERROR(VLOOKUP($D1776,SITES!$A:$E,2,FALSE)),"",VLOOKUP($D1776,SITES!$A:$E,2,FALSE))</f>
        <v>Broward County 3</v>
      </c>
      <c r="F1776" s="4">
        <f>IF(ISERROR(VLOOKUP($D1776,SITES!$A:$E,3,FALSE)),"",VLOOKUP($D1776,SITES!$A:$E,3,FALSE))</f>
        <v>26.158633333333334</v>
      </c>
      <c r="G1776" s="31">
        <f>IF(ISERROR(VLOOKUP($D1776,SITES!$A:$E,4,FALSE)),"",VLOOKUP($D1776,SITES!$A:$E,4,FALSE))</f>
        <v>-80.077349999999996</v>
      </c>
      <c r="H1776" s="50">
        <f t="shared" ref="H1776:P1776" si="3537">IF(ISERROR(H1775),IF(ISERROR(H1774),IF(ISERROR(H1773),"BLANK",H1773),H1774),H1775)</f>
        <v>45479</v>
      </c>
      <c r="I1776" s="2">
        <f t="shared" si="3537"/>
        <v>15</v>
      </c>
      <c r="J1776" s="2" t="str">
        <f t="shared" si="3537"/>
        <v>N</v>
      </c>
      <c r="K1776" s="6">
        <f t="shared" si="3537"/>
        <v>0.41666666666666669</v>
      </c>
      <c r="L1776" s="2" t="str">
        <f t="shared" si="3537"/>
        <v>Angela</v>
      </c>
      <c r="M1776" s="2">
        <f t="shared" si="3537"/>
        <v>18.899999999999999</v>
      </c>
      <c r="N1776" s="2">
        <f t="shared" si="3537"/>
        <v>2</v>
      </c>
      <c r="O1776" s="2">
        <f t="shared" si="3537"/>
        <v>2</v>
      </c>
      <c r="P1776" s="2" t="str">
        <f t="shared" si="3537"/>
        <v>dez</v>
      </c>
      <c r="Q1776" s="7" t="str">
        <f>IF($N1776=1,IF(ISERROR(VLOOKUP($P1776,'M1'!$A:$C,Q$2,FALSE)),"NOT PRESENT",VLOOKUP($P1776,'M1'!$A:$C,Q$2,FALSE)),IF($N1776=2,IF(ISERROR(VLOOKUP(DATA!$P1776,'M2'!$A:$C,Q$2,FALSE)),"NOT PRESENT",VLOOKUP(DATA!$P1776,'M2'!$A:$C,Q$2,FALSE)),IF($N1776=0,IF(ISERROR(VLOOKUP($P1776,'M1'!$A:$C,Q$2,FALSE)),IF(ISERROR(VLOOKUP(DATA!$P1776,'M2'!$A:$C,Q$2,FALSE)),"NOT PRESENT",VLOOKUP(DATA!$P1776,'M2'!$A:$C,Q$2,FALSE)),VLOOKUP($P1776,'M1'!$A:$C,Q$2,FALSE)),"SPECIFY METHOD")))</f>
        <v>Debris - Zero</v>
      </c>
      <c r="R1776" s="7" t="str">
        <f>IF($N1776=1,IF(ISERROR(VLOOKUP($P1776,'M1'!$A:$C,R$2,FALSE)),"NOT PRESENT",VLOOKUP($P1776,'M1'!$A:$C,R$2,FALSE)),IF($N1776=2,IF(ISERROR(VLOOKUP(DATA!$P1776,'M2'!$A:$C,R$2,FALSE)),"NOT PRESENT",VLOOKUP(DATA!$P1776,'M2'!$A:$C,R$2,FALSE)),IF($N1776=0,IF(ISERROR(VLOOKUP($P1776,'M1'!$A:$C,R$2,FALSE)),IF(ISERROR(VLOOKUP(DATA!$P1776,'M2'!$A:$C,R$2,FALSE)),"NOT PRESENT",VLOOKUP(DATA!$P1776,'M2'!$A:$C,R$2,FALSE)),VLOOKUP($P1776,'M1'!$A:$C,R$2,FALSE)),"SPECIFY METHOD")))</f>
        <v>No Debris found</v>
      </c>
      <c r="S1776" s="33">
        <f t="shared" si="3479"/>
        <v>0</v>
      </c>
      <c r="T1776" s="2">
        <v>0</v>
      </c>
    </row>
    <row r="1777" spans="2:20">
      <c r="B1777" s="2" t="str">
        <f t="shared" ref="B1777:D1777" si="3538">IF(ISERROR(B1776),IF(ISERROR(B1775),IF(ISERROR(B1774),"BLANK",B1774),B1775),B1776)</f>
        <v>LH</v>
      </c>
      <c r="C1777" s="2" t="str">
        <f t="shared" si="3538"/>
        <v>KK</v>
      </c>
      <c r="D1777" s="2" t="str">
        <f t="shared" si="3538"/>
        <v>BC3</v>
      </c>
      <c r="E1777" s="7" t="str">
        <f>IF(ISERROR(VLOOKUP($D1777,SITES!$A:$E,2,FALSE)),"",VLOOKUP($D1777,SITES!$A:$E,2,FALSE))</f>
        <v>Broward County 3</v>
      </c>
      <c r="F1777" s="4">
        <f>IF(ISERROR(VLOOKUP($D1777,SITES!$A:$E,3,FALSE)),"",VLOOKUP($D1777,SITES!$A:$E,3,FALSE))</f>
        <v>26.158633333333334</v>
      </c>
      <c r="G1777" s="31">
        <f>IF(ISERROR(VLOOKUP($D1777,SITES!$A:$E,4,FALSE)),"",VLOOKUP($D1777,SITES!$A:$E,4,FALSE))</f>
        <v>-80.077349999999996</v>
      </c>
      <c r="H1777" s="50">
        <f t="shared" ref="H1777:P1777" si="3539">IF(ISERROR(H1776),IF(ISERROR(H1775),IF(ISERROR(H1774),"BLANK",H1774),H1775),H1776)</f>
        <v>45479</v>
      </c>
      <c r="I1777" s="2">
        <f t="shared" si="3539"/>
        <v>15</v>
      </c>
      <c r="J1777" s="2" t="str">
        <f t="shared" si="3539"/>
        <v>N</v>
      </c>
      <c r="K1777" s="6">
        <f t="shared" si="3539"/>
        <v>0.41666666666666669</v>
      </c>
      <c r="L1777" s="2" t="str">
        <f t="shared" si="3539"/>
        <v>Angela</v>
      </c>
      <c r="M1777" s="2">
        <f t="shared" si="3539"/>
        <v>18.899999999999999</v>
      </c>
      <c r="N1777" s="2">
        <f t="shared" si="3539"/>
        <v>2</v>
      </c>
      <c r="O1777" s="2">
        <f t="shared" si="3539"/>
        <v>2</v>
      </c>
      <c r="P1777" s="2" t="str">
        <f t="shared" si="3539"/>
        <v>dez</v>
      </c>
      <c r="Q1777" s="7" t="str">
        <f>IF($N1777=1,IF(ISERROR(VLOOKUP($P1777,'M1'!$A:$C,Q$2,FALSE)),"NOT PRESENT",VLOOKUP($P1777,'M1'!$A:$C,Q$2,FALSE)),IF($N1777=2,IF(ISERROR(VLOOKUP(DATA!$P1777,'M2'!$A:$C,Q$2,FALSE)),"NOT PRESENT",VLOOKUP(DATA!$P1777,'M2'!$A:$C,Q$2,FALSE)),IF($N1777=0,IF(ISERROR(VLOOKUP($P1777,'M1'!$A:$C,Q$2,FALSE)),IF(ISERROR(VLOOKUP(DATA!$P1777,'M2'!$A:$C,Q$2,FALSE)),"NOT PRESENT",VLOOKUP(DATA!$P1777,'M2'!$A:$C,Q$2,FALSE)),VLOOKUP($P1777,'M1'!$A:$C,Q$2,FALSE)),"SPECIFY METHOD")))</f>
        <v>Debris - Zero</v>
      </c>
      <c r="R1777" s="7" t="str">
        <f>IF($N1777=1,IF(ISERROR(VLOOKUP($P1777,'M1'!$A:$C,R$2,FALSE)),"NOT PRESENT",VLOOKUP($P1777,'M1'!$A:$C,R$2,FALSE)),IF($N1777=2,IF(ISERROR(VLOOKUP(DATA!$P1777,'M2'!$A:$C,R$2,FALSE)),"NOT PRESENT",VLOOKUP(DATA!$P1777,'M2'!$A:$C,R$2,FALSE)),IF($N1777=0,IF(ISERROR(VLOOKUP($P1777,'M1'!$A:$C,R$2,FALSE)),IF(ISERROR(VLOOKUP(DATA!$P1777,'M2'!$A:$C,R$2,FALSE)),"NOT PRESENT",VLOOKUP(DATA!$P1777,'M2'!$A:$C,R$2,FALSE)),VLOOKUP($P1777,'M1'!$A:$C,R$2,FALSE)),"SPECIFY METHOD")))</f>
        <v>No Debris found</v>
      </c>
      <c r="S1777" s="33">
        <f t="shared" si="3479"/>
        <v>0</v>
      </c>
      <c r="T1777" s="2">
        <v>0</v>
      </c>
    </row>
    <row r="1778" spans="2:20">
      <c r="B1778" s="2" t="str">
        <f t="shared" ref="B1778:D1778" si="3540">IF(ISERROR(B1777),IF(ISERROR(B1776),IF(ISERROR(B1775),"BLANK",B1775),B1776),B1777)</f>
        <v>LH</v>
      </c>
      <c r="C1778" s="2" t="str">
        <f t="shared" si="3540"/>
        <v>KK</v>
      </c>
      <c r="D1778" s="2" t="str">
        <f t="shared" si="3540"/>
        <v>BC3</v>
      </c>
      <c r="E1778" s="7" t="str">
        <f>IF(ISERROR(VLOOKUP($D1778,SITES!$A:$E,2,FALSE)),"",VLOOKUP($D1778,SITES!$A:$E,2,FALSE))</f>
        <v>Broward County 3</v>
      </c>
      <c r="F1778" s="4">
        <f>IF(ISERROR(VLOOKUP($D1778,SITES!$A:$E,3,FALSE)),"",VLOOKUP($D1778,SITES!$A:$E,3,FALSE))</f>
        <v>26.158633333333334</v>
      </c>
      <c r="G1778" s="31">
        <f>IF(ISERROR(VLOOKUP($D1778,SITES!$A:$E,4,FALSE)),"",VLOOKUP($D1778,SITES!$A:$E,4,FALSE))</f>
        <v>-80.077349999999996</v>
      </c>
      <c r="H1778" s="50">
        <f t="shared" ref="H1778:P1778" si="3541">IF(ISERROR(H1777),IF(ISERROR(H1776),IF(ISERROR(H1775),"BLANK",H1775),H1776),H1777)</f>
        <v>45479</v>
      </c>
      <c r="I1778" s="2">
        <f t="shared" si="3541"/>
        <v>15</v>
      </c>
      <c r="J1778" s="2" t="str">
        <f t="shared" si="3541"/>
        <v>N</v>
      </c>
      <c r="K1778" s="6">
        <f t="shared" si="3541"/>
        <v>0.41666666666666669</v>
      </c>
      <c r="L1778" s="2" t="str">
        <f t="shared" si="3541"/>
        <v>Angela</v>
      </c>
      <c r="M1778" s="2">
        <f t="shared" si="3541"/>
        <v>18.899999999999999</v>
      </c>
      <c r="N1778" s="2">
        <f t="shared" si="3541"/>
        <v>2</v>
      </c>
      <c r="O1778" s="2">
        <f t="shared" si="3541"/>
        <v>2</v>
      </c>
      <c r="P1778" s="2" t="str">
        <f t="shared" si="3541"/>
        <v>dez</v>
      </c>
      <c r="Q1778" s="7" t="str">
        <f>IF($N1778=1,IF(ISERROR(VLOOKUP($P1778,'M1'!$A:$C,Q$2,FALSE)),"NOT PRESENT",VLOOKUP($P1778,'M1'!$A:$C,Q$2,FALSE)),IF($N1778=2,IF(ISERROR(VLOOKUP(DATA!$P1778,'M2'!$A:$C,Q$2,FALSE)),"NOT PRESENT",VLOOKUP(DATA!$P1778,'M2'!$A:$C,Q$2,FALSE)),IF($N1778=0,IF(ISERROR(VLOOKUP($P1778,'M1'!$A:$C,Q$2,FALSE)),IF(ISERROR(VLOOKUP(DATA!$P1778,'M2'!$A:$C,Q$2,FALSE)),"NOT PRESENT",VLOOKUP(DATA!$P1778,'M2'!$A:$C,Q$2,FALSE)),VLOOKUP($P1778,'M1'!$A:$C,Q$2,FALSE)),"SPECIFY METHOD")))</f>
        <v>Debris - Zero</v>
      </c>
      <c r="R1778" s="7" t="str">
        <f>IF($N1778=1,IF(ISERROR(VLOOKUP($P1778,'M1'!$A:$C,R$2,FALSE)),"NOT PRESENT",VLOOKUP($P1778,'M1'!$A:$C,R$2,FALSE)),IF($N1778=2,IF(ISERROR(VLOOKUP(DATA!$P1778,'M2'!$A:$C,R$2,FALSE)),"NOT PRESENT",VLOOKUP(DATA!$P1778,'M2'!$A:$C,R$2,FALSE)),IF($N1778=0,IF(ISERROR(VLOOKUP($P1778,'M1'!$A:$C,R$2,FALSE)),IF(ISERROR(VLOOKUP(DATA!$P1778,'M2'!$A:$C,R$2,FALSE)),"NOT PRESENT",VLOOKUP(DATA!$P1778,'M2'!$A:$C,R$2,FALSE)),VLOOKUP($P1778,'M1'!$A:$C,R$2,FALSE)),"SPECIFY METHOD")))</f>
        <v>No Debris found</v>
      </c>
      <c r="S1778" s="33">
        <f t="shared" si="3479"/>
        <v>0</v>
      </c>
      <c r="T1778" s="2">
        <v>0</v>
      </c>
    </row>
    <row r="1779" spans="2:20">
      <c r="B1779" s="2" t="str">
        <f t="shared" ref="B1779:D1779" si="3542">IF(ISERROR(B1778),IF(ISERROR(B1777),IF(ISERROR(B1776),"BLANK",B1776),B1777),B1778)</f>
        <v>LH</v>
      </c>
      <c r="C1779" s="2" t="str">
        <f t="shared" si="3542"/>
        <v>KK</v>
      </c>
      <c r="D1779" s="2" t="str">
        <f t="shared" si="3542"/>
        <v>BC3</v>
      </c>
      <c r="E1779" s="7" t="str">
        <f>IF(ISERROR(VLOOKUP($D1779,SITES!$A:$E,2,FALSE)),"",VLOOKUP($D1779,SITES!$A:$E,2,FALSE))</f>
        <v>Broward County 3</v>
      </c>
      <c r="F1779" s="4">
        <f>IF(ISERROR(VLOOKUP($D1779,SITES!$A:$E,3,FALSE)),"",VLOOKUP($D1779,SITES!$A:$E,3,FALSE))</f>
        <v>26.158633333333334</v>
      </c>
      <c r="G1779" s="31">
        <f>IF(ISERROR(VLOOKUP($D1779,SITES!$A:$E,4,FALSE)),"",VLOOKUP($D1779,SITES!$A:$E,4,FALSE))</f>
        <v>-80.077349999999996</v>
      </c>
      <c r="H1779" s="50">
        <f t="shared" ref="H1779:P1779" si="3543">IF(ISERROR(H1778),IF(ISERROR(H1777),IF(ISERROR(H1776),"BLANK",H1776),H1777),H1778)</f>
        <v>45479</v>
      </c>
      <c r="I1779" s="2">
        <f t="shared" si="3543"/>
        <v>15</v>
      </c>
      <c r="J1779" s="2" t="str">
        <f t="shared" si="3543"/>
        <v>N</v>
      </c>
      <c r="K1779" s="6">
        <f t="shared" si="3543"/>
        <v>0.41666666666666669</v>
      </c>
      <c r="L1779" s="2" t="str">
        <f t="shared" si="3543"/>
        <v>Angela</v>
      </c>
      <c r="M1779" s="2">
        <f t="shared" si="3543"/>
        <v>18.899999999999999</v>
      </c>
      <c r="N1779" s="2">
        <f t="shared" si="3543"/>
        <v>2</v>
      </c>
      <c r="O1779" s="2">
        <f t="shared" si="3543"/>
        <v>2</v>
      </c>
      <c r="P1779" s="2" t="str">
        <f t="shared" si="3543"/>
        <v>dez</v>
      </c>
      <c r="Q1779" s="7" t="str">
        <f>IF($N1779=1,IF(ISERROR(VLOOKUP($P1779,'M1'!$A:$C,Q$2,FALSE)),"NOT PRESENT",VLOOKUP($P1779,'M1'!$A:$C,Q$2,FALSE)),IF($N1779=2,IF(ISERROR(VLOOKUP(DATA!$P1779,'M2'!$A:$C,Q$2,FALSE)),"NOT PRESENT",VLOOKUP(DATA!$P1779,'M2'!$A:$C,Q$2,FALSE)),IF($N1779=0,IF(ISERROR(VLOOKUP($P1779,'M1'!$A:$C,Q$2,FALSE)),IF(ISERROR(VLOOKUP(DATA!$P1779,'M2'!$A:$C,Q$2,FALSE)),"NOT PRESENT",VLOOKUP(DATA!$P1779,'M2'!$A:$C,Q$2,FALSE)),VLOOKUP($P1779,'M1'!$A:$C,Q$2,FALSE)),"SPECIFY METHOD")))</f>
        <v>Debris - Zero</v>
      </c>
      <c r="R1779" s="7" t="str">
        <f>IF($N1779=1,IF(ISERROR(VLOOKUP($P1779,'M1'!$A:$C,R$2,FALSE)),"NOT PRESENT",VLOOKUP($P1779,'M1'!$A:$C,R$2,FALSE)),IF($N1779=2,IF(ISERROR(VLOOKUP(DATA!$P1779,'M2'!$A:$C,R$2,FALSE)),"NOT PRESENT",VLOOKUP(DATA!$P1779,'M2'!$A:$C,R$2,FALSE)),IF($N1779=0,IF(ISERROR(VLOOKUP($P1779,'M1'!$A:$C,R$2,FALSE)),IF(ISERROR(VLOOKUP(DATA!$P1779,'M2'!$A:$C,R$2,FALSE)),"NOT PRESENT",VLOOKUP(DATA!$P1779,'M2'!$A:$C,R$2,FALSE)),VLOOKUP($P1779,'M1'!$A:$C,R$2,FALSE)),"SPECIFY METHOD")))</f>
        <v>No Debris found</v>
      </c>
      <c r="S1779" s="33">
        <f t="shared" si="3479"/>
        <v>0</v>
      </c>
      <c r="T1779" s="2">
        <v>0</v>
      </c>
    </row>
    <row r="1780" spans="2:20">
      <c r="B1780" s="2" t="str">
        <f t="shared" ref="B1780:D1780" si="3544">IF(ISERROR(B1779),IF(ISERROR(B1778),IF(ISERROR(B1777),"BLANK",B1777),B1778),B1779)</f>
        <v>LH</v>
      </c>
      <c r="C1780" s="2" t="str">
        <f t="shared" si="3544"/>
        <v>KK</v>
      </c>
      <c r="D1780" s="2" t="str">
        <f t="shared" si="3544"/>
        <v>BC3</v>
      </c>
      <c r="E1780" s="7" t="str">
        <f>IF(ISERROR(VLOOKUP($D1780,SITES!$A:$E,2,FALSE)),"",VLOOKUP($D1780,SITES!$A:$E,2,FALSE))</f>
        <v>Broward County 3</v>
      </c>
      <c r="F1780" s="4">
        <f>IF(ISERROR(VLOOKUP($D1780,SITES!$A:$E,3,FALSE)),"",VLOOKUP($D1780,SITES!$A:$E,3,FALSE))</f>
        <v>26.158633333333334</v>
      </c>
      <c r="G1780" s="31">
        <f>IF(ISERROR(VLOOKUP($D1780,SITES!$A:$E,4,FALSE)),"",VLOOKUP($D1780,SITES!$A:$E,4,FALSE))</f>
        <v>-80.077349999999996</v>
      </c>
      <c r="H1780" s="50">
        <f t="shared" ref="H1780:P1780" si="3545">IF(ISERROR(H1779),IF(ISERROR(H1778),IF(ISERROR(H1777),"BLANK",H1777),H1778),H1779)</f>
        <v>45479</v>
      </c>
      <c r="I1780" s="2">
        <f t="shared" si="3545"/>
        <v>15</v>
      </c>
      <c r="J1780" s="2" t="str">
        <f t="shared" si="3545"/>
        <v>N</v>
      </c>
      <c r="K1780" s="6">
        <f t="shared" si="3545"/>
        <v>0.41666666666666669</v>
      </c>
      <c r="L1780" s="2" t="str">
        <f t="shared" si="3545"/>
        <v>Angela</v>
      </c>
      <c r="M1780" s="2">
        <f t="shared" si="3545"/>
        <v>18.899999999999999</v>
      </c>
      <c r="N1780" s="2">
        <f t="shared" si="3545"/>
        <v>2</v>
      </c>
      <c r="O1780" s="2">
        <f t="shared" si="3545"/>
        <v>2</v>
      </c>
      <c r="P1780" s="2" t="str">
        <f t="shared" si="3545"/>
        <v>dez</v>
      </c>
      <c r="Q1780" s="7" t="str">
        <f>IF($N1780=1,IF(ISERROR(VLOOKUP($P1780,'M1'!$A:$C,Q$2,FALSE)),"NOT PRESENT",VLOOKUP($P1780,'M1'!$A:$C,Q$2,FALSE)),IF($N1780=2,IF(ISERROR(VLOOKUP(DATA!$P1780,'M2'!$A:$C,Q$2,FALSE)),"NOT PRESENT",VLOOKUP(DATA!$P1780,'M2'!$A:$C,Q$2,FALSE)),IF($N1780=0,IF(ISERROR(VLOOKUP($P1780,'M1'!$A:$C,Q$2,FALSE)),IF(ISERROR(VLOOKUP(DATA!$P1780,'M2'!$A:$C,Q$2,FALSE)),"NOT PRESENT",VLOOKUP(DATA!$P1780,'M2'!$A:$C,Q$2,FALSE)),VLOOKUP($P1780,'M1'!$A:$C,Q$2,FALSE)),"SPECIFY METHOD")))</f>
        <v>Debris - Zero</v>
      </c>
      <c r="R1780" s="7" t="str">
        <f>IF($N1780=1,IF(ISERROR(VLOOKUP($P1780,'M1'!$A:$C,R$2,FALSE)),"NOT PRESENT",VLOOKUP($P1780,'M1'!$A:$C,R$2,FALSE)),IF($N1780=2,IF(ISERROR(VLOOKUP(DATA!$P1780,'M2'!$A:$C,R$2,FALSE)),"NOT PRESENT",VLOOKUP(DATA!$P1780,'M2'!$A:$C,R$2,FALSE)),IF($N1780=0,IF(ISERROR(VLOOKUP($P1780,'M1'!$A:$C,R$2,FALSE)),IF(ISERROR(VLOOKUP(DATA!$P1780,'M2'!$A:$C,R$2,FALSE)),"NOT PRESENT",VLOOKUP(DATA!$P1780,'M2'!$A:$C,R$2,FALSE)),VLOOKUP($P1780,'M1'!$A:$C,R$2,FALSE)),"SPECIFY METHOD")))</f>
        <v>No Debris found</v>
      </c>
      <c r="S1780" s="33">
        <f t="shared" si="3479"/>
        <v>0</v>
      </c>
      <c r="T1780" s="2">
        <v>0</v>
      </c>
    </row>
    <row r="1781" spans="2:20">
      <c r="B1781" s="2" t="str">
        <f t="shared" ref="B1781:D1781" si="3546">IF(ISERROR(B1780),IF(ISERROR(B1779),IF(ISERROR(B1778),"BLANK",B1778),B1779),B1780)</f>
        <v>LH</v>
      </c>
      <c r="C1781" s="2" t="str">
        <f t="shared" si="3546"/>
        <v>KK</v>
      </c>
      <c r="D1781" s="2" t="str">
        <f t="shared" si="3546"/>
        <v>BC3</v>
      </c>
      <c r="E1781" s="7" t="str">
        <f>IF(ISERROR(VLOOKUP($D1781,SITES!$A:$E,2,FALSE)),"",VLOOKUP($D1781,SITES!$A:$E,2,FALSE))</f>
        <v>Broward County 3</v>
      </c>
      <c r="F1781" s="4">
        <f>IF(ISERROR(VLOOKUP($D1781,SITES!$A:$E,3,FALSE)),"",VLOOKUP($D1781,SITES!$A:$E,3,FALSE))</f>
        <v>26.158633333333334</v>
      </c>
      <c r="G1781" s="31">
        <f>IF(ISERROR(VLOOKUP($D1781,SITES!$A:$E,4,FALSE)),"",VLOOKUP($D1781,SITES!$A:$E,4,FALSE))</f>
        <v>-80.077349999999996</v>
      </c>
      <c r="H1781" s="50">
        <f t="shared" ref="H1781:P1781" si="3547">IF(ISERROR(H1780),IF(ISERROR(H1779),IF(ISERROR(H1778),"BLANK",H1778),H1779),H1780)</f>
        <v>45479</v>
      </c>
      <c r="I1781" s="2">
        <f t="shared" si="3547"/>
        <v>15</v>
      </c>
      <c r="J1781" s="2" t="str">
        <f t="shared" si="3547"/>
        <v>N</v>
      </c>
      <c r="K1781" s="6">
        <f t="shared" si="3547"/>
        <v>0.41666666666666669</v>
      </c>
      <c r="L1781" s="2" t="str">
        <f t="shared" si="3547"/>
        <v>Angela</v>
      </c>
      <c r="M1781" s="2">
        <f t="shared" si="3547"/>
        <v>18.899999999999999</v>
      </c>
      <c r="N1781" s="2">
        <f t="shared" si="3547"/>
        <v>2</v>
      </c>
      <c r="O1781" s="2">
        <f t="shared" si="3547"/>
        <v>2</v>
      </c>
      <c r="P1781" s="2" t="str">
        <f t="shared" si="3547"/>
        <v>dez</v>
      </c>
      <c r="Q1781" s="7" t="str">
        <f>IF($N1781=1,IF(ISERROR(VLOOKUP($P1781,'M1'!$A:$C,Q$2,FALSE)),"NOT PRESENT",VLOOKUP($P1781,'M1'!$A:$C,Q$2,FALSE)),IF($N1781=2,IF(ISERROR(VLOOKUP(DATA!$P1781,'M2'!$A:$C,Q$2,FALSE)),"NOT PRESENT",VLOOKUP(DATA!$P1781,'M2'!$A:$C,Q$2,FALSE)),IF($N1781=0,IF(ISERROR(VLOOKUP($P1781,'M1'!$A:$C,Q$2,FALSE)),IF(ISERROR(VLOOKUP(DATA!$P1781,'M2'!$A:$C,Q$2,FALSE)),"NOT PRESENT",VLOOKUP(DATA!$P1781,'M2'!$A:$C,Q$2,FALSE)),VLOOKUP($P1781,'M1'!$A:$C,Q$2,FALSE)),"SPECIFY METHOD")))</f>
        <v>Debris - Zero</v>
      </c>
      <c r="R1781" s="7" t="str">
        <f>IF($N1781=1,IF(ISERROR(VLOOKUP($P1781,'M1'!$A:$C,R$2,FALSE)),"NOT PRESENT",VLOOKUP($P1781,'M1'!$A:$C,R$2,FALSE)),IF($N1781=2,IF(ISERROR(VLOOKUP(DATA!$P1781,'M2'!$A:$C,R$2,FALSE)),"NOT PRESENT",VLOOKUP(DATA!$P1781,'M2'!$A:$C,R$2,FALSE)),IF($N1781=0,IF(ISERROR(VLOOKUP($P1781,'M1'!$A:$C,R$2,FALSE)),IF(ISERROR(VLOOKUP(DATA!$P1781,'M2'!$A:$C,R$2,FALSE)),"NOT PRESENT",VLOOKUP(DATA!$P1781,'M2'!$A:$C,R$2,FALSE)),VLOOKUP($P1781,'M1'!$A:$C,R$2,FALSE)),"SPECIFY METHOD")))</f>
        <v>No Debris found</v>
      </c>
      <c r="S1781" s="33">
        <f t="shared" si="3479"/>
        <v>0</v>
      </c>
      <c r="T1781" s="2">
        <v>0</v>
      </c>
    </row>
    <row r="1782" spans="2:20">
      <c r="B1782" s="2" t="str">
        <f t="shared" ref="B1782:D1782" si="3548">IF(ISERROR(B1781),IF(ISERROR(B1780),IF(ISERROR(B1779),"BLANK",B1779),B1780),B1781)</f>
        <v>LH</v>
      </c>
      <c r="C1782" s="2" t="str">
        <f t="shared" si="3548"/>
        <v>KK</v>
      </c>
      <c r="D1782" s="2" t="str">
        <f t="shared" si="3548"/>
        <v>BC3</v>
      </c>
      <c r="E1782" s="7" t="str">
        <f>IF(ISERROR(VLOOKUP($D1782,SITES!$A:$E,2,FALSE)),"",VLOOKUP($D1782,SITES!$A:$E,2,FALSE))</f>
        <v>Broward County 3</v>
      </c>
      <c r="F1782" s="4">
        <f>IF(ISERROR(VLOOKUP($D1782,SITES!$A:$E,3,FALSE)),"",VLOOKUP($D1782,SITES!$A:$E,3,FALSE))</f>
        <v>26.158633333333334</v>
      </c>
      <c r="G1782" s="31">
        <f>IF(ISERROR(VLOOKUP($D1782,SITES!$A:$E,4,FALSE)),"",VLOOKUP($D1782,SITES!$A:$E,4,FALSE))</f>
        <v>-80.077349999999996</v>
      </c>
      <c r="H1782" s="50">
        <f t="shared" ref="H1782:P1782" si="3549">IF(ISERROR(H1781),IF(ISERROR(H1780),IF(ISERROR(H1779),"BLANK",H1779),H1780),H1781)</f>
        <v>45479</v>
      </c>
      <c r="I1782" s="2">
        <f t="shared" si="3549"/>
        <v>15</v>
      </c>
      <c r="J1782" s="2" t="str">
        <f t="shared" si="3549"/>
        <v>N</v>
      </c>
      <c r="K1782" s="6">
        <f t="shared" si="3549"/>
        <v>0.41666666666666669</v>
      </c>
      <c r="L1782" s="2" t="str">
        <f t="shared" si="3549"/>
        <v>Angela</v>
      </c>
      <c r="M1782" s="2">
        <f t="shared" si="3549"/>
        <v>18.899999999999999</v>
      </c>
      <c r="N1782" s="2">
        <f t="shared" si="3549"/>
        <v>2</v>
      </c>
      <c r="O1782" s="2">
        <f t="shared" si="3549"/>
        <v>2</v>
      </c>
      <c r="P1782" s="2" t="str">
        <f t="shared" si="3549"/>
        <v>dez</v>
      </c>
      <c r="Q1782" s="7" t="str">
        <f>IF($N1782=1,IF(ISERROR(VLOOKUP($P1782,'M1'!$A:$C,Q$2,FALSE)),"NOT PRESENT",VLOOKUP($P1782,'M1'!$A:$C,Q$2,FALSE)),IF($N1782=2,IF(ISERROR(VLOOKUP(DATA!$P1782,'M2'!$A:$C,Q$2,FALSE)),"NOT PRESENT",VLOOKUP(DATA!$P1782,'M2'!$A:$C,Q$2,FALSE)),IF($N1782=0,IF(ISERROR(VLOOKUP($P1782,'M1'!$A:$C,Q$2,FALSE)),IF(ISERROR(VLOOKUP(DATA!$P1782,'M2'!$A:$C,Q$2,FALSE)),"NOT PRESENT",VLOOKUP(DATA!$P1782,'M2'!$A:$C,Q$2,FALSE)),VLOOKUP($P1782,'M1'!$A:$C,Q$2,FALSE)),"SPECIFY METHOD")))</f>
        <v>Debris - Zero</v>
      </c>
      <c r="R1782" s="7" t="str">
        <f>IF($N1782=1,IF(ISERROR(VLOOKUP($P1782,'M1'!$A:$C,R$2,FALSE)),"NOT PRESENT",VLOOKUP($P1782,'M1'!$A:$C,R$2,FALSE)),IF($N1782=2,IF(ISERROR(VLOOKUP(DATA!$P1782,'M2'!$A:$C,R$2,FALSE)),"NOT PRESENT",VLOOKUP(DATA!$P1782,'M2'!$A:$C,R$2,FALSE)),IF($N1782=0,IF(ISERROR(VLOOKUP($P1782,'M1'!$A:$C,R$2,FALSE)),IF(ISERROR(VLOOKUP(DATA!$P1782,'M2'!$A:$C,R$2,FALSE)),"NOT PRESENT",VLOOKUP(DATA!$P1782,'M2'!$A:$C,R$2,FALSE)),VLOOKUP($P1782,'M1'!$A:$C,R$2,FALSE)),"SPECIFY METHOD")))</f>
        <v>No Debris found</v>
      </c>
      <c r="S1782" s="33">
        <f t="shared" si="3479"/>
        <v>0</v>
      </c>
      <c r="T1782" s="2">
        <v>0</v>
      </c>
    </row>
    <row r="1783" spans="2:20">
      <c r="B1783" s="2" t="str">
        <f t="shared" ref="B1783:D1783" si="3550">IF(ISERROR(B1782),IF(ISERROR(B1781),IF(ISERROR(B1780),"BLANK",B1780),B1781),B1782)</f>
        <v>LH</v>
      </c>
      <c r="C1783" s="2" t="str">
        <f t="shared" si="3550"/>
        <v>KK</v>
      </c>
      <c r="D1783" s="2" t="str">
        <f t="shared" si="3550"/>
        <v>BC3</v>
      </c>
      <c r="E1783" s="7" t="str">
        <f>IF(ISERROR(VLOOKUP($D1783,SITES!$A:$E,2,FALSE)),"",VLOOKUP($D1783,SITES!$A:$E,2,FALSE))</f>
        <v>Broward County 3</v>
      </c>
      <c r="F1783" s="4">
        <f>IF(ISERROR(VLOOKUP($D1783,SITES!$A:$E,3,FALSE)),"",VLOOKUP($D1783,SITES!$A:$E,3,FALSE))</f>
        <v>26.158633333333334</v>
      </c>
      <c r="G1783" s="31">
        <f>IF(ISERROR(VLOOKUP($D1783,SITES!$A:$E,4,FALSE)),"",VLOOKUP($D1783,SITES!$A:$E,4,FALSE))</f>
        <v>-80.077349999999996</v>
      </c>
      <c r="H1783" s="50">
        <f t="shared" ref="H1783:P1783" si="3551">IF(ISERROR(H1782),IF(ISERROR(H1781),IF(ISERROR(H1780),"BLANK",H1780),H1781),H1782)</f>
        <v>45479</v>
      </c>
      <c r="I1783" s="2">
        <f t="shared" si="3551"/>
        <v>15</v>
      </c>
      <c r="J1783" s="2" t="str">
        <f t="shared" si="3551"/>
        <v>N</v>
      </c>
      <c r="K1783" s="6">
        <f t="shared" si="3551"/>
        <v>0.41666666666666669</v>
      </c>
      <c r="L1783" s="2" t="str">
        <f t="shared" si="3551"/>
        <v>Angela</v>
      </c>
      <c r="M1783" s="2">
        <f t="shared" si="3551"/>
        <v>18.899999999999999</v>
      </c>
      <c r="N1783" s="2">
        <f t="shared" si="3551"/>
        <v>2</v>
      </c>
      <c r="O1783" s="2">
        <f t="shared" si="3551"/>
        <v>2</v>
      </c>
      <c r="P1783" s="2" t="str">
        <f t="shared" si="3551"/>
        <v>dez</v>
      </c>
      <c r="Q1783" s="7" t="str">
        <f>IF($N1783=1,IF(ISERROR(VLOOKUP($P1783,'M1'!$A:$C,Q$2,FALSE)),"NOT PRESENT",VLOOKUP($P1783,'M1'!$A:$C,Q$2,FALSE)),IF($N1783=2,IF(ISERROR(VLOOKUP(DATA!$P1783,'M2'!$A:$C,Q$2,FALSE)),"NOT PRESENT",VLOOKUP(DATA!$P1783,'M2'!$A:$C,Q$2,FALSE)),IF($N1783=0,IF(ISERROR(VLOOKUP($P1783,'M1'!$A:$C,Q$2,FALSE)),IF(ISERROR(VLOOKUP(DATA!$P1783,'M2'!$A:$C,Q$2,FALSE)),"NOT PRESENT",VLOOKUP(DATA!$P1783,'M2'!$A:$C,Q$2,FALSE)),VLOOKUP($P1783,'M1'!$A:$C,Q$2,FALSE)),"SPECIFY METHOD")))</f>
        <v>Debris - Zero</v>
      </c>
      <c r="R1783" s="7" t="str">
        <f>IF($N1783=1,IF(ISERROR(VLOOKUP($P1783,'M1'!$A:$C,R$2,FALSE)),"NOT PRESENT",VLOOKUP($P1783,'M1'!$A:$C,R$2,FALSE)),IF($N1783=2,IF(ISERROR(VLOOKUP(DATA!$P1783,'M2'!$A:$C,R$2,FALSE)),"NOT PRESENT",VLOOKUP(DATA!$P1783,'M2'!$A:$C,R$2,FALSE)),IF($N1783=0,IF(ISERROR(VLOOKUP($P1783,'M1'!$A:$C,R$2,FALSE)),IF(ISERROR(VLOOKUP(DATA!$P1783,'M2'!$A:$C,R$2,FALSE)),"NOT PRESENT",VLOOKUP(DATA!$P1783,'M2'!$A:$C,R$2,FALSE)),VLOOKUP($P1783,'M1'!$A:$C,R$2,FALSE)),"SPECIFY METHOD")))</f>
        <v>No Debris found</v>
      </c>
      <c r="S1783" s="33">
        <f t="shared" si="3479"/>
        <v>0</v>
      </c>
      <c r="T1783" s="2">
        <v>0</v>
      </c>
    </row>
    <row r="1784" spans="2:20">
      <c r="B1784" s="2" t="str">
        <f t="shared" ref="B1784:D1784" si="3552">IF(ISERROR(B1783),IF(ISERROR(B1782),IF(ISERROR(B1781),"BLANK",B1781),B1782),B1783)</f>
        <v>LH</v>
      </c>
      <c r="C1784" s="2" t="str">
        <f t="shared" si="3552"/>
        <v>KK</v>
      </c>
      <c r="D1784" s="2" t="str">
        <f t="shared" si="3552"/>
        <v>BC3</v>
      </c>
      <c r="E1784" s="7" t="str">
        <f>IF(ISERROR(VLOOKUP($D1784,SITES!$A:$E,2,FALSE)),"",VLOOKUP($D1784,SITES!$A:$E,2,FALSE))</f>
        <v>Broward County 3</v>
      </c>
      <c r="F1784" s="4">
        <f>IF(ISERROR(VLOOKUP($D1784,SITES!$A:$E,3,FALSE)),"",VLOOKUP($D1784,SITES!$A:$E,3,FALSE))</f>
        <v>26.158633333333334</v>
      </c>
      <c r="G1784" s="31">
        <f>IF(ISERROR(VLOOKUP($D1784,SITES!$A:$E,4,FALSE)),"",VLOOKUP($D1784,SITES!$A:$E,4,FALSE))</f>
        <v>-80.077349999999996</v>
      </c>
      <c r="H1784" s="50">
        <f t="shared" ref="H1784:P1784" si="3553">IF(ISERROR(H1783),IF(ISERROR(H1782),IF(ISERROR(H1781),"BLANK",H1781),H1782),H1783)</f>
        <v>45479</v>
      </c>
      <c r="I1784" s="2">
        <f t="shared" si="3553"/>
        <v>15</v>
      </c>
      <c r="J1784" s="2" t="str">
        <f t="shared" si="3553"/>
        <v>N</v>
      </c>
      <c r="K1784" s="6">
        <f t="shared" si="3553"/>
        <v>0.41666666666666669</v>
      </c>
      <c r="L1784" s="2" t="str">
        <f t="shared" si="3553"/>
        <v>Angela</v>
      </c>
      <c r="M1784" s="2">
        <f t="shared" si="3553"/>
        <v>18.899999999999999</v>
      </c>
      <c r="N1784" s="2">
        <f t="shared" si="3553"/>
        <v>2</v>
      </c>
      <c r="O1784" s="2">
        <f t="shared" si="3553"/>
        <v>2</v>
      </c>
      <c r="P1784" s="2" t="str">
        <f t="shared" si="3553"/>
        <v>dez</v>
      </c>
      <c r="Q1784" s="7" t="str">
        <f>IF($N1784=1,IF(ISERROR(VLOOKUP($P1784,'M1'!$A:$C,Q$2,FALSE)),"NOT PRESENT",VLOOKUP($P1784,'M1'!$A:$C,Q$2,FALSE)),IF($N1784=2,IF(ISERROR(VLOOKUP(DATA!$P1784,'M2'!$A:$C,Q$2,FALSE)),"NOT PRESENT",VLOOKUP(DATA!$P1784,'M2'!$A:$C,Q$2,FALSE)),IF($N1784=0,IF(ISERROR(VLOOKUP($P1784,'M1'!$A:$C,Q$2,FALSE)),IF(ISERROR(VLOOKUP(DATA!$P1784,'M2'!$A:$C,Q$2,FALSE)),"NOT PRESENT",VLOOKUP(DATA!$P1784,'M2'!$A:$C,Q$2,FALSE)),VLOOKUP($P1784,'M1'!$A:$C,Q$2,FALSE)),"SPECIFY METHOD")))</f>
        <v>Debris - Zero</v>
      </c>
      <c r="R1784" s="7" t="str">
        <f>IF($N1784=1,IF(ISERROR(VLOOKUP($P1784,'M1'!$A:$C,R$2,FALSE)),"NOT PRESENT",VLOOKUP($P1784,'M1'!$A:$C,R$2,FALSE)),IF($N1784=2,IF(ISERROR(VLOOKUP(DATA!$P1784,'M2'!$A:$C,R$2,FALSE)),"NOT PRESENT",VLOOKUP(DATA!$P1784,'M2'!$A:$C,R$2,FALSE)),IF($N1784=0,IF(ISERROR(VLOOKUP($P1784,'M1'!$A:$C,R$2,FALSE)),IF(ISERROR(VLOOKUP(DATA!$P1784,'M2'!$A:$C,R$2,FALSE)),"NOT PRESENT",VLOOKUP(DATA!$P1784,'M2'!$A:$C,R$2,FALSE)),VLOOKUP($P1784,'M1'!$A:$C,R$2,FALSE)),"SPECIFY METHOD")))</f>
        <v>No Debris found</v>
      </c>
      <c r="S1784" s="33">
        <f t="shared" si="3479"/>
        <v>0</v>
      </c>
      <c r="T1784" s="2">
        <v>0</v>
      </c>
    </row>
    <row r="1785" spans="2:20">
      <c r="B1785" s="2" t="str">
        <f t="shared" ref="B1785:D1785" si="3554">IF(ISERROR(B1784),IF(ISERROR(B1783),IF(ISERROR(B1782),"BLANK",B1782),B1783),B1784)</f>
        <v>LH</v>
      </c>
      <c r="C1785" s="2" t="str">
        <f t="shared" si="3554"/>
        <v>KK</v>
      </c>
      <c r="D1785" s="2" t="str">
        <f t="shared" si="3554"/>
        <v>BC3</v>
      </c>
      <c r="E1785" s="7" t="str">
        <f>IF(ISERROR(VLOOKUP($D1785,SITES!$A:$E,2,FALSE)),"",VLOOKUP($D1785,SITES!$A:$E,2,FALSE))</f>
        <v>Broward County 3</v>
      </c>
      <c r="F1785" s="4">
        <f>IF(ISERROR(VLOOKUP($D1785,SITES!$A:$E,3,FALSE)),"",VLOOKUP($D1785,SITES!$A:$E,3,FALSE))</f>
        <v>26.158633333333334</v>
      </c>
      <c r="G1785" s="31">
        <f>IF(ISERROR(VLOOKUP($D1785,SITES!$A:$E,4,FALSE)),"",VLOOKUP($D1785,SITES!$A:$E,4,FALSE))</f>
        <v>-80.077349999999996</v>
      </c>
      <c r="H1785" s="50">
        <f t="shared" ref="H1785:P1785" si="3555">IF(ISERROR(H1784),IF(ISERROR(H1783),IF(ISERROR(H1782),"BLANK",H1782),H1783),H1784)</f>
        <v>45479</v>
      </c>
      <c r="I1785" s="2">
        <f t="shared" si="3555"/>
        <v>15</v>
      </c>
      <c r="J1785" s="2" t="str">
        <f t="shared" si="3555"/>
        <v>N</v>
      </c>
      <c r="K1785" s="6">
        <f t="shared" si="3555"/>
        <v>0.41666666666666669</v>
      </c>
      <c r="L1785" s="2" t="str">
        <f t="shared" si="3555"/>
        <v>Angela</v>
      </c>
      <c r="M1785" s="2">
        <f t="shared" si="3555"/>
        <v>18.899999999999999</v>
      </c>
      <c r="N1785" s="2">
        <f t="shared" si="3555"/>
        <v>2</v>
      </c>
      <c r="O1785" s="2">
        <f t="shared" si="3555"/>
        <v>2</v>
      </c>
      <c r="P1785" s="2" t="str">
        <f t="shared" si="3555"/>
        <v>dez</v>
      </c>
      <c r="Q1785" s="7" t="str">
        <f>IF($N1785=1,IF(ISERROR(VLOOKUP($P1785,'M1'!$A:$C,Q$2,FALSE)),"NOT PRESENT",VLOOKUP($P1785,'M1'!$A:$C,Q$2,FALSE)),IF($N1785=2,IF(ISERROR(VLOOKUP(DATA!$P1785,'M2'!$A:$C,Q$2,FALSE)),"NOT PRESENT",VLOOKUP(DATA!$P1785,'M2'!$A:$C,Q$2,FALSE)),IF($N1785=0,IF(ISERROR(VLOOKUP($P1785,'M1'!$A:$C,Q$2,FALSE)),IF(ISERROR(VLOOKUP(DATA!$P1785,'M2'!$A:$C,Q$2,FALSE)),"NOT PRESENT",VLOOKUP(DATA!$P1785,'M2'!$A:$C,Q$2,FALSE)),VLOOKUP($P1785,'M1'!$A:$C,Q$2,FALSE)),"SPECIFY METHOD")))</f>
        <v>Debris - Zero</v>
      </c>
      <c r="R1785" s="7" t="str">
        <f>IF($N1785=1,IF(ISERROR(VLOOKUP($P1785,'M1'!$A:$C,R$2,FALSE)),"NOT PRESENT",VLOOKUP($P1785,'M1'!$A:$C,R$2,FALSE)),IF($N1785=2,IF(ISERROR(VLOOKUP(DATA!$P1785,'M2'!$A:$C,R$2,FALSE)),"NOT PRESENT",VLOOKUP(DATA!$P1785,'M2'!$A:$C,R$2,FALSE)),IF($N1785=0,IF(ISERROR(VLOOKUP($P1785,'M1'!$A:$C,R$2,FALSE)),IF(ISERROR(VLOOKUP(DATA!$P1785,'M2'!$A:$C,R$2,FALSE)),"NOT PRESENT",VLOOKUP(DATA!$P1785,'M2'!$A:$C,R$2,FALSE)),VLOOKUP($P1785,'M1'!$A:$C,R$2,FALSE)),"SPECIFY METHOD")))</f>
        <v>No Debris found</v>
      </c>
      <c r="S1785" s="33">
        <f t="shared" si="3479"/>
        <v>0</v>
      </c>
      <c r="T1785" s="2">
        <v>0</v>
      </c>
    </row>
    <row r="1786" spans="2:20">
      <c r="B1786" s="2" t="str">
        <f t="shared" ref="B1786:D1786" si="3556">IF(ISERROR(B1785),IF(ISERROR(B1784),IF(ISERROR(B1783),"BLANK",B1783),B1784),B1785)</f>
        <v>LH</v>
      </c>
      <c r="C1786" s="2" t="str">
        <f t="shared" si="3556"/>
        <v>KK</v>
      </c>
      <c r="D1786" s="2" t="str">
        <f t="shared" si="3556"/>
        <v>BC3</v>
      </c>
      <c r="E1786" s="7" t="str">
        <f>IF(ISERROR(VLOOKUP($D1786,SITES!$A:$E,2,FALSE)),"",VLOOKUP($D1786,SITES!$A:$E,2,FALSE))</f>
        <v>Broward County 3</v>
      </c>
      <c r="F1786" s="4">
        <f>IF(ISERROR(VLOOKUP($D1786,SITES!$A:$E,3,FALSE)),"",VLOOKUP($D1786,SITES!$A:$E,3,FALSE))</f>
        <v>26.158633333333334</v>
      </c>
      <c r="G1786" s="31">
        <f>IF(ISERROR(VLOOKUP($D1786,SITES!$A:$E,4,FALSE)),"",VLOOKUP($D1786,SITES!$A:$E,4,FALSE))</f>
        <v>-80.077349999999996</v>
      </c>
      <c r="H1786" s="50">
        <f t="shared" ref="H1786:P1786" si="3557">IF(ISERROR(H1785),IF(ISERROR(H1784),IF(ISERROR(H1783),"BLANK",H1783),H1784),H1785)</f>
        <v>45479</v>
      </c>
      <c r="I1786" s="2">
        <f t="shared" si="3557"/>
        <v>15</v>
      </c>
      <c r="J1786" s="2" t="str">
        <f t="shared" si="3557"/>
        <v>N</v>
      </c>
      <c r="K1786" s="6">
        <f t="shared" si="3557"/>
        <v>0.41666666666666669</v>
      </c>
      <c r="L1786" s="2" t="str">
        <f t="shared" si="3557"/>
        <v>Angela</v>
      </c>
      <c r="M1786" s="2">
        <f t="shared" si="3557"/>
        <v>18.899999999999999</v>
      </c>
      <c r="N1786" s="2">
        <f t="shared" si="3557"/>
        <v>2</v>
      </c>
      <c r="O1786" s="2">
        <f t="shared" si="3557"/>
        <v>2</v>
      </c>
      <c r="P1786" s="2" t="str">
        <f t="shared" si="3557"/>
        <v>dez</v>
      </c>
      <c r="Q1786" s="7" t="str">
        <f>IF($N1786=1,IF(ISERROR(VLOOKUP($P1786,'M1'!$A:$C,Q$2,FALSE)),"NOT PRESENT",VLOOKUP($P1786,'M1'!$A:$C,Q$2,FALSE)),IF($N1786=2,IF(ISERROR(VLOOKUP(DATA!$P1786,'M2'!$A:$C,Q$2,FALSE)),"NOT PRESENT",VLOOKUP(DATA!$P1786,'M2'!$A:$C,Q$2,FALSE)),IF($N1786=0,IF(ISERROR(VLOOKUP($P1786,'M1'!$A:$C,Q$2,FALSE)),IF(ISERROR(VLOOKUP(DATA!$P1786,'M2'!$A:$C,Q$2,FALSE)),"NOT PRESENT",VLOOKUP(DATA!$P1786,'M2'!$A:$C,Q$2,FALSE)),VLOOKUP($P1786,'M1'!$A:$C,Q$2,FALSE)),"SPECIFY METHOD")))</f>
        <v>Debris - Zero</v>
      </c>
      <c r="R1786" s="7" t="str">
        <f>IF($N1786=1,IF(ISERROR(VLOOKUP($P1786,'M1'!$A:$C,R$2,FALSE)),"NOT PRESENT",VLOOKUP($P1786,'M1'!$A:$C,R$2,FALSE)),IF($N1786=2,IF(ISERROR(VLOOKUP(DATA!$P1786,'M2'!$A:$C,R$2,FALSE)),"NOT PRESENT",VLOOKUP(DATA!$P1786,'M2'!$A:$C,R$2,FALSE)),IF($N1786=0,IF(ISERROR(VLOOKUP($P1786,'M1'!$A:$C,R$2,FALSE)),IF(ISERROR(VLOOKUP(DATA!$P1786,'M2'!$A:$C,R$2,FALSE)),"NOT PRESENT",VLOOKUP(DATA!$P1786,'M2'!$A:$C,R$2,FALSE)),VLOOKUP($P1786,'M1'!$A:$C,R$2,FALSE)),"SPECIFY METHOD")))</f>
        <v>No Debris found</v>
      </c>
      <c r="S1786" s="33">
        <f t="shared" si="3479"/>
        <v>0</v>
      </c>
      <c r="T1786" s="2">
        <v>0</v>
      </c>
    </row>
    <row r="1787" spans="2:20">
      <c r="B1787" s="2" t="str">
        <f t="shared" ref="B1787:D1787" si="3558">IF(ISERROR(B1786),IF(ISERROR(B1785),IF(ISERROR(B1784),"BLANK",B1784),B1785),B1786)</f>
        <v>LH</v>
      </c>
      <c r="C1787" s="2" t="str">
        <f t="shared" si="3558"/>
        <v>KK</v>
      </c>
      <c r="D1787" s="2" t="str">
        <f t="shared" si="3558"/>
        <v>BC3</v>
      </c>
      <c r="E1787" s="7" t="str">
        <f>IF(ISERROR(VLOOKUP($D1787,SITES!$A:$E,2,FALSE)),"",VLOOKUP($D1787,SITES!$A:$E,2,FALSE))</f>
        <v>Broward County 3</v>
      </c>
      <c r="F1787" s="4">
        <f>IF(ISERROR(VLOOKUP($D1787,SITES!$A:$E,3,FALSE)),"",VLOOKUP($D1787,SITES!$A:$E,3,FALSE))</f>
        <v>26.158633333333334</v>
      </c>
      <c r="G1787" s="31">
        <f>IF(ISERROR(VLOOKUP($D1787,SITES!$A:$E,4,FALSE)),"",VLOOKUP($D1787,SITES!$A:$E,4,FALSE))</f>
        <v>-80.077349999999996</v>
      </c>
      <c r="H1787" s="50">
        <f t="shared" ref="H1787:P1787" si="3559">IF(ISERROR(H1786),IF(ISERROR(H1785),IF(ISERROR(H1784),"BLANK",H1784),H1785),H1786)</f>
        <v>45479</v>
      </c>
      <c r="I1787" s="2">
        <f t="shared" si="3559"/>
        <v>15</v>
      </c>
      <c r="J1787" s="2" t="str">
        <f t="shared" si="3559"/>
        <v>N</v>
      </c>
      <c r="K1787" s="6">
        <f t="shared" si="3559"/>
        <v>0.41666666666666669</v>
      </c>
      <c r="L1787" s="2" t="str">
        <f t="shared" si="3559"/>
        <v>Angela</v>
      </c>
      <c r="M1787" s="2">
        <f t="shared" si="3559"/>
        <v>18.899999999999999</v>
      </c>
      <c r="N1787" s="2">
        <f t="shared" si="3559"/>
        <v>2</v>
      </c>
      <c r="O1787" s="2">
        <f t="shared" si="3559"/>
        <v>2</v>
      </c>
      <c r="P1787" s="2" t="str">
        <f t="shared" si="3559"/>
        <v>dez</v>
      </c>
      <c r="Q1787" s="7" t="str">
        <f>IF($N1787=1,IF(ISERROR(VLOOKUP($P1787,'M1'!$A:$C,Q$2,FALSE)),"NOT PRESENT",VLOOKUP($P1787,'M1'!$A:$C,Q$2,FALSE)),IF($N1787=2,IF(ISERROR(VLOOKUP(DATA!$P1787,'M2'!$A:$C,Q$2,FALSE)),"NOT PRESENT",VLOOKUP(DATA!$P1787,'M2'!$A:$C,Q$2,FALSE)),IF($N1787=0,IF(ISERROR(VLOOKUP($P1787,'M1'!$A:$C,Q$2,FALSE)),IF(ISERROR(VLOOKUP(DATA!$P1787,'M2'!$A:$C,Q$2,FALSE)),"NOT PRESENT",VLOOKUP(DATA!$P1787,'M2'!$A:$C,Q$2,FALSE)),VLOOKUP($P1787,'M1'!$A:$C,Q$2,FALSE)),"SPECIFY METHOD")))</f>
        <v>Debris - Zero</v>
      </c>
      <c r="R1787" s="7" t="str">
        <f>IF($N1787=1,IF(ISERROR(VLOOKUP($P1787,'M1'!$A:$C,R$2,FALSE)),"NOT PRESENT",VLOOKUP($P1787,'M1'!$A:$C,R$2,FALSE)),IF($N1787=2,IF(ISERROR(VLOOKUP(DATA!$P1787,'M2'!$A:$C,R$2,FALSE)),"NOT PRESENT",VLOOKUP(DATA!$P1787,'M2'!$A:$C,R$2,FALSE)),IF($N1787=0,IF(ISERROR(VLOOKUP($P1787,'M1'!$A:$C,R$2,FALSE)),IF(ISERROR(VLOOKUP(DATA!$P1787,'M2'!$A:$C,R$2,FALSE)),"NOT PRESENT",VLOOKUP(DATA!$P1787,'M2'!$A:$C,R$2,FALSE)),VLOOKUP($P1787,'M1'!$A:$C,R$2,FALSE)),"SPECIFY METHOD")))</f>
        <v>No Debris found</v>
      </c>
      <c r="S1787" s="33">
        <f t="shared" si="3479"/>
        <v>0</v>
      </c>
      <c r="T1787" s="2">
        <v>0</v>
      </c>
    </row>
    <row r="1788" spans="2:20">
      <c r="B1788" s="2" t="str">
        <f t="shared" ref="B1788:D1788" si="3560">IF(ISERROR(B1787),IF(ISERROR(B1786),IF(ISERROR(B1785),"BLANK",B1785),B1786),B1787)</f>
        <v>LH</v>
      </c>
      <c r="C1788" s="2" t="str">
        <f t="shared" si="3560"/>
        <v>KK</v>
      </c>
      <c r="D1788" s="2" t="str">
        <f t="shared" si="3560"/>
        <v>BC3</v>
      </c>
      <c r="E1788" s="7" t="str">
        <f>IF(ISERROR(VLOOKUP($D1788,SITES!$A:$E,2,FALSE)),"",VLOOKUP($D1788,SITES!$A:$E,2,FALSE))</f>
        <v>Broward County 3</v>
      </c>
      <c r="F1788" s="4">
        <f>IF(ISERROR(VLOOKUP($D1788,SITES!$A:$E,3,FALSE)),"",VLOOKUP($D1788,SITES!$A:$E,3,FALSE))</f>
        <v>26.158633333333334</v>
      </c>
      <c r="G1788" s="31">
        <f>IF(ISERROR(VLOOKUP($D1788,SITES!$A:$E,4,FALSE)),"",VLOOKUP($D1788,SITES!$A:$E,4,FALSE))</f>
        <v>-80.077349999999996</v>
      </c>
      <c r="H1788" s="50">
        <f t="shared" ref="H1788:P1788" si="3561">IF(ISERROR(H1787),IF(ISERROR(H1786),IF(ISERROR(H1785),"BLANK",H1785),H1786),H1787)</f>
        <v>45479</v>
      </c>
      <c r="I1788" s="2">
        <f t="shared" si="3561"/>
        <v>15</v>
      </c>
      <c r="J1788" s="2" t="str">
        <f t="shared" si="3561"/>
        <v>N</v>
      </c>
      <c r="K1788" s="6">
        <f t="shared" si="3561"/>
        <v>0.41666666666666669</v>
      </c>
      <c r="L1788" s="2" t="str">
        <f t="shared" si="3561"/>
        <v>Angela</v>
      </c>
      <c r="M1788" s="2">
        <f t="shared" si="3561"/>
        <v>18.899999999999999</v>
      </c>
      <c r="N1788" s="2">
        <f t="shared" si="3561"/>
        <v>2</v>
      </c>
      <c r="O1788" s="2">
        <f t="shared" si="3561"/>
        <v>2</v>
      </c>
      <c r="P1788" s="2" t="str">
        <f t="shared" si="3561"/>
        <v>dez</v>
      </c>
      <c r="Q1788" s="7" t="str">
        <f>IF($N1788=1,IF(ISERROR(VLOOKUP($P1788,'M1'!$A:$C,Q$2,FALSE)),"NOT PRESENT",VLOOKUP($P1788,'M1'!$A:$C,Q$2,FALSE)),IF($N1788=2,IF(ISERROR(VLOOKUP(DATA!$P1788,'M2'!$A:$C,Q$2,FALSE)),"NOT PRESENT",VLOOKUP(DATA!$P1788,'M2'!$A:$C,Q$2,FALSE)),IF($N1788=0,IF(ISERROR(VLOOKUP($P1788,'M1'!$A:$C,Q$2,FALSE)),IF(ISERROR(VLOOKUP(DATA!$P1788,'M2'!$A:$C,Q$2,FALSE)),"NOT PRESENT",VLOOKUP(DATA!$P1788,'M2'!$A:$C,Q$2,FALSE)),VLOOKUP($P1788,'M1'!$A:$C,Q$2,FALSE)),"SPECIFY METHOD")))</f>
        <v>Debris - Zero</v>
      </c>
      <c r="R1788" s="7" t="str">
        <f>IF($N1788=1,IF(ISERROR(VLOOKUP($P1788,'M1'!$A:$C,R$2,FALSE)),"NOT PRESENT",VLOOKUP($P1788,'M1'!$A:$C,R$2,FALSE)),IF($N1788=2,IF(ISERROR(VLOOKUP(DATA!$P1788,'M2'!$A:$C,R$2,FALSE)),"NOT PRESENT",VLOOKUP(DATA!$P1788,'M2'!$A:$C,R$2,FALSE)),IF($N1788=0,IF(ISERROR(VLOOKUP($P1788,'M1'!$A:$C,R$2,FALSE)),IF(ISERROR(VLOOKUP(DATA!$P1788,'M2'!$A:$C,R$2,FALSE)),"NOT PRESENT",VLOOKUP(DATA!$P1788,'M2'!$A:$C,R$2,FALSE)),VLOOKUP($P1788,'M1'!$A:$C,R$2,FALSE)),"SPECIFY METHOD")))</f>
        <v>No Debris found</v>
      </c>
      <c r="S1788" s="33">
        <f t="shared" si="3479"/>
        <v>0</v>
      </c>
      <c r="T1788" s="2">
        <v>0</v>
      </c>
    </row>
    <row r="1789" spans="2:20">
      <c r="B1789" s="2" t="str">
        <f t="shared" ref="B1789:D1789" si="3562">IF(ISERROR(B1788),IF(ISERROR(B1787),IF(ISERROR(B1786),"BLANK",B1786),B1787),B1788)</f>
        <v>LH</v>
      </c>
      <c r="C1789" s="2" t="str">
        <f t="shared" si="3562"/>
        <v>KK</v>
      </c>
      <c r="D1789" s="2" t="str">
        <f t="shared" si="3562"/>
        <v>BC3</v>
      </c>
      <c r="E1789" s="7" t="str">
        <f>IF(ISERROR(VLOOKUP($D1789,SITES!$A:$E,2,FALSE)),"",VLOOKUP($D1789,SITES!$A:$E,2,FALSE))</f>
        <v>Broward County 3</v>
      </c>
      <c r="F1789" s="4">
        <f>IF(ISERROR(VLOOKUP($D1789,SITES!$A:$E,3,FALSE)),"",VLOOKUP($D1789,SITES!$A:$E,3,FALSE))</f>
        <v>26.158633333333334</v>
      </c>
      <c r="G1789" s="31">
        <f>IF(ISERROR(VLOOKUP($D1789,SITES!$A:$E,4,FALSE)),"",VLOOKUP($D1789,SITES!$A:$E,4,FALSE))</f>
        <v>-80.077349999999996</v>
      </c>
      <c r="H1789" s="50">
        <f t="shared" ref="H1789:P1789" si="3563">IF(ISERROR(H1788),IF(ISERROR(H1787),IF(ISERROR(H1786),"BLANK",H1786),H1787),H1788)</f>
        <v>45479</v>
      </c>
      <c r="I1789" s="2">
        <f t="shared" si="3563"/>
        <v>15</v>
      </c>
      <c r="J1789" s="2" t="str">
        <f t="shared" si="3563"/>
        <v>N</v>
      </c>
      <c r="K1789" s="6">
        <f t="shared" si="3563"/>
        <v>0.41666666666666669</v>
      </c>
      <c r="L1789" s="2" t="str">
        <f t="shared" si="3563"/>
        <v>Angela</v>
      </c>
      <c r="M1789" s="2">
        <f t="shared" si="3563"/>
        <v>18.899999999999999</v>
      </c>
      <c r="N1789" s="2">
        <f t="shared" si="3563"/>
        <v>2</v>
      </c>
      <c r="O1789" s="2">
        <f t="shared" si="3563"/>
        <v>2</v>
      </c>
      <c r="P1789" s="2" t="str">
        <f t="shared" si="3563"/>
        <v>dez</v>
      </c>
      <c r="Q1789" s="7" t="str">
        <f>IF($N1789=1,IF(ISERROR(VLOOKUP($P1789,'M1'!$A:$C,Q$2,FALSE)),"NOT PRESENT",VLOOKUP($P1789,'M1'!$A:$C,Q$2,FALSE)),IF($N1789=2,IF(ISERROR(VLOOKUP(DATA!$P1789,'M2'!$A:$C,Q$2,FALSE)),"NOT PRESENT",VLOOKUP(DATA!$P1789,'M2'!$A:$C,Q$2,FALSE)),IF($N1789=0,IF(ISERROR(VLOOKUP($P1789,'M1'!$A:$C,Q$2,FALSE)),IF(ISERROR(VLOOKUP(DATA!$P1789,'M2'!$A:$C,Q$2,FALSE)),"NOT PRESENT",VLOOKUP(DATA!$P1789,'M2'!$A:$C,Q$2,FALSE)),VLOOKUP($P1789,'M1'!$A:$C,Q$2,FALSE)),"SPECIFY METHOD")))</f>
        <v>Debris - Zero</v>
      </c>
      <c r="R1789" s="7" t="str">
        <f>IF($N1789=1,IF(ISERROR(VLOOKUP($P1789,'M1'!$A:$C,R$2,FALSE)),"NOT PRESENT",VLOOKUP($P1789,'M1'!$A:$C,R$2,FALSE)),IF($N1789=2,IF(ISERROR(VLOOKUP(DATA!$P1789,'M2'!$A:$C,R$2,FALSE)),"NOT PRESENT",VLOOKUP(DATA!$P1789,'M2'!$A:$C,R$2,FALSE)),IF($N1789=0,IF(ISERROR(VLOOKUP($P1789,'M1'!$A:$C,R$2,FALSE)),IF(ISERROR(VLOOKUP(DATA!$P1789,'M2'!$A:$C,R$2,FALSE)),"NOT PRESENT",VLOOKUP(DATA!$P1789,'M2'!$A:$C,R$2,FALSE)),VLOOKUP($P1789,'M1'!$A:$C,R$2,FALSE)),"SPECIFY METHOD")))</f>
        <v>No Debris found</v>
      </c>
      <c r="S1789" s="33">
        <f t="shared" si="3479"/>
        <v>0</v>
      </c>
      <c r="T1789" s="2">
        <v>0</v>
      </c>
    </row>
    <row r="1790" spans="2:20">
      <c r="B1790" s="2" t="str">
        <f t="shared" ref="B1790:D1790" si="3564">IF(ISERROR(B1789),IF(ISERROR(B1788),IF(ISERROR(B1787),"BLANK",B1787),B1788),B1789)</f>
        <v>LH</v>
      </c>
      <c r="C1790" s="2" t="str">
        <f t="shared" si="3564"/>
        <v>KK</v>
      </c>
      <c r="D1790" s="2" t="str">
        <f t="shared" si="3564"/>
        <v>BC3</v>
      </c>
      <c r="E1790" s="7" t="str">
        <f>IF(ISERROR(VLOOKUP($D1790,SITES!$A:$E,2,FALSE)),"",VLOOKUP($D1790,SITES!$A:$E,2,FALSE))</f>
        <v>Broward County 3</v>
      </c>
      <c r="F1790" s="4">
        <f>IF(ISERROR(VLOOKUP($D1790,SITES!$A:$E,3,FALSE)),"",VLOOKUP($D1790,SITES!$A:$E,3,FALSE))</f>
        <v>26.158633333333334</v>
      </c>
      <c r="G1790" s="31">
        <f>IF(ISERROR(VLOOKUP($D1790,SITES!$A:$E,4,FALSE)),"",VLOOKUP($D1790,SITES!$A:$E,4,FALSE))</f>
        <v>-80.077349999999996</v>
      </c>
      <c r="H1790" s="50">
        <f t="shared" ref="H1790:P1790" si="3565">IF(ISERROR(H1789),IF(ISERROR(H1788),IF(ISERROR(H1787),"BLANK",H1787),H1788),H1789)</f>
        <v>45479</v>
      </c>
      <c r="I1790" s="2">
        <f t="shared" si="3565"/>
        <v>15</v>
      </c>
      <c r="J1790" s="2" t="str">
        <f t="shared" si="3565"/>
        <v>N</v>
      </c>
      <c r="K1790" s="6">
        <f t="shared" si="3565"/>
        <v>0.41666666666666669</v>
      </c>
      <c r="L1790" s="2" t="str">
        <f t="shared" si="3565"/>
        <v>Angela</v>
      </c>
      <c r="M1790" s="2">
        <f t="shared" si="3565"/>
        <v>18.899999999999999</v>
      </c>
      <c r="N1790" s="2">
        <f t="shared" si="3565"/>
        <v>2</v>
      </c>
      <c r="O1790" s="2">
        <f t="shared" si="3565"/>
        <v>2</v>
      </c>
      <c r="P1790" s="2" t="str">
        <f t="shared" si="3565"/>
        <v>dez</v>
      </c>
      <c r="Q1790" s="7" t="str">
        <f>IF($N1790=1,IF(ISERROR(VLOOKUP($P1790,'M1'!$A:$C,Q$2,FALSE)),"NOT PRESENT",VLOOKUP($P1790,'M1'!$A:$C,Q$2,FALSE)),IF($N1790=2,IF(ISERROR(VLOOKUP(DATA!$P1790,'M2'!$A:$C,Q$2,FALSE)),"NOT PRESENT",VLOOKUP(DATA!$P1790,'M2'!$A:$C,Q$2,FALSE)),IF($N1790=0,IF(ISERROR(VLOOKUP($P1790,'M1'!$A:$C,Q$2,FALSE)),IF(ISERROR(VLOOKUP(DATA!$P1790,'M2'!$A:$C,Q$2,FALSE)),"NOT PRESENT",VLOOKUP(DATA!$P1790,'M2'!$A:$C,Q$2,FALSE)),VLOOKUP($P1790,'M1'!$A:$C,Q$2,FALSE)),"SPECIFY METHOD")))</f>
        <v>Debris - Zero</v>
      </c>
      <c r="R1790" s="7" t="str">
        <f>IF($N1790=1,IF(ISERROR(VLOOKUP($P1790,'M1'!$A:$C,R$2,FALSE)),"NOT PRESENT",VLOOKUP($P1790,'M1'!$A:$C,R$2,FALSE)),IF($N1790=2,IF(ISERROR(VLOOKUP(DATA!$P1790,'M2'!$A:$C,R$2,FALSE)),"NOT PRESENT",VLOOKUP(DATA!$P1790,'M2'!$A:$C,R$2,FALSE)),IF($N1790=0,IF(ISERROR(VLOOKUP($P1790,'M1'!$A:$C,R$2,FALSE)),IF(ISERROR(VLOOKUP(DATA!$P1790,'M2'!$A:$C,R$2,FALSE)),"NOT PRESENT",VLOOKUP(DATA!$P1790,'M2'!$A:$C,R$2,FALSE)),VLOOKUP($P1790,'M1'!$A:$C,R$2,FALSE)),"SPECIFY METHOD")))</f>
        <v>No Debris found</v>
      </c>
      <c r="S1790" s="33">
        <f t="shared" si="3479"/>
        <v>0</v>
      </c>
      <c r="T1790" s="2">
        <v>0</v>
      </c>
    </row>
    <row r="1791" spans="2:20">
      <c r="B1791" s="2" t="str">
        <f t="shared" ref="B1791:D1791" si="3566">IF(ISERROR(B1790),IF(ISERROR(B1789),IF(ISERROR(B1788),"BLANK",B1788),B1789),B1790)</f>
        <v>LH</v>
      </c>
      <c r="C1791" s="2" t="str">
        <f t="shared" si="3566"/>
        <v>KK</v>
      </c>
      <c r="D1791" s="2" t="str">
        <f t="shared" si="3566"/>
        <v>BC3</v>
      </c>
      <c r="E1791" s="7" t="str">
        <f>IF(ISERROR(VLOOKUP($D1791,SITES!$A:$E,2,FALSE)),"",VLOOKUP($D1791,SITES!$A:$E,2,FALSE))</f>
        <v>Broward County 3</v>
      </c>
      <c r="F1791" s="4">
        <f>IF(ISERROR(VLOOKUP($D1791,SITES!$A:$E,3,FALSE)),"",VLOOKUP($D1791,SITES!$A:$E,3,FALSE))</f>
        <v>26.158633333333334</v>
      </c>
      <c r="G1791" s="31">
        <f>IF(ISERROR(VLOOKUP($D1791,SITES!$A:$E,4,FALSE)),"",VLOOKUP($D1791,SITES!$A:$E,4,FALSE))</f>
        <v>-80.077349999999996</v>
      </c>
      <c r="H1791" s="50">
        <f t="shared" ref="H1791:P1791" si="3567">IF(ISERROR(H1790),IF(ISERROR(H1789),IF(ISERROR(H1788),"BLANK",H1788),H1789),H1790)</f>
        <v>45479</v>
      </c>
      <c r="I1791" s="2">
        <f t="shared" si="3567"/>
        <v>15</v>
      </c>
      <c r="J1791" s="2" t="str">
        <f t="shared" si="3567"/>
        <v>N</v>
      </c>
      <c r="K1791" s="6">
        <f t="shared" si="3567"/>
        <v>0.41666666666666669</v>
      </c>
      <c r="L1791" s="2" t="str">
        <f t="shared" si="3567"/>
        <v>Angela</v>
      </c>
      <c r="M1791" s="2">
        <f t="shared" si="3567"/>
        <v>18.899999999999999</v>
      </c>
      <c r="N1791" s="2">
        <f t="shared" si="3567"/>
        <v>2</v>
      </c>
      <c r="O1791" s="2">
        <f t="shared" si="3567"/>
        <v>2</v>
      </c>
      <c r="P1791" s="2" t="str">
        <f t="shared" si="3567"/>
        <v>dez</v>
      </c>
      <c r="Q1791" s="7" t="str">
        <f>IF($N1791=1,IF(ISERROR(VLOOKUP($P1791,'M1'!$A:$C,Q$2,FALSE)),"NOT PRESENT",VLOOKUP($P1791,'M1'!$A:$C,Q$2,FALSE)),IF($N1791=2,IF(ISERROR(VLOOKUP(DATA!$P1791,'M2'!$A:$C,Q$2,FALSE)),"NOT PRESENT",VLOOKUP(DATA!$P1791,'M2'!$A:$C,Q$2,FALSE)),IF($N1791=0,IF(ISERROR(VLOOKUP($P1791,'M1'!$A:$C,Q$2,FALSE)),IF(ISERROR(VLOOKUP(DATA!$P1791,'M2'!$A:$C,Q$2,FALSE)),"NOT PRESENT",VLOOKUP(DATA!$P1791,'M2'!$A:$C,Q$2,FALSE)),VLOOKUP($P1791,'M1'!$A:$C,Q$2,FALSE)),"SPECIFY METHOD")))</f>
        <v>Debris - Zero</v>
      </c>
      <c r="R1791" s="7" t="str">
        <f>IF($N1791=1,IF(ISERROR(VLOOKUP($P1791,'M1'!$A:$C,R$2,FALSE)),"NOT PRESENT",VLOOKUP($P1791,'M1'!$A:$C,R$2,FALSE)),IF($N1791=2,IF(ISERROR(VLOOKUP(DATA!$P1791,'M2'!$A:$C,R$2,FALSE)),"NOT PRESENT",VLOOKUP(DATA!$P1791,'M2'!$A:$C,R$2,FALSE)),IF($N1791=0,IF(ISERROR(VLOOKUP($P1791,'M1'!$A:$C,R$2,FALSE)),IF(ISERROR(VLOOKUP(DATA!$P1791,'M2'!$A:$C,R$2,FALSE)),"NOT PRESENT",VLOOKUP(DATA!$P1791,'M2'!$A:$C,R$2,FALSE)),VLOOKUP($P1791,'M1'!$A:$C,R$2,FALSE)),"SPECIFY METHOD")))</f>
        <v>No Debris found</v>
      </c>
      <c r="S1791" s="33">
        <f t="shared" si="3479"/>
        <v>0</v>
      </c>
      <c r="T1791" s="2">
        <v>0</v>
      </c>
    </row>
    <row r="1792" spans="2:20">
      <c r="B1792" s="2" t="str">
        <f t="shared" ref="B1792:D1792" si="3568">IF(ISERROR(B1791),IF(ISERROR(B1790),IF(ISERROR(B1789),"BLANK",B1789),B1790),B1791)</f>
        <v>LH</v>
      </c>
      <c r="C1792" s="2" t="str">
        <f t="shared" si="3568"/>
        <v>KK</v>
      </c>
      <c r="D1792" s="2" t="str">
        <f t="shared" si="3568"/>
        <v>BC3</v>
      </c>
      <c r="E1792" s="7" t="str">
        <f>IF(ISERROR(VLOOKUP($D1792,SITES!$A:$E,2,FALSE)),"",VLOOKUP($D1792,SITES!$A:$E,2,FALSE))</f>
        <v>Broward County 3</v>
      </c>
      <c r="F1792" s="4">
        <f>IF(ISERROR(VLOOKUP($D1792,SITES!$A:$E,3,FALSE)),"",VLOOKUP($D1792,SITES!$A:$E,3,FALSE))</f>
        <v>26.158633333333334</v>
      </c>
      <c r="G1792" s="31">
        <f>IF(ISERROR(VLOOKUP($D1792,SITES!$A:$E,4,FALSE)),"",VLOOKUP($D1792,SITES!$A:$E,4,FALSE))</f>
        <v>-80.077349999999996</v>
      </c>
      <c r="H1792" s="50">
        <f t="shared" ref="H1792:P1792" si="3569">IF(ISERROR(H1791),IF(ISERROR(H1790),IF(ISERROR(H1789),"BLANK",H1789),H1790),H1791)</f>
        <v>45479</v>
      </c>
      <c r="I1792" s="2">
        <f t="shared" si="3569"/>
        <v>15</v>
      </c>
      <c r="J1792" s="2" t="str">
        <f t="shared" si="3569"/>
        <v>N</v>
      </c>
      <c r="K1792" s="6">
        <f t="shared" si="3569"/>
        <v>0.41666666666666669</v>
      </c>
      <c r="L1792" s="2" t="str">
        <f t="shared" si="3569"/>
        <v>Angela</v>
      </c>
      <c r="M1792" s="2">
        <f t="shared" si="3569"/>
        <v>18.899999999999999</v>
      </c>
      <c r="N1792" s="2">
        <f t="shared" si="3569"/>
        <v>2</v>
      </c>
      <c r="O1792" s="2">
        <f t="shared" si="3569"/>
        <v>2</v>
      </c>
      <c r="P1792" s="2" t="str">
        <f t="shared" si="3569"/>
        <v>dez</v>
      </c>
      <c r="Q1792" s="7" t="str">
        <f>IF($N1792=1,IF(ISERROR(VLOOKUP($P1792,'M1'!$A:$C,Q$2,FALSE)),"NOT PRESENT",VLOOKUP($P1792,'M1'!$A:$C,Q$2,FALSE)),IF($N1792=2,IF(ISERROR(VLOOKUP(DATA!$P1792,'M2'!$A:$C,Q$2,FALSE)),"NOT PRESENT",VLOOKUP(DATA!$P1792,'M2'!$A:$C,Q$2,FALSE)),IF($N1792=0,IF(ISERROR(VLOOKUP($P1792,'M1'!$A:$C,Q$2,FALSE)),IF(ISERROR(VLOOKUP(DATA!$P1792,'M2'!$A:$C,Q$2,FALSE)),"NOT PRESENT",VLOOKUP(DATA!$P1792,'M2'!$A:$C,Q$2,FALSE)),VLOOKUP($P1792,'M1'!$A:$C,Q$2,FALSE)),"SPECIFY METHOD")))</f>
        <v>Debris - Zero</v>
      </c>
      <c r="R1792" s="7" t="str">
        <f>IF($N1792=1,IF(ISERROR(VLOOKUP($P1792,'M1'!$A:$C,R$2,FALSE)),"NOT PRESENT",VLOOKUP($P1792,'M1'!$A:$C,R$2,FALSE)),IF($N1792=2,IF(ISERROR(VLOOKUP(DATA!$P1792,'M2'!$A:$C,R$2,FALSE)),"NOT PRESENT",VLOOKUP(DATA!$P1792,'M2'!$A:$C,R$2,FALSE)),IF($N1792=0,IF(ISERROR(VLOOKUP($P1792,'M1'!$A:$C,R$2,FALSE)),IF(ISERROR(VLOOKUP(DATA!$P1792,'M2'!$A:$C,R$2,FALSE)),"NOT PRESENT",VLOOKUP(DATA!$P1792,'M2'!$A:$C,R$2,FALSE)),VLOOKUP($P1792,'M1'!$A:$C,R$2,FALSE)),"SPECIFY METHOD")))</f>
        <v>No Debris found</v>
      </c>
      <c r="S1792" s="33">
        <f t="shared" si="3479"/>
        <v>0</v>
      </c>
      <c r="T1792" s="2">
        <v>0</v>
      </c>
    </row>
    <row r="1793" spans="2:20">
      <c r="B1793" s="2" t="str">
        <f t="shared" ref="B1793:D1793" si="3570">IF(ISERROR(B1792),IF(ISERROR(B1791),IF(ISERROR(B1790),"BLANK",B1790),B1791),B1792)</f>
        <v>LH</v>
      </c>
      <c r="C1793" s="2" t="str">
        <f t="shared" si="3570"/>
        <v>KK</v>
      </c>
      <c r="D1793" s="2" t="str">
        <f t="shared" si="3570"/>
        <v>BC3</v>
      </c>
      <c r="E1793" s="7" t="str">
        <f>IF(ISERROR(VLOOKUP($D1793,SITES!$A:$E,2,FALSE)),"",VLOOKUP($D1793,SITES!$A:$E,2,FALSE))</f>
        <v>Broward County 3</v>
      </c>
      <c r="F1793" s="4">
        <f>IF(ISERROR(VLOOKUP($D1793,SITES!$A:$E,3,FALSE)),"",VLOOKUP($D1793,SITES!$A:$E,3,FALSE))</f>
        <v>26.158633333333334</v>
      </c>
      <c r="G1793" s="31">
        <f>IF(ISERROR(VLOOKUP($D1793,SITES!$A:$E,4,FALSE)),"",VLOOKUP($D1793,SITES!$A:$E,4,FALSE))</f>
        <v>-80.077349999999996</v>
      </c>
      <c r="H1793" s="50">
        <f t="shared" ref="H1793:P1793" si="3571">IF(ISERROR(H1792),IF(ISERROR(H1791),IF(ISERROR(H1790),"BLANK",H1790),H1791),H1792)</f>
        <v>45479</v>
      </c>
      <c r="I1793" s="2">
        <f t="shared" si="3571"/>
        <v>15</v>
      </c>
      <c r="J1793" s="2" t="str">
        <f t="shared" si="3571"/>
        <v>N</v>
      </c>
      <c r="K1793" s="6">
        <f t="shared" si="3571"/>
        <v>0.41666666666666669</v>
      </c>
      <c r="L1793" s="2" t="str">
        <f t="shared" si="3571"/>
        <v>Angela</v>
      </c>
      <c r="M1793" s="2">
        <f t="shared" si="3571"/>
        <v>18.899999999999999</v>
      </c>
      <c r="N1793" s="2">
        <f t="shared" si="3571"/>
        <v>2</v>
      </c>
      <c r="O1793" s="2">
        <f t="shared" si="3571"/>
        <v>2</v>
      </c>
      <c r="P1793" s="2" t="str">
        <f t="shared" si="3571"/>
        <v>dez</v>
      </c>
      <c r="Q1793" s="7" t="str">
        <f>IF($N1793=1,IF(ISERROR(VLOOKUP($P1793,'M1'!$A:$C,Q$2,FALSE)),"NOT PRESENT",VLOOKUP($P1793,'M1'!$A:$C,Q$2,FALSE)),IF($N1793=2,IF(ISERROR(VLOOKUP(DATA!$P1793,'M2'!$A:$C,Q$2,FALSE)),"NOT PRESENT",VLOOKUP(DATA!$P1793,'M2'!$A:$C,Q$2,FALSE)),IF($N1793=0,IF(ISERROR(VLOOKUP($P1793,'M1'!$A:$C,Q$2,FALSE)),IF(ISERROR(VLOOKUP(DATA!$P1793,'M2'!$A:$C,Q$2,FALSE)),"NOT PRESENT",VLOOKUP(DATA!$P1793,'M2'!$A:$C,Q$2,FALSE)),VLOOKUP($P1793,'M1'!$A:$C,Q$2,FALSE)),"SPECIFY METHOD")))</f>
        <v>Debris - Zero</v>
      </c>
      <c r="R1793" s="7" t="str">
        <f>IF($N1793=1,IF(ISERROR(VLOOKUP($P1793,'M1'!$A:$C,R$2,FALSE)),"NOT PRESENT",VLOOKUP($P1793,'M1'!$A:$C,R$2,FALSE)),IF($N1793=2,IF(ISERROR(VLOOKUP(DATA!$P1793,'M2'!$A:$C,R$2,FALSE)),"NOT PRESENT",VLOOKUP(DATA!$P1793,'M2'!$A:$C,R$2,FALSE)),IF($N1793=0,IF(ISERROR(VLOOKUP($P1793,'M1'!$A:$C,R$2,FALSE)),IF(ISERROR(VLOOKUP(DATA!$P1793,'M2'!$A:$C,R$2,FALSE)),"NOT PRESENT",VLOOKUP(DATA!$P1793,'M2'!$A:$C,R$2,FALSE)),VLOOKUP($P1793,'M1'!$A:$C,R$2,FALSE)),"SPECIFY METHOD")))</f>
        <v>No Debris found</v>
      </c>
      <c r="S1793" s="33">
        <f t="shared" si="3479"/>
        <v>0</v>
      </c>
      <c r="T1793" s="2">
        <v>0</v>
      </c>
    </row>
    <row r="1794" spans="2:20">
      <c r="B1794" s="2" t="str">
        <f t="shared" ref="B1794:D1794" si="3572">IF(ISERROR(B1793),IF(ISERROR(B1792),IF(ISERROR(B1791),"BLANK",B1791),B1792),B1793)</f>
        <v>LH</v>
      </c>
      <c r="C1794" s="2" t="str">
        <f t="shared" si="3572"/>
        <v>KK</v>
      </c>
      <c r="D1794" s="2" t="str">
        <f t="shared" si="3572"/>
        <v>BC3</v>
      </c>
      <c r="E1794" s="7" t="str">
        <f>IF(ISERROR(VLOOKUP($D1794,SITES!$A:$E,2,FALSE)),"",VLOOKUP($D1794,SITES!$A:$E,2,FALSE))</f>
        <v>Broward County 3</v>
      </c>
      <c r="F1794" s="4">
        <f>IF(ISERROR(VLOOKUP($D1794,SITES!$A:$E,3,FALSE)),"",VLOOKUP($D1794,SITES!$A:$E,3,FALSE))</f>
        <v>26.158633333333334</v>
      </c>
      <c r="G1794" s="31">
        <f>IF(ISERROR(VLOOKUP($D1794,SITES!$A:$E,4,FALSE)),"",VLOOKUP($D1794,SITES!$A:$E,4,FALSE))</f>
        <v>-80.077349999999996</v>
      </c>
      <c r="H1794" s="50">
        <f t="shared" ref="H1794:P1794" si="3573">IF(ISERROR(H1793),IF(ISERROR(H1792),IF(ISERROR(H1791),"BLANK",H1791),H1792),H1793)</f>
        <v>45479</v>
      </c>
      <c r="I1794" s="2">
        <f t="shared" si="3573"/>
        <v>15</v>
      </c>
      <c r="J1794" s="2" t="str">
        <f t="shared" si="3573"/>
        <v>N</v>
      </c>
      <c r="K1794" s="6">
        <f t="shared" si="3573"/>
        <v>0.41666666666666669</v>
      </c>
      <c r="L1794" s="2" t="str">
        <f t="shared" si="3573"/>
        <v>Angela</v>
      </c>
      <c r="M1794" s="2">
        <f t="shared" si="3573"/>
        <v>18.899999999999999</v>
      </c>
      <c r="N1794" s="2">
        <f t="shared" si="3573"/>
        <v>2</v>
      </c>
      <c r="O1794" s="2">
        <f t="shared" si="3573"/>
        <v>2</v>
      </c>
      <c r="P1794" s="2" t="str">
        <f t="shared" si="3573"/>
        <v>dez</v>
      </c>
      <c r="Q1794" s="7" t="str">
        <f>IF($N1794=1,IF(ISERROR(VLOOKUP($P1794,'M1'!$A:$C,Q$2,FALSE)),"NOT PRESENT",VLOOKUP($P1794,'M1'!$A:$C,Q$2,FALSE)),IF($N1794=2,IF(ISERROR(VLOOKUP(DATA!$P1794,'M2'!$A:$C,Q$2,FALSE)),"NOT PRESENT",VLOOKUP(DATA!$P1794,'M2'!$A:$C,Q$2,FALSE)),IF($N1794=0,IF(ISERROR(VLOOKUP($P1794,'M1'!$A:$C,Q$2,FALSE)),IF(ISERROR(VLOOKUP(DATA!$P1794,'M2'!$A:$C,Q$2,FALSE)),"NOT PRESENT",VLOOKUP(DATA!$P1794,'M2'!$A:$C,Q$2,FALSE)),VLOOKUP($P1794,'M1'!$A:$C,Q$2,FALSE)),"SPECIFY METHOD")))</f>
        <v>Debris - Zero</v>
      </c>
      <c r="R1794" s="7" t="str">
        <f>IF($N1794=1,IF(ISERROR(VLOOKUP($P1794,'M1'!$A:$C,R$2,FALSE)),"NOT PRESENT",VLOOKUP($P1794,'M1'!$A:$C,R$2,FALSE)),IF($N1794=2,IF(ISERROR(VLOOKUP(DATA!$P1794,'M2'!$A:$C,R$2,FALSE)),"NOT PRESENT",VLOOKUP(DATA!$P1794,'M2'!$A:$C,R$2,FALSE)),IF($N1794=0,IF(ISERROR(VLOOKUP($P1794,'M1'!$A:$C,R$2,FALSE)),IF(ISERROR(VLOOKUP(DATA!$P1794,'M2'!$A:$C,R$2,FALSE)),"NOT PRESENT",VLOOKUP(DATA!$P1794,'M2'!$A:$C,R$2,FALSE)),VLOOKUP($P1794,'M1'!$A:$C,R$2,FALSE)),"SPECIFY METHOD")))</f>
        <v>No Debris found</v>
      </c>
      <c r="S1794" s="33">
        <f t="shared" si="3479"/>
        <v>0</v>
      </c>
      <c r="T1794" s="2">
        <v>0</v>
      </c>
    </row>
    <row r="1795" spans="2:20">
      <c r="B1795" s="2" t="str">
        <f t="shared" ref="B1795:D1795" si="3574">IF(ISERROR(B1794),IF(ISERROR(B1793),IF(ISERROR(B1792),"BLANK",B1792),B1793),B1794)</f>
        <v>LH</v>
      </c>
      <c r="C1795" s="2" t="str">
        <f t="shared" si="3574"/>
        <v>KK</v>
      </c>
      <c r="D1795" s="2" t="str">
        <f t="shared" si="3574"/>
        <v>BC3</v>
      </c>
      <c r="E1795" s="7" t="str">
        <f>IF(ISERROR(VLOOKUP($D1795,SITES!$A:$E,2,FALSE)),"",VLOOKUP($D1795,SITES!$A:$E,2,FALSE))</f>
        <v>Broward County 3</v>
      </c>
      <c r="F1795" s="4">
        <f>IF(ISERROR(VLOOKUP($D1795,SITES!$A:$E,3,FALSE)),"",VLOOKUP($D1795,SITES!$A:$E,3,FALSE))</f>
        <v>26.158633333333334</v>
      </c>
      <c r="G1795" s="31">
        <f>IF(ISERROR(VLOOKUP($D1795,SITES!$A:$E,4,FALSE)),"",VLOOKUP($D1795,SITES!$A:$E,4,FALSE))</f>
        <v>-80.077349999999996</v>
      </c>
      <c r="H1795" s="50">
        <f t="shared" ref="H1795:P1795" si="3575">IF(ISERROR(H1794),IF(ISERROR(H1793),IF(ISERROR(H1792),"BLANK",H1792),H1793),H1794)</f>
        <v>45479</v>
      </c>
      <c r="I1795" s="2">
        <f t="shared" si="3575"/>
        <v>15</v>
      </c>
      <c r="J1795" s="2" t="str">
        <f t="shared" si="3575"/>
        <v>N</v>
      </c>
      <c r="K1795" s="6">
        <f t="shared" si="3575"/>
        <v>0.41666666666666669</v>
      </c>
      <c r="L1795" s="2" t="str">
        <f t="shared" si="3575"/>
        <v>Angela</v>
      </c>
      <c r="M1795" s="2">
        <f t="shared" si="3575"/>
        <v>18.899999999999999</v>
      </c>
      <c r="N1795" s="2">
        <f t="shared" si="3575"/>
        <v>2</v>
      </c>
      <c r="O1795" s="2">
        <f t="shared" si="3575"/>
        <v>2</v>
      </c>
      <c r="P1795" s="2" t="str">
        <f t="shared" si="3575"/>
        <v>dez</v>
      </c>
      <c r="Q1795" s="7" t="str">
        <f>IF($N1795=1,IF(ISERROR(VLOOKUP($P1795,'M1'!$A:$C,Q$2,FALSE)),"NOT PRESENT",VLOOKUP($P1795,'M1'!$A:$C,Q$2,FALSE)),IF($N1795=2,IF(ISERROR(VLOOKUP(DATA!$P1795,'M2'!$A:$C,Q$2,FALSE)),"NOT PRESENT",VLOOKUP(DATA!$P1795,'M2'!$A:$C,Q$2,FALSE)),IF($N1795=0,IF(ISERROR(VLOOKUP($P1795,'M1'!$A:$C,Q$2,FALSE)),IF(ISERROR(VLOOKUP(DATA!$P1795,'M2'!$A:$C,Q$2,FALSE)),"NOT PRESENT",VLOOKUP(DATA!$P1795,'M2'!$A:$C,Q$2,FALSE)),VLOOKUP($P1795,'M1'!$A:$C,Q$2,FALSE)),"SPECIFY METHOD")))</f>
        <v>Debris - Zero</v>
      </c>
      <c r="R1795" s="7" t="str">
        <f>IF($N1795=1,IF(ISERROR(VLOOKUP($P1795,'M1'!$A:$C,R$2,FALSE)),"NOT PRESENT",VLOOKUP($P1795,'M1'!$A:$C,R$2,FALSE)),IF($N1795=2,IF(ISERROR(VLOOKUP(DATA!$P1795,'M2'!$A:$C,R$2,FALSE)),"NOT PRESENT",VLOOKUP(DATA!$P1795,'M2'!$A:$C,R$2,FALSE)),IF($N1795=0,IF(ISERROR(VLOOKUP($P1795,'M1'!$A:$C,R$2,FALSE)),IF(ISERROR(VLOOKUP(DATA!$P1795,'M2'!$A:$C,R$2,FALSE)),"NOT PRESENT",VLOOKUP(DATA!$P1795,'M2'!$A:$C,R$2,FALSE)),VLOOKUP($P1795,'M1'!$A:$C,R$2,FALSE)),"SPECIFY METHOD")))</f>
        <v>No Debris found</v>
      </c>
      <c r="S1795" s="33">
        <f t="shared" si="3479"/>
        <v>0</v>
      </c>
      <c r="T1795" s="2">
        <v>0</v>
      </c>
    </row>
    <row r="1796" spans="2:20">
      <c r="B1796" s="2" t="str">
        <f t="shared" ref="B1796:D1796" si="3576">IF(ISERROR(B1795),IF(ISERROR(B1794),IF(ISERROR(B1793),"BLANK",B1793),B1794),B1795)</f>
        <v>LH</v>
      </c>
      <c r="C1796" s="2" t="str">
        <f t="shared" si="3576"/>
        <v>KK</v>
      </c>
      <c r="D1796" s="2" t="str">
        <f t="shared" si="3576"/>
        <v>BC3</v>
      </c>
      <c r="E1796" s="7" t="str">
        <f>IF(ISERROR(VLOOKUP($D1796,SITES!$A:$E,2,FALSE)),"",VLOOKUP($D1796,SITES!$A:$E,2,FALSE))</f>
        <v>Broward County 3</v>
      </c>
      <c r="F1796" s="4">
        <f>IF(ISERROR(VLOOKUP($D1796,SITES!$A:$E,3,FALSE)),"",VLOOKUP($D1796,SITES!$A:$E,3,FALSE))</f>
        <v>26.158633333333334</v>
      </c>
      <c r="G1796" s="31">
        <f>IF(ISERROR(VLOOKUP($D1796,SITES!$A:$E,4,FALSE)),"",VLOOKUP($D1796,SITES!$A:$E,4,FALSE))</f>
        <v>-80.077349999999996</v>
      </c>
      <c r="H1796" s="50">
        <f t="shared" ref="H1796:P1796" si="3577">IF(ISERROR(H1795),IF(ISERROR(H1794),IF(ISERROR(H1793),"BLANK",H1793),H1794),H1795)</f>
        <v>45479</v>
      </c>
      <c r="I1796" s="2">
        <f t="shared" si="3577"/>
        <v>15</v>
      </c>
      <c r="J1796" s="2" t="str">
        <f t="shared" si="3577"/>
        <v>N</v>
      </c>
      <c r="K1796" s="6">
        <f t="shared" si="3577"/>
        <v>0.41666666666666669</v>
      </c>
      <c r="L1796" s="2" t="str">
        <f t="shared" si="3577"/>
        <v>Angela</v>
      </c>
      <c r="M1796" s="2">
        <f t="shared" si="3577"/>
        <v>18.899999999999999</v>
      </c>
      <c r="N1796" s="2">
        <f t="shared" si="3577"/>
        <v>2</v>
      </c>
      <c r="O1796" s="2">
        <f t="shared" si="3577"/>
        <v>2</v>
      </c>
      <c r="P1796" s="2" t="str">
        <f t="shared" si="3577"/>
        <v>dez</v>
      </c>
      <c r="Q1796" s="7" t="str">
        <f>IF($N1796=1,IF(ISERROR(VLOOKUP($P1796,'M1'!$A:$C,Q$2,FALSE)),"NOT PRESENT",VLOOKUP($P1796,'M1'!$A:$C,Q$2,FALSE)),IF($N1796=2,IF(ISERROR(VLOOKUP(DATA!$P1796,'M2'!$A:$C,Q$2,FALSE)),"NOT PRESENT",VLOOKUP(DATA!$P1796,'M2'!$A:$C,Q$2,FALSE)),IF($N1796=0,IF(ISERROR(VLOOKUP($P1796,'M1'!$A:$C,Q$2,FALSE)),IF(ISERROR(VLOOKUP(DATA!$P1796,'M2'!$A:$C,Q$2,FALSE)),"NOT PRESENT",VLOOKUP(DATA!$P1796,'M2'!$A:$C,Q$2,FALSE)),VLOOKUP($P1796,'M1'!$A:$C,Q$2,FALSE)),"SPECIFY METHOD")))</f>
        <v>Debris - Zero</v>
      </c>
      <c r="R1796" s="7" t="str">
        <f>IF($N1796=1,IF(ISERROR(VLOOKUP($P1796,'M1'!$A:$C,R$2,FALSE)),"NOT PRESENT",VLOOKUP($P1796,'M1'!$A:$C,R$2,FALSE)),IF($N1796=2,IF(ISERROR(VLOOKUP(DATA!$P1796,'M2'!$A:$C,R$2,FALSE)),"NOT PRESENT",VLOOKUP(DATA!$P1796,'M2'!$A:$C,R$2,FALSE)),IF($N1796=0,IF(ISERROR(VLOOKUP($P1796,'M1'!$A:$C,R$2,FALSE)),IF(ISERROR(VLOOKUP(DATA!$P1796,'M2'!$A:$C,R$2,FALSE)),"NOT PRESENT",VLOOKUP(DATA!$P1796,'M2'!$A:$C,R$2,FALSE)),VLOOKUP($P1796,'M1'!$A:$C,R$2,FALSE)),"SPECIFY METHOD")))</f>
        <v>No Debris found</v>
      </c>
      <c r="S1796" s="33">
        <f t="shared" si="3479"/>
        <v>0</v>
      </c>
      <c r="T1796" s="2">
        <v>0</v>
      </c>
    </row>
    <row r="1797" spans="2:20">
      <c r="B1797" s="2" t="str">
        <f t="shared" ref="B1797:D1797" si="3578">IF(ISERROR(B1796),IF(ISERROR(B1795),IF(ISERROR(B1794),"BLANK",B1794),B1795),B1796)</f>
        <v>LH</v>
      </c>
      <c r="C1797" s="2" t="str">
        <f t="shared" si="3578"/>
        <v>KK</v>
      </c>
      <c r="D1797" s="2" t="str">
        <f t="shared" si="3578"/>
        <v>BC3</v>
      </c>
      <c r="E1797" s="7" t="str">
        <f>IF(ISERROR(VLOOKUP($D1797,SITES!$A:$E,2,FALSE)),"",VLOOKUP($D1797,SITES!$A:$E,2,FALSE))</f>
        <v>Broward County 3</v>
      </c>
      <c r="F1797" s="4">
        <f>IF(ISERROR(VLOOKUP($D1797,SITES!$A:$E,3,FALSE)),"",VLOOKUP($D1797,SITES!$A:$E,3,FALSE))</f>
        <v>26.158633333333334</v>
      </c>
      <c r="G1797" s="31">
        <f>IF(ISERROR(VLOOKUP($D1797,SITES!$A:$E,4,FALSE)),"",VLOOKUP($D1797,SITES!$A:$E,4,FALSE))</f>
        <v>-80.077349999999996</v>
      </c>
      <c r="H1797" s="50">
        <f t="shared" ref="H1797:P1797" si="3579">IF(ISERROR(H1796),IF(ISERROR(H1795),IF(ISERROR(H1794),"BLANK",H1794),H1795),H1796)</f>
        <v>45479</v>
      </c>
      <c r="I1797" s="2">
        <f t="shared" si="3579"/>
        <v>15</v>
      </c>
      <c r="J1797" s="2" t="str">
        <f t="shared" si="3579"/>
        <v>N</v>
      </c>
      <c r="K1797" s="6">
        <f t="shared" si="3579"/>
        <v>0.41666666666666669</v>
      </c>
      <c r="L1797" s="2" t="str">
        <f t="shared" si="3579"/>
        <v>Angela</v>
      </c>
      <c r="M1797" s="2">
        <f t="shared" si="3579"/>
        <v>18.899999999999999</v>
      </c>
      <c r="N1797" s="2">
        <f t="shared" si="3579"/>
        <v>2</v>
      </c>
      <c r="O1797" s="2">
        <f t="shared" si="3579"/>
        <v>2</v>
      </c>
      <c r="P1797" s="2" t="str">
        <f t="shared" si="3579"/>
        <v>dez</v>
      </c>
      <c r="Q1797" s="7" t="str">
        <f>IF($N1797=1,IF(ISERROR(VLOOKUP($P1797,'M1'!$A:$C,Q$2,FALSE)),"NOT PRESENT",VLOOKUP($P1797,'M1'!$A:$C,Q$2,FALSE)),IF($N1797=2,IF(ISERROR(VLOOKUP(DATA!$P1797,'M2'!$A:$C,Q$2,FALSE)),"NOT PRESENT",VLOOKUP(DATA!$P1797,'M2'!$A:$C,Q$2,FALSE)),IF($N1797=0,IF(ISERROR(VLOOKUP($P1797,'M1'!$A:$C,Q$2,FALSE)),IF(ISERROR(VLOOKUP(DATA!$P1797,'M2'!$A:$C,Q$2,FALSE)),"NOT PRESENT",VLOOKUP(DATA!$P1797,'M2'!$A:$C,Q$2,FALSE)),VLOOKUP($P1797,'M1'!$A:$C,Q$2,FALSE)),"SPECIFY METHOD")))</f>
        <v>Debris - Zero</v>
      </c>
      <c r="R1797" s="7" t="str">
        <f>IF($N1797=1,IF(ISERROR(VLOOKUP($P1797,'M1'!$A:$C,R$2,FALSE)),"NOT PRESENT",VLOOKUP($P1797,'M1'!$A:$C,R$2,FALSE)),IF($N1797=2,IF(ISERROR(VLOOKUP(DATA!$P1797,'M2'!$A:$C,R$2,FALSE)),"NOT PRESENT",VLOOKUP(DATA!$P1797,'M2'!$A:$C,R$2,FALSE)),IF($N1797=0,IF(ISERROR(VLOOKUP($P1797,'M1'!$A:$C,R$2,FALSE)),IF(ISERROR(VLOOKUP(DATA!$P1797,'M2'!$A:$C,R$2,FALSE)),"NOT PRESENT",VLOOKUP(DATA!$P1797,'M2'!$A:$C,R$2,FALSE)),VLOOKUP($P1797,'M1'!$A:$C,R$2,FALSE)),"SPECIFY METHOD")))</f>
        <v>No Debris found</v>
      </c>
      <c r="S1797" s="33">
        <f t="shared" si="3479"/>
        <v>0</v>
      </c>
      <c r="T1797" s="2">
        <v>0</v>
      </c>
    </row>
    <row r="1798" spans="2:20">
      <c r="B1798" s="2" t="str">
        <f t="shared" ref="B1798:D1798" si="3580">IF(ISERROR(B1797),IF(ISERROR(B1796),IF(ISERROR(B1795),"BLANK",B1795),B1796),B1797)</f>
        <v>LH</v>
      </c>
      <c r="C1798" s="2" t="str">
        <f t="shared" si="3580"/>
        <v>KK</v>
      </c>
      <c r="D1798" s="2" t="str">
        <f t="shared" si="3580"/>
        <v>BC3</v>
      </c>
      <c r="E1798" s="7" t="str">
        <f>IF(ISERROR(VLOOKUP($D1798,SITES!$A:$E,2,FALSE)),"",VLOOKUP($D1798,SITES!$A:$E,2,FALSE))</f>
        <v>Broward County 3</v>
      </c>
      <c r="F1798" s="4">
        <f>IF(ISERROR(VLOOKUP($D1798,SITES!$A:$E,3,FALSE)),"",VLOOKUP($D1798,SITES!$A:$E,3,FALSE))</f>
        <v>26.158633333333334</v>
      </c>
      <c r="G1798" s="31">
        <f>IF(ISERROR(VLOOKUP($D1798,SITES!$A:$E,4,FALSE)),"",VLOOKUP($D1798,SITES!$A:$E,4,FALSE))</f>
        <v>-80.077349999999996</v>
      </c>
      <c r="H1798" s="50">
        <f t="shared" ref="H1798:P1798" si="3581">IF(ISERROR(H1797),IF(ISERROR(H1796),IF(ISERROR(H1795),"BLANK",H1795),H1796),H1797)</f>
        <v>45479</v>
      </c>
      <c r="I1798" s="2">
        <f t="shared" si="3581"/>
        <v>15</v>
      </c>
      <c r="J1798" s="2" t="str">
        <f t="shared" si="3581"/>
        <v>N</v>
      </c>
      <c r="K1798" s="6">
        <f t="shared" si="3581"/>
        <v>0.41666666666666669</v>
      </c>
      <c r="L1798" s="2" t="str">
        <f t="shared" si="3581"/>
        <v>Angela</v>
      </c>
      <c r="M1798" s="2">
        <f t="shared" si="3581"/>
        <v>18.899999999999999</v>
      </c>
      <c r="N1798" s="2">
        <f t="shared" si="3581"/>
        <v>2</v>
      </c>
      <c r="O1798" s="2">
        <f t="shared" si="3581"/>
        <v>2</v>
      </c>
      <c r="P1798" s="2" t="str">
        <f t="shared" si="3581"/>
        <v>dez</v>
      </c>
      <c r="Q1798" s="7" t="str">
        <f>IF($N1798=1,IF(ISERROR(VLOOKUP($P1798,'M1'!$A:$C,Q$2,FALSE)),"NOT PRESENT",VLOOKUP($P1798,'M1'!$A:$C,Q$2,FALSE)),IF($N1798=2,IF(ISERROR(VLOOKUP(DATA!$P1798,'M2'!$A:$C,Q$2,FALSE)),"NOT PRESENT",VLOOKUP(DATA!$P1798,'M2'!$A:$C,Q$2,FALSE)),IF($N1798=0,IF(ISERROR(VLOOKUP($P1798,'M1'!$A:$C,Q$2,FALSE)),IF(ISERROR(VLOOKUP(DATA!$P1798,'M2'!$A:$C,Q$2,FALSE)),"NOT PRESENT",VLOOKUP(DATA!$P1798,'M2'!$A:$C,Q$2,FALSE)),VLOOKUP($P1798,'M1'!$A:$C,Q$2,FALSE)),"SPECIFY METHOD")))</f>
        <v>Debris - Zero</v>
      </c>
      <c r="R1798" s="7" t="str">
        <f>IF($N1798=1,IF(ISERROR(VLOOKUP($P1798,'M1'!$A:$C,R$2,FALSE)),"NOT PRESENT",VLOOKUP($P1798,'M1'!$A:$C,R$2,FALSE)),IF($N1798=2,IF(ISERROR(VLOOKUP(DATA!$P1798,'M2'!$A:$C,R$2,FALSE)),"NOT PRESENT",VLOOKUP(DATA!$P1798,'M2'!$A:$C,R$2,FALSE)),IF($N1798=0,IF(ISERROR(VLOOKUP($P1798,'M1'!$A:$C,R$2,FALSE)),IF(ISERROR(VLOOKUP(DATA!$P1798,'M2'!$A:$C,R$2,FALSE)),"NOT PRESENT",VLOOKUP(DATA!$P1798,'M2'!$A:$C,R$2,FALSE)),VLOOKUP($P1798,'M1'!$A:$C,R$2,FALSE)),"SPECIFY METHOD")))</f>
        <v>No Debris found</v>
      </c>
      <c r="S1798" s="33">
        <f t="shared" si="3479"/>
        <v>0</v>
      </c>
      <c r="T1798" s="2">
        <v>0</v>
      </c>
    </row>
    <row r="1799" spans="2:20">
      <c r="B1799" s="2" t="str">
        <f t="shared" ref="B1799:D1799" si="3582">IF(ISERROR(B1798),IF(ISERROR(B1797),IF(ISERROR(B1796),"BLANK",B1796),B1797),B1798)</f>
        <v>LH</v>
      </c>
      <c r="C1799" s="2" t="str">
        <f t="shared" si="3582"/>
        <v>KK</v>
      </c>
      <c r="D1799" s="2" t="str">
        <f t="shared" si="3582"/>
        <v>BC3</v>
      </c>
      <c r="E1799" s="7" t="str">
        <f>IF(ISERROR(VLOOKUP($D1799,SITES!$A:$E,2,FALSE)),"",VLOOKUP($D1799,SITES!$A:$E,2,FALSE))</f>
        <v>Broward County 3</v>
      </c>
      <c r="F1799" s="4">
        <f>IF(ISERROR(VLOOKUP($D1799,SITES!$A:$E,3,FALSE)),"",VLOOKUP($D1799,SITES!$A:$E,3,FALSE))</f>
        <v>26.158633333333334</v>
      </c>
      <c r="G1799" s="31">
        <f>IF(ISERROR(VLOOKUP($D1799,SITES!$A:$E,4,FALSE)),"",VLOOKUP($D1799,SITES!$A:$E,4,FALSE))</f>
        <v>-80.077349999999996</v>
      </c>
      <c r="H1799" s="50">
        <f t="shared" ref="H1799:P1799" si="3583">IF(ISERROR(H1798),IF(ISERROR(H1797),IF(ISERROR(H1796),"BLANK",H1796),H1797),H1798)</f>
        <v>45479</v>
      </c>
      <c r="I1799" s="2">
        <f t="shared" si="3583"/>
        <v>15</v>
      </c>
      <c r="J1799" s="2" t="str">
        <f t="shared" si="3583"/>
        <v>N</v>
      </c>
      <c r="K1799" s="6">
        <f t="shared" si="3583"/>
        <v>0.41666666666666669</v>
      </c>
      <c r="L1799" s="2" t="str">
        <f t="shared" si="3583"/>
        <v>Angela</v>
      </c>
      <c r="M1799" s="2">
        <f t="shared" si="3583"/>
        <v>18.899999999999999</v>
      </c>
      <c r="N1799" s="2">
        <f t="shared" si="3583"/>
        <v>2</v>
      </c>
      <c r="O1799" s="2">
        <f t="shared" si="3583"/>
        <v>2</v>
      </c>
      <c r="P1799" s="2" t="str">
        <f t="shared" si="3583"/>
        <v>dez</v>
      </c>
      <c r="Q1799" s="7" t="str">
        <f>IF($N1799=1,IF(ISERROR(VLOOKUP($P1799,'M1'!$A:$C,Q$2,FALSE)),"NOT PRESENT",VLOOKUP($P1799,'M1'!$A:$C,Q$2,FALSE)),IF($N1799=2,IF(ISERROR(VLOOKUP(DATA!$P1799,'M2'!$A:$C,Q$2,FALSE)),"NOT PRESENT",VLOOKUP(DATA!$P1799,'M2'!$A:$C,Q$2,FALSE)),IF($N1799=0,IF(ISERROR(VLOOKUP($P1799,'M1'!$A:$C,Q$2,FALSE)),IF(ISERROR(VLOOKUP(DATA!$P1799,'M2'!$A:$C,Q$2,FALSE)),"NOT PRESENT",VLOOKUP(DATA!$P1799,'M2'!$A:$C,Q$2,FALSE)),VLOOKUP($P1799,'M1'!$A:$C,Q$2,FALSE)),"SPECIFY METHOD")))</f>
        <v>Debris - Zero</v>
      </c>
      <c r="R1799" s="7" t="str">
        <f>IF($N1799=1,IF(ISERROR(VLOOKUP($P1799,'M1'!$A:$C,R$2,FALSE)),"NOT PRESENT",VLOOKUP($P1799,'M1'!$A:$C,R$2,FALSE)),IF($N1799=2,IF(ISERROR(VLOOKUP(DATA!$P1799,'M2'!$A:$C,R$2,FALSE)),"NOT PRESENT",VLOOKUP(DATA!$P1799,'M2'!$A:$C,R$2,FALSE)),IF($N1799=0,IF(ISERROR(VLOOKUP($P1799,'M1'!$A:$C,R$2,FALSE)),IF(ISERROR(VLOOKUP(DATA!$P1799,'M2'!$A:$C,R$2,FALSE)),"NOT PRESENT",VLOOKUP(DATA!$P1799,'M2'!$A:$C,R$2,FALSE)),VLOOKUP($P1799,'M1'!$A:$C,R$2,FALSE)),"SPECIFY METHOD")))</f>
        <v>No Debris found</v>
      </c>
      <c r="S1799" s="33">
        <f t="shared" si="3479"/>
        <v>0</v>
      </c>
      <c r="T1799" s="2">
        <v>0</v>
      </c>
    </row>
    <row r="1800" spans="2:20">
      <c r="B1800" s="2" t="str">
        <f t="shared" ref="B1800:D1800" si="3584">IF(ISERROR(B1799),IF(ISERROR(B1798),IF(ISERROR(B1797),"BLANK",B1797),B1798),B1799)</f>
        <v>LH</v>
      </c>
      <c r="C1800" s="2" t="str">
        <f t="shared" si="3584"/>
        <v>KK</v>
      </c>
      <c r="D1800" s="2" t="str">
        <f t="shared" si="3584"/>
        <v>BC3</v>
      </c>
      <c r="E1800" s="7" t="str">
        <f>IF(ISERROR(VLOOKUP($D1800,SITES!$A:$E,2,FALSE)),"",VLOOKUP($D1800,SITES!$A:$E,2,FALSE))</f>
        <v>Broward County 3</v>
      </c>
      <c r="F1800" s="4">
        <f>IF(ISERROR(VLOOKUP($D1800,SITES!$A:$E,3,FALSE)),"",VLOOKUP($D1800,SITES!$A:$E,3,FALSE))</f>
        <v>26.158633333333334</v>
      </c>
      <c r="G1800" s="31">
        <f>IF(ISERROR(VLOOKUP($D1800,SITES!$A:$E,4,FALSE)),"",VLOOKUP($D1800,SITES!$A:$E,4,FALSE))</f>
        <v>-80.077349999999996</v>
      </c>
      <c r="H1800" s="50">
        <f t="shared" ref="H1800:P1800" si="3585">IF(ISERROR(H1799),IF(ISERROR(H1798),IF(ISERROR(H1797),"BLANK",H1797),H1798),H1799)</f>
        <v>45479</v>
      </c>
      <c r="I1800" s="2">
        <f t="shared" si="3585"/>
        <v>15</v>
      </c>
      <c r="J1800" s="2" t="str">
        <f t="shared" si="3585"/>
        <v>N</v>
      </c>
      <c r="K1800" s="6">
        <f t="shared" si="3585"/>
        <v>0.41666666666666669</v>
      </c>
      <c r="L1800" s="2" t="str">
        <f t="shared" si="3585"/>
        <v>Angela</v>
      </c>
      <c r="M1800" s="2">
        <f t="shared" si="3585"/>
        <v>18.899999999999999</v>
      </c>
      <c r="N1800" s="2">
        <f t="shared" si="3585"/>
        <v>2</v>
      </c>
      <c r="O1800" s="2">
        <f t="shared" si="3585"/>
        <v>2</v>
      </c>
      <c r="P1800" s="2" t="str">
        <f t="shared" si="3585"/>
        <v>dez</v>
      </c>
      <c r="Q1800" s="7" t="str">
        <f>IF($N1800=1,IF(ISERROR(VLOOKUP($P1800,'M1'!$A:$C,Q$2,FALSE)),"NOT PRESENT",VLOOKUP($P1800,'M1'!$A:$C,Q$2,FALSE)),IF($N1800=2,IF(ISERROR(VLOOKUP(DATA!$P1800,'M2'!$A:$C,Q$2,FALSE)),"NOT PRESENT",VLOOKUP(DATA!$P1800,'M2'!$A:$C,Q$2,FALSE)),IF($N1800=0,IF(ISERROR(VLOOKUP($P1800,'M1'!$A:$C,Q$2,FALSE)),IF(ISERROR(VLOOKUP(DATA!$P1800,'M2'!$A:$C,Q$2,FALSE)),"NOT PRESENT",VLOOKUP(DATA!$P1800,'M2'!$A:$C,Q$2,FALSE)),VLOOKUP($P1800,'M1'!$A:$C,Q$2,FALSE)),"SPECIFY METHOD")))</f>
        <v>Debris - Zero</v>
      </c>
      <c r="R1800" s="7" t="str">
        <f>IF($N1800=1,IF(ISERROR(VLOOKUP($P1800,'M1'!$A:$C,R$2,FALSE)),"NOT PRESENT",VLOOKUP($P1800,'M1'!$A:$C,R$2,FALSE)),IF($N1800=2,IF(ISERROR(VLOOKUP(DATA!$P1800,'M2'!$A:$C,R$2,FALSE)),"NOT PRESENT",VLOOKUP(DATA!$P1800,'M2'!$A:$C,R$2,FALSE)),IF($N1800=0,IF(ISERROR(VLOOKUP($P1800,'M1'!$A:$C,R$2,FALSE)),IF(ISERROR(VLOOKUP(DATA!$P1800,'M2'!$A:$C,R$2,FALSE)),"NOT PRESENT",VLOOKUP(DATA!$P1800,'M2'!$A:$C,R$2,FALSE)),VLOOKUP($P1800,'M1'!$A:$C,R$2,FALSE)),"SPECIFY METHOD")))</f>
        <v>No Debris found</v>
      </c>
      <c r="S1800" s="33">
        <f t="shared" si="3479"/>
        <v>0</v>
      </c>
      <c r="T1800" s="2">
        <v>0</v>
      </c>
    </row>
    <row r="1801" spans="2:20">
      <c r="B1801" s="2" t="str">
        <f t="shared" ref="B1801:D1801" si="3586">IF(ISERROR(B1800),IF(ISERROR(B1799),IF(ISERROR(B1798),"BLANK",B1798),B1799),B1800)</f>
        <v>LH</v>
      </c>
      <c r="C1801" s="2" t="str">
        <f t="shared" si="3586"/>
        <v>KK</v>
      </c>
      <c r="D1801" s="2" t="str">
        <f t="shared" si="3586"/>
        <v>BC3</v>
      </c>
      <c r="E1801" s="7" t="str">
        <f>IF(ISERROR(VLOOKUP($D1801,SITES!$A:$E,2,FALSE)),"",VLOOKUP($D1801,SITES!$A:$E,2,FALSE))</f>
        <v>Broward County 3</v>
      </c>
      <c r="F1801" s="4">
        <f>IF(ISERROR(VLOOKUP($D1801,SITES!$A:$E,3,FALSE)),"",VLOOKUP($D1801,SITES!$A:$E,3,FALSE))</f>
        <v>26.158633333333334</v>
      </c>
      <c r="G1801" s="31">
        <f>IF(ISERROR(VLOOKUP($D1801,SITES!$A:$E,4,FALSE)),"",VLOOKUP($D1801,SITES!$A:$E,4,FALSE))</f>
        <v>-80.077349999999996</v>
      </c>
      <c r="H1801" s="50">
        <f t="shared" ref="H1801:P1801" si="3587">IF(ISERROR(H1800),IF(ISERROR(H1799),IF(ISERROR(H1798),"BLANK",H1798),H1799),H1800)</f>
        <v>45479</v>
      </c>
      <c r="I1801" s="2">
        <f t="shared" si="3587"/>
        <v>15</v>
      </c>
      <c r="J1801" s="2" t="str">
        <f t="shared" si="3587"/>
        <v>N</v>
      </c>
      <c r="K1801" s="6">
        <f t="shared" si="3587"/>
        <v>0.41666666666666669</v>
      </c>
      <c r="L1801" s="2" t="str">
        <f t="shared" si="3587"/>
        <v>Angela</v>
      </c>
      <c r="M1801" s="2">
        <f t="shared" si="3587"/>
        <v>18.899999999999999</v>
      </c>
      <c r="N1801" s="2">
        <f t="shared" si="3587"/>
        <v>2</v>
      </c>
      <c r="O1801" s="2">
        <f t="shared" si="3587"/>
        <v>2</v>
      </c>
      <c r="P1801" s="2" t="str">
        <f t="shared" si="3587"/>
        <v>dez</v>
      </c>
      <c r="Q1801" s="7" t="str">
        <f>IF($N1801=1,IF(ISERROR(VLOOKUP($P1801,'M1'!$A:$C,Q$2,FALSE)),"NOT PRESENT",VLOOKUP($P1801,'M1'!$A:$C,Q$2,FALSE)),IF($N1801=2,IF(ISERROR(VLOOKUP(DATA!$P1801,'M2'!$A:$C,Q$2,FALSE)),"NOT PRESENT",VLOOKUP(DATA!$P1801,'M2'!$A:$C,Q$2,FALSE)),IF($N1801=0,IF(ISERROR(VLOOKUP($P1801,'M1'!$A:$C,Q$2,FALSE)),IF(ISERROR(VLOOKUP(DATA!$P1801,'M2'!$A:$C,Q$2,FALSE)),"NOT PRESENT",VLOOKUP(DATA!$P1801,'M2'!$A:$C,Q$2,FALSE)),VLOOKUP($P1801,'M1'!$A:$C,Q$2,FALSE)),"SPECIFY METHOD")))</f>
        <v>Debris - Zero</v>
      </c>
      <c r="R1801" s="7" t="str">
        <f>IF($N1801=1,IF(ISERROR(VLOOKUP($P1801,'M1'!$A:$C,R$2,FALSE)),"NOT PRESENT",VLOOKUP($P1801,'M1'!$A:$C,R$2,FALSE)),IF($N1801=2,IF(ISERROR(VLOOKUP(DATA!$P1801,'M2'!$A:$C,R$2,FALSE)),"NOT PRESENT",VLOOKUP(DATA!$P1801,'M2'!$A:$C,R$2,FALSE)),IF($N1801=0,IF(ISERROR(VLOOKUP($P1801,'M1'!$A:$C,R$2,FALSE)),IF(ISERROR(VLOOKUP(DATA!$P1801,'M2'!$A:$C,R$2,FALSE)),"NOT PRESENT",VLOOKUP(DATA!$P1801,'M2'!$A:$C,R$2,FALSE)),VLOOKUP($P1801,'M1'!$A:$C,R$2,FALSE)),"SPECIFY METHOD")))</f>
        <v>No Debris found</v>
      </c>
      <c r="S1801" s="33">
        <f t="shared" si="3479"/>
        <v>0</v>
      </c>
      <c r="T1801" s="2">
        <v>0</v>
      </c>
    </row>
    <row r="1802" spans="2:20">
      <c r="B1802" s="2" t="str">
        <f t="shared" ref="B1802:D1802" si="3588">IF(ISERROR(B1801),IF(ISERROR(B1800),IF(ISERROR(B1799),"BLANK",B1799),B1800),B1801)</f>
        <v>LH</v>
      </c>
      <c r="C1802" s="2" t="str">
        <f t="shared" si="3588"/>
        <v>KK</v>
      </c>
      <c r="D1802" s="2" t="str">
        <f t="shared" si="3588"/>
        <v>BC3</v>
      </c>
      <c r="E1802" s="7" t="str">
        <f>IF(ISERROR(VLOOKUP($D1802,SITES!$A:$E,2,FALSE)),"",VLOOKUP($D1802,SITES!$A:$E,2,FALSE))</f>
        <v>Broward County 3</v>
      </c>
      <c r="F1802" s="4">
        <f>IF(ISERROR(VLOOKUP($D1802,SITES!$A:$E,3,FALSE)),"",VLOOKUP($D1802,SITES!$A:$E,3,FALSE))</f>
        <v>26.158633333333334</v>
      </c>
      <c r="G1802" s="31">
        <f>IF(ISERROR(VLOOKUP($D1802,SITES!$A:$E,4,FALSE)),"",VLOOKUP($D1802,SITES!$A:$E,4,FALSE))</f>
        <v>-80.077349999999996</v>
      </c>
      <c r="H1802" s="50">
        <f t="shared" ref="H1802:P1802" si="3589">IF(ISERROR(H1801),IF(ISERROR(H1800),IF(ISERROR(H1799),"BLANK",H1799),H1800),H1801)</f>
        <v>45479</v>
      </c>
      <c r="I1802" s="2">
        <f t="shared" si="3589"/>
        <v>15</v>
      </c>
      <c r="J1802" s="2" t="str">
        <f t="shared" si="3589"/>
        <v>N</v>
      </c>
      <c r="K1802" s="6">
        <f t="shared" si="3589"/>
        <v>0.41666666666666669</v>
      </c>
      <c r="L1802" s="2" t="str">
        <f t="shared" si="3589"/>
        <v>Angela</v>
      </c>
      <c r="M1802" s="2">
        <f t="shared" si="3589"/>
        <v>18.899999999999999</v>
      </c>
      <c r="N1802" s="2">
        <f t="shared" si="3589"/>
        <v>2</v>
      </c>
      <c r="O1802" s="2">
        <f t="shared" si="3589"/>
        <v>2</v>
      </c>
      <c r="P1802" s="2" t="str">
        <f t="shared" si="3589"/>
        <v>dez</v>
      </c>
      <c r="Q1802" s="7" t="str">
        <f>IF($N1802=1,IF(ISERROR(VLOOKUP($P1802,'M1'!$A:$C,Q$2,FALSE)),"NOT PRESENT",VLOOKUP($P1802,'M1'!$A:$C,Q$2,FALSE)),IF($N1802=2,IF(ISERROR(VLOOKUP(DATA!$P1802,'M2'!$A:$C,Q$2,FALSE)),"NOT PRESENT",VLOOKUP(DATA!$P1802,'M2'!$A:$C,Q$2,FALSE)),IF($N1802=0,IF(ISERROR(VLOOKUP($P1802,'M1'!$A:$C,Q$2,FALSE)),IF(ISERROR(VLOOKUP(DATA!$P1802,'M2'!$A:$C,Q$2,FALSE)),"NOT PRESENT",VLOOKUP(DATA!$P1802,'M2'!$A:$C,Q$2,FALSE)),VLOOKUP($P1802,'M1'!$A:$C,Q$2,FALSE)),"SPECIFY METHOD")))</f>
        <v>Debris - Zero</v>
      </c>
      <c r="R1802" s="7" t="str">
        <f>IF($N1802=1,IF(ISERROR(VLOOKUP($P1802,'M1'!$A:$C,R$2,FALSE)),"NOT PRESENT",VLOOKUP($P1802,'M1'!$A:$C,R$2,FALSE)),IF($N1802=2,IF(ISERROR(VLOOKUP(DATA!$P1802,'M2'!$A:$C,R$2,FALSE)),"NOT PRESENT",VLOOKUP(DATA!$P1802,'M2'!$A:$C,R$2,FALSE)),IF($N1802=0,IF(ISERROR(VLOOKUP($P1802,'M1'!$A:$C,R$2,FALSE)),IF(ISERROR(VLOOKUP(DATA!$P1802,'M2'!$A:$C,R$2,FALSE)),"NOT PRESENT",VLOOKUP(DATA!$P1802,'M2'!$A:$C,R$2,FALSE)),VLOOKUP($P1802,'M1'!$A:$C,R$2,FALSE)),"SPECIFY METHOD")))</f>
        <v>No Debris found</v>
      </c>
      <c r="S1802" s="33">
        <f t="shared" si="3479"/>
        <v>0</v>
      </c>
      <c r="T1802" s="2">
        <v>0</v>
      </c>
    </row>
    <row r="1803" spans="2:20">
      <c r="B1803" s="2" t="str">
        <f t="shared" ref="B1803:D1803" si="3590">IF(ISERROR(B1802),IF(ISERROR(B1801),IF(ISERROR(B1800),"BLANK",B1800),B1801),B1802)</f>
        <v>LH</v>
      </c>
      <c r="C1803" s="2" t="str">
        <f t="shared" si="3590"/>
        <v>KK</v>
      </c>
      <c r="D1803" s="2" t="str">
        <f t="shared" si="3590"/>
        <v>BC3</v>
      </c>
      <c r="E1803" s="7" t="str">
        <f>IF(ISERROR(VLOOKUP($D1803,SITES!$A:$E,2,FALSE)),"",VLOOKUP($D1803,SITES!$A:$E,2,FALSE))</f>
        <v>Broward County 3</v>
      </c>
      <c r="F1803" s="4">
        <f>IF(ISERROR(VLOOKUP($D1803,SITES!$A:$E,3,FALSE)),"",VLOOKUP($D1803,SITES!$A:$E,3,FALSE))</f>
        <v>26.158633333333334</v>
      </c>
      <c r="G1803" s="31">
        <f>IF(ISERROR(VLOOKUP($D1803,SITES!$A:$E,4,FALSE)),"",VLOOKUP($D1803,SITES!$A:$E,4,FALSE))</f>
        <v>-80.077349999999996</v>
      </c>
      <c r="H1803" s="50">
        <f t="shared" ref="H1803:P1803" si="3591">IF(ISERROR(H1802),IF(ISERROR(H1801),IF(ISERROR(H1800),"BLANK",H1800),H1801),H1802)</f>
        <v>45479</v>
      </c>
      <c r="I1803" s="2">
        <f t="shared" si="3591"/>
        <v>15</v>
      </c>
      <c r="J1803" s="2" t="str">
        <f t="shared" si="3591"/>
        <v>N</v>
      </c>
      <c r="K1803" s="6">
        <f t="shared" si="3591"/>
        <v>0.41666666666666669</v>
      </c>
      <c r="L1803" s="2" t="str">
        <f t="shared" si="3591"/>
        <v>Angela</v>
      </c>
      <c r="M1803" s="2">
        <f t="shared" si="3591"/>
        <v>18.899999999999999</v>
      </c>
      <c r="N1803" s="2">
        <f t="shared" si="3591"/>
        <v>2</v>
      </c>
      <c r="O1803" s="2">
        <f t="shared" si="3591"/>
        <v>2</v>
      </c>
      <c r="P1803" s="2" t="str">
        <f t="shared" si="3591"/>
        <v>dez</v>
      </c>
      <c r="Q1803" s="7" t="str">
        <f>IF($N1803=1,IF(ISERROR(VLOOKUP($P1803,'M1'!$A:$C,Q$2,FALSE)),"NOT PRESENT",VLOOKUP($P1803,'M1'!$A:$C,Q$2,FALSE)),IF($N1803=2,IF(ISERROR(VLOOKUP(DATA!$P1803,'M2'!$A:$C,Q$2,FALSE)),"NOT PRESENT",VLOOKUP(DATA!$P1803,'M2'!$A:$C,Q$2,FALSE)),IF($N1803=0,IF(ISERROR(VLOOKUP($P1803,'M1'!$A:$C,Q$2,FALSE)),IF(ISERROR(VLOOKUP(DATA!$P1803,'M2'!$A:$C,Q$2,FALSE)),"NOT PRESENT",VLOOKUP(DATA!$P1803,'M2'!$A:$C,Q$2,FALSE)),VLOOKUP($P1803,'M1'!$A:$C,Q$2,FALSE)),"SPECIFY METHOD")))</f>
        <v>Debris - Zero</v>
      </c>
      <c r="R1803" s="7" t="str">
        <f>IF($N1803=1,IF(ISERROR(VLOOKUP($P1803,'M1'!$A:$C,R$2,FALSE)),"NOT PRESENT",VLOOKUP($P1803,'M1'!$A:$C,R$2,FALSE)),IF($N1803=2,IF(ISERROR(VLOOKUP(DATA!$P1803,'M2'!$A:$C,R$2,FALSE)),"NOT PRESENT",VLOOKUP(DATA!$P1803,'M2'!$A:$C,R$2,FALSE)),IF($N1803=0,IF(ISERROR(VLOOKUP($P1803,'M1'!$A:$C,R$2,FALSE)),IF(ISERROR(VLOOKUP(DATA!$P1803,'M2'!$A:$C,R$2,FALSE)),"NOT PRESENT",VLOOKUP(DATA!$P1803,'M2'!$A:$C,R$2,FALSE)),VLOOKUP($P1803,'M1'!$A:$C,R$2,FALSE)),"SPECIFY METHOD")))</f>
        <v>No Debris found</v>
      </c>
      <c r="S1803" s="33">
        <f t="shared" si="3479"/>
        <v>0</v>
      </c>
      <c r="T1803" s="2">
        <v>0</v>
      </c>
    </row>
    <row r="1804" spans="2:20">
      <c r="B1804" s="2" t="str">
        <f t="shared" ref="B1804:D1804" si="3592">IF(ISERROR(B1803),IF(ISERROR(B1802),IF(ISERROR(B1801),"BLANK",B1801),B1802),B1803)</f>
        <v>LH</v>
      </c>
      <c r="C1804" s="2" t="str">
        <f t="shared" si="3592"/>
        <v>KK</v>
      </c>
      <c r="D1804" s="2" t="str">
        <f t="shared" si="3592"/>
        <v>BC3</v>
      </c>
      <c r="E1804" s="7" t="str">
        <f>IF(ISERROR(VLOOKUP($D1804,SITES!$A:$E,2,FALSE)),"",VLOOKUP($D1804,SITES!$A:$E,2,FALSE))</f>
        <v>Broward County 3</v>
      </c>
      <c r="F1804" s="4">
        <f>IF(ISERROR(VLOOKUP($D1804,SITES!$A:$E,3,FALSE)),"",VLOOKUP($D1804,SITES!$A:$E,3,FALSE))</f>
        <v>26.158633333333334</v>
      </c>
      <c r="G1804" s="31">
        <f>IF(ISERROR(VLOOKUP($D1804,SITES!$A:$E,4,FALSE)),"",VLOOKUP($D1804,SITES!$A:$E,4,FALSE))</f>
        <v>-80.077349999999996</v>
      </c>
      <c r="H1804" s="50">
        <f t="shared" ref="H1804:P1804" si="3593">IF(ISERROR(H1803),IF(ISERROR(H1802),IF(ISERROR(H1801),"BLANK",H1801),H1802),H1803)</f>
        <v>45479</v>
      </c>
      <c r="I1804" s="2">
        <f t="shared" si="3593"/>
        <v>15</v>
      </c>
      <c r="J1804" s="2" t="str">
        <f t="shared" si="3593"/>
        <v>N</v>
      </c>
      <c r="K1804" s="6">
        <f t="shared" si="3593"/>
        <v>0.41666666666666669</v>
      </c>
      <c r="L1804" s="2" t="str">
        <f t="shared" si="3593"/>
        <v>Angela</v>
      </c>
      <c r="M1804" s="2">
        <f t="shared" si="3593"/>
        <v>18.899999999999999</v>
      </c>
      <c r="N1804" s="2">
        <f t="shared" si="3593"/>
        <v>2</v>
      </c>
      <c r="O1804" s="2">
        <f t="shared" si="3593"/>
        <v>2</v>
      </c>
      <c r="P1804" s="2" t="str">
        <f t="shared" si="3593"/>
        <v>dez</v>
      </c>
      <c r="Q1804" s="7" t="str">
        <f>IF($N1804=1,IF(ISERROR(VLOOKUP($P1804,'M1'!$A:$C,Q$2,FALSE)),"NOT PRESENT",VLOOKUP($P1804,'M1'!$A:$C,Q$2,FALSE)),IF($N1804=2,IF(ISERROR(VLOOKUP(DATA!$P1804,'M2'!$A:$C,Q$2,FALSE)),"NOT PRESENT",VLOOKUP(DATA!$P1804,'M2'!$A:$C,Q$2,FALSE)),IF($N1804=0,IF(ISERROR(VLOOKUP($P1804,'M1'!$A:$C,Q$2,FALSE)),IF(ISERROR(VLOOKUP(DATA!$P1804,'M2'!$A:$C,Q$2,FALSE)),"NOT PRESENT",VLOOKUP(DATA!$P1804,'M2'!$A:$C,Q$2,FALSE)),VLOOKUP($P1804,'M1'!$A:$C,Q$2,FALSE)),"SPECIFY METHOD")))</f>
        <v>Debris - Zero</v>
      </c>
      <c r="R1804" s="7" t="str">
        <f>IF($N1804=1,IF(ISERROR(VLOOKUP($P1804,'M1'!$A:$C,R$2,FALSE)),"NOT PRESENT",VLOOKUP($P1804,'M1'!$A:$C,R$2,FALSE)),IF($N1804=2,IF(ISERROR(VLOOKUP(DATA!$P1804,'M2'!$A:$C,R$2,FALSE)),"NOT PRESENT",VLOOKUP(DATA!$P1804,'M2'!$A:$C,R$2,FALSE)),IF($N1804=0,IF(ISERROR(VLOOKUP($P1804,'M1'!$A:$C,R$2,FALSE)),IF(ISERROR(VLOOKUP(DATA!$P1804,'M2'!$A:$C,R$2,FALSE)),"NOT PRESENT",VLOOKUP(DATA!$P1804,'M2'!$A:$C,R$2,FALSE)),VLOOKUP($P1804,'M1'!$A:$C,R$2,FALSE)),"SPECIFY METHOD")))</f>
        <v>No Debris found</v>
      </c>
      <c r="S1804" s="33">
        <f t="shared" si="3479"/>
        <v>0</v>
      </c>
      <c r="T1804" s="2">
        <v>0</v>
      </c>
    </row>
    <row r="1805" spans="2:20">
      <c r="B1805" s="2" t="str">
        <f t="shared" ref="B1805:D1805" si="3594">IF(ISERROR(B1804),IF(ISERROR(B1803),IF(ISERROR(B1802),"BLANK",B1802),B1803),B1804)</f>
        <v>LH</v>
      </c>
      <c r="C1805" s="2" t="str">
        <f t="shared" si="3594"/>
        <v>KK</v>
      </c>
      <c r="D1805" s="2" t="str">
        <f t="shared" si="3594"/>
        <v>BC3</v>
      </c>
      <c r="E1805" s="7" t="str">
        <f>IF(ISERROR(VLOOKUP($D1805,SITES!$A:$E,2,FALSE)),"",VLOOKUP($D1805,SITES!$A:$E,2,FALSE))</f>
        <v>Broward County 3</v>
      </c>
      <c r="F1805" s="4">
        <f>IF(ISERROR(VLOOKUP($D1805,SITES!$A:$E,3,FALSE)),"",VLOOKUP($D1805,SITES!$A:$E,3,FALSE))</f>
        <v>26.158633333333334</v>
      </c>
      <c r="G1805" s="31">
        <f>IF(ISERROR(VLOOKUP($D1805,SITES!$A:$E,4,FALSE)),"",VLOOKUP($D1805,SITES!$A:$E,4,FALSE))</f>
        <v>-80.077349999999996</v>
      </c>
      <c r="H1805" s="50">
        <f t="shared" ref="H1805:P1805" si="3595">IF(ISERROR(H1804),IF(ISERROR(H1803),IF(ISERROR(H1802),"BLANK",H1802),H1803),H1804)</f>
        <v>45479</v>
      </c>
      <c r="I1805" s="2">
        <f t="shared" si="3595"/>
        <v>15</v>
      </c>
      <c r="J1805" s="2" t="str">
        <f t="shared" si="3595"/>
        <v>N</v>
      </c>
      <c r="K1805" s="6">
        <f t="shared" si="3595"/>
        <v>0.41666666666666669</v>
      </c>
      <c r="L1805" s="2" t="str">
        <f t="shared" si="3595"/>
        <v>Angela</v>
      </c>
      <c r="M1805" s="2">
        <f t="shared" si="3595"/>
        <v>18.899999999999999</v>
      </c>
      <c r="N1805" s="2">
        <f t="shared" si="3595"/>
        <v>2</v>
      </c>
      <c r="O1805" s="2">
        <f t="shared" si="3595"/>
        <v>2</v>
      </c>
      <c r="P1805" s="2" t="str">
        <f t="shared" si="3595"/>
        <v>dez</v>
      </c>
      <c r="Q1805" s="7" t="str">
        <f>IF($N1805=1,IF(ISERROR(VLOOKUP($P1805,'M1'!$A:$C,Q$2,FALSE)),"NOT PRESENT",VLOOKUP($P1805,'M1'!$A:$C,Q$2,FALSE)),IF($N1805=2,IF(ISERROR(VLOOKUP(DATA!$P1805,'M2'!$A:$C,Q$2,FALSE)),"NOT PRESENT",VLOOKUP(DATA!$P1805,'M2'!$A:$C,Q$2,FALSE)),IF($N1805=0,IF(ISERROR(VLOOKUP($P1805,'M1'!$A:$C,Q$2,FALSE)),IF(ISERROR(VLOOKUP(DATA!$P1805,'M2'!$A:$C,Q$2,FALSE)),"NOT PRESENT",VLOOKUP(DATA!$P1805,'M2'!$A:$C,Q$2,FALSE)),VLOOKUP($P1805,'M1'!$A:$C,Q$2,FALSE)),"SPECIFY METHOD")))</f>
        <v>Debris - Zero</v>
      </c>
      <c r="R1805" s="7" t="str">
        <f>IF($N1805=1,IF(ISERROR(VLOOKUP($P1805,'M1'!$A:$C,R$2,FALSE)),"NOT PRESENT",VLOOKUP($P1805,'M1'!$A:$C,R$2,FALSE)),IF($N1805=2,IF(ISERROR(VLOOKUP(DATA!$P1805,'M2'!$A:$C,R$2,FALSE)),"NOT PRESENT",VLOOKUP(DATA!$P1805,'M2'!$A:$C,R$2,FALSE)),IF($N1805=0,IF(ISERROR(VLOOKUP($P1805,'M1'!$A:$C,R$2,FALSE)),IF(ISERROR(VLOOKUP(DATA!$P1805,'M2'!$A:$C,R$2,FALSE)),"NOT PRESENT",VLOOKUP(DATA!$P1805,'M2'!$A:$C,R$2,FALSE)),VLOOKUP($P1805,'M1'!$A:$C,R$2,FALSE)),"SPECIFY METHOD")))</f>
        <v>No Debris found</v>
      </c>
      <c r="S1805" s="33">
        <f t="shared" si="3479"/>
        <v>0</v>
      </c>
      <c r="T1805" s="2">
        <v>0</v>
      </c>
    </row>
    <row r="1806" spans="2:20">
      <c r="B1806" s="2" t="str">
        <f t="shared" ref="B1806:D1806" si="3596">IF(ISERROR(B1805),IF(ISERROR(B1804),IF(ISERROR(B1803),"BLANK",B1803),B1804),B1805)</f>
        <v>LH</v>
      </c>
      <c r="C1806" s="2" t="str">
        <f t="shared" si="3596"/>
        <v>KK</v>
      </c>
      <c r="D1806" s="2" t="str">
        <f t="shared" si="3596"/>
        <v>BC3</v>
      </c>
      <c r="E1806" s="7" t="str">
        <f>IF(ISERROR(VLOOKUP($D1806,SITES!$A:$E,2,FALSE)),"",VLOOKUP($D1806,SITES!$A:$E,2,FALSE))</f>
        <v>Broward County 3</v>
      </c>
      <c r="F1806" s="4">
        <f>IF(ISERROR(VLOOKUP($D1806,SITES!$A:$E,3,FALSE)),"",VLOOKUP($D1806,SITES!$A:$E,3,FALSE))</f>
        <v>26.158633333333334</v>
      </c>
      <c r="G1806" s="31">
        <f>IF(ISERROR(VLOOKUP($D1806,SITES!$A:$E,4,FALSE)),"",VLOOKUP($D1806,SITES!$A:$E,4,FALSE))</f>
        <v>-80.077349999999996</v>
      </c>
      <c r="H1806" s="50">
        <f t="shared" ref="H1806:P1806" si="3597">IF(ISERROR(H1805),IF(ISERROR(H1804),IF(ISERROR(H1803),"BLANK",H1803),H1804),H1805)</f>
        <v>45479</v>
      </c>
      <c r="I1806" s="2">
        <f t="shared" si="3597"/>
        <v>15</v>
      </c>
      <c r="J1806" s="2" t="str">
        <f t="shared" si="3597"/>
        <v>N</v>
      </c>
      <c r="K1806" s="6">
        <f t="shared" si="3597"/>
        <v>0.41666666666666669</v>
      </c>
      <c r="L1806" s="2" t="str">
        <f t="shared" si="3597"/>
        <v>Angela</v>
      </c>
      <c r="M1806" s="2">
        <f t="shared" si="3597"/>
        <v>18.899999999999999</v>
      </c>
      <c r="N1806" s="2">
        <f t="shared" si="3597"/>
        <v>2</v>
      </c>
      <c r="O1806" s="2">
        <f t="shared" si="3597"/>
        <v>2</v>
      </c>
      <c r="P1806" s="2" t="str">
        <f t="shared" si="3597"/>
        <v>dez</v>
      </c>
      <c r="Q1806" s="7" t="str">
        <f>IF($N1806=1,IF(ISERROR(VLOOKUP($P1806,'M1'!$A:$C,Q$2,FALSE)),"NOT PRESENT",VLOOKUP($P1806,'M1'!$A:$C,Q$2,FALSE)),IF($N1806=2,IF(ISERROR(VLOOKUP(DATA!$P1806,'M2'!$A:$C,Q$2,FALSE)),"NOT PRESENT",VLOOKUP(DATA!$P1806,'M2'!$A:$C,Q$2,FALSE)),IF($N1806=0,IF(ISERROR(VLOOKUP($P1806,'M1'!$A:$C,Q$2,FALSE)),IF(ISERROR(VLOOKUP(DATA!$P1806,'M2'!$A:$C,Q$2,FALSE)),"NOT PRESENT",VLOOKUP(DATA!$P1806,'M2'!$A:$C,Q$2,FALSE)),VLOOKUP($P1806,'M1'!$A:$C,Q$2,FALSE)),"SPECIFY METHOD")))</f>
        <v>Debris - Zero</v>
      </c>
      <c r="R1806" s="7" t="str">
        <f>IF($N1806=1,IF(ISERROR(VLOOKUP($P1806,'M1'!$A:$C,R$2,FALSE)),"NOT PRESENT",VLOOKUP($P1806,'M1'!$A:$C,R$2,FALSE)),IF($N1806=2,IF(ISERROR(VLOOKUP(DATA!$P1806,'M2'!$A:$C,R$2,FALSE)),"NOT PRESENT",VLOOKUP(DATA!$P1806,'M2'!$A:$C,R$2,FALSE)),IF($N1806=0,IF(ISERROR(VLOOKUP($P1806,'M1'!$A:$C,R$2,FALSE)),IF(ISERROR(VLOOKUP(DATA!$P1806,'M2'!$A:$C,R$2,FALSE)),"NOT PRESENT",VLOOKUP(DATA!$P1806,'M2'!$A:$C,R$2,FALSE)),VLOOKUP($P1806,'M1'!$A:$C,R$2,FALSE)),"SPECIFY METHOD")))</f>
        <v>No Debris found</v>
      </c>
      <c r="S1806" s="33">
        <f t="shared" si="3479"/>
        <v>0</v>
      </c>
      <c r="T1806" s="2">
        <v>0</v>
      </c>
    </row>
    <row r="1807" spans="2:20">
      <c r="B1807" s="2" t="str">
        <f t="shared" ref="B1807:D1807" si="3598">IF(ISERROR(B1806),IF(ISERROR(B1805),IF(ISERROR(B1804),"BLANK",B1804),B1805),B1806)</f>
        <v>LH</v>
      </c>
      <c r="C1807" s="2" t="str">
        <f t="shared" si="3598"/>
        <v>KK</v>
      </c>
      <c r="D1807" s="2" t="str">
        <f t="shared" si="3598"/>
        <v>BC3</v>
      </c>
      <c r="E1807" s="7" t="str">
        <f>IF(ISERROR(VLOOKUP($D1807,SITES!$A:$E,2,FALSE)),"",VLOOKUP($D1807,SITES!$A:$E,2,FALSE))</f>
        <v>Broward County 3</v>
      </c>
      <c r="F1807" s="4">
        <f>IF(ISERROR(VLOOKUP($D1807,SITES!$A:$E,3,FALSE)),"",VLOOKUP($D1807,SITES!$A:$E,3,FALSE))</f>
        <v>26.158633333333334</v>
      </c>
      <c r="G1807" s="31">
        <f>IF(ISERROR(VLOOKUP($D1807,SITES!$A:$E,4,FALSE)),"",VLOOKUP($D1807,SITES!$A:$E,4,FALSE))</f>
        <v>-80.077349999999996</v>
      </c>
      <c r="H1807" s="50">
        <f t="shared" ref="H1807:P1807" si="3599">IF(ISERROR(H1806),IF(ISERROR(H1805),IF(ISERROR(H1804),"BLANK",H1804),H1805),H1806)</f>
        <v>45479</v>
      </c>
      <c r="I1807" s="2">
        <f t="shared" si="3599"/>
        <v>15</v>
      </c>
      <c r="J1807" s="2" t="str">
        <f t="shared" si="3599"/>
        <v>N</v>
      </c>
      <c r="K1807" s="6">
        <f t="shared" si="3599"/>
        <v>0.41666666666666669</v>
      </c>
      <c r="L1807" s="2" t="str">
        <f t="shared" si="3599"/>
        <v>Angela</v>
      </c>
      <c r="M1807" s="2">
        <f t="shared" si="3599"/>
        <v>18.899999999999999</v>
      </c>
      <c r="N1807" s="2">
        <f t="shared" si="3599"/>
        <v>2</v>
      </c>
      <c r="O1807" s="2">
        <f t="shared" si="3599"/>
        <v>2</v>
      </c>
      <c r="P1807" s="2" t="str">
        <f t="shared" si="3599"/>
        <v>dez</v>
      </c>
      <c r="Q1807" s="7" t="str">
        <f>IF($N1807=1,IF(ISERROR(VLOOKUP($P1807,'M1'!$A:$C,Q$2,FALSE)),"NOT PRESENT",VLOOKUP($P1807,'M1'!$A:$C,Q$2,FALSE)),IF($N1807=2,IF(ISERROR(VLOOKUP(DATA!$P1807,'M2'!$A:$C,Q$2,FALSE)),"NOT PRESENT",VLOOKUP(DATA!$P1807,'M2'!$A:$C,Q$2,FALSE)),IF($N1807=0,IF(ISERROR(VLOOKUP($P1807,'M1'!$A:$C,Q$2,FALSE)),IF(ISERROR(VLOOKUP(DATA!$P1807,'M2'!$A:$C,Q$2,FALSE)),"NOT PRESENT",VLOOKUP(DATA!$P1807,'M2'!$A:$C,Q$2,FALSE)),VLOOKUP($P1807,'M1'!$A:$C,Q$2,FALSE)),"SPECIFY METHOD")))</f>
        <v>Debris - Zero</v>
      </c>
      <c r="R1807" s="7" t="str">
        <f>IF($N1807=1,IF(ISERROR(VLOOKUP($P1807,'M1'!$A:$C,R$2,FALSE)),"NOT PRESENT",VLOOKUP($P1807,'M1'!$A:$C,R$2,FALSE)),IF($N1807=2,IF(ISERROR(VLOOKUP(DATA!$P1807,'M2'!$A:$C,R$2,FALSE)),"NOT PRESENT",VLOOKUP(DATA!$P1807,'M2'!$A:$C,R$2,FALSE)),IF($N1807=0,IF(ISERROR(VLOOKUP($P1807,'M1'!$A:$C,R$2,FALSE)),IF(ISERROR(VLOOKUP(DATA!$P1807,'M2'!$A:$C,R$2,FALSE)),"NOT PRESENT",VLOOKUP(DATA!$P1807,'M2'!$A:$C,R$2,FALSE)),VLOOKUP($P1807,'M1'!$A:$C,R$2,FALSE)),"SPECIFY METHOD")))</f>
        <v>No Debris found</v>
      </c>
      <c r="S1807" s="33">
        <f t="shared" si="3479"/>
        <v>0</v>
      </c>
      <c r="T1807" s="2">
        <v>0</v>
      </c>
    </row>
    <row r="1808" spans="2:20">
      <c r="B1808" s="2" t="str">
        <f t="shared" ref="B1808:D1808" si="3600">IF(ISERROR(B1807),IF(ISERROR(B1806),IF(ISERROR(B1805),"BLANK",B1805),B1806),B1807)</f>
        <v>LH</v>
      </c>
      <c r="C1808" s="2" t="str">
        <f t="shared" si="3600"/>
        <v>KK</v>
      </c>
      <c r="D1808" s="2" t="str">
        <f t="shared" si="3600"/>
        <v>BC3</v>
      </c>
      <c r="E1808" s="7" t="str">
        <f>IF(ISERROR(VLOOKUP($D1808,SITES!$A:$E,2,FALSE)),"",VLOOKUP($D1808,SITES!$A:$E,2,FALSE))</f>
        <v>Broward County 3</v>
      </c>
      <c r="F1808" s="4">
        <f>IF(ISERROR(VLOOKUP($D1808,SITES!$A:$E,3,FALSE)),"",VLOOKUP($D1808,SITES!$A:$E,3,FALSE))</f>
        <v>26.158633333333334</v>
      </c>
      <c r="G1808" s="31">
        <f>IF(ISERROR(VLOOKUP($D1808,SITES!$A:$E,4,FALSE)),"",VLOOKUP($D1808,SITES!$A:$E,4,FALSE))</f>
        <v>-80.077349999999996</v>
      </c>
      <c r="H1808" s="50">
        <f t="shared" ref="H1808:P1808" si="3601">IF(ISERROR(H1807),IF(ISERROR(H1806),IF(ISERROR(H1805),"BLANK",H1805),H1806),H1807)</f>
        <v>45479</v>
      </c>
      <c r="I1808" s="2">
        <f t="shared" si="3601"/>
        <v>15</v>
      </c>
      <c r="J1808" s="2" t="str">
        <f t="shared" si="3601"/>
        <v>N</v>
      </c>
      <c r="K1808" s="6">
        <f t="shared" si="3601"/>
        <v>0.41666666666666669</v>
      </c>
      <c r="L1808" s="2" t="str">
        <f t="shared" si="3601"/>
        <v>Angela</v>
      </c>
      <c r="M1808" s="2">
        <f t="shared" si="3601"/>
        <v>18.899999999999999</v>
      </c>
      <c r="N1808" s="2">
        <f t="shared" si="3601"/>
        <v>2</v>
      </c>
      <c r="O1808" s="2">
        <f t="shared" si="3601"/>
        <v>2</v>
      </c>
      <c r="P1808" s="2" t="str">
        <f t="shared" si="3601"/>
        <v>dez</v>
      </c>
      <c r="Q1808" s="7" t="str">
        <f>IF($N1808=1,IF(ISERROR(VLOOKUP($P1808,'M1'!$A:$C,Q$2,FALSE)),"NOT PRESENT",VLOOKUP($P1808,'M1'!$A:$C,Q$2,FALSE)),IF($N1808=2,IF(ISERROR(VLOOKUP(DATA!$P1808,'M2'!$A:$C,Q$2,FALSE)),"NOT PRESENT",VLOOKUP(DATA!$P1808,'M2'!$A:$C,Q$2,FALSE)),IF($N1808=0,IF(ISERROR(VLOOKUP($P1808,'M1'!$A:$C,Q$2,FALSE)),IF(ISERROR(VLOOKUP(DATA!$P1808,'M2'!$A:$C,Q$2,FALSE)),"NOT PRESENT",VLOOKUP(DATA!$P1808,'M2'!$A:$C,Q$2,FALSE)),VLOOKUP($P1808,'M1'!$A:$C,Q$2,FALSE)),"SPECIFY METHOD")))</f>
        <v>Debris - Zero</v>
      </c>
      <c r="R1808" s="7" t="str">
        <f>IF($N1808=1,IF(ISERROR(VLOOKUP($P1808,'M1'!$A:$C,R$2,FALSE)),"NOT PRESENT",VLOOKUP($P1808,'M1'!$A:$C,R$2,FALSE)),IF($N1808=2,IF(ISERROR(VLOOKUP(DATA!$P1808,'M2'!$A:$C,R$2,FALSE)),"NOT PRESENT",VLOOKUP(DATA!$P1808,'M2'!$A:$C,R$2,FALSE)),IF($N1808=0,IF(ISERROR(VLOOKUP($P1808,'M1'!$A:$C,R$2,FALSE)),IF(ISERROR(VLOOKUP(DATA!$P1808,'M2'!$A:$C,R$2,FALSE)),"NOT PRESENT",VLOOKUP(DATA!$P1808,'M2'!$A:$C,R$2,FALSE)),VLOOKUP($P1808,'M1'!$A:$C,R$2,FALSE)),"SPECIFY METHOD")))</f>
        <v>No Debris found</v>
      </c>
      <c r="S1808" s="33">
        <f t="shared" si="3479"/>
        <v>0</v>
      </c>
      <c r="T1808" s="2">
        <v>0</v>
      </c>
    </row>
    <row r="1809" spans="2:20">
      <c r="B1809" s="2" t="str">
        <f t="shared" ref="B1809:D1809" si="3602">IF(ISERROR(B1808),IF(ISERROR(B1807),IF(ISERROR(B1806),"BLANK",B1806),B1807),B1808)</f>
        <v>LH</v>
      </c>
      <c r="C1809" s="2" t="str">
        <f t="shared" si="3602"/>
        <v>KK</v>
      </c>
      <c r="D1809" s="2" t="str">
        <f t="shared" si="3602"/>
        <v>BC3</v>
      </c>
      <c r="E1809" s="7" t="str">
        <f>IF(ISERROR(VLOOKUP($D1809,SITES!$A:$E,2,FALSE)),"",VLOOKUP($D1809,SITES!$A:$E,2,FALSE))</f>
        <v>Broward County 3</v>
      </c>
      <c r="F1809" s="4">
        <f>IF(ISERROR(VLOOKUP($D1809,SITES!$A:$E,3,FALSE)),"",VLOOKUP($D1809,SITES!$A:$E,3,FALSE))</f>
        <v>26.158633333333334</v>
      </c>
      <c r="G1809" s="31">
        <f>IF(ISERROR(VLOOKUP($D1809,SITES!$A:$E,4,FALSE)),"",VLOOKUP($D1809,SITES!$A:$E,4,FALSE))</f>
        <v>-80.077349999999996</v>
      </c>
      <c r="H1809" s="50">
        <f t="shared" ref="H1809:P1809" si="3603">IF(ISERROR(H1808),IF(ISERROR(H1807),IF(ISERROR(H1806),"BLANK",H1806),H1807),H1808)</f>
        <v>45479</v>
      </c>
      <c r="I1809" s="2">
        <f t="shared" si="3603"/>
        <v>15</v>
      </c>
      <c r="J1809" s="2" t="str">
        <f t="shared" si="3603"/>
        <v>N</v>
      </c>
      <c r="K1809" s="6">
        <f t="shared" si="3603"/>
        <v>0.41666666666666669</v>
      </c>
      <c r="L1809" s="2" t="str">
        <f t="shared" si="3603"/>
        <v>Angela</v>
      </c>
      <c r="M1809" s="2">
        <f t="shared" si="3603"/>
        <v>18.899999999999999</v>
      </c>
      <c r="N1809" s="2">
        <f t="shared" si="3603"/>
        <v>2</v>
      </c>
      <c r="O1809" s="2">
        <f t="shared" si="3603"/>
        <v>2</v>
      </c>
      <c r="P1809" s="2" t="str">
        <f t="shared" si="3603"/>
        <v>dez</v>
      </c>
      <c r="Q1809" s="7" t="str">
        <f>IF($N1809=1,IF(ISERROR(VLOOKUP($P1809,'M1'!$A:$C,Q$2,FALSE)),"NOT PRESENT",VLOOKUP($P1809,'M1'!$A:$C,Q$2,FALSE)),IF($N1809=2,IF(ISERROR(VLOOKUP(DATA!$P1809,'M2'!$A:$C,Q$2,FALSE)),"NOT PRESENT",VLOOKUP(DATA!$P1809,'M2'!$A:$C,Q$2,FALSE)),IF($N1809=0,IF(ISERROR(VLOOKUP($P1809,'M1'!$A:$C,Q$2,FALSE)),IF(ISERROR(VLOOKUP(DATA!$P1809,'M2'!$A:$C,Q$2,FALSE)),"NOT PRESENT",VLOOKUP(DATA!$P1809,'M2'!$A:$C,Q$2,FALSE)),VLOOKUP($P1809,'M1'!$A:$C,Q$2,FALSE)),"SPECIFY METHOD")))</f>
        <v>Debris - Zero</v>
      </c>
      <c r="R1809" s="7" t="str">
        <f>IF($N1809=1,IF(ISERROR(VLOOKUP($P1809,'M1'!$A:$C,R$2,FALSE)),"NOT PRESENT",VLOOKUP($P1809,'M1'!$A:$C,R$2,FALSE)),IF($N1809=2,IF(ISERROR(VLOOKUP(DATA!$P1809,'M2'!$A:$C,R$2,FALSE)),"NOT PRESENT",VLOOKUP(DATA!$P1809,'M2'!$A:$C,R$2,FALSE)),IF($N1809=0,IF(ISERROR(VLOOKUP($P1809,'M1'!$A:$C,R$2,FALSE)),IF(ISERROR(VLOOKUP(DATA!$P1809,'M2'!$A:$C,R$2,FALSE)),"NOT PRESENT",VLOOKUP(DATA!$P1809,'M2'!$A:$C,R$2,FALSE)),VLOOKUP($P1809,'M1'!$A:$C,R$2,FALSE)),"SPECIFY METHOD")))</f>
        <v>No Debris found</v>
      </c>
      <c r="S1809" s="33">
        <f t="shared" si="3479"/>
        <v>0</v>
      </c>
      <c r="T1809" s="2">
        <v>0</v>
      </c>
    </row>
    <row r="1810" spans="2:20">
      <c r="B1810" s="2" t="str">
        <f t="shared" ref="B1810:D1810" si="3604">IF(ISERROR(B1809),IF(ISERROR(B1808),IF(ISERROR(B1807),"BLANK",B1807),B1808),B1809)</f>
        <v>LH</v>
      </c>
      <c r="C1810" s="2" t="str">
        <f t="shared" si="3604"/>
        <v>KK</v>
      </c>
      <c r="D1810" s="2" t="str">
        <f t="shared" si="3604"/>
        <v>BC3</v>
      </c>
      <c r="E1810" s="7" t="str">
        <f>IF(ISERROR(VLOOKUP($D1810,SITES!$A:$E,2,FALSE)),"",VLOOKUP($D1810,SITES!$A:$E,2,FALSE))</f>
        <v>Broward County 3</v>
      </c>
      <c r="F1810" s="4">
        <f>IF(ISERROR(VLOOKUP($D1810,SITES!$A:$E,3,FALSE)),"",VLOOKUP($D1810,SITES!$A:$E,3,FALSE))</f>
        <v>26.158633333333334</v>
      </c>
      <c r="G1810" s="31">
        <f>IF(ISERROR(VLOOKUP($D1810,SITES!$A:$E,4,FALSE)),"",VLOOKUP($D1810,SITES!$A:$E,4,FALSE))</f>
        <v>-80.077349999999996</v>
      </c>
      <c r="H1810" s="50">
        <f t="shared" ref="H1810:P1810" si="3605">IF(ISERROR(H1809),IF(ISERROR(H1808),IF(ISERROR(H1807),"BLANK",H1807),H1808),H1809)</f>
        <v>45479</v>
      </c>
      <c r="I1810" s="2">
        <f t="shared" si="3605"/>
        <v>15</v>
      </c>
      <c r="J1810" s="2" t="str">
        <f t="shared" si="3605"/>
        <v>N</v>
      </c>
      <c r="K1810" s="6">
        <f t="shared" si="3605"/>
        <v>0.41666666666666669</v>
      </c>
      <c r="L1810" s="2" t="str">
        <f t="shared" si="3605"/>
        <v>Angela</v>
      </c>
      <c r="M1810" s="2">
        <f t="shared" si="3605"/>
        <v>18.899999999999999</v>
      </c>
      <c r="N1810" s="2">
        <f t="shared" si="3605"/>
        <v>2</v>
      </c>
      <c r="O1810" s="2">
        <f t="shared" si="3605"/>
        <v>2</v>
      </c>
      <c r="P1810" s="2" t="str">
        <f t="shared" si="3605"/>
        <v>dez</v>
      </c>
      <c r="Q1810" s="7" t="str">
        <f>IF($N1810=1,IF(ISERROR(VLOOKUP($P1810,'M1'!$A:$C,Q$2,FALSE)),"NOT PRESENT",VLOOKUP($P1810,'M1'!$A:$C,Q$2,FALSE)),IF($N1810=2,IF(ISERROR(VLOOKUP(DATA!$P1810,'M2'!$A:$C,Q$2,FALSE)),"NOT PRESENT",VLOOKUP(DATA!$P1810,'M2'!$A:$C,Q$2,FALSE)),IF($N1810=0,IF(ISERROR(VLOOKUP($P1810,'M1'!$A:$C,Q$2,FALSE)),IF(ISERROR(VLOOKUP(DATA!$P1810,'M2'!$A:$C,Q$2,FALSE)),"NOT PRESENT",VLOOKUP(DATA!$P1810,'M2'!$A:$C,Q$2,FALSE)),VLOOKUP($P1810,'M1'!$A:$C,Q$2,FALSE)),"SPECIFY METHOD")))</f>
        <v>Debris - Zero</v>
      </c>
      <c r="R1810" s="7" t="str">
        <f>IF($N1810=1,IF(ISERROR(VLOOKUP($P1810,'M1'!$A:$C,R$2,FALSE)),"NOT PRESENT",VLOOKUP($P1810,'M1'!$A:$C,R$2,FALSE)),IF($N1810=2,IF(ISERROR(VLOOKUP(DATA!$P1810,'M2'!$A:$C,R$2,FALSE)),"NOT PRESENT",VLOOKUP(DATA!$P1810,'M2'!$A:$C,R$2,FALSE)),IF($N1810=0,IF(ISERROR(VLOOKUP($P1810,'M1'!$A:$C,R$2,FALSE)),IF(ISERROR(VLOOKUP(DATA!$P1810,'M2'!$A:$C,R$2,FALSE)),"NOT PRESENT",VLOOKUP(DATA!$P1810,'M2'!$A:$C,R$2,FALSE)),VLOOKUP($P1810,'M1'!$A:$C,R$2,FALSE)),"SPECIFY METHOD")))</f>
        <v>No Debris found</v>
      </c>
      <c r="S1810" s="33">
        <f t="shared" si="3479"/>
        <v>0</v>
      </c>
      <c r="T1810" s="2">
        <v>0</v>
      </c>
    </row>
    <row r="1811" spans="2:20">
      <c r="B1811" s="2" t="str">
        <f t="shared" ref="B1811:D1811" si="3606">IF(ISERROR(B1810),IF(ISERROR(B1809),IF(ISERROR(B1808),"BLANK",B1808),B1809),B1810)</f>
        <v>LH</v>
      </c>
      <c r="C1811" s="2" t="str">
        <f t="shared" si="3606"/>
        <v>KK</v>
      </c>
      <c r="D1811" s="2" t="str">
        <f t="shared" si="3606"/>
        <v>BC3</v>
      </c>
      <c r="E1811" s="7" t="str">
        <f>IF(ISERROR(VLOOKUP($D1811,SITES!$A:$E,2,FALSE)),"",VLOOKUP($D1811,SITES!$A:$E,2,FALSE))</f>
        <v>Broward County 3</v>
      </c>
      <c r="F1811" s="4">
        <f>IF(ISERROR(VLOOKUP($D1811,SITES!$A:$E,3,FALSE)),"",VLOOKUP($D1811,SITES!$A:$E,3,FALSE))</f>
        <v>26.158633333333334</v>
      </c>
      <c r="G1811" s="31">
        <f>IF(ISERROR(VLOOKUP($D1811,SITES!$A:$E,4,FALSE)),"",VLOOKUP($D1811,SITES!$A:$E,4,FALSE))</f>
        <v>-80.077349999999996</v>
      </c>
      <c r="H1811" s="50">
        <f t="shared" ref="H1811:P1811" si="3607">IF(ISERROR(H1810),IF(ISERROR(H1809),IF(ISERROR(H1808),"BLANK",H1808),H1809),H1810)</f>
        <v>45479</v>
      </c>
      <c r="I1811" s="2">
        <f t="shared" si="3607"/>
        <v>15</v>
      </c>
      <c r="J1811" s="2" t="str">
        <f t="shared" si="3607"/>
        <v>N</v>
      </c>
      <c r="K1811" s="6">
        <f t="shared" si="3607"/>
        <v>0.41666666666666669</v>
      </c>
      <c r="L1811" s="2" t="str">
        <f t="shared" si="3607"/>
        <v>Angela</v>
      </c>
      <c r="M1811" s="2">
        <f t="shared" si="3607"/>
        <v>18.899999999999999</v>
      </c>
      <c r="N1811" s="2">
        <f t="shared" si="3607"/>
        <v>2</v>
      </c>
      <c r="O1811" s="2">
        <f t="shared" si="3607"/>
        <v>2</v>
      </c>
      <c r="P1811" s="2" t="str">
        <f t="shared" si="3607"/>
        <v>dez</v>
      </c>
      <c r="Q1811" s="7" t="str">
        <f>IF($N1811=1,IF(ISERROR(VLOOKUP($P1811,'M1'!$A:$C,Q$2,FALSE)),"NOT PRESENT",VLOOKUP($P1811,'M1'!$A:$C,Q$2,FALSE)),IF($N1811=2,IF(ISERROR(VLOOKUP(DATA!$P1811,'M2'!$A:$C,Q$2,FALSE)),"NOT PRESENT",VLOOKUP(DATA!$P1811,'M2'!$A:$C,Q$2,FALSE)),IF($N1811=0,IF(ISERROR(VLOOKUP($P1811,'M1'!$A:$C,Q$2,FALSE)),IF(ISERROR(VLOOKUP(DATA!$P1811,'M2'!$A:$C,Q$2,FALSE)),"NOT PRESENT",VLOOKUP(DATA!$P1811,'M2'!$A:$C,Q$2,FALSE)),VLOOKUP($P1811,'M1'!$A:$C,Q$2,FALSE)),"SPECIFY METHOD")))</f>
        <v>Debris - Zero</v>
      </c>
      <c r="R1811" s="7" t="str">
        <f>IF($N1811=1,IF(ISERROR(VLOOKUP($P1811,'M1'!$A:$C,R$2,FALSE)),"NOT PRESENT",VLOOKUP($P1811,'M1'!$A:$C,R$2,FALSE)),IF($N1811=2,IF(ISERROR(VLOOKUP(DATA!$P1811,'M2'!$A:$C,R$2,FALSE)),"NOT PRESENT",VLOOKUP(DATA!$P1811,'M2'!$A:$C,R$2,FALSE)),IF($N1811=0,IF(ISERROR(VLOOKUP($P1811,'M1'!$A:$C,R$2,FALSE)),IF(ISERROR(VLOOKUP(DATA!$P1811,'M2'!$A:$C,R$2,FALSE)),"NOT PRESENT",VLOOKUP(DATA!$P1811,'M2'!$A:$C,R$2,FALSE)),VLOOKUP($P1811,'M1'!$A:$C,R$2,FALSE)),"SPECIFY METHOD")))</f>
        <v>No Debris found</v>
      </c>
      <c r="S1811" s="33">
        <f t="shared" ref="S1811:S1874" si="3608">SUM(T1811:AV1811)</f>
        <v>0</v>
      </c>
      <c r="T1811" s="2">
        <v>0</v>
      </c>
    </row>
    <row r="1812" spans="2:20">
      <c r="B1812" s="2" t="str">
        <f t="shared" ref="B1812:D1812" si="3609">IF(ISERROR(B1811),IF(ISERROR(B1810),IF(ISERROR(B1809),"BLANK",B1809),B1810),B1811)</f>
        <v>LH</v>
      </c>
      <c r="C1812" s="2" t="str">
        <f t="shared" si="3609"/>
        <v>KK</v>
      </c>
      <c r="D1812" s="2" t="str">
        <f t="shared" si="3609"/>
        <v>BC3</v>
      </c>
      <c r="E1812" s="7" t="str">
        <f>IF(ISERROR(VLOOKUP($D1812,SITES!$A:$E,2,FALSE)),"",VLOOKUP($D1812,SITES!$A:$E,2,FALSE))</f>
        <v>Broward County 3</v>
      </c>
      <c r="F1812" s="4">
        <f>IF(ISERROR(VLOOKUP($D1812,SITES!$A:$E,3,FALSE)),"",VLOOKUP($D1812,SITES!$A:$E,3,FALSE))</f>
        <v>26.158633333333334</v>
      </c>
      <c r="G1812" s="31">
        <f>IF(ISERROR(VLOOKUP($D1812,SITES!$A:$E,4,FALSE)),"",VLOOKUP($D1812,SITES!$A:$E,4,FALSE))</f>
        <v>-80.077349999999996</v>
      </c>
      <c r="H1812" s="50">
        <f t="shared" ref="H1812:P1812" si="3610">IF(ISERROR(H1811),IF(ISERROR(H1810),IF(ISERROR(H1809),"BLANK",H1809),H1810),H1811)</f>
        <v>45479</v>
      </c>
      <c r="I1812" s="2">
        <f t="shared" si="3610"/>
        <v>15</v>
      </c>
      <c r="J1812" s="2" t="str">
        <f t="shared" si="3610"/>
        <v>N</v>
      </c>
      <c r="K1812" s="6">
        <f t="shared" si="3610"/>
        <v>0.41666666666666669</v>
      </c>
      <c r="L1812" s="2" t="str">
        <f t="shared" si="3610"/>
        <v>Angela</v>
      </c>
      <c r="M1812" s="2">
        <f t="shared" si="3610"/>
        <v>18.899999999999999</v>
      </c>
      <c r="N1812" s="2">
        <f t="shared" si="3610"/>
        <v>2</v>
      </c>
      <c r="O1812" s="2">
        <f t="shared" si="3610"/>
        <v>2</v>
      </c>
      <c r="P1812" s="2" t="str">
        <f t="shared" si="3610"/>
        <v>dez</v>
      </c>
      <c r="Q1812" s="7" t="str">
        <f>IF($N1812=1,IF(ISERROR(VLOOKUP($P1812,'M1'!$A:$C,Q$2,FALSE)),"NOT PRESENT",VLOOKUP($P1812,'M1'!$A:$C,Q$2,FALSE)),IF($N1812=2,IF(ISERROR(VLOOKUP(DATA!$P1812,'M2'!$A:$C,Q$2,FALSE)),"NOT PRESENT",VLOOKUP(DATA!$P1812,'M2'!$A:$C,Q$2,FALSE)),IF($N1812=0,IF(ISERROR(VLOOKUP($P1812,'M1'!$A:$C,Q$2,FALSE)),IF(ISERROR(VLOOKUP(DATA!$P1812,'M2'!$A:$C,Q$2,FALSE)),"NOT PRESENT",VLOOKUP(DATA!$P1812,'M2'!$A:$C,Q$2,FALSE)),VLOOKUP($P1812,'M1'!$A:$C,Q$2,FALSE)),"SPECIFY METHOD")))</f>
        <v>Debris - Zero</v>
      </c>
      <c r="R1812" s="7" t="str">
        <f>IF($N1812=1,IF(ISERROR(VLOOKUP($P1812,'M1'!$A:$C,R$2,FALSE)),"NOT PRESENT",VLOOKUP($P1812,'M1'!$A:$C,R$2,FALSE)),IF($N1812=2,IF(ISERROR(VLOOKUP(DATA!$P1812,'M2'!$A:$C,R$2,FALSE)),"NOT PRESENT",VLOOKUP(DATA!$P1812,'M2'!$A:$C,R$2,FALSE)),IF($N1812=0,IF(ISERROR(VLOOKUP($P1812,'M1'!$A:$C,R$2,FALSE)),IF(ISERROR(VLOOKUP(DATA!$P1812,'M2'!$A:$C,R$2,FALSE)),"NOT PRESENT",VLOOKUP(DATA!$P1812,'M2'!$A:$C,R$2,FALSE)),VLOOKUP($P1812,'M1'!$A:$C,R$2,FALSE)),"SPECIFY METHOD")))</f>
        <v>No Debris found</v>
      </c>
      <c r="S1812" s="33">
        <f t="shared" si="3608"/>
        <v>0</v>
      </c>
      <c r="T1812" s="2">
        <v>0</v>
      </c>
    </row>
    <row r="1813" spans="2:20">
      <c r="B1813" s="2" t="str">
        <f t="shared" ref="B1813:D1813" si="3611">IF(ISERROR(B1812),IF(ISERROR(B1811),IF(ISERROR(B1810),"BLANK",B1810),B1811),B1812)</f>
        <v>LH</v>
      </c>
      <c r="C1813" s="2" t="str">
        <f t="shared" si="3611"/>
        <v>KK</v>
      </c>
      <c r="D1813" s="2" t="str">
        <f t="shared" si="3611"/>
        <v>BC3</v>
      </c>
      <c r="E1813" s="7" t="str">
        <f>IF(ISERROR(VLOOKUP($D1813,SITES!$A:$E,2,FALSE)),"",VLOOKUP($D1813,SITES!$A:$E,2,FALSE))</f>
        <v>Broward County 3</v>
      </c>
      <c r="F1813" s="4">
        <f>IF(ISERROR(VLOOKUP($D1813,SITES!$A:$E,3,FALSE)),"",VLOOKUP($D1813,SITES!$A:$E,3,FALSE))</f>
        <v>26.158633333333334</v>
      </c>
      <c r="G1813" s="31">
        <f>IF(ISERROR(VLOOKUP($D1813,SITES!$A:$E,4,FALSE)),"",VLOOKUP($D1813,SITES!$A:$E,4,FALSE))</f>
        <v>-80.077349999999996</v>
      </c>
      <c r="H1813" s="50">
        <f t="shared" ref="H1813:P1813" si="3612">IF(ISERROR(H1812),IF(ISERROR(H1811),IF(ISERROR(H1810),"BLANK",H1810),H1811),H1812)</f>
        <v>45479</v>
      </c>
      <c r="I1813" s="2">
        <f t="shared" si="3612"/>
        <v>15</v>
      </c>
      <c r="J1813" s="2" t="str">
        <f t="shared" si="3612"/>
        <v>N</v>
      </c>
      <c r="K1813" s="6">
        <f t="shared" si="3612"/>
        <v>0.41666666666666669</v>
      </c>
      <c r="L1813" s="2" t="str">
        <f t="shared" si="3612"/>
        <v>Angela</v>
      </c>
      <c r="M1813" s="2">
        <f t="shared" si="3612"/>
        <v>18.899999999999999</v>
      </c>
      <c r="N1813" s="2">
        <f t="shared" si="3612"/>
        <v>2</v>
      </c>
      <c r="O1813" s="2">
        <f t="shared" si="3612"/>
        <v>2</v>
      </c>
      <c r="P1813" s="2" t="str">
        <f t="shared" si="3612"/>
        <v>dez</v>
      </c>
      <c r="Q1813" s="7" t="str">
        <f>IF($N1813=1,IF(ISERROR(VLOOKUP($P1813,'M1'!$A:$C,Q$2,FALSE)),"NOT PRESENT",VLOOKUP($P1813,'M1'!$A:$C,Q$2,FALSE)),IF($N1813=2,IF(ISERROR(VLOOKUP(DATA!$P1813,'M2'!$A:$C,Q$2,FALSE)),"NOT PRESENT",VLOOKUP(DATA!$P1813,'M2'!$A:$C,Q$2,FALSE)),IF($N1813=0,IF(ISERROR(VLOOKUP($P1813,'M1'!$A:$C,Q$2,FALSE)),IF(ISERROR(VLOOKUP(DATA!$P1813,'M2'!$A:$C,Q$2,FALSE)),"NOT PRESENT",VLOOKUP(DATA!$P1813,'M2'!$A:$C,Q$2,FALSE)),VLOOKUP($P1813,'M1'!$A:$C,Q$2,FALSE)),"SPECIFY METHOD")))</f>
        <v>Debris - Zero</v>
      </c>
      <c r="R1813" s="7" t="str">
        <f>IF($N1813=1,IF(ISERROR(VLOOKUP($P1813,'M1'!$A:$C,R$2,FALSE)),"NOT PRESENT",VLOOKUP($P1813,'M1'!$A:$C,R$2,FALSE)),IF($N1813=2,IF(ISERROR(VLOOKUP(DATA!$P1813,'M2'!$A:$C,R$2,FALSE)),"NOT PRESENT",VLOOKUP(DATA!$P1813,'M2'!$A:$C,R$2,FALSE)),IF($N1813=0,IF(ISERROR(VLOOKUP($P1813,'M1'!$A:$C,R$2,FALSE)),IF(ISERROR(VLOOKUP(DATA!$P1813,'M2'!$A:$C,R$2,FALSE)),"NOT PRESENT",VLOOKUP(DATA!$P1813,'M2'!$A:$C,R$2,FALSE)),VLOOKUP($P1813,'M1'!$A:$C,R$2,FALSE)),"SPECIFY METHOD")))</f>
        <v>No Debris found</v>
      </c>
      <c r="S1813" s="33">
        <f t="shared" si="3608"/>
        <v>0</v>
      </c>
      <c r="T1813" s="2">
        <v>0</v>
      </c>
    </row>
    <row r="1814" spans="2:20">
      <c r="B1814" s="2" t="str">
        <f t="shared" ref="B1814:D1814" si="3613">IF(ISERROR(B1813),IF(ISERROR(B1812),IF(ISERROR(B1811),"BLANK",B1811),B1812),B1813)</f>
        <v>LH</v>
      </c>
      <c r="C1814" s="2" t="str">
        <f t="shared" si="3613"/>
        <v>KK</v>
      </c>
      <c r="D1814" s="2" t="str">
        <f t="shared" si="3613"/>
        <v>BC3</v>
      </c>
      <c r="E1814" s="7" t="str">
        <f>IF(ISERROR(VLOOKUP($D1814,SITES!$A:$E,2,FALSE)),"",VLOOKUP($D1814,SITES!$A:$E,2,FALSE))</f>
        <v>Broward County 3</v>
      </c>
      <c r="F1814" s="4">
        <f>IF(ISERROR(VLOOKUP($D1814,SITES!$A:$E,3,FALSE)),"",VLOOKUP($D1814,SITES!$A:$E,3,FALSE))</f>
        <v>26.158633333333334</v>
      </c>
      <c r="G1814" s="31">
        <f>IF(ISERROR(VLOOKUP($D1814,SITES!$A:$E,4,FALSE)),"",VLOOKUP($D1814,SITES!$A:$E,4,FALSE))</f>
        <v>-80.077349999999996</v>
      </c>
      <c r="H1814" s="50">
        <f t="shared" ref="H1814:P1814" si="3614">IF(ISERROR(H1813),IF(ISERROR(H1812),IF(ISERROR(H1811),"BLANK",H1811),H1812),H1813)</f>
        <v>45479</v>
      </c>
      <c r="I1814" s="2">
        <f t="shared" si="3614"/>
        <v>15</v>
      </c>
      <c r="J1814" s="2" t="str">
        <f t="shared" si="3614"/>
        <v>N</v>
      </c>
      <c r="K1814" s="6">
        <f t="shared" si="3614"/>
        <v>0.41666666666666669</v>
      </c>
      <c r="L1814" s="2" t="str">
        <f t="shared" si="3614"/>
        <v>Angela</v>
      </c>
      <c r="M1814" s="2">
        <f t="shared" si="3614"/>
        <v>18.899999999999999</v>
      </c>
      <c r="N1814" s="2">
        <f t="shared" si="3614"/>
        <v>2</v>
      </c>
      <c r="O1814" s="2">
        <f t="shared" si="3614"/>
        <v>2</v>
      </c>
      <c r="P1814" s="2" t="str">
        <f t="shared" si="3614"/>
        <v>dez</v>
      </c>
      <c r="Q1814" s="7" t="str">
        <f>IF($N1814=1,IF(ISERROR(VLOOKUP($P1814,'M1'!$A:$C,Q$2,FALSE)),"NOT PRESENT",VLOOKUP($P1814,'M1'!$A:$C,Q$2,FALSE)),IF($N1814=2,IF(ISERROR(VLOOKUP(DATA!$P1814,'M2'!$A:$C,Q$2,FALSE)),"NOT PRESENT",VLOOKUP(DATA!$P1814,'M2'!$A:$C,Q$2,FALSE)),IF($N1814=0,IF(ISERROR(VLOOKUP($P1814,'M1'!$A:$C,Q$2,FALSE)),IF(ISERROR(VLOOKUP(DATA!$P1814,'M2'!$A:$C,Q$2,FALSE)),"NOT PRESENT",VLOOKUP(DATA!$P1814,'M2'!$A:$C,Q$2,FALSE)),VLOOKUP($P1814,'M1'!$A:$C,Q$2,FALSE)),"SPECIFY METHOD")))</f>
        <v>Debris - Zero</v>
      </c>
      <c r="R1814" s="7" t="str">
        <f>IF($N1814=1,IF(ISERROR(VLOOKUP($P1814,'M1'!$A:$C,R$2,FALSE)),"NOT PRESENT",VLOOKUP($P1814,'M1'!$A:$C,R$2,FALSE)),IF($N1814=2,IF(ISERROR(VLOOKUP(DATA!$P1814,'M2'!$A:$C,R$2,FALSE)),"NOT PRESENT",VLOOKUP(DATA!$P1814,'M2'!$A:$C,R$2,FALSE)),IF($N1814=0,IF(ISERROR(VLOOKUP($P1814,'M1'!$A:$C,R$2,FALSE)),IF(ISERROR(VLOOKUP(DATA!$P1814,'M2'!$A:$C,R$2,FALSE)),"NOT PRESENT",VLOOKUP(DATA!$P1814,'M2'!$A:$C,R$2,FALSE)),VLOOKUP($P1814,'M1'!$A:$C,R$2,FALSE)),"SPECIFY METHOD")))</f>
        <v>No Debris found</v>
      </c>
      <c r="S1814" s="33">
        <f t="shared" si="3608"/>
        <v>0</v>
      </c>
      <c r="T1814" s="2">
        <v>0</v>
      </c>
    </row>
    <row r="1815" spans="2:20">
      <c r="B1815" s="2" t="str">
        <f t="shared" ref="B1815:D1815" si="3615">IF(ISERROR(B1814),IF(ISERROR(B1813),IF(ISERROR(B1812),"BLANK",B1812),B1813),B1814)</f>
        <v>LH</v>
      </c>
      <c r="C1815" s="2" t="str">
        <f t="shared" si="3615"/>
        <v>KK</v>
      </c>
      <c r="D1815" s="2" t="str">
        <f t="shared" si="3615"/>
        <v>BC3</v>
      </c>
      <c r="E1815" s="7" t="str">
        <f>IF(ISERROR(VLOOKUP($D1815,SITES!$A:$E,2,FALSE)),"",VLOOKUP($D1815,SITES!$A:$E,2,FALSE))</f>
        <v>Broward County 3</v>
      </c>
      <c r="F1815" s="4">
        <f>IF(ISERROR(VLOOKUP($D1815,SITES!$A:$E,3,FALSE)),"",VLOOKUP($D1815,SITES!$A:$E,3,FALSE))</f>
        <v>26.158633333333334</v>
      </c>
      <c r="G1815" s="31">
        <f>IF(ISERROR(VLOOKUP($D1815,SITES!$A:$E,4,FALSE)),"",VLOOKUP($D1815,SITES!$A:$E,4,FALSE))</f>
        <v>-80.077349999999996</v>
      </c>
      <c r="H1815" s="50">
        <f t="shared" ref="H1815:P1815" si="3616">IF(ISERROR(H1814),IF(ISERROR(H1813),IF(ISERROR(H1812),"BLANK",H1812),H1813),H1814)</f>
        <v>45479</v>
      </c>
      <c r="I1815" s="2">
        <f t="shared" si="3616"/>
        <v>15</v>
      </c>
      <c r="J1815" s="2" t="str">
        <f t="shared" si="3616"/>
        <v>N</v>
      </c>
      <c r="K1815" s="6">
        <f t="shared" si="3616"/>
        <v>0.41666666666666669</v>
      </c>
      <c r="L1815" s="2" t="str">
        <f t="shared" si="3616"/>
        <v>Angela</v>
      </c>
      <c r="M1815" s="2">
        <f t="shared" si="3616"/>
        <v>18.899999999999999</v>
      </c>
      <c r="N1815" s="2">
        <f t="shared" si="3616"/>
        <v>2</v>
      </c>
      <c r="O1815" s="2">
        <f t="shared" si="3616"/>
        <v>2</v>
      </c>
      <c r="P1815" s="2" t="str">
        <f t="shared" si="3616"/>
        <v>dez</v>
      </c>
      <c r="Q1815" s="7" t="str">
        <f>IF($N1815=1,IF(ISERROR(VLOOKUP($P1815,'M1'!$A:$C,Q$2,FALSE)),"NOT PRESENT",VLOOKUP($P1815,'M1'!$A:$C,Q$2,FALSE)),IF($N1815=2,IF(ISERROR(VLOOKUP(DATA!$P1815,'M2'!$A:$C,Q$2,FALSE)),"NOT PRESENT",VLOOKUP(DATA!$P1815,'M2'!$A:$C,Q$2,FALSE)),IF($N1815=0,IF(ISERROR(VLOOKUP($P1815,'M1'!$A:$C,Q$2,FALSE)),IF(ISERROR(VLOOKUP(DATA!$P1815,'M2'!$A:$C,Q$2,FALSE)),"NOT PRESENT",VLOOKUP(DATA!$P1815,'M2'!$A:$C,Q$2,FALSE)),VLOOKUP($P1815,'M1'!$A:$C,Q$2,FALSE)),"SPECIFY METHOD")))</f>
        <v>Debris - Zero</v>
      </c>
      <c r="R1815" s="7" t="str">
        <f>IF($N1815=1,IF(ISERROR(VLOOKUP($P1815,'M1'!$A:$C,R$2,FALSE)),"NOT PRESENT",VLOOKUP($P1815,'M1'!$A:$C,R$2,FALSE)),IF($N1815=2,IF(ISERROR(VLOOKUP(DATA!$P1815,'M2'!$A:$C,R$2,FALSE)),"NOT PRESENT",VLOOKUP(DATA!$P1815,'M2'!$A:$C,R$2,FALSE)),IF($N1815=0,IF(ISERROR(VLOOKUP($P1815,'M1'!$A:$C,R$2,FALSE)),IF(ISERROR(VLOOKUP(DATA!$P1815,'M2'!$A:$C,R$2,FALSE)),"NOT PRESENT",VLOOKUP(DATA!$P1815,'M2'!$A:$C,R$2,FALSE)),VLOOKUP($P1815,'M1'!$A:$C,R$2,FALSE)),"SPECIFY METHOD")))</f>
        <v>No Debris found</v>
      </c>
      <c r="S1815" s="33">
        <f t="shared" si="3608"/>
        <v>0</v>
      </c>
      <c r="T1815" s="2">
        <v>0</v>
      </c>
    </row>
    <row r="1816" spans="2:20">
      <c r="B1816" s="2" t="str">
        <f t="shared" ref="B1816:D1816" si="3617">IF(ISERROR(B1815),IF(ISERROR(B1814),IF(ISERROR(B1813),"BLANK",B1813),B1814),B1815)</f>
        <v>LH</v>
      </c>
      <c r="C1816" s="2" t="str">
        <f t="shared" si="3617"/>
        <v>KK</v>
      </c>
      <c r="D1816" s="2" t="str">
        <f t="shared" si="3617"/>
        <v>BC3</v>
      </c>
      <c r="E1816" s="7" t="str">
        <f>IF(ISERROR(VLOOKUP($D1816,SITES!$A:$E,2,FALSE)),"",VLOOKUP($D1816,SITES!$A:$E,2,FALSE))</f>
        <v>Broward County 3</v>
      </c>
      <c r="F1816" s="4">
        <f>IF(ISERROR(VLOOKUP($D1816,SITES!$A:$E,3,FALSE)),"",VLOOKUP($D1816,SITES!$A:$E,3,FALSE))</f>
        <v>26.158633333333334</v>
      </c>
      <c r="G1816" s="31">
        <f>IF(ISERROR(VLOOKUP($D1816,SITES!$A:$E,4,FALSE)),"",VLOOKUP($D1816,SITES!$A:$E,4,FALSE))</f>
        <v>-80.077349999999996</v>
      </c>
      <c r="H1816" s="50">
        <f t="shared" ref="H1816:P1816" si="3618">IF(ISERROR(H1815),IF(ISERROR(H1814),IF(ISERROR(H1813),"BLANK",H1813),H1814),H1815)</f>
        <v>45479</v>
      </c>
      <c r="I1816" s="2">
        <f t="shared" si="3618"/>
        <v>15</v>
      </c>
      <c r="J1816" s="2" t="str">
        <f t="shared" si="3618"/>
        <v>N</v>
      </c>
      <c r="K1816" s="6">
        <f t="shared" si="3618"/>
        <v>0.41666666666666669</v>
      </c>
      <c r="L1816" s="2" t="str">
        <f t="shared" si="3618"/>
        <v>Angela</v>
      </c>
      <c r="M1816" s="2">
        <f t="shared" si="3618"/>
        <v>18.899999999999999</v>
      </c>
      <c r="N1816" s="2">
        <f t="shared" si="3618"/>
        <v>2</v>
      </c>
      <c r="O1816" s="2">
        <f t="shared" si="3618"/>
        <v>2</v>
      </c>
      <c r="P1816" s="2" t="str">
        <f t="shared" si="3618"/>
        <v>dez</v>
      </c>
      <c r="Q1816" s="7" t="str">
        <f>IF($N1816=1,IF(ISERROR(VLOOKUP($P1816,'M1'!$A:$C,Q$2,FALSE)),"NOT PRESENT",VLOOKUP($P1816,'M1'!$A:$C,Q$2,FALSE)),IF($N1816=2,IF(ISERROR(VLOOKUP(DATA!$P1816,'M2'!$A:$C,Q$2,FALSE)),"NOT PRESENT",VLOOKUP(DATA!$P1816,'M2'!$A:$C,Q$2,FALSE)),IF($N1816=0,IF(ISERROR(VLOOKUP($P1816,'M1'!$A:$C,Q$2,FALSE)),IF(ISERROR(VLOOKUP(DATA!$P1816,'M2'!$A:$C,Q$2,FALSE)),"NOT PRESENT",VLOOKUP(DATA!$P1816,'M2'!$A:$C,Q$2,FALSE)),VLOOKUP($P1816,'M1'!$A:$C,Q$2,FALSE)),"SPECIFY METHOD")))</f>
        <v>Debris - Zero</v>
      </c>
      <c r="R1816" s="7" t="str">
        <f>IF($N1816=1,IF(ISERROR(VLOOKUP($P1816,'M1'!$A:$C,R$2,FALSE)),"NOT PRESENT",VLOOKUP($P1816,'M1'!$A:$C,R$2,FALSE)),IF($N1816=2,IF(ISERROR(VLOOKUP(DATA!$P1816,'M2'!$A:$C,R$2,FALSE)),"NOT PRESENT",VLOOKUP(DATA!$P1816,'M2'!$A:$C,R$2,FALSE)),IF($N1816=0,IF(ISERROR(VLOOKUP($P1816,'M1'!$A:$C,R$2,FALSE)),IF(ISERROR(VLOOKUP(DATA!$P1816,'M2'!$A:$C,R$2,FALSE)),"NOT PRESENT",VLOOKUP(DATA!$P1816,'M2'!$A:$C,R$2,FALSE)),VLOOKUP($P1816,'M1'!$A:$C,R$2,FALSE)),"SPECIFY METHOD")))</f>
        <v>No Debris found</v>
      </c>
      <c r="S1816" s="33">
        <f t="shared" si="3608"/>
        <v>0</v>
      </c>
      <c r="T1816" s="2">
        <v>0</v>
      </c>
    </row>
    <row r="1817" spans="2:20">
      <c r="B1817" s="2" t="str">
        <f t="shared" ref="B1817:D1817" si="3619">IF(ISERROR(B1816),IF(ISERROR(B1815),IF(ISERROR(B1814),"BLANK",B1814),B1815),B1816)</f>
        <v>LH</v>
      </c>
      <c r="C1817" s="2" t="str">
        <f t="shared" si="3619"/>
        <v>KK</v>
      </c>
      <c r="D1817" s="2" t="str">
        <f t="shared" si="3619"/>
        <v>BC3</v>
      </c>
      <c r="E1817" s="7" t="str">
        <f>IF(ISERROR(VLOOKUP($D1817,SITES!$A:$E,2,FALSE)),"",VLOOKUP($D1817,SITES!$A:$E,2,FALSE))</f>
        <v>Broward County 3</v>
      </c>
      <c r="F1817" s="4">
        <f>IF(ISERROR(VLOOKUP($D1817,SITES!$A:$E,3,FALSE)),"",VLOOKUP($D1817,SITES!$A:$E,3,FALSE))</f>
        <v>26.158633333333334</v>
      </c>
      <c r="G1817" s="31">
        <f>IF(ISERROR(VLOOKUP($D1817,SITES!$A:$E,4,FALSE)),"",VLOOKUP($D1817,SITES!$A:$E,4,FALSE))</f>
        <v>-80.077349999999996</v>
      </c>
      <c r="H1817" s="50">
        <f t="shared" ref="H1817:P1817" si="3620">IF(ISERROR(H1816),IF(ISERROR(H1815),IF(ISERROR(H1814),"BLANK",H1814),H1815),H1816)</f>
        <v>45479</v>
      </c>
      <c r="I1817" s="2">
        <f t="shared" si="3620"/>
        <v>15</v>
      </c>
      <c r="J1817" s="2" t="str">
        <f t="shared" si="3620"/>
        <v>N</v>
      </c>
      <c r="K1817" s="6">
        <f t="shared" si="3620"/>
        <v>0.41666666666666669</v>
      </c>
      <c r="L1817" s="2" t="str">
        <f t="shared" si="3620"/>
        <v>Angela</v>
      </c>
      <c r="M1817" s="2">
        <f t="shared" si="3620"/>
        <v>18.899999999999999</v>
      </c>
      <c r="N1817" s="2">
        <f t="shared" si="3620"/>
        <v>2</v>
      </c>
      <c r="O1817" s="2">
        <f t="shared" si="3620"/>
        <v>2</v>
      </c>
      <c r="P1817" s="2" t="str">
        <f t="shared" si="3620"/>
        <v>dez</v>
      </c>
      <c r="Q1817" s="7" t="str">
        <f>IF($N1817=1,IF(ISERROR(VLOOKUP($P1817,'M1'!$A:$C,Q$2,FALSE)),"NOT PRESENT",VLOOKUP($P1817,'M1'!$A:$C,Q$2,FALSE)),IF($N1817=2,IF(ISERROR(VLOOKUP(DATA!$P1817,'M2'!$A:$C,Q$2,FALSE)),"NOT PRESENT",VLOOKUP(DATA!$P1817,'M2'!$A:$C,Q$2,FALSE)),IF($N1817=0,IF(ISERROR(VLOOKUP($P1817,'M1'!$A:$C,Q$2,FALSE)),IF(ISERROR(VLOOKUP(DATA!$P1817,'M2'!$A:$C,Q$2,FALSE)),"NOT PRESENT",VLOOKUP(DATA!$P1817,'M2'!$A:$C,Q$2,FALSE)),VLOOKUP($P1817,'M1'!$A:$C,Q$2,FALSE)),"SPECIFY METHOD")))</f>
        <v>Debris - Zero</v>
      </c>
      <c r="R1817" s="7" t="str">
        <f>IF($N1817=1,IF(ISERROR(VLOOKUP($P1817,'M1'!$A:$C,R$2,FALSE)),"NOT PRESENT",VLOOKUP($P1817,'M1'!$A:$C,R$2,FALSE)),IF($N1817=2,IF(ISERROR(VLOOKUP(DATA!$P1817,'M2'!$A:$C,R$2,FALSE)),"NOT PRESENT",VLOOKUP(DATA!$P1817,'M2'!$A:$C,R$2,FALSE)),IF($N1817=0,IF(ISERROR(VLOOKUP($P1817,'M1'!$A:$C,R$2,FALSE)),IF(ISERROR(VLOOKUP(DATA!$P1817,'M2'!$A:$C,R$2,FALSE)),"NOT PRESENT",VLOOKUP(DATA!$P1817,'M2'!$A:$C,R$2,FALSE)),VLOOKUP($P1817,'M1'!$A:$C,R$2,FALSE)),"SPECIFY METHOD")))</f>
        <v>No Debris found</v>
      </c>
      <c r="S1817" s="33">
        <f t="shared" si="3608"/>
        <v>0</v>
      </c>
      <c r="T1817" s="2">
        <v>0</v>
      </c>
    </row>
    <row r="1818" spans="2:20">
      <c r="B1818" s="2" t="str">
        <f t="shared" ref="B1818:D1818" si="3621">IF(ISERROR(B1817),IF(ISERROR(B1816),IF(ISERROR(B1815),"BLANK",B1815),B1816),B1817)</f>
        <v>LH</v>
      </c>
      <c r="C1818" s="2" t="str">
        <f t="shared" si="3621"/>
        <v>KK</v>
      </c>
      <c r="D1818" s="2" t="str">
        <f t="shared" si="3621"/>
        <v>BC3</v>
      </c>
      <c r="E1818" s="7" t="str">
        <f>IF(ISERROR(VLOOKUP($D1818,SITES!$A:$E,2,FALSE)),"",VLOOKUP($D1818,SITES!$A:$E,2,FALSE))</f>
        <v>Broward County 3</v>
      </c>
      <c r="F1818" s="4">
        <f>IF(ISERROR(VLOOKUP($D1818,SITES!$A:$E,3,FALSE)),"",VLOOKUP($D1818,SITES!$A:$E,3,FALSE))</f>
        <v>26.158633333333334</v>
      </c>
      <c r="G1818" s="31">
        <f>IF(ISERROR(VLOOKUP($D1818,SITES!$A:$E,4,FALSE)),"",VLOOKUP($D1818,SITES!$A:$E,4,FALSE))</f>
        <v>-80.077349999999996</v>
      </c>
      <c r="H1818" s="50">
        <f t="shared" ref="H1818:P1818" si="3622">IF(ISERROR(H1817),IF(ISERROR(H1816),IF(ISERROR(H1815),"BLANK",H1815),H1816),H1817)</f>
        <v>45479</v>
      </c>
      <c r="I1818" s="2">
        <f t="shared" si="3622"/>
        <v>15</v>
      </c>
      <c r="J1818" s="2" t="str">
        <f t="shared" si="3622"/>
        <v>N</v>
      </c>
      <c r="K1818" s="6">
        <f t="shared" si="3622"/>
        <v>0.41666666666666669</v>
      </c>
      <c r="L1818" s="2" t="str">
        <f t="shared" si="3622"/>
        <v>Angela</v>
      </c>
      <c r="M1818" s="2">
        <f t="shared" si="3622"/>
        <v>18.899999999999999</v>
      </c>
      <c r="N1818" s="2">
        <f t="shared" si="3622"/>
        <v>2</v>
      </c>
      <c r="O1818" s="2">
        <f t="shared" si="3622"/>
        <v>2</v>
      </c>
      <c r="P1818" s="2" t="str">
        <f t="shared" si="3622"/>
        <v>dez</v>
      </c>
      <c r="Q1818" s="7" t="str">
        <f>IF($N1818=1,IF(ISERROR(VLOOKUP($P1818,'M1'!$A:$C,Q$2,FALSE)),"NOT PRESENT",VLOOKUP($P1818,'M1'!$A:$C,Q$2,FALSE)),IF($N1818=2,IF(ISERROR(VLOOKUP(DATA!$P1818,'M2'!$A:$C,Q$2,FALSE)),"NOT PRESENT",VLOOKUP(DATA!$P1818,'M2'!$A:$C,Q$2,FALSE)),IF($N1818=0,IF(ISERROR(VLOOKUP($P1818,'M1'!$A:$C,Q$2,FALSE)),IF(ISERROR(VLOOKUP(DATA!$P1818,'M2'!$A:$C,Q$2,FALSE)),"NOT PRESENT",VLOOKUP(DATA!$P1818,'M2'!$A:$C,Q$2,FALSE)),VLOOKUP($P1818,'M1'!$A:$C,Q$2,FALSE)),"SPECIFY METHOD")))</f>
        <v>Debris - Zero</v>
      </c>
      <c r="R1818" s="7" t="str">
        <f>IF($N1818=1,IF(ISERROR(VLOOKUP($P1818,'M1'!$A:$C,R$2,FALSE)),"NOT PRESENT",VLOOKUP($P1818,'M1'!$A:$C,R$2,FALSE)),IF($N1818=2,IF(ISERROR(VLOOKUP(DATA!$P1818,'M2'!$A:$C,R$2,FALSE)),"NOT PRESENT",VLOOKUP(DATA!$P1818,'M2'!$A:$C,R$2,FALSE)),IF($N1818=0,IF(ISERROR(VLOOKUP($P1818,'M1'!$A:$C,R$2,FALSE)),IF(ISERROR(VLOOKUP(DATA!$P1818,'M2'!$A:$C,R$2,FALSE)),"NOT PRESENT",VLOOKUP(DATA!$P1818,'M2'!$A:$C,R$2,FALSE)),VLOOKUP($P1818,'M1'!$A:$C,R$2,FALSE)),"SPECIFY METHOD")))</f>
        <v>No Debris found</v>
      </c>
      <c r="S1818" s="33">
        <f t="shared" si="3608"/>
        <v>0</v>
      </c>
      <c r="T1818" s="2">
        <v>0</v>
      </c>
    </row>
    <row r="1819" spans="2:20">
      <c r="B1819" s="2" t="str">
        <f t="shared" ref="B1819:D1819" si="3623">IF(ISERROR(B1818),IF(ISERROR(B1817),IF(ISERROR(B1816),"BLANK",B1816),B1817),B1818)</f>
        <v>LH</v>
      </c>
      <c r="C1819" s="2" t="str">
        <f t="shared" si="3623"/>
        <v>KK</v>
      </c>
      <c r="D1819" s="2" t="str">
        <f t="shared" si="3623"/>
        <v>BC3</v>
      </c>
      <c r="E1819" s="7" t="str">
        <f>IF(ISERROR(VLOOKUP($D1819,SITES!$A:$E,2,FALSE)),"",VLOOKUP($D1819,SITES!$A:$E,2,FALSE))</f>
        <v>Broward County 3</v>
      </c>
      <c r="F1819" s="4">
        <f>IF(ISERROR(VLOOKUP($D1819,SITES!$A:$E,3,FALSE)),"",VLOOKUP($D1819,SITES!$A:$E,3,FALSE))</f>
        <v>26.158633333333334</v>
      </c>
      <c r="G1819" s="31">
        <f>IF(ISERROR(VLOOKUP($D1819,SITES!$A:$E,4,FALSE)),"",VLOOKUP($D1819,SITES!$A:$E,4,FALSE))</f>
        <v>-80.077349999999996</v>
      </c>
      <c r="H1819" s="50">
        <f t="shared" ref="H1819:P1819" si="3624">IF(ISERROR(H1818),IF(ISERROR(H1817),IF(ISERROR(H1816),"BLANK",H1816),H1817),H1818)</f>
        <v>45479</v>
      </c>
      <c r="I1819" s="2">
        <f t="shared" si="3624"/>
        <v>15</v>
      </c>
      <c r="J1819" s="2" t="str">
        <f t="shared" si="3624"/>
        <v>N</v>
      </c>
      <c r="K1819" s="6">
        <f t="shared" si="3624"/>
        <v>0.41666666666666669</v>
      </c>
      <c r="L1819" s="2" t="str">
        <f t="shared" si="3624"/>
        <v>Angela</v>
      </c>
      <c r="M1819" s="2">
        <f t="shared" si="3624"/>
        <v>18.899999999999999</v>
      </c>
      <c r="N1819" s="2">
        <f t="shared" si="3624"/>
        <v>2</v>
      </c>
      <c r="O1819" s="2">
        <f t="shared" si="3624"/>
        <v>2</v>
      </c>
      <c r="P1819" s="2" t="str">
        <f t="shared" si="3624"/>
        <v>dez</v>
      </c>
      <c r="Q1819" s="7" t="str">
        <f>IF($N1819=1,IF(ISERROR(VLOOKUP($P1819,'M1'!$A:$C,Q$2,FALSE)),"NOT PRESENT",VLOOKUP($P1819,'M1'!$A:$C,Q$2,FALSE)),IF($N1819=2,IF(ISERROR(VLOOKUP(DATA!$P1819,'M2'!$A:$C,Q$2,FALSE)),"NOT PRESENT",VLOOKUP(DATA!$P1819,'M2'!$A:$C,Q$2,FALSE)),IF($N1819=0,IF(ISERROR(VLOOKUP($P1819,'M1'!$A:$C,Q$2,FALSE)),IF(ISERROR(VLOOKUP(DATA!$P1819,'M2'!$A:$C,Q$2,FALSE)),"NOT PRESENT",VLOOKUP(DATA!$P1819,'M2'!$A:$C,Q$2,FALSE)),VLOOKUP($P1819,'M1'!$A:$C,Q$2,FALSE)),"SPECIFY METHOD")))</f>
        <v>Debris - Zero</v>
      </c>
      <c r="R1819" s="7" t="str">
        <f>IF($N1819=1,IF(ISERROR(VLOOKUP($P1819,'M1'!$A:$C,R$2,FALSE)),"NOT PRESENT",VLOOKUP($P1819,'M1'!$A:$C,R$2,FALSE)),IF($N1819=2,IF(ISERROR(VLOOKUP(DATA!$P1819,'M2'!$A:$C,R$2,FALSE)),"NOT PRESENT",VLOOKUP(DATA!$P1819,'M2'!$A:$C,R$2,FALSE)),IF($N1819=0,IF(ISERROR(VLOOKUP($P1819,'M1'!$A:$C,R$2,FALSE)),IF(ISERROR(VLOOKUP(DATA!$P1819,'M2'!$A:$C,R$2,FALSE)),"NOT PRESENT",VLOOKUP(DATA!$P1819,'M2'!$A:$C,R$2,FALSE)),VLOOKUP($P1819,'M1'!$A:$C,R$2,FALSE)),"SPECIFY METHOD")))</f>
        <v>No Debris found</v>
      </c>
      <c r="S1819" s="33">
        <f t="shared" si="3608"/>
        <v>0</v>
      </c>
      <c r="T1819" s="2">
        <v>0</v>
      </c>
    </row>
    <row r="1820" spans="2:20">
      <c r="B1820" s="2" t="str">
        <f t="shared" ref="B1820:D1820" si="3625">IF(ISERROR(B1819),IF(ISERROR(B1818),IF(ISERROR(B1817),"BLANK",B1817),B1818),B1819)</f>
        <v>LH</v>
      </c>
      <c r="C1820" s="2" t="str">
        <f t="shared" si="3625"/>
        <v>KK</v>
      </c>
      <c r="D1820" s="2" t="str">
        <f t="shared" si="3625"/>
        <v>BC3</v>
      </c>
      <c r="E1820" s="7" t="str">
        <f>IF(ISERROR(VLOOKUP($D1820,SITES!$A:$E,2,FALSE)),"",VLOOKUP($D1820,SITES!$A:$E,2,FALSE))</f>
        <v>Broward County 3</v>
      </c>
      <c r="F1820" s="4">
        <f>IF(ISERROR(VLOOKUP($D1820,SITES!$A:$E,3,FALSE)),"",VLOOKUP($D1820,SITES!$A:$E,3,FALSE))</f>
        <v>26.158633333333334</v>
      </c>
      <c r="G1820" s="31">
        <f>IF(ISERROR(VLOOKUP($D1820,SITES!$A:$E,4,FALSE)),"",VLOOKUP($D1820,SITES!$A:$E,4,FALSE))</f>
        <v>-80.077349999999996</v>
      </c>
      <c r="H1820" s="50">
        <f t="shared" ref="H1820:P1820" si="3626">IF(ISERROR(H1819),IF(ISERROR(H1818),IF(ISERROR(H1817),"BLANK",H1817),H1818),H1819)</f>
        <v>45479</v>
      </c>
      <c r="I1820" s="2">
        <f t="shared" si="3626"/>
        <v>15</v>
      </c>
      <c r="J1820" s="2" t="str">
        <f t="shared" si="3626"/>
        <v>N</v>
      </c>
      <c r="K1820" s="6">
        <f t="shared" si="3626"/>
        <v>0.41666666666666669</v>
      </c>
      <c r="L1820" s="2" t="str">
        <f t="shared" si="3626"/>
        <v>Angela</v>
      </c>
      <c r="M1820" s="2">
        <f t="shared" si="3626"/>
        <v>18.899999999999999</v>
      </c>
      <c r="N1820" s="2">
        <f t="shared" si="3626"/>
        <v>2</v>
      </c>
      <c r="O1820" s="2">
        <f t="shared" si="3626"/>
        <v>2</v>
      </c>
      <c r="P1820" s="2" t="str">
        <f t="shared" si="3626"/>
        <v>dez</v>
      </c>
      <c r="Q1820" s="7" t="str">
        <f>IF($N1820=1,IF(ISERROR(VLOOKUP($P1820,'M1'!$A:$C,Q$2,FALSE)),"NOT PRESENT",VLOOKUP($P1820,'M1'!$A:$C,Q$2,FALSE)),IF($N1820=2,IF(ISERROR(VLOOKUP(DATA!$P1820,'M2'!$A:$C,Q$2,FALSE)),"NOT PRESENT",VLOOKUP(DATA!$P1820,'M2'!$A:$C,Q$2,FALSE)),IF($N1820=0,IF(ISERROR(VLOOKUP($P1820,'M1'!$A:$C,Q$2,FALSE)),IF(ISERROR(VLOOKUP(DATA!$P1820,'M2'!$A:$C,Q$2,FALSE)),"NOT PRESENT",VLOOKUP(DATA!$P1820,'M2'!$A:$C,Q$2,FALSE)),VLOOKUP($P1820,'M1'!$A:$C,Q$2,FALSE)),"SPECIFY METHOD")))</f>
        <v>Debris - Zero</v>
      </c>
      <c r="R1820" s="7" t="str">
        <f>IF($N1820=1,IF(ISERROR(VLOOKUP($P1820,'M1'!$A:$C,R$2,FALSE)),"NOT PRESENT",VLOOKUP($P1820,'M1'!$A:$C,R$2,FALSE)),IF($N1820=2,IF(ISERROR(VLOOKUP(DATA!$P1820,'M2'!$A:$C,R$2,FALSE)),"NOT PRESENT",VLOOKUP(DATA!$P1820,'M2'!$A:$C,R$2,FALSE)),IF($N1820=0,IF(ISERROR(VLOOKUP($P1820,'M1'!$A:$C,R$2,FALSE)),IF(ISERROR(VLOOKUP(DATA!$P1820,'M2'!$A:$C,R$2,FALSE)),"NOT PRESENT",VLOOKUP(DATA!$P1820,'M2'!$A:$C,R$2,FALSE)),VLOOKUP($P1820,'M1'!$A:$C,R$2,FALSE)),"SPECIFY METHOD")))</f>
        <v>No Debris found</v>
      </c>
      <c r="S1820" s="33">
        <f t="shared" si="3608"/>
        <v>0</v>
      </c>
      <c r="T1820" s="2">
        <v>0</v>
      </c>
    </row>
    <row r="1821" spans="2:20">
      <c r="B1821" s="2" t="str">
        <f t="shared" ref="B1821:D1821" si="3627">IF(ISERROR(B1820),IF(ISERROR(B1819),IF(ISERROR(B1818),"BLANK",B1818),B1819),B1820)</f>
        <v>LH</v>
      </c>
      <c r="C1821" s="2" t="str">
        <f t="shared" si="3627"/>
        <v>KK</v>
      </c>
      <c r="D1821" s="2" t="str">
        <f t="shared" si="3627"/>
        <v>BC3</v>
      </c>
      <c r="E1821" s="7" t="str">
        <f>IF(ISERROR(VLOOKUP($D1821,SITES!$A:$E,2,FALSE)),"",VLOOKUP($D1821,SITES!$A:$E,2,FALSE))</f>
        <v>Broward County 3</v>
      </c>
      <c r="F1821" s="4">
        <f>IF(ISERROR(VLOOKUP($D1821,SITES!$A:$E,3,FALSE)),"",VLOOKUP($D1821,SITES!$A:$E,3,FALSE))</f>
        <v>26.158633333333334</v>
      </c>
      <c r="G1821" s="31">
        <f>IF(ISERROR(VLOOKUP($D1821,SITES!$A:$E,4,FALSE)),"",VLOOKUP($D1821,SITES!$A:$E,4,FALSE))</f>
        <v>-80.077349999999996</v>
      </c>
      <c r="H1821" s="50">
        <f t="shared" ref="H1821:P1821" si="3628">IF(ISERROR(H1820),IF(ISERROR(H1819),IF(ISERROR(H1818),"BLANK",H1818),H1819),H1820)</f>
        <v>45479</v>
      </c>
      <c r="I1821" s="2">
        <f t="shared" si="3628"/>
        <v>15</v>
      </c>
      <c r="J1821" s="2" t="str">
        <f t="shared" si="3628"/>
        <v>N</v>
      </c>
      <c r="K1821" s="6">
        <f t="shared" si="3628"/>
        <v>0.41666666666666669</v>
      </c>
      <c r="L1821" s="2" t="str">
        <f t="shared" si="3628"/>
        <v>Angela</v>
      </c>
      <c r="M1821" s="2">
        <f t="shared" si="3628"/>
        <v>18.899999999999999</v>
      </c>
      <c r="N1821" s="2">
        <f t="shared" si="3628"/>
        <v>2</v>
      </c>
      <c r="O1821" s="2">
        <f t="shared" si="3628"/>
        <v>2</v>
      </c>
      <c r="P1821" s="2" t="str">
        <f t="shared" si="3628"/>
        <v>dez</v>
      </c>
      <c r="Q1821" s="7" t="str">
        <f>IF($N1821=1,IF(ISERROR(VLOOKUP($P1821,'M1'!$A:$C,Q$2,FALSE)),"NOT PRESENT",VLOOKUP($P1821,'M1'!$A:$C,Q$2,FALSE)),IF($N1821=2,IF(ISERROR(VLOOKUP(DATA!$P1821,'M2'!$A:$C,Q$2,FALSE)),"NOT PRESENT",VLOOKUP(DATA!$P1821,'M2'!$A:$C,Q$2,FALSE)),IF($N1821=0,IF(ISERROR(VLOOKUP($P1821,'M1'!$A:$C,Q$2,FALSE)),IF(ISERROR(VLOOKUP(DATA!$P1821,'M2'!$A:$C,Q$2,FALSE)),"NOT PRESENT",VLOOKUP(DATA!$P1821,'M2'!$A:$C,Q$2,FALSE)),VLOOKUP($P1821,'M1'!$A:$C,Q$2,FALSE)),"SPECIFY METHOD")))</f>
        <v>Debris - Zero</v>
      </c>
      <c r="R1821" s="7" t="str">
        <f>IF($N1821=1,IF(ISERROR(VLOOKUP($P1821,'M1'!$A:$C,R$2,FALSE)),"NOT PRESENT",VLOOKUP($P1821,'M1'!$A:$C,R$2,FALSE)),IF($N1821=2,IF(ISERROR(VLOOKUP(DATA!$P1821,'M2'!$A:$C,R$2,FALSE)),"NOT PRESENT",VLOOKUP(DATA!$P1821,'M2'!$A:$C,R$2,FALSE)),IF($N1821=0,IF(ISERROR(VLOOKUP($P1821,'M1'!$A:$C,R$2,FALSE)),IF(ISERROR(VLOOKUP(DATA!$P1821,'M2'!$A:$C,R$2,FALSE)),"NOT PRESENT",VLOOKUP(DATA!$P1821,'M2'!$A:$C,R$2,FALSE)),VLOOKUP($P1821,'M1'!$A:$C,R$2,FALSE)),"SPECIFY METHOD")))</f>
        <v>No Debris found</v>
      </c>
      <c r="S1821" s="33">
        <f t="shared" si="3608"/>
        <v>0</v>
      </c>
      <c r="T1821" s="2">
        <v>0</v>
      </c>
    </row>
    <row r="1822" spans="2:20">
      <c r="B1822" s="2" t="str">
        <f t="shared" ref="B1822:D1822" si="3629">IF(ISERROR(B1821),IF(ISERROR(B1820),IF(ISERROR(B1819),"BLANK",B1819),B1820),B1821)</f>
        <v>LH</v>
      </c>
      <c r="C1822" s="2" t="str">
        <f t="shared" si="3629"/>
        <v>KK</v>
      </c>
      <c r="D1822" s="2" t="str">
        <f t="shared" si="3629"/>
        <v>BC3</v>
      </c>
      <c r="E1822" s="7" t="str">
        <f>IF(ISERROR(VLOOKUP($D1822,SITES!$A:$E,2,FALSE)),"",VLOOKUP($D1822,SITES!$A:$E,2,FALSE))</f>
        <v>Broward County 3</v>
      </c>
      <c r="F1822" s="4">
        <f>IF(ISERROR(VLOOKUP($D1822,SITES!$A:$E,3,FALSE)),"",VLOOKUP($D1822,SITES!$A:$E,3,FALSE))</f>
        <v>26.158633333333334</v>
      </c>
      <c r="G1822" s="31">
        <f>IF(ISERROR(VLOOKUP($D1822,SITES!$A:$E,4,FALSE)),"",VLOOKUP($D1822,SITES!$A:$E,4,FALSE))</f>
        <v>-80.077349999999996</v>
      </c>
      <c r="H1822" s="50">
        <f t="shared" ref="H1822:P1822" si="3630">IF(ISERROR(H1821),IF(ISERROR(H1820),IF(ISERROR(H1819),"BLANK",H1819),H1820),H1821)</f>
        <v>45479</v>
      </c>
      <c r="I1822" s="2">
        <f t="shared" si="3630"/>
        <v>15</v>
      </c>
      <c r="J1822" s="2" t="str">
        <f t="shared" si="3630"/>
        <v>N</v>
      </c>
      <c r="K1822" s="6">
        <f t="shared" si="3630"/>
        <v>0.41666666666666669</v>
      </c>
      <c r="L1822" s="2" t="str">
        <f t="shared" si="3630"/>
        <v>Angela</v>
      </c>
      <c r="M1822" s="2">
        <f t="shared" si="3630"/>
        <v>18.899999999999999</v>
      </c>
      <c r="N1822" s="2">
        <f t="shared" si="3630"/>
        <v>2</v>
      </c>
      <c r="O1822" s="2">
        <f t="shared" si="3630"/>
        <v>2</v>
      </c>
      <c r="P1822" s="2" t="str">
        <f t="shared" si="3630"/>
        <v>dez</v>
      </c>
      <c r="Q1822" s="7" t="str">
        <f>IF($N1822=1,IF(ISERROR(VLOOKUP($P1822,'M1'!$A:$C,Q$2,FALSE)),"NOT PRESENT",VLOOKUP($P1822,'M1'!$A:$C,Q$2,FALSE)),IF($N1822=2,IF(ISERROR(VLOOKUP(DATA!$P1822,'M2'!$A:$C,Q$2,FALSE)),"NOT PRESENT",VLOOKUP(DATA!$P1822,'M2'!$A:$C,Q$2,FALSE)),IF($N1822=0,IF(ISERROR(VLOOKUP($P1822,'M1'!$A:$C,Q$2,FALSE)),IF(ISERROR(VLOOKUP(DATA!$P1822,'M2'!$A:$C,Q$2,FALSE)),"NOT PRESENT",VLOOKUP(DATA!$P1822,'M2'!$A:$C,Q$2,FALSE)),VLOOKUP($P1822,'M1'!$A:$C,Q$2,FALSE)),"SPECIFY METHOD")))</f>
        <v>Debris - Zero</v>
      </c>
      <c r="R1822" s="7" t="str">
        <f>IF($N1822=1,IF(ISERROR(VLOOKUP($P1822,'M1'!$A:$C,R$2,FALSE)),"NOT PRESENT",VLOOKUP($P1822,'M1'!$A:$C,R$2,FALSE)),IF($N1822=2,IF(ISERROR(VLOOKUP(DATA!$P1822,'M2'!$A:$C,R$2,FALSE)),"NOT PRESENT",VLOOKUP(DATA!$P1822,'M2'!$A:$C,R$2,FALSE)),IF($N1822=0,IF(ISERROR(VLOOKUP($P1822,'M1'!$A:$C,R$2,FALSE)),IF(ISERROR(VLOOKUP(DATA!$P1822,'M2'!$A:$C,R$2,FALSE)),"NOT PRESENT",VLOOKUP(DATA!$P1822,'M2'!$A:$C,R$2,FALSE)),VLOOKUP($P1822,'M1'!$A:$C,R$2,FALSE)),"SPECIFY METHOD")))</f>
        <v>No Debris found</v>
      </c>
      <c r="S1822" s="33">
        <f t="shared" si="3608"/>
        <v>0</v>
      </c>
      <c r="T1822" s="2">
        <v>0</v>
      </c>
    </row>
    <row r="1823" spans="2:20">
      <c r="B1823" s="2" t="str">
        <f t="shared" ref="B1823:D1823" si="3631">IF(ISERROR(B1822),IF(ISERROR(B1821),IF(ISERROR(B1820),"BLANK",B1820),B1821),B1822)</f>
        <v>LH</v>
      </c>
      <c r="C1823" s="2" t="str">
        <f t="shared" si="3631"/>
        <v>KK</v>
      </c>
      <c r="D1823" s="2" t="str">
        <f t="shared" si="3631"/>
        <v>BC3</v>
      </c>
      <c r="E1823" s="7" t="str">
        <f>IF(ISERROR(VLOOKUP($D1823,SITES!$A:$E,2,FALSE)),"",VLOOKUP($D1823,SITES!$A:$E,2,FALSE))</f>
        <v>Broward County 3</v>
      </c>
      <c r="F1823" s="4">
        <f>IF(ISERROR(VLOOKUP($D1823,SITES!$A:$E,3,FALSE)),"",VLOOKUP($D1823,SITES!$A:$E,3,FALSE))</f>
        <v>26.158633333333334</v>
      </c>
      <c r="G1823" s="31">
        <f>IF(ISERROR(VLOOKUP($D1823,SITES!$A:$E,4,FALSE)),"",VLOOKUP($D1823,SITES!$A:$E,4,FALSE))</f>
        <v>-80.077349999999996</v>
      </c>
      <c r="H1823" s="50">
        <f t="shared" ref="H1823:P1823" si="3632">IF(ISERROR(H1822),IF(ISERROR(H1821),IF(ISERROR(H1820),"BLANK",H1820),H1821),H1822)</f>
        <v>45479</v>
      </c>
      <c r="I1823" s="2">
        <f t="shared" si="3632"/>
        <v>15</v>
      </c>
      <c r="J1823" s="2" t="str">
        <f t="shared" si="3632"/>
        <v>N</v>
      </c>
      <c r="K1823" s="6">
        <f t="shared" si="3632"/>
        <v>0.41666666666666669</v>
      </c>
      <c r="L1823" s="2" t="str">
        <f t="shared" si="3632"/>
        <v>Angela</v>
      </c>
      <c r="M1823" s="2">
        <f t="shared" si="3632"/>
        <v>18.899999999999999</v>
      </c>
      <c r="N1823" s="2">
        <f t="shared" si="3632"/>
        <v>2</v>
      </c>
      <c r="O1823" s="2">
        <f t="shared" si="3632"/>
        <v>2</v>
      </c>
      <c r="P1823" s="2" t="str">
        <f t="shared" si="3632"/>
        <v>dez</v>
      </c>
      <c r="Q1823" s="7" t="str">
        <f>IF($N1823=1,IF(ISERROR(VLOOKUP($P1823,'M1'!$A:$C,Q$2,FALSE)),"NOT PRESENT",VLOOKUP($P1823,'M1'!$A:$C,Q$2,FALSE)),IF($N1823=2,IF(ISERROR(VLOOKUP(DATA!$P1823,'M2'!$A:$C,Q$2,FALSE)),"NOT PRESENT",VLOOKUP(DATA!$P1823,'M2'!$A:$C,Q$2,FALSE)),IF($N1823=0,IF(ISERROR(VLOOKUP($P1823,'M1'!$A:$C,Q$2,FALSE)),IF(ISERROR(VLOOKUP(DATA!$P1823,'M2'!$A:$C,Q$2,FALSE)),"NOT PRESENT",VLOOKUP(DATA!$P1823,'M2'!$A:$C,Q$2,FALSE)),VLOOKUP($P1823,'M1'!$A:$C,Q$2,FALSE)),"SPECIFY METHOD")))</f>
        <v>Debris - Zero</v>
      </c>
      <c r="R1823" s="7" t="str">
        <f>IF($N1823=1,IF(ISERROR(VLOOKUP($P1823,'M1'!$A:$C,R$2,FALSE)),"NOT PRESENT",VLOOKUP($P1823,'M1'!$A:$C,R$2,FALSE)),IF($N1823=2,IF(ISERROR(VLOOKUP(DATA!$P1823,'M2'!$A:$C,R$2,FALSE)),"NOT PRESENT",VLOOKUP(DATA!$P1823,'M2'!$A:$C,R$2,FALSE)),IF($N1823=0,IF(ISERROR(VLOOKUP($P1823,'M1'!$A:$C,R$2,FALSE)),IF(ISERROR(VLOOKUP(DATA!$P1823,'M2'!$A:$C,R$2,FALSE)),"NOT PRESENT",VLOOKUP(DATA!$P1823,'M2'!$A:$C,R$2,FALSE)),VLOOKUP($P1823,'M1'!$A:$C,R$2,FALSE)),"SPECIFY METHOD")))</f>
        <v>No Debris found</v>
      </c>
      <c r="S1823" s="33">
        <f t="shared" si="3608"/>
        <v>0</v>
      </c>
      <c r="T1823" s="2">
        <v>0</v>
      </c>
    </row>
    <row r="1824" spans="2:20">
      <c r="B1824" s="2" t="str">
        <f t="shared" ref="B1824:D1824" si="3633">IF(ISERROR(B1823),IF(ISERROR(B1822),IF(ISERROR(B1821),"BLANK",B1821),B1822),B1823)</f>
        <v>LH</v>
      </c>
      <c r="C1824" s="2" t="str">
        <f t="shared" si="3633"/>
        <v>KK</v>
      </c>
      <c r="D1824" s="2" t="str">
        <f t="shared" si="3633"/>
        <v>BC3</v>
      </c>
      <c r="E1824" s="7" t="str">
        <f>IF(ISERROR(VLOOKUP($D1824,SITES!$A:$E,2,FALSE)),"",VLOOKUP($D1824,SITES!$A:$E,2,FALSE))</f>
        <v>Broward County 3</v>
      </c>
      <c r="F1824" s="4">
        <f>IF(ISERROR(VLOOKUP($D1824,SITES!$A:$E,3,FALSE)),"",VLOOKUP($D1824,SITES!$A:$E,3,FALSE))</f>
        <v>26.158633333333334</v>
      </c>
      <c r="G1824" s="31">
        <f>IF(ISERROR(VLOOKUP($D1824,SITES!$A:$E,4,FALSE)),"",VLOOKUP($D1824,SITES!$A:$E,4,FALSE))</f>
        <v>-80.077349999999996</v>
      </c>
      <c r="H1824" s="50">
        <f t="shared" ref="H1824:P1824" si="3634">IF(ISERROR(H1823),IF(ISERROR(H1822),IF(ISERROR(H1821),"BLANK",H1821),H1822),H1823)</f>
        <v>45479</v>
      </c>
      <c r="I1824" s="2">
        <f t="shared" si="3634"/>
        <v>15</v>
      </c>
      <c r="J1824" s="2" t="str">
        <f t="shared" si="3634"/>
        <v>N</v>
      </c>
      <c r="K1824" s="6">
        <f t="shared" si="3634"/>
        <v>0.41666666666666669</v>
      </c>
      <c r="L1824" s="2" t="str">
        <f t="shared" si="3634"/>
        <v>Angela</v>
      </c>
      <c r="M1824" s="2">
        <f t="shared" si="3634"/>
        <v>18.899999999999999</v>
      </c>
      <c r="N1824" s="2">
        <f t="shared" si="3634"/>
        <v>2</v>
      </c>
      <c r="O1824" s="2">
        <f t="shared" si="3634"/>
        <v>2</v>
      </c>
      <c r="P1824" s="2" t="str">
        <f t="shared" si="3634"/>
        <v>dez</v>
      </c>
      <c r="Q1824" s="7" t="str">
        <f>IF($N1824=1,IF(ISERROR(VLOOKUP($P1824,'M1'!$A:$C,Q$2,FALSE)),"NOT PRESENT",VLOOKUP($P1824,'M1'!$A:$C,Q$2,FALSE)),IF($N1824=2,IF(ISERROR(VLOOKUP(DATA!$P1824,'M2'!$A:$C,Q$2,FALSE)),"NOT PRESENT",VLOOKUP(DATA!$P1824,'M2'!$A:$C,Q$2,FALSE)),IF($N1824=0,IF(ISERROR(VLOOKUP($P1824,'M1'!$A:$C,Q$2,FALSE)),IF(ISERROR(VLOOKUP(DATA!$P1824,'M2'!$A:$C,Q$2,FALSE)),"NOT PRESENT",VLOOKUP(DATA!$P1824,'M2'!$A:$C,Q$2,FALSE)),VLOOKUP($P1824,'M1'!$A:$C,Q$2,FALSE)),"SPECIFY METHOD")))</f>
        <v>Debris - Zero</v>
      </c>
      <c r="R1824" s="7" t="str">
        <f>IF($N1824=1,IF(ISERROR(VLOOKUP($P1824,'M1'!$A:$C,R$2,FALSE)),"NOT PRESENT",VLOOKUP($P1824,'M1'!$A:$C,R$2,FALSE)),IF($N1824=2,IF(ISERROR(VLOOKUP(DATA!$P1824,'M2'!$A:$C,R$2,FALSE)),"NOT PRESENT",VLOOKUP(DATA!$P1824,'M2'!$A:$C,R$2,FALSE)),IF($N1824=0,IF(ISERROR(VLOOKUP($P1824,'M1'!$A:$C,R$2,FALSE)),IF(ISERROR(VLOOKUP(DATA!$P1824,'M2'!$A:$C,R$2,FALSE)),"NOT PRESENT",VLOOKUP(DATA!$P1824,'M2'!$A:$C,R$2,FALSE)),VLOOKUP($P1824,'M1'!$A:$C,R$2,FALSE)),"SPECIFY METHOD")))</f>
        <v>No Debris found</v>
      </c>
      <c r="S1824" s="33">
        <f t="shared" si="3608"/>
        <v>0</v>
      </c>
      <c r="T1824" s="2">
        <v>0</v>
      </c>
    </row>
    <row r="1825" spans="2:20">
      <c r="B1825" s="2" t="str">
        <f t="shared" ref="B1825:D1825" si="3635">IF(ISERROR(B1824),IF(ISERROR(B1823),IF(ISERROR(B1822),"BLANK",B1822),B1823),B1824)</f>
        <v>LH</v>
      </c>
      <c r="C1825" s="2" t="str">
        <f t="shared" si="3635"/>
        <v>KK</v>
      </c>
      <c r="D1825" s="2" t="str">
        <f t="shared" si="3635"/>
        <v>BC3</v>
      </c>
      <c r="E1825" s="7" t="str">
        <f>IF(ISERROR(VLOOKUP($D1825,SITES!$A:$E,2,FALSE)),"",VLOOKUP($D1825,SITES!$A:$E,2,FALSE))</f>
        <v>Broward County 3</v>
      </c>
      <c r="F1825" s="4">
        <f>IF(ISERROR(VLOOKUP($D1825,SITES!$A:$E,3,FALSE)),"",VLOOKUP($D1825,SITES!$A:$E,3,FALSE))</f>
        <v>26.158633333333334</v>
      </c>
      <c r="G1825" s="31">
        <f>IF(ISERROR(VLOOKUP($D1825,SITES!$A:$E,4,FALSE)),"",VLOOKUP($D1825,SITES!$A:$E,4,FALSE))</f>
        <v>-80.077349999999996</v>
      </c>
      <c r="H1825" s="50">
        <f t="shared" ref="H1825:P1825" si="3636">IF(ISERROR(H1824),IF(ISERROR(H1823),IF(ISERROR(H1822),"BLANK",H1822),H1823),H1824)</f>
        <v>45479</v>
      </c>
      <c r="I1825" s="2">
        <f t="shared" si="3636"/>
        <v>15</v>
      </c>
      <c r="J1825" s="2" t="str">
        <f t="shared" si="3636"/>
        <v>N</v>
      </c>
      <c r="K1825" s="6">
        <f t="shared" si="3636"/>
        <v>0.41666666666666669</v>
      </c>
      <c r="L1825" s="2" t="str">
        <f t="shared" si="3636"/>
        <v>Angela</v>
      </c>
      <c r="M1825" s="2">
        <f t="shared" si="3636"/>
        <v>18.899999999999999</v>
      </c>
      <c r="N1825" s="2">
        <f t="shared" si="3636"/>
        <v>2</v>
      </c>
      <c r="O1825" s="2">
        <f t="shared" si="3636"/>
        <v>2</v>
      </c>
      <c r="P1825" s="2" t="str">
        <f t="shared" si="3636"/>
        <v>dez</v>
      </c>
      <c r="Q1825" s="7" t="str">
        <f>IF($N1825=1,IF(ISERROR(VLOOKUP($P1825,'M1'!$A:$C,Q$2,FALSE)),"NOT PRESENT",VLOOKUP($P1825,'M1'!$A:$C,Q$2,FALSE)),IF($N1825=2,IF(ISERROR(VLOOKUP(DATA!$P1825,'M2'!$A:$C,Q$2,FALSE)),"NOT PRESENT",VLOOKUP(DATA!$P1825,'M2'!$A:$C,Q$2,FALSE)),IF($N1825=0,IF(ISERROR(VLOOKUP($P1825,'M1'!$A:$C,Q$2,FALSE)),IF(ISERROR(VLOOKUP(DATA!$P1825,'M2'!$A:$C,Q$2,FALSE)),"NOT PRESENT",VLOOKUP(DATA!$P1825,'M2'!$A:$C,Q$2,FALSE)),VLOOKUP($P1825,'M1'!$A:$C,Q$2,FALSE)),"SPECIFY METHOD")))</f>
        <v>Debris - Zero</v>
      </c>
      <c r="R1825" s="7" t="str">
        <f>IF($N1825=1,IF(ISERROR(VLOOKUP($P1825,'M1'!$A:$C,R$2,FALSE)),"NOT PRESENT",VLOOKUP($P1825,'M1'!$A:$C,R$2,FALSE)),IF($N1825=2,IF(ISERROR(VLOOKUP(DATA!$P1825,'M2'!$A:$C,R$2,FALSE)),"NOT PRESENT",VLOOKUP(DATA!$P1825,'M2'!$A:$C,R$2,FALSE)),IF($N1825=0,IF(ISERROR(VLOOKUP($P1825,'M1'!$A:$C,R$2,FALSE)),IF(ISERROR(VLOOKUP(DATA!$P1825,'M2'!$A:$C,R$2,FALSE)),"NOT PRESENT",VLOOKUP(DATA!$P1825,'M2'!$A:$C,R$2,FALSE)),VLOOKUP($P1825,'M1'!$A:$C,R$2,FALSE)),"SPECIFY METHOD")))</f>
        <v>No Debris found</v>
      </c>
      <c r="S1825" s="33">
        <f t="shared" si="3608"/>
        <v>0</v>
      </c>
      <c r="T1825" s="2">
        <v>0</v>
      </c>
    </row>
    <row r="1826" spans="2:20">
      <c r="B1826" s="2" t="str">
        <f t="shared" ref="B1826:D1826" si="3637">IF(ISERROR(B1825),IF(ISERROR(B1824),IF(ISERROR(B1823),"BLANK",B1823),B1824),B1825)</f>
        <v>LH</v>
      </c>
      <c r="C1826" s="2" t="str">
        <f t="shared" si="3637"/>
        <v>KK</v>
      </c>
      <c r="D1826" s="2" t="str">
        <f t="shared" si="3637"/>
        <v>BC3</v>
      </c>
      <c r="E1826" s="7" t="str">
        <f>IF(ISERROR(VLOOKUP($D1826,SITES!$A:$E,2,FALSE)),"",VLOOKUP($D1826,SITES!$A:$E,2,FALSE))</f>
        <v>Broward County 3</v>
      </c>
      <c r="F1826" s="4">
        <f>IF(ISERROR(VLOOKUP($D1826,SITES!$A:$E,3,FALSE)),"",VLOOKUP($D1826,SITES!$A:$E,3,FALSE))</f>
        <v>26.158633333333334</v>
      </c>
      <c r="G1826" s="31">
        <f>IF(ISERROR(VLOOKUP($D1826,SITES!$A:$E,4,FALSE)),"",VLOOKUP($D1826,SITES!$A:$E,4,FALSE))</f>
        <v>-80.077349999999996</v>
      </c>
      <c r="H1826" s="50">
        <f t="shared" ref="H1826:P1826" si="3638">IF(ISERROR(H1825),IF(ISERROR(H1824),IF(ISERROR(H1823),"BLANK",H1823),H1824),H1825)</f>
        <v>45479</v>
      </c>
      <c r="I1826" s="2">
        <f t="shared" si="3638"/>
        <v>15</v>
      </c>
      <c r="J1826" s="2" t="str">
        <f t="shared" si="3638"/>
        <v>N</v>
      </c>
      <c r="K1826" s="6">
        <f t="shared" si="3638"/>
        <v>0.41666666666666669</v>
      </c>
      <c r="L1826" s="2" t="str">
        <f t="shared" si="3638"/>
        <v>Angela</v>
      </c>
      <c r="M1826" s="2">
        <f t="shared" si="3638"/>
        <v>18.899999999999999</v>
      </c>
      <c r="N1826" s="2">
        <f t="shared" si="3638"/>
        <v>2</v>
      </c>
      <c r="O1826" s="2">
        <f t="shared" si="3638"/>
        <v>2</v>
      </c>
      <c r="P1826" s="2" t="str">
        <f t="shared" si="3638"/>
        <v>dez</v>
      </c>
      <c r="Q1826" s="7" t="str">
        <f>IF($N1826=1,IF(ISERROR(VLOOKUP($P1826,'M1'!$A:$C,Q$2,FALSE)),"NOT PRESENT",VLOOKUP($P1826,'M1'!$A:$C,Q$2,FALSE)),IF($N1826=2,IF(ISERROR(VLOOKUP(DATA!$P1826,'M2'!$A:$C,Q$2,FALSE)),"NOT PRESENT",VLOOKUP(DATA!$P1826,'M2'!$A:$C,Q$2,FALSE)),IF($N1826=0,IF(ISERROR(VLOOKUP($P1826,'M1'!$A:$C,Q$2,FALSE)),IF(ISERROR(VLOOKUP(DATA!$P1826,'M2'!$A:$C,Q$2,FALSE)),"NOT PRESENT",VLOOKUP(DATA!$P1826,'M2'!$A:$C,Q$2,FALSE)),VLOOKUP($P1826,'M1'!$A:$C,Q$2,FALSE)),"SPECIFY METHOD")))</f>
        <v>Debris - Zero</v>
      </c>
      <c r="R1826" s="7" t="str">
        <f>IF($N1826=1,IF(ISERROR(VLOOKUP($P1826,'M1'!$A:$C,R$2,FALSE)),"NOT PRESENT",VLOOKUP($P1826,'M1'!$A:$C,R$2,FALSE)),IF($N1826=2,IF(ISERROR(VLOOKUP(DATA!$P1826,'M2'!$A:$C,R$2,FALSE)),"NOT PRESENT",VLOOKUP(DATA!$P1826,'M2'!$A:$C,R$2,FALSE)),IF($N1826=0,IF(ISERROR(VLOOKUP($P1826,'M1'!$A:$C,R$2,FALSE)),IF(ISERROR(VLOOKUP(DATA!$P1826,'M2'!$A:$C,R$2,FALSE)),"NOT PRESENT",VLOOKUP(DATA!$P1826,'M2'!$A:$C,R$2,FALSE)),VLOOKUP($P1826,'M1'!$A:$C,R$2,FALSE)),"SPECIFY METHOD")))</f>
        <v>No Debris found</v>
      </c>
      <c r="S1826" s="33">
        <f t="shared" si="3608"/>
        <v>0</v>
      </c>
      <c r="T1826" s="2">
        <v>0</v>
      </c>
    </row>
    <row r="1827" spans="2:20">
      <c r="B1827" s="2" t="str">
        <f t="shared" ref="B1827:D1827" si="3639">IF(ISERROR(B1826),IF(ISERROR(B1825),IF(ISERROR(B1824),"BLANK",B1824),B1825),B1826)</f>
        <v>LH</v>
      </c>
      <c r="C1827" s="2" t="str">
        <f t="shared" si="3639"/>
        <v>KK</v>
      </c>
      <c r="D1827" s="2" t="str">
        <f t="shared" si="3639"/>
        <v>BC3</v>
      </c>
      <c r="E1827" s="7" t="str">
        <f>IF(ISERROR(VLOOKUP($D1827,SITES!$A:$E,2,FALSE)),"",VLOOKUP($D1827,SITES!$A:$E,2,FALSE))</f>
        <v>Broward County 3</v>
      </c>
      <c r="F1827" s="4">
        <f>IF(ISERROR(VLOOKUP($D1827,SITES!$A:$E,3,FALSE)),"",VLOOKUP($D1827,SITES!$A:$E,3,FALSE))</f>
        <v>26.158633333333334</v>
      </c>
      <c r="G1827" s="31">
        <f>IF(ISERROR(VLOOKUP($D1827,SITES!$A:$E,4,FALSE)),"",VLOOKUP($D1827,SITES!$A:$E,4,FALSE))</f>
        <v>-80.077349999999996</v>
      </c>
      <c r="H1827" s="50">
        <f t="shared" ref="H1827:P1827" si="3640">IF(ISERROR(H1826),IF(ISERROR(H1825),IF(ISERROR(H1824),"BLANK",H1824),H1825),H1826)</f>
        <v>45479</v>
      </c>
      <c r="I1827" s="2">
        <f t="shared" si="3640"/>
        <v>15</v>
      </c>
      <c r="J1827" s="2" t="str">
        <f t="shared" si="3640"/>
        <v>N</v>
      </c>
      <c r="K1827" s="6">
        <f t="shared" si="3640"/>
        <v>0.41666666666666669</v>
      </c>
      <c r="L1827" s="2" t="str">
        <f t="shared" si="3640"/>
        <v>Angela</v>
      </c>
      <c r="M1827" s="2">
        <f t="shared" si="3640"/>
        <v>18.899999999999999</v>
      </c>
      <c r="N1827" s="2">
        <f t="shared" si="3640"/>
        <v>2</v>
      </c>
      <c r="O1827" s="2">
        <f t="shared" si="3640"/>
        <v>2</v>
      </c>
      <c r="P1827" s="2" t="str">
        <f t="shared" si="3640"/>
        <v>dez</v>
      </c>
      <c r="Q1827" s="7" t="str">
        <f>IF($N1827=1,IF(ISERROR(VLOOKUP($P1827,'M1'!$A:$C,Q$2,FALSE)),"NOT PRESENT",VLOOKUP($P1827,'M1'!$A:$C,Q$2,FALSE)),IF($N1827=2,IF(ISERROR(VLOOKUP(DATA!$P1827,'M2'!$A:$C,Q$2,FALSE)),"NOT PRESENT",VLOOKUP(DATA!$P1827,'M2'!$A:$C,Q$2,FALSE)),IF($N1827=0,IF(ISERROR(VLOOKUP($P1827,'M1'!$A:$C,Q$2,FALSE)),IF(ISERROR(VLOOKUP(DATA!$P1827,'M2'!$A:$C,Q$2,FALSE)),"NOT PRESENT",VLOOKUP(DATA!$P1827,'M2'!$A:$C,Q$2,FALSE)),VLOOKUP($P1827,'M1'!$A:$C,Q$2,FALSE)),"SPECIFY METHOD")))</f>
        <v>Debris - Zero</v>
      </c>
      <c r="R1827" s="7" t="str">
        <f>IF($N1827=1,IF(ISERROR(VLOOKUP($P1827,'M1'!$A:$C,R$2,FALSE)),"NOT PRESENT",VLOOKUP($P1827,'M1'!$A:$C,R$2,FALSE)),IF($N1827=2,IF(ISERROR(VLOOKUP(DATA!$P1827,'M2'!$A:$C,R$2,FALSE)),"NOT PRESENT",VLOOKUP(DATA!$P1827,'M2'!$A:$C,R$2,FALSE)),IF($N1827=0,IF(ISERROR(VLOOKUP($P1827,'M1'!$A:$C,R$2,FALSE)),IF(ISERROR(VLOOKUP(DATA!$P1827,'M2'!$A:$C,R$2,FALSE)),"NOT PRESENT",VLOOKUP(DATA!$P1827,'M2'!$A:$C,R$2,FALSE)),VLOOKUP($P1827,'M1'!$A:$C,R$2,FALSE)),"SPECIFY METHOD")))</f>
        <v>No Debris found</v>
      </c>
      <c r="S1827" s="33">
        <f t="shared" si="3608"/>
        <v>0</v>
      </c>
      <c r="T1827" s="2">
        <v>0</v>
      </c>
    </row>
    <row r="1828" spans="2:20">
      <c r="B1828" s="2" t="str">
        <f t="shared" ref="B1828:D1828" si="3641">IF(ISERROR(B1827),IF(ISERROR(B1826),IF(ISERROR(B1825),"BLANK",B1825),B1826),B1827)</f>
        <v>LH</v>
      </c>
      <c r="C1828" s="2" t="str">
        <f t="shared" si="3641"/>
        <v>KK</v>
      </c>
      <c r="D1828" s="2" t="str">
        <f t="shared" si="3641"/>
        <v>BC3</v>
      </c>
      <c r="E1828" s="7" t="str">
        <f>IF(ISERROR(VLOOKUP($D1828,SITES!$A:$E,2,FALSE)),"",VLOOKUP($D1828,SITES!$A:$E,2,FALSE))</f>
        <v>Broward County 3</v>
      </c>
      <c r="F1828" s="4">
        <f>IF(ISERROR(VLOOKUP($D1828,SITES!$A:$E,3,FALSE)),"",VLOOKUP($D1828,SITES!$A:$E,3,FALSE))</f>
        <v>26.158633333333334</v>
      </c>
      <c r="G1828" s="31">
        <f>IF(ISERROR(VLOOKUP($D1828,SITES!$A:$E,4,FALSE)),"",VLOOKUP($D1828,SITES!$A:$E,4,FALSE))</f>
        <v>-80.077349999999996</v>
      </c>
      <c r="H1828" s="50">
        <f t="shared" ref="H1828:P1828" si="3642">IF(ISERROR(H1827),IF(ISERROR(H1826),IF(ISERROR(H1825),"BLANK",H1825),H1826),H1827)</f>
        <v>45479</v>
      </c>
      <c r="I1828" s="2">
        <f t="shared" si="3642"/>
        <v>15</v>
      </c>
      <c r="J1828" s="2" t="str">
        <f t="shared" si="3642"/>
        <v>N</v>
      </c>
      <c r="K1828" s="6">
        <f t="shared" si="3642"/>
        <v>0.41666666666666669</v>
      </c>
      <c r="L1828" s="2" t="str">
        <f t="shared" si="3642"/>
        <v>Angela</v>
      </c>
      <c r="M1828" s="2">
        <f t="shared" si="3642"/>
        <v>18.899999999999999</v>
      </c>
      <c r="N1828" s="2">
        <f t="shared" si="3642"/>
        <v>2</v>
      </c>
      <c r="O1828" s="2">
        <f t="shared" si="3642"/>
        <v>2</v>
      </c>
      <c r="P1828" s="2" t="str">
        <f t="shared" si="3642"/>
        <v>dez</v>
      </c>
      <c r="Q1828" s="7" t="str">
        <f>IF($N1828=1,IF(ISERROR(VLOOKUP($P1828,'M1'!$A:$C,Q$2,FALSE)),"NOT PRESENT",VLOOKUP($P1828,'M1'!$A:$C,Q$2,FALSE)),IF($N1828=2,IF(ISERROR(VLOOKUP(DATA!$P1828,'M2'!$A:$C,Q$2,FALSE)),"NOT PRESENT",VLOOKUP(DATA!$P1828,'M2'!$A:$C,Q$2,FALSE)),IF($N1828=0,IF(ISERROR(VLOOKUP($P1828,'M1'!$A:$C,Q$2,FALSE)),IF(ISERROR(VLOOKUP(DATA!$P1828,'M2'!$A:$C,Q$2,FALSE)),"NOT PRESENT",VLOOKUP(DATA!$P1828,'M2'!$A:$C,Q$2,FALSE)),VLOOKUP($P1828,'M1'!$A:$C,Q$2,FALSE)),"SPECIFY METHOD")))</f>
        <v>Debris - Zero</v>
      </c>
      <c r="R1828" s="7" t="str">
        <f>IF($N1828=1,IF(ISERROR(VLOOKUP($P1828,'M1'!$A:$C,R$2,FALSE)),"NOT PRESENT",VLOOKUP($P1828,'M1'!$A:$C,R$2,FALSE)),IF($N1828=2,IF(ISERROR(VLOOKUP(DATA!$P1828,'M2'!$A:$C,R$2,FALSE)),"NOT PRESENT",VLOOKUP(DATA!$P1828,'M2'!$A:$C,R$2,FALSE)),IF($N1828=0,IF(ISERROR(VLOOKUP($P1828,'M1'!$A:$C,R$2,FALSE)),IF(ISERROR(VLOOKUP(DATA!$P1828,'M2'!$A:$C,R$2,FALSE)),"NOT PRESENT",VLOOKUP(DATA!$P1828,'M2'!$A:$C,R$2,FALSE)),VLOOKUP($P1828,'M1'!$A:$C,R$2,FALSE)),"SPECIFY METHOD")))</f>
        <v>No Debris found</v>
      </c>
      <c r="S1828" s="33">
        <f t="shared" si="3608"/>
        <v>0</v>
      </c>
      <c r="T1828" s="2">
        <v>0</v>
      </c>
    </row>
    <row r="1829" spans="2:20">
      <c r="B1829" s="2" t="str">
        <f t="shared" ref="B1829:D1829" si="3643">IF(ISERROR(B1828),IF(ISERROR(B1827),IF(ISERROR(B1826),"BLANK",B1826),B1827),B1828)</f>
        <v>LH</v>
      </c>
      <c r="C1829" s="2" t="str">
        <f t="shared" si="3643"/>
        <v>KK</v>
      </c>
      <c r="D1829" s="2" t="str">
        <f t="shared" si="3643"/>
        <v>BC3</v>
      </c>
      <c r="E1829" s="7" t="str">
        <f>IF(ISERROR(VLOOKUP($D1829,SITES!$A:$E,2,FALSE)),"",VLOOKUP($D1829,SITES!$A:$E,2,FALSE))</f>
        <v>Broward County 3</v>
      </c>
      <c r="F1829" s="4">
        <f>IF(ISERROR(VLOOKUP($D1829,SITES!$A:$E,3,FALSE)),"",VLOOKUP($D1829,SITES!$A:$E,3,FALSE))</f>
        <v>26.158633333333334</v>
      </c>
      <c r="G1829" s="31">
        <f>IF(ISERROR(VLOOKUP($D1829,SITES!$A:$E,4,FALSE)),"",VLOOKUP($D1829,SITES!$A:$E,4,FALSE))</f>
        <v>-80.077349999999996</v>
      </c>
      <c r="H1829" s="50">
        <f t="shared" ref="H1829:P1829" si="3644">IF(ISERROR(H1828),IF(ISERROR(H1827),IF(ISERROR(H1826),"BLANK",H1826),H1827),H1828)</f>
        <v>45479</v>
      </c>
      <c r="I1829" s="2">
        <f t="shared" si="3644"/>
        <v>15</v>
      </c>
      <c r="J1829" s="2" t="str">
        <f t="shared" si="3644"/>
        <v>N</v>
      </c>
      <c r="K1829" s="6">
        <f t="shared" si="3644"/>
        <v>0.41666666666666669</v>
      </c>
      <c r="L1829" s="2" t="str">
        <f t="shared" si="3644"/>
        <v>Angela</v>
      </c>
      <c r="M1829" s="2">
        <f t="shared" si="3644"/>
        <v>18.899999999999999</v>
      </c>
      <c r="N1829" s="2">
        <f t="shared" si="3644"/>
        <v>2</v>
      </c>
      <c r="O1829" s="2">
        <f t="shared" si="3644"/>
        <v>2</v>
      </c>
      <c r="P1829" s="2" t="str">
        <f t="shared" si="3644"/>
        <v>dez</v>
      </c>
      <c r="Q1829" s="7" t="str">
        <f>IF($N1829=1,IF(ISERROR(VLOOKUP($P1829,'M1'!$A:$C,Q$2,FALSE)),"NOT PRESENT",VLOOKUP($P1829,'M1'!$A:$C,Q$2,FALSE)),IF($N1829=2,IF(ISERROR(VLOOKUP(DATA!$P1829,'M2'!$A:$C,Q$2,FALSE)),"NOT PRESENT",VLOOKUP(DATA!$P1829,'M2'!$A:$C,Q$2,FALSE)),IF($N1829=0,IF(ISERROR(VLOOKUP($P1829,'M1'!$A:$C,Q$2,FALSE)),IF(ISERROR(VLOOKUP(DATA!$P1829,'M2'!$A:$C,Q$2,FALSE)),"NOT PRESENT",VLOOKUP(DATA!$P1829,'M2'!$A:$C,Q$2,FALSE)),VLOOKUP($P1829,'M1'!$A:$C,Q$2,FALSE)),"SPECIFY METHOD")))</f>
        <v>Debris - Zero</v>
      </c>
      <c r="R1829" s="7" t="str">
        <f>IF($N1829=1,IF(ISERROR(VLOOKUP($P1829,'M1'!$A:$C,R$2,FALSE)),"NOT PRESENT",VLOOKUP($P1829,'M1'!$A:$C,R$2,FALSE)),IF($N1829=2,IF(ISERROR(VLOOKUP(DATA!$P1829,'M2'!$A:$C,R$2,FALSE)),"NOT PRESENT",VLOOKUP(DATA!$P1829,'M2'!$A:$C,R$2,FALSE)),IF($N1829=0,IF(ISERROR(VLOOKUP($P1829,'M1'!$A:$C,R$2,FALSE)),IF(ISERROR(VLOOKUP(DATA!$P1829,'M2'!$A:$C,R$2,FALSE)),"NOT PRESENT",VLOOKUP(DATA!$P1829,'M2'!$A:$C,R$2,FALSE)),VLOOKUP($P1829,'M1'!$A:$C,R$2,FALSE)),"SPECIFY METHOD")))</f>
        <v>No Debris found</v>
      </c>
      <c r="S1829" s="33">
        <f t="shared" si="3608"/>
        <v>0</v>
      </c>
      <c r="T1829" s="2">
        <v>0</v>
      </c>
    </row>
    <row r="1830" spans="2:20">
      <c r="B1830" s="2" t="str">
        <f t="shared" ref="B1830:D1830" si="3645">IF(ISERROR(B1829),IF(ISERROR(B1828),IF(ISERROR(B1827),"BLANK",B1827),B1828),B1829)</f>
        <v>LH</v>
      </c>
      <c r="C1830" s="2" t="str">
        <f t="shared" si="3645"/>
        <v>KK</v>
      </c>
      <c r="D1830" s="2" t="str">
        <f t="shared" si="3645"/>
        <v>BC3</v>
      </c>
      <c r="E1830" s="7" t="str">
        <f>IF(ISERROR(VLOOKUP($D1830,SITES!$A:$E,2,FALSE)),"",VLOOKUP($D1830,SITES!$A:$E,2,FALSE))</f>
        <v>Broward County 3</v>
      </c>
      <c r="F1830" s="4">
        <f>IF(ISERROR(VLOOKUP($D1830,SITES!$A:$E,3,FALSE)),"",VLOOKUP($D1830,SITES!$A:$E,3,FALSE))</f>
        <v>26.158633333333334</v>
      </c>
      <c r="G1830" s="31">
        <f>IF(ISERROR(VLOOKUP($D1830,SITES!$A:$E,4,FALSE)),"",VLOOKUP($D1830,SITES!$A:$E,4,FALSE))</f>
        <v>-80.077349999999996</v>
      </c>
      <c r="H1830" s="50">
        <f t="shared" ref="H1830:P1830" si="3646">IF(ISERROR(H1829),IF(ISERROR(H1828),IF(ISERROR(H1827),"BLANK",H1827),H1828),H1829)</f>
        <v>45479</v>
      </c>
      <c r="I1830" s="2">
        <f t="shared" si="3646"/>
        <v>15</v>
      </c>
      <c r="J1830" s="2" t="str">
        <f t="shared" si="3646"/>
        <v>N</v>
      </c>
      <c r="K1830" s="6">
        <f t="shared" si="3646"/>
        <v>0.41666666666666669</v>
      </c>
      <c r="L1830" s="2" t="str">
        <f t="shared" si="3646"/>
        <v>Angela</v>
      </c>
      <c r="M1830" s="2">
        <f t="shared" si="3646"/>
        <v>18.899999999999999</v>
      </c>
      <c r="N1830" s="2">
        <f t="shared" si="3646"/>
        <v>2</v>
      </c>
      <c r="O1830" s="2">
        <f t="shared" si="3646"/>
        <v>2</v>
      </c>
      <c r="P1830" s="2" t="str">
        <f t="shared" si="3646"/>
        <v>dez</v>
      </c>
      <c r="Q1830" s="7" t="str">
        <f>IF($N1830=1,IF(ISERROR(VLOOKUP($P1830,'M1'!$A:$C,Q$2,FALSE)),"NOT PRESENT",VLOOKUP($P1830,'M1'!$A:$C,Q$2,FALSE)),IF($N1830=2,IF(ISERROR(VLOOKUP(DATA!$P1830,'M2'!$A:$C,Q$2,FALSE)),"NOT PRESENT",VLOOKUP(DATA!$P1830,'M2'!$A:$C,Q$2,FALSE)),IF($N1830=0,IF(ISERROR(VLOOKUP($P1830,'M1'!$A:$C,Q$2,FALSE)),IF(ISERROR(VLOOKUP(DATA!$P1830,'M2'!$A:$C,Q$2,FALSE)),"NOT PRESENT",VLOOKUP(DATA!$P1830,'M2'!$A:$C,Q$2,FALSE)),VLOOKUP($P1830,'M1'!$A:$C,Q$2,FALSE)),"SPECIFY METHOD")))</f>
        <v>Debris - Zero</v>
      </c>
      <c r="R1830" s="7" t="str">
        <f>IF($N1830=1,IF(ISERROR(VLOOKUP($P1830,'M1'!$A:$C,R$2,FALSE)),"NOT PRESENT",VLOOKUP($P1830,'M1'!$A:$C,R$2,FALSE)),IF($N1830=2,IF(ISERROR(VLOOKUP(DATA!$P1830,'M2'!$A:$C,R$2,FALSE)),"NOT PRESENT",VLOOKUP(DATA!$P1830,'M2'!$A:$C,R$2,FALSE)),IF($N1830=0,IF(ISERROR(VLOOKUP($P1830,'M1'!$A:$C,R$2,FALSE)),IF(ISERROR(VLOOKUP(DATA!$P1830,'M2'!$A:$C,R$2,FALSE)),"NOT PRESENT",VLOOKUP(DATA!$P1830,'M2'!$A:$C,R$2,FALSE)),VLOOKUP($P1830,'M1'!$A:$C,R$2,FALSE)),"SPECIFY METHOD")))</f>
        <v>No Debris found</v>
      </c>
      <c r="S1830" s="33">
        <f t="shared" si="3608"/>
        <v>0</v>
      </c>
      <c r="T1830" s="2">
        <v>0</v>
      </c>
    </row>
    <row r="1831" spans="2:20">
      <c r="B1831" s="2" t="str">
        <f t="shared" ref="B1831:D1831" si="3647">IF(ISERROR(B1830),IF(ISERROR(B1829),IF(ISERROR(B1828),"BLANK",B1828),B1829),B1830)</f>
        <v>LH</v>
      </c>
      <c r="C1831" s="2" t="str">
        <f t="shared" si="3647"/>
        <v>KK</v>
      </c>
      <c r="D1831" s="2" t="str">
        <f t="shared" si="3647"/>
        <v>BC3</v>
      </c>
      <c r="E1831" s="7" t="str">
        <f>IF(ISERROR(VLOOKUP($D1831,SITES!$A:$E,2,FALSE)),"",VLOOKUP($D1831,SITES!$A:$E,2,FALSE))</f>
        <v>Broward County 3</v>
      </c>
      <c r="F1831" s="4">
        <f>IF(ISERROR(VLOOKUP($D1831,SITES!$A:$E,3,FALSE)),"",VLOOKUP($D1831,SITES!$A:$E,3,FALSE))</f>
        <v>26.158633333333334</v>
      </c>
      <c r="G1831" s="31">
        <f>IF(ISERROR(VLOOKUP($D1831,SITES!$A:$E,4,FALSE)),"",VLOOKUP($D1831,SITES!$A:$E,4,FALSE))</f>
        <v>-80.077349999999996</v>
      </c>
      <c r="H1831" s="50">
        <f t="shared" ref="H1831:P1831" si="3648">IF(ISERROR(H1830),IF(ISERROR(H1829),IF(ISERROR(H1828),"BLANK",H1828),H1829),H1830)</f>
        <v>45479</v>
      </c>
      <c r="I1831" s="2">
        <f t="shared" si="3648"/>
        <v>15</v>
      </c>
      <c r="J1831" s="2" t="str">
        <f t="shared" si="3648"/>
        <v>N</v>
      </c>
      <c r="K1831" s="6">
        <f t="shared" si="3648"/>
        <v>0.41666666666666669</v>
      </c>
      <c r="L1831" s="2" t="str">
        <f t="shared" si="3648"/>
        <v>Angela</v>
      </c>
      <c r="M1831" s="2">
        <f t="shared" si="3648"/>
        <v>18.899999999999999</v>
      </c>
      <c r="N1831" s="2">
        <f t="shared" si="3648"/>
        <v>2</v>
      </c>
      <c r="O1831" s="2">
        <f t="shared" si="3648"/>
        <v>2</v>
      </c>
      <c r="P1831" s="2" t="str">
        <f t="shared" si="3648"/>
        <v>dez</v>
      </c>
      <c r="Q1831" s="7" t="str">
        <f>IF($N1831=1,IF(ISERROR(VLOOKUP($P1831,'M1'!$A:$C,Q$2,FALSE)),"NOT PRESENT",VLOOKUP($P1831,'M1'!$A:$C,Q$2,FALSE)),IF($N1831=2,IF(ISERROR(VLOOKUP(DATA!$P1831,'M2'!$A:$C,Q$2,FALSE)),"NOT PRESENT",VLOOKUP(DATA!$P1831,'M2'!$A:$C,Q$2,FALSE)),IF($N1831=0,IF(ISERROR(VLOOKUP($P1831,'M1'!$A:$C,Q$2,FALSE)),IF(ISERROR(VLOOKUP(DATA!$P1831,'M2'!$A:$C,Q$2,FALSE)),"NOT PRESENT",VLOOKUP(DATA!$P1831,'M2'!$A:$C,Q$2,FALSE)),VLOOKUP($P1831,'M1'!$A:$C,Q$2,FALSE)),"SPECIFY METHOD")))</f>
        <v>Debris - Zero</v>
      </c>
      <c r="R1831" s="7" t="str">
        <f>IF($N1831=1,IF(ISERROR(VLOOKUP($P1831,'M1'!$A:$C,R$2,FALSE)),"NOT PRESENT",VLOOKUP($P1831,'M1'!$A:$C,R$2,FALSE)),IF($N1831=2,IF(ISERROR(VLOOKUP(DATA!$P1831,'M2'!$A:$C,R$2,FALSE)),"NOT PRESENT",VLOOKUP(DATA!$P1831,'M2'!$A:$C,R$2,FALSE)),IF($N1831=0,IF(ISERROR(VLOOKUP($P1831,'M1'!$A:$C,R$2,FALSE)),IF(ISERROR(VLOOKUP(DATA!$P1831,'M2'!$A:$C,R$2,FALSE)),"NOT PRESENT",VLOOKUP(DATA!$P1831,'M2'!$A:$C,R$2,FALSE)),VLOOKUP($P1831,'M1'!$A:$C,R$2,FALSE)),"SPECIFY METHOD")))</f>
        <v>No Debris found</v>
      </c>
      <c r="S1831" s="33">
        <f t="shared" si="3608"/>
        <v>0</v>
      </c>
      <c r="T1831" s="2">
        <v>0</v>
      </c>
    </row>
    <row r="1832" spans="2:20">
      <c r="B1832" s="2" t="str">
        <f t="shared" ref="B1832:D1832" si="3649">IF(ISERROR(B1831),IF(ISERROR(B1830),IF(ISERROR(B1829),"BLANK",B1829),B1830),B1831)</f>
        <v>LH</v>
      </c>
      <c r="C1832" s="2" t="str">
        <f t="shared" si="3649"/>
        <v>KK</v>
      </c>
      <c r="D1832" s="2" t="str">
        <f t="shared" si="3649"/>
        <v>BC3</v>
      </c>
      <c r="E1832" s="7" t="str">
        <f>IF(ISERROR(VLOOKUP($D1832,SITES!$A:$E,2,FALSE)),"",VLOOKUP($D1832,SITES!$A:$E,2,FALSE))</f>
        <v>Broward County 3</v>
      </c>
      <c r="F1832" s="4">
        <f>IF(ISERROR(VLOOKUP($D1832,SITES!$A:$E,3,FALSE)),"",VLOOKUP($D1832,SITES!$A:$E,3,FALSE))</f>
        <v>26.158633333333334</v>
      </c>
      <c r="G1832" s="31">
        <f>IF(ISERROR(VLOOKUP($D1832,SITES!$A:$E,4,FALSE)),"",VLOOKUP($D1832,SITES!$A:$E,4,FALSE))</f>
        <v>-80.077349999999996</v>
      </c>
      <c r="H1832" s="50">
        <f t="shared" ref="H1832:P1832" si="3650">IF(ISERROR(H1831),IF(ISERROR(H1830),IF(ISERROR(H1829),"BLANK",H1829),H1830),H1831)</f>
        <v>45479</v>
      </c>
      <c r="I1832" s="2">
        <f t="shared" si="3650"/>
        <v>15</v>
      </c>
      <c r="J1832" s="2" t="str">
        <f t="shared" si="3650"/>
        <v>N</v>
      </c>
      <c r="K1832" s="6">
        <f t="shared" si="3650"/>
        <v>0.41666666666666669</v>
      </c>
      <c r="L1832" s="2" t="str">
        <f t="shared" si="3650"/>
        <v>Angela</v>
      </c>
      <c r="M1832" s="2">
        <f t="shared" si="3650"/>
        <v>18.899999999999999</v>
      </c>
      <c r="N1832" s="2">
        <f t="shared" si="3650"/>
        <v>2</v>
      </c>
      <c r="O1832" s="2">
        <f t="shared" si="3650"/>
        <v>2</v>
      </c>
      <c r="P1832" s="2" t="str">
        <f t="shared" si="3650"/>
        <v>dez</v>
      </c>
      <c r="Q1832" s="7" t="str">
        <f>IF($N1832=1,IF(ISERROR(VLOOKUP($P1832,'M1'!$A:$C,Q$2,FALSE)),"NOT PRESENT",VLOOKUP($P1832,'M1'!$A:$C,Q$2,FALSE)),IF($N1832=2,IF(ISERROR(VLOOKUP(DATA!$P1832,'M2'!$A:$C,Q$2,FALSE)),"NOT PRESENT",VLOOKUP(DATA!$P1832,'M2'!$A:$C,Q$2,FALSE)),IF($N1832=0,IF(ISERROR(VLOOKUP($P1832,'M1'!$A:$C,Q$2,FALSE)),IF(ISERROR(VLOOKUP(DATA!$P1832,'M2'!$A:$C,Q$2,FALSE)),"NOT PRESENT",VLOOKUP(DATA!$P1832,'M2'!$A:$C,Q$2,FALSE)),VLOOKUP($P1832,'M1'!$A:$C,Q$2,FALSE)),"SPECIFY METHOD")))</f>
        <v>Debris - Zero</v>
      </c>
      <c r="R1832" s="7" t="str">
        <f>IF($N1832=1,IF(ISERROR(VLOOKUP($P1832,'M1'!$A:$C,R$2,FALSE)),"NOT PRESENT",VLOOKUP($P1832,'M1'!$A:$C,R$2,FALSE)),IF($N1832=2,IF(ISERROR(VLOOKUP(DATA!$P1832,'M2'!$A:$C,R$2,FALSE)),"NOT PRESENT",VLOOKUP(DATA!$P1832,'M2'!$A:$C,R$2,FALSE)),IF($N1832=0,IF(ISERROR(VLOOKUP($P1832,'M1'!$A:$C,R$2,FALSE)),IF(ISERROR(VLOOKUP(DATA!$P1832,'M2'!$A:$C,R$2,FALSE)),"NOT PRESENT",VLOOKUP(DATA!$P1832,'M2'!$A:$C,R$2,FALSE)),VLOOKUP($P1832,'M1'!$A:$C,R$2,FALSE)),"SPECIFY METHOD")))</f>
        <v>No Debris found</v>
      </c>
      <c r="S1832" s="33">
        <f t="shared" si="3608"/>
        <v>0</v>
      </c>
      <c r="T1832" s="2">
        <v>0</v>
      </c>
    </row>
    <row r="1833" spans="2:20">
      <c r="B1833" s="2" t="str">
        <f t="shared" ref="B1833:D1833" si="3651">IF(ISERROR(B1832),IF(ISERROR(B1831),IF(ISERROR(B1830),"BLANK",B1830),B1831),B1832)</f>
        <v>LH</v>
      </c>
      <c r="C1833" s="2" t="str">
        <f t="shared" si="3651"/>
        <v>KK</v>
      </c>
      <c r="D1833" s="2" t="str">
        <f t="shared" si="3651"/>
        <v>BC3</v>
      </c>
      <c r="E1833" s="7" t="str">
        <f>IF(ISERROR(VLOOKUP($D1833,SITES!$A:$E,2,FALSE)),"",VLOOKUP($D1833,SITES!$A:$E,2,FALSE))</f>
        <v>Broward County 3</v>
      </c>
      <c r="F1833" s="4">
        <f>IF(ISERROR(VLOOKUP($D1833,SITES!$A:$E,3,FALSE)),"",VLOOKUP($D1833,SITES!$A:$E,3,FALSE))</f>
        <v>26.158633333333334</v>
      </c>
      <c r="G1833" s="31">
        <f>IF(ISERROR(VLOOKUP($D1833,SITES!$A:$E,4,FALSE)),"",VLOOKUP($D1833,SITES!$A:$E,4,FALSE))</f>
        <v>-80.077349999999996</v>
      </c>
      <c r="H1833" s="50">
        <f t="shared" ref="H1833:P1833" si="3652">IF(ISERROR(H1832),IF(ISERROR(H1831),IF(ISERROR(H1830),"BLANK",H1830),H1831),H1832)</f>
        <v>45479</v>
      </c>
      <c r="I1833" s="2">
        <f t="shared" si="3652"/>
        <v>15</v>
      </c>
      <c r="J1833" s="2" t="str">
        <f t="shared" si="3652"/>
        <v>N</v>
      </c>
      <c r="K1833" s="6">
        <f t="shared" si="3652"/>
        <v>0.41666666666666669</v>
      </c>
      <c r="L1833" s="2" t="str">
        <f t="shared" si="3652"/>
        <v>Angela</v>
      </c>
      <c r="M1833" s="2">
        <f t="shared" si="3652"/>
        <v>18.899999999999999</v>
      </c>
      <c r="N1833" s="2">
        <f t="shared" si="3652"/>
        <v>2</v>
      </c>
      <c r="O1833" s="2">
        <f t="shared" si="3652"/>
        <v>2</v>
      </c>
      <c r="P1833" s="2" t="str">
        <f t="shared" si="3652"/>
        <v>dez</v>
      </c>
      <c r="Q1833" s="7" t="str">
        <f>IF($N1833=1,IF(ISERROR(VLOOKUP($P1833,'M1'!$A:$C,Q$2,FALSE)),"NOT PRESENT",VLOOKUP($P1833,'M1'!$A:$C,Q$2,FALSE)),IF($N1833=2,IF(ISERROR(VLOOKUP(DATA!$P1833,'M2'!$A:$C,Q$2,FALSE)),"NOT PRESENT",VLOOKUP(DATA!$P1833,'M2'!$A:$C,Q$2,FALSE)),IF($N1833=0,IF(ISERROR(VLOOKUP($P1833,'M1'!$A:$C,Q$2,FALSE)),IF(ISERROR(VLOOKUP(DATA!$P1833,'M2'!$A:$C,Q$2,FALSE)),"NOT PRESENT",VLOOKUP(DATA!$P1833,'M2'!$A:$C,Q$2,FALSE)),VLOOKUP($P1833,'M1'!$A:$C,Q$2,FALSE)),"SPECIFY METHOD")))</f>
        <v>Debris - Zero</v>
      </c>
      <c r="R1833" s="7" t="str">
        <f>IF($N1833=1,IF(ISERROR(VLOOKUP($P1833,'M1'!$A:$C,R$2,FALSE)),"NOT PRESENT",VLOOKUP($P1833,'M1'!$A:$C,R$2,FALSE)),IF($N1833=2,IF(ISERROR(VLOOKUP(DATA!$P1833,'M2'!$A:$C,R$2,FALSE)),"NOT PRESENT",VLOOKUP(DATA!$P1833,'M2'!$A:$C,R$2,FALSE)),IF($N1833=0,IF(ISERROR(VLOOKUP($P1833,'M1'!$A:$C,R$2,FALSE)),IF(ISERROR(VLOOKUP(DATA!$P1833,'M2'!$A:$C,R$2,FALSE)),"NOT PRESENT",VLOOKUP(DATA!$P1833,'M2'!$A:$C,R$2,FALSE)),VLOOKUP($P1833,'M1'!$A:$C,R$2,FALSE)),"SPECIFY METHOD")))</f>
        <v>No Debris found</v>
      </c>
      <c r="S1833" s="33">
        <f t="shared" si="3608"/>
        <v>0</v>
      </c>
      <c r="T1833" s="2">
        <v>0</v>
      </c>
    </row>
    <row r="1834" spans="2:20">
      <c r="B1834" s="2" t="str">
        <f t="shared" ref="B1834:D1834" si="3653">IF(ISERROR(B1833),IF(ISERROR(B1832),IF(ISERROR(B1831),"BLANK",B1831),B1832),B1833)</f>
        <v>LH</v>
      </c>
      <c r="C1834" s="2" t="str">
        <f t="shared" si="3653"/>
        <v>KK</v>
      </c>
      <c r="D1834" s="2" t="str">
        <f t="shared" si="3653"/>
        <v>BC3</v>
      </c>
      <c r="E1834" s="7" t="str">
        <f>IF(ISERROR(VLOOKUP($D1834,SITES!$A:$E,2,FALSE)),"",VLOOKUP($D1834,SITES!$A:$E,2,FALSE))</f>
        <v>Broward County 3</v>
      </c>
      <c r="F1834" s="4">
        <f>IF(ISERROR(VLOOKUP($D1834,SITES!$A:$E,3,FALSE)),"",VLOOKUP($D1834,SITES!$A:$E,3,FALSE))</f>
        <v>26.158633333333334</v>
      </c>
      <c r="G1834" s="31">
        <f>IF(ISERROR(VLOOKUP($D1834,SITES!$A:$E,4,FALSE)),"",VLOOKUP($D1834,SITES!$A:$E,4,FALSE))</f>
        <v>-80.077349999999996</v>
      </c>
      <c r="H1834" s="50">
        <f t="shared" ref="H1834:P1834" si="3654">IF(ISERROR(H1833),IF(ISERROR(H1832),IF(ISERROR(H1831),"BLANK",H1831),H1832),H1833)</f>
        <v>45479</v>
      </c>
      <c r="I1834" s="2">
        <f t="shared" si="3654"/>
        <v>15</v>
      </c>
      <c r="J1834" s="2" t="str">
        <f t="shared" si="3654"/>
        <v>N</v>
      </c>
      <c r="K1834" s="6">
        <f t="shared" si="3654"/>
        <v>0.41666666666666669</v>
      </c>
      <c r="L1834" s="2" t="str">
        <f t="shared" si="3654"/>
        <v>Angela</v>
      </c>
      <c r="M1834" s="2">
        <f t="shared" si="3654"/>
        <v>18.899999999999999</v>
      </c>
      <c r="N1834" s="2">
        <f t="shared" si="3654"/>
        <v>2</v>
      </c>
      <c r="O1834" s="2">
        <f t="shared" si="3654"/>
        <v>2</v>
      </c>
      <c r="P1834" s="2" t="str">
        <f t="shared" si="3654"/>
        <v>dez</v>
      </c>
      <c r="Q1834" s="7" t="str">
        <f>IF($N1834=1,IF(ISERROR(VLOOKUP($P1834,'M1'!$A:$C,Q$2,FALSE)),"NOT PRESENT",VLOOKUP($P1834,'M1'!$A:$C,Q$2,FALSE)),IF($N1834=2,IF(ISERROR(VLOOKUP(DATA!$P1834,'M2'!$A:$C,Q$2,FALSE)),"NOT PRESENT",VLOOKUP(DATA!$P1834,'M2'!$A:$C,Q$2,FALSE)),IF($N1834=0,IF(ISERROR(VLOOKUP($P1834,'M1'!$A:$C,Q$2,FALSE)),IF(ISERROR(VLOOKUP(DATA!$P1834,'M2'!$A:$C,Q$2,FALSE)),"NOT PRESENT",VLOOKUP(DATA!$P1834,'M2'!$A:$C,Q$2,FALSE)),VLOOKUP($P1834,'M1'!$A:$C,Q$2,FALSE)),"SPECIFY METHOD")))</f>
        <v>Debris - Zero</v>
      </c>
      <c r="R1834" s="7" t="str">
        <f>IF($N1834=1,IF(ISERROR(VLOOKUP($P1834,'M1'!$A:$C,R$2,FALSE)),"NOT PRESENT",VLOOKUP($P1834,'M1'!$A:$C,R$2,FALSE)),IF($N1834=2,IF(ISERROR(VLOOKUP(DATA!$P1834,'M2'!$A:$C,R$2,FALSE)),"NOT PRESENT",VLOOKUP(DATA!$P1834,'M2'!$A:$C,R$2,FALSE)),IF($N1834=0,IF(ISERROR(VLOOKUP($P1834,'M1'!$A:$C,R$2,FALSE)),IF(ISERROR(VLOOKUP(DATA!$P1834,'M2'!$A:$C,R$2,FALSE)),"NOT PRESENT",VLOOKUP(DATA!$P1834,'M2'!$A:$C,R$2,FALSE)),VLOOKUP($P1834,'M1'!$A:$C,R$2,FALSE)),"SPECIFY METHOD")))</f>
        <v>No Debris found</v>
      </c>
      <c r="S1834" s="33">
        <f t="shared" si="3608"/>
        <v>0</v>
      </c>
      <c r="T1834" s="2">
        <v>0</v>
      </c>
    </row>
    <row r="1835" spans="2:20">
      <c r="B1835" s="2" t="str">
        <f t="shared" ref="B1835:D1835" si="3655">IF(ISERROR(B1834),IF(ISERROR(B1833),IF(ISERROR(B1832),"BLANK",B1832),B1833),B1834)</f>
        <v>LH</v>
      </c>
      <c r="C1835" s="2" t="str">
        <f t="shared" si="3655"/>
        <v>KK</v>
      </c>
      <c r="D1835" s="2" t="str">
        <f t="shared" si="3655"/>
        <v>BC3</v>
      </c>
      <c r="E1835" s="7" t="str">
        <f>IF(ISERROR(VLOOKUP($D1835,SITES!$A:$E,2,FALSE)),"",VLOOKUP($D1835,SITES!$A:$E,2,FALSE))</f>
        <v>Broward County 3</v>
      </c>
      <c r="F1835" s="4">
        <f>IF(ISERROR(VLOOKUP($D1835,SITES!$A:$E,3,FALSE)),"",VLOOKUP($D1835,SITES!$A:$E,3,FALSE))</f>
        <v>26.158633333333334</v>
      </c>
      <c r="G1835" s="31">
        <f>IF(ISERROR(VLOOKUP($D1835,SITES!$A:$E,4,FALSE)),"",VLOOKUP($D1835,SITES!$A:$E,4,FALSE))</f>
        <v>-80.077349999999996</v>
      </c>
      <c r="H1835" s="50">
        <f t="shared" ref="H1835:P1835" si="3656">IF(ISERROR(H1834),IF(ISERROR(H1833),IF(ISERROR(H1832),"BLANK",H1832),H1833),H1834)</f>
        <v>45479</v>
      </c>
      <c r="I1835" s="2">
        <f t="shared" si="3656"/>
        <v>15</v>
      </c>
      <c r="J1835" s="2" t="str">
        <f t="shared" si="3656"/>
        <v>N</v>
      </c>
      <c r="K1835" s="6">
        <f t="shared" si="3656"/>
        <v>0.41666666666666669</v>
      </c>
      <c r="L1835" s="2" t="str">
        <f t="shared" si="3656"/>
        <v>Angela</v>
      </c>
      <c r="M1835" s="2">
        <f t="shared" si="3656"/>
        <v>18.899999999999999</v>
      </c>
      <c r="N1835" s="2">
        <f t="shared" si="3656"/>
        <v>2</v>
      </c>
      <c r="O1835" s="2">
        <f t="shared" si="3656"/>
        <v>2</v>
      </c>
      <c r="P1835" s="2" t="str">
        <f t="shared" si="3656"/>
        <v>dez</v>
      </c>
      <c r="Q1835" s="7" t="str">
        <f>IF($N1835=1,IF(ISERROR(VLOOKUP($P1835,'M1'!$A:$C,Q$2,FALSE)),"NOT PRESENT",VLOOKUP($P1835,'M1'!$A:$C,Q$2,FALSE)),IF($N1835=2,IF(ISERROR(VLOOKUP(DATA!$P1835,'M2'!$A:$C,Q$2,FALSE)),"NOT PRESENT",VLOOKUP(DATA!$P1835,'M2'!$A:$C,Q$2,FALSE)),IF($N1835=0,IF(ISERROR(VLOOKUP($P1835,'M1'!$A:$C,Q$2,FALSE)),IF(ISERROR(VLOOKUP(DATA!$P1835,'M2'!$A:$C,Q$2,FALSE)),"NOT PRESENT",VLOOKUP(DATA!$P1835,'M2'!$A:$C,Q$2,FALSE)),VLOOKUP($P1835,'M1'!$A:$C,Q$2,FALSE)),"SPECIFY METHOD")))</f>
        <v>Debris - Zero</v>
      </c>
      <c r="R1835" s="7" t="str">
        <f>IF($N1835=1,IF(ISERROR(VLOOKUP($P1835,'M1'!$A:$C,R$2,FALSE)),"NOT PRESENT",VLOOKUP($P1835,'M1'!$A:$C,R$2,FALSE)),IF($N1835=2,IF(ISERROR(VLOOKUP(DATA!$P1835,'M2'!$A:$C,R$2,FALSE)),"NOT PRESENT",VLOOKUP(DATA!$P1835,'M2'!$A:$C,R$2,FALSE)),IF($N1835=0,IF(ISERROR(VLOOKUP($P1835,'M1'!$A:$C,R$2,FALSE)),IF(ISERROR(VLOOKUP(DATA!$P1835,'M2'!$A:$C,R$2,FALSE)),"NOT PRESENT",VLOOKUP(DATA!$P1835,'M2'!$A:$C,R$2,FALSE)),VLOOKUP($P1835,'M1'!$A:$C,R$2,FALSE)),"SPECIFY METHOD")))</f>
        <v>No Debris found</v>
      </c>
      <c r="S1835" s="33">
        <f t="shared" si="3608"/>
        <v>0</v>
      </c>
      <c r="T1835" s="2">
        <v>0</v>
      </c>
    </row>
    <row r="1836" spans="2:20">
      <c r="B1836" s="2" t="str">
        <f t="shared" ref="B1836:D1836" si="3657">IF(ISERROR(B1835),IF(ISERROR(B1834),IF(ISERROR(B1833),"BLANK",B1833),B1834),B1835)</f>
        <v>LH</v>
      </c>
      <c r="C1836" s="2" t="str">
        <f t="shared" si="3657"/>
        <v>KK</v>
      </c>
      <c r="D1836" s="2" t="str">
        <f t="shared" si="3657"/>
        <v>BC3</v>
      </c>
      <c r="E1836" s="7" t="str">
        <f>IF(ISERROR(VLOOKUP($D1836,SITES!$A:$E,2,FALSE)),"",VLOOKUP($D1836,SITES!$A:$E,2,FALSE))</f>
        <v>Broward County 3</v>
      </c>
      <c r="F1836" s="4">
        <f>IF(ISERROR(VLOOKUP($D1836,SITES!$A:$E,3,FALSE)),"",VLOOKUP($D1836,SITES!$A:$E,3,FALSE))</f>
        <v>26.158633333333334</v>
      </c>
      <c r="G1836" s="31">
        <f>IF(ISERROR(VLOOKUP($D1836,SITES!$A:$E,4,FALSE)),"",VLOOKUP($D1836,SITES!$A:$E,4,FALSE))</f>
        <v>-80.077349999999996</v>
      </c>
      <c r="H1836" s="50">
        <f t="shared" ref="H1836:P1836" si="3658">IF(ISERROR(H1835),IF(ISERROR(H1834),IF(ISERROR(H1833),"BLANK",H1833),H1834),H1835)</f>
        <v>45479</v>
      </c>
      <c r="I1836" s="2">
        <f t="shared" si="3658"/>
        <v>15</v>
      </c>
      <c r="J1836" s="2" t="str">
        <f t="shared" si="3658"/>
        <v>N</v>
      </c>
      <c r="K1836" s="6">
        <f t="shared" si="3658"/>
        <v>0.41666666666666669</v>
      </c>
      <c r="L1836" s="2" t="str">
        <f t="shared" si="3658"/>
        <v>Angela</v>
      </c>
      <c r="M1836" s="2">
        <f t="shared" si="3658"/>
        <v>18.899999999999999</v>
      </c>
      <c r="N1836" s="2">
        <f t="shared" si="3658"/>
        <v>2</v>
      </c>
      <c r="O1836" s="2">
        <f t="shared" si="3658"/>
        <v>2</v>
      </c>
      <c r="P1836" s="2" t="str">
        <f t="shared" si="3658"/>
        <v>dez</v>
      </c>
      <c r="Q1836" s="7" t="str">
        <f>IF($N1836=1,IF(ISERROR(VLOOKUP($P1836,'M1'!$A:$C,Q$2,FALSE)),"NOT PRESENT",VLOOKUP($P1836,'M1'!$A:$C,Q$2,FALSE)),IF($N1836=2,IF(ISERROR(VLOOKUP(DATA!$P1836,'M2'!$A:$C,Q$2,FALSE)),"NOT PRESENT",VLOOKUP(DATA!$P1836,'M2'!$A:$C,Q$2,FALSE)),IF($N1836=0,IF(ISERROR(VLOOKUP($P1836,'M1'!$A:$C,Q$2,FALSE)),IF(ISERROR(VLOOKUP(DATA!$P1836,'M2'!$A:$C,Q$2,FALSE)),"NOT PRESENT",VLOOKUP(DATA!$P1836,'M2'!$A:$C,Q$2,FALSE)),VLOOKUP($P1836,'M1'!$A:$C,Q$2,FALSE)),"SPECIFY METHOD")))</f>
        <v>Debris - Zero</v>
      </c>
      <c r="R1836" s="7" t="str">
        <f>IF($N1836=1,IF(ISERROR(VLOOKUP($P1836,'M1'!$A:$C,R$2,FALSE)),"NOT PRESENT",VLOOKUP($P1836,'M1'!$A:$C,R$2,FALSE)),IF($N1836=2,IF(ISERROR(VLOOKUP(DATA!$P1836,'M2'!$A:$C,R$2,FALSE)),"NOT PRESENT",VLOOKUP(DATA!$P1836,'M2'!$A:$C,R$2,FALSE)),IF($N1836=0,IF(ISERROR(VLOOKUP($P1836,'M1'!$A:$C,R$2,FALSE)),IF(ISERROR(VLOOKUP(DATA!$P1836,'M2'!$A:$C,R$2,FALSE)),"NOT PRESENT",VLOOKUP(DATA!$P1836,'M2'!$A:$C,R$2,FALSE)),VLOOKUP($P1836,'M1'!$A:$C,R$2,FALSE)),"SPECIFY METHOD")))</f>
        <v>No Debris found</v>
      </c>
      <c r="S1836" s="33">
        <f t="shared" si="3608"/>
        <v>0</v>
      </c>
      <c r="T1836" s="2">
        <v>0</v>
      </c>
    </row>
    <row r="1837" spans="2:20">
      <c r="B1837" s="2" t="str">
        <f t="shared" ref="B1837:D1837" si="3659">IF(ISERROR(B1836),IF(ISERROR(B1835),IF(ISERROR(B1834),"BLANK",B1834),B1835),B1836)</f>
        <v>LH</v>
      </c>
      <c r="C1837" s="2" t="str">
        <f t="shared" si="3659"/>
        <v>KK</v>
      </c>
      <c r="D1837" s="2" t="str">
        <f t="shared" si="3659"/>
        <v>BC3</v>
      </c>
      <c r="E1837" s="7" t="str">
        <f>IF(ISERROR(VLOOKUP($D1837,SITES!$A:$E,2,FALSE)),"",VLOOKUP($D1837,SITES!$A:$E,2,FALSE))</f>
        <v>Broward County 3</v>
      </c>
      <c r="F1837" s="4">
        <f>IF(ISERROR(VLOOKUP($D1837,SITES!$A:$E,3,FALSE)),"",VLOOKUP($D1837,SITES!$A:$E,3,FALSE))</f>
        <v>26.158633333333334</v>
      </c>
      <c r="G1837" s="31">
        <f>IF(ISERROR(VLOOKUP($D1837,SITES!$A:$E,4,FALSE)),"",VLOOKUP($D1837,SITES!$A:$E,4,FALSE))</f>
        <v>-80.077349999999996</v>
      </c>
      <c r="H1837" s="50">
        <f t="shared" ref="H1837:P1837" si="3660">IF(ISERROR(H1836),IF(ISERROR(H1835),IF(ISERROR(H1834),"BLANK",H1834),H1835),H1836)</f>
        <v>45479</v>
      </c>
      <c r="I1837" s="2">
        <f t="shared" si="3660"/>
        <v>15</v>
      </c>
      <c r="J1837" s="2" t="str">
        <f t="shared" si="3660"/>
        <v>N</v>
      </c>
      <c r="K1837" s="6">
        <f t="shared" si="3660"/>
        <v>0.41666666666666669</v>
      </c>
      <c r="L1837" s="2" t="str">
        <f t="shared" si="3660"/>
        <v>Angela</v>
      </c>
      <c r="M1837" s="2">
        <f t="shared" si="3660"/>
        <v>18.899999999999999</v>
      </c>
      <c r="N1837" s="2">
        <f t="shared" si="3660"/>
        <v>2</v>
      </c>
      <c r="O1837" s="2">
        <f t="shared" si="3660"/>
        <v>2</v>
      </c>
      <c r="P1837" s="2" t="str">
        <f t="shared" si="3660"/>
        <v>dez</v>
      </c>
      <c r="Q1837" s="7" t="str">
        <f>IF($N1837=1,IF(ISERROR(VLOOKUP($P1837,'M1'!$A:$C,Q$2,FALSE)),"NOT PRESENT",VLOOKUP($P1837,'M1'!$A:$C,Q$2,FALSE)),IF($N1837=2,IF(ISERROR(VLOOKUP(DATA!$P1837,'M2'!$A:$C,Q$2,FALSE)),"NOT PRESENT",VLOOKUP(DATA!$P1837,'M2'!$A:$C,Q$2,FALSE)),IF($N1837=0,IF(ISERROR(VLOOKUP($P1837,'M1'!$A:$C,Q$2,FALSE)),IF(ISERROR(VLOOKUP(DATA!$P1837,'M2'!$A:$C,Q$2,FALSE)),"NOT PRESENT",VLOOKUP(DATA!$P1837,'M2'!$A:$C,Q$2,FALSE)),VLOOKUP($P1837,'M1'!$A:$C,Q$2,FALSE)),"SPECIFY METHOD")))</f>
        <v>Debris - Zero</v>
      </c>
      <c r="R1837" s="7" t="str">
        <f>IF($N1837=1,IF(ISERROR(VLOOKUP($P1837,'M1'!$A:$C,R$2,FALSE)),"NOT PRESENT",VLOOKUP($P1837,'M1'!$A:$C,R$2,FALSE)),IF($N1837=2,IF(ISERROR(VLOOKUP(DATA!$P1837,'M2'!$A:$C,R$2,FALSE)),"NOT PRESENT",VLOOKUP(DATA!$P1837,'M2'!$A:$C,R$2,FALSE)),IF($N1837=0,IF(ISERROR(VLOOKUP($P1837,'M1'!$A:$C,R$2,FALSE)),IF(ISERROR(VLOOKUP(DATA!$P1837,'M2'!$A:$C,R$2,FALSE)),"NOT PRESENT",VLOOKUP(DATA!$P1837,'M2'!$A:$C,R$2,FALSE)),VLOOKUP($P1837,'M1'!$A:$C,R$2,FALSE)),"SPECIFY METHOD")))</f>
        <v>No Debris found</v>
      </c>
      <c r="S1837" s="33">
        <f t="shared" si="3608"/>
        <v>0</v>
      </c>
      <c r="T1837" s="2">
        <v>0</v>
      </c>
    </row>
    <row r="1838" spans="2:20">
      <c r="B1838" s="2" t="str">
        <f t="shared" ref="B1838:D1838" si="3661">IF(ISERROR(B1837),IF(ISERROR(B1836),IF(ISERROR(B1835),"BLANK",B1835),B1836),B1837)</f>
        <v>LH</v>
      </c>
      <c r="C1838" s="2" t="str">
        <f t="shared" si="3661"/>
        <v>KK</v>
      </c>
      <c r="D1838" s="2" t="str">
        <f t="shared" si="3661"/>
        <v>BC3</v>
      </c>
      <c r="E1838" s="7" t="str">
        <f>IF(ISERROR(VLOOKUP($D1838,SITES!$A:$E,2,FALSE)),"",VLOOKUP($D1838,SITES!$A:$E,2,FALSE))</f>
        <v>Broward County 3</v>
      </c>
      <c r="F1838" s="4">
        <f>IF(ISERROR(VLOOKUP($D1838,SITES!$A:$E,3,FALSE)),"",VLOOKUP($D1838,SITES!$A:$E,3,FALSE))</f>
        <v>26.158633333333334</v>
      </c>
      <c r="G1838" s="31">
        <f>IF(ISERROR(VLOOKUP($D1838,SITES!$A:$E,4,FALSE)),"",VLOOKUP($D1838,SITES!$A:$E,4,FALSE))</f>
        <v>-80.077349999999996</v>
      </c>
      <c r="H1838" s="50">
        <f t="shared" ref="H1838:P1838" si="3662">IF(ISERROR(H1837),IF(ISERROR(H1836),IF(ISERROR(H1835),"BLANK",H1835),H1836),H1837)</f>
        <v>45479</v>
      </c>
      <c r="I1838" s="2">
        <f t="shared" si="3662"/>
        <v>15</v>
      </c>
      <c r="J1838" s="2" t="str">
        <f t="shared" si="3662"/>
        <v>N</v>
      </c>
      <c r="K1838" s="6">
        <f t="shared" si="3662"/>
        <v>0.41666666666666669</v>
      </c>
      <c r="L1838" s="2" t="str">
        <f t="shared" si="3662"/>
        <v>Angela</v>
      </c>
      <c r="M1838" s="2">
        <f t="shared" si="3662"/>
        <v>18.899999999999999</v>
      </c>
      <c r="N1838" s="2">
        <f t="shared" si="3662"/>
        <v>2</v>
      </c>
      <c r="O1838" s="2">
        <f t="shared" si="3662"/>
        <v>2</v>
      </c>
      <c r="P1838" s="2" t="str">
        <f t="shared" si="3662"/>
        <v>dez</v>
      </c>
      <c r="Q1838" s="7" t="str">
        <f>IF($N1838=1,IF(ISERROR(VLOOKUP($P1838,'M1'!$A:$C,Q$2,FALSE)),"NOT PRESENT",VLOOKUP($P1838,'M1'!$A:$C,Q$2,FALSE)),IF($N1838=2,IF(ISERROR(VLOOKUP(DATA!$P1838,'M2'!$A:$C,Q$2,FALSE)),"NOT PRESENT",VLOOKUP(DATA!$P1838,'M2'!$A:$C,Q$2,FALSE)),IF($N1838=0,IF(ISERROR(VLOOKUP($P1838,'M1'!$A:$C,Q$2,FALSE)),IF(ISERROR(VLOOKUP(DATA!$P1838,'M2'!$A:$C,Q$2,FALSE)),"NOT PRESENT",VLOOKUP(DATA!$P1838,'M2'!$A:$C,Q$2,FALSE)),VLOOKUP($P1838,'M1'!$A:$C,Q$2,FALSE)),"SPECIFY METHOD")))</f>
        <v>Debris - Zero</v>
      </c>
      <c r="R1838" s="7" t="str">
        <f>IF($N1838=1,IF(ISERROR(VLOOKUP($P1838,'M1'!$A:$C,R$2,FALSE)),"NOT PRESENT",VLOOKUP($P1838,'M1'!$A:$C,R$2,FALSE)),IF($N1838=2,IF(ISERROR(VLOOKUP(DATA!$P1838,'M2'!$A:$C,R$2,FALSE)),"NOT PRESENT",VLOOKUP(DATA!$P1838,'M2'!$A:$C,R$2,FALSE)),IF($N1838=0,IF(ISERROR(VLOOKUP($P1838,'M1'!$A:$C,R$2,FALSE)),IF(ISERROR(VLOOKUP(DATA!$P1838,'M2'!$A:$C,R$2,FALSE)),"NOT PRESENT",VLOOKUP(DATA!$P1838,'M2'!$A:$C,R$2,FALSE)),VLOOKUP($P1838,'M1'!$A:$C,R$2,FALSE)),"SPECIFY METHOD")))</f>
        <v>No Debris found</v>
      </c>
      <c r="S1838" s="33">
        <f t="shared" si="3608"/>
        <v>0</v>
      </c>
      <c r="T1838" s="2">
        <v>0</v>
      </c>
    </row>
    <row r="1839" spans="2:20">
      <c r="B1839" s="2" t="str">
        <f t="shared" ref="B1839:D1839" si="3663">IF(ISERROR(B1838),IF(ISERROR(B1837),IF(ISERROR(B1836),"BLANK",B1836),B1837),B1838)</f>
        <v>LH</v>
      </c>
      <c r="C1839" s="2" t="str">
        <f t="shared" si="3663"/>
        <v>KK</v>
      </c>
      <c r="D1839" s="2" t="str">
        <f t="shared" si="3663"/>
        <v>BC3</v>
      </c>
      <c r="E1839" s="7" t="str">
        <f>IF(ISERROR(VLOOKUP($D1839,SITES!$A:$E,2,FALSE)),"",VLOOKUP($D1839,SITES!$A:$E,2,FALSE))</f>
        <v>Broward County 3</v>
      </c>
      <c r="F1839" s="4">
        <f>IF(ISERROR(VLOOKUP($D1839,SITES!$A:$E,3,FALSE)),"",VLOOKUP($D1839,SITES!$A:$E,3,FALSE))</f>
        <v>26.158633333333334</v>
      </c>
      <c r="G1839" s="31">
        <f>IF(ISERROR(VLOOKUP($D1839,SITES!$A:$E,4,FALSE)),"",VLOOKUP($D1839,SITES!$A:$E,4,FALSE))</f>
        <v>-80.077349999999996</v>
      </c>
      <c r="H1839" s="50">
        <f t="shared" ref="H1839:P1839" si="3664">IF(ISERROR(H1838),IF(ISERROR(H1837),IF(ISERROR(H1836),"BLANK",H1836),H1837),H1838)</f>
        <v>45479</v>
      </c>
      <c r="I1839" s="2">
        <f t="shared" si="3664"/>
        <v>15</v>
      </c>
      <c r="J1839" s="2" t="str">
        <f t="shared" si="3664"/>
        <v>N</v>
      </c>
      <c r="K1839" s="6">
        <f t="shared" si="3664"/>
        <v>0.41666666666666669</v>
      </c>
      <c r="L1839" s="2" t="str">
        <f t="shared" si="3664"/>
        <v>Angela</v>
      </c>
      <c r="M1839" s="2">
        <f t="shared" si="3664"/>
        <v>18.899999999999999</v>
      </c>
      <c r="N1839" s="2">
        <f t="shared" si="3664"/>
        <v>2</v>
      </c>
      <c r="O1839" s="2">
        <f t="shared" si="3664"/>
        <v>2</v>
      </c>
      <c r="P1839" s="2" t="str">
        <f t="shared" si="3664"/>
        <v>dez</v>
      </c>
      <c r="Q1839" s="7" t="str">
        <f>IF($N1839=1,IF(ISERROR(VLOOKUP($P1839,'M1'!$A:$C,Q$2,FALSE)),"NOT PRESENT",VLOOKUP($P1839,'M1'!$A:$C,Q$2,FALSE)),IF($N1839=2,IF(ISERROR(VLOOKUP(DATA!$P1839,'M2'!$A:$C,Q$2,FALSE)),"NOT PRESENT",VLOOKUP(DATA!$P1839,'M2'!$A:$C,Q$2,FALSE)),IF($N1839=0,IF(ISERROR(VLOOKUP($P1839,'M1'!$A:$C,Q$2,FALSE)),IF(ISERROR(VLOOKUP(DATA!$P1839,'M2'!$A:$C,Q$2,FALSE)),"NOT PRESENT",VLOOKUP(DATA!$P1839,'M2'!$A:$C,Q$2,FALSE)),VLOOKUP($P1839,'M1'!$A:$C,Q$2,FALSE)),"SPECIFY METHOD")))</f>
        <v>Debris - Zero</v>
      </c>
      <c r="R1839" s="7" t="str">
        <f>IF($N1839=1,IF(ISERROR(VLOOKUP($P1839,'M1'!$A:$C,R$2,FALSE)),"NOT PRESENT",VLOOKUP($P1839,'M1'!$A:$C,R$2,FALSE)),IF($N1839=2,IF(ISERROR(VLOOKUP(DATA!$P1839,'M2'!$A:$C,R$2,FALSE)),"NOT PRESENT",VLOOKUP(DATA!$P1839,'M2'!$A:$C,R$2,FALSE)),IF($N1839=0,IF(ISERROR(VLOOKUP($P1839,'M1'!$A:$C,R$2,FALSE)),IF(ISERROR(VLOOKUP(DATA!$P1839,'M2'!$A:$C,R$2,FALSE)),"NOT PRESENT",VLOOKUP(DATA!$P1839,'M2'!$A:$C,R$2,FALSE)),VLOOKUP($P1839,'M1'!$A:$C,R$2,FALSE)),"SPECIFY METHOD")))</f>
        <v>No Debris found</v>
      </c>
      <c r="S1839" s="33">
        <f t="shared" si="3608"/>
        <v>0</v>
      </c>
      <c r="T1839" s="2">
        <v>0</v>
      </c>
    </row>
    <row r="1840" spans="2:20">
      <c r="B1840" s="2" t="str">
        <f t="shared" ref="B1840:D1840" si="3665">IF(ISERROR(B1839),IF(ISERROR(B1838),IF(ISERROR(B1837),"BLANK",B1837),B1838),B1839)</f>
        <v>LH</v>
      </c>
      <c r="C1840" s="2" t="str">
        <f t="shared" si="3665"/>
        <v>KK</v>
      </c>
      <c r="D1840" s="2" t="str">
        <f t="shared" si="3665"/>
        <v>BC3</v>
      </c>
      <c r="E1840" s="7" t="str">
        <f>IF(ISERROR(VLOOKUP($D1840,SITES!$A:$E,2,FALSE)),"",VLOOKUP($D1840,SITES!$A:$E,2,FALSE))</f>
        <v>Broward County 3</v>
      </c>
      <c r="F1840" s="4">
        <f>IF(ISERROR(VLOOKUP($D1840,SITES!$A:$E,3,FALSE)),"",VLOOKUP($D1840,SITES!$A:$E,3,FALSE))</f>
        <v>26.158633333333334</v>
      </c>
      <c r="G1840" s="31">
        <f>IF(ISERROR(VLOOKUP($D1840,SITES!$A:$E,4,FALSE)),"",VLOOKUP($D1840,SITES!$A:$E,4,FALSE))</f>
        <v>-80.077349999999996</v>
      </c>
      <c r="H1840" s="50">
        <f t="shared" ref="H1840:P1840" si="3666">IF(ISERROR(H1839),IF(ISERROR(H1838),IF(ISERROR(H1837),"BLANK",H1837),H1838),H1839)</f>
        <v>45479</v>
      </c>
      <c r="I1840" s="2">
        <f t="shared" si="3666"/>
        <v>15</v>
      </c>
      <c r="J1840" s="2" t="str">
        <f t="shared" si="3666"/>
        <v>N</v>
      </c>
      <c r="K1840" s="6">
        <f t="shared" si="3666"/>
        <v>0.41666666666666669</v>
      </c>
      <c r="L1840" s="2" t="str">
        <f t="shared" si="3666"/>
        <v>Angela</v>
      </c>
      <c r="M1840" s="2">
        <f t="shared" si="3666"/>
        <v>18.899999999999999</v>
      </c>
      <c r="N1840" s="2">
        <f t="shared" si="3666"/>
        <v>2</v>
      </c>
      <c r="O1840" s="2">
        <f t="shared" si="3666"/>
        <v>2</v>
      </c>
      <c r="P1840" s="2" t="str">
        <f t="shared" si="3666"/>
        <v>dez</v>
      </c>
      <c r="Q1840" s="7" t="str">
        <f>IF($N1840=1,IF(ISERROR(VLOOKUP($P1840,'M1'!$A:$C,Q$2,FALSE)),"NOT PRESENT",VLOOKUP($P1840,'M1'!$A:$C,Q$2,FALSE)),IF($N1840=2,IF(ISERROR(VLOOKUP(DATA!$P1840,'M2'!$A:$C,Q$2,FALSE)),"NOT PRESENT",VLOOKUP(DATA!$P1840,'M2'!$A:$C,Q$2,FALSE)),IF($N1840=0,IF(ISERROR(VLOOKUP($P1840,'M1'!$A:$C,Q$2,FALSE)),IF(ISERROR(VLOOKUP(DATA!$P1840,'M2'!$A:$C,Q$2,FALSE)),"NOT PRESENT",VLOOKUP(DATA!$P1840,'M2'!$A:$C,Q$2,FALSE)),VLOOKUP($P1840,'M1'!$A:$C,Q$2,FALSE)),"SPECIFY METHOD")))</f>
        <v>Debris - Zero</v>
      </c>
      <c r="R1840" s="7" t="str">
        <f>IF($N1840=1,IF(ISERROR(VLOOKUP($P1840,'M1'!$A:$C,R$2,FALSE)),"NOT PRESENT",VLOOKUP($P1840,'M1'!$A:$C,R$2,FALSE)),IF($N1840=2,IF(ISERROR(VLOOKUP(DATA!$P1840,'M2'!$A:$C,R$2,FALSE)),"NOT PRESENT",VLOOKUP(DATA!$P1840,'M2'!$A:$C,R$2,FALSE)),IF($N1840=0,IF(ISERROR(VLOOKUP($P1840,'M1'!$A:$C,R$2,FALSE)),IF(ISERROR(VLOOKUP(DATA!$P1840,'M2'!$A:$C,R$2,FALSE)),"NOT PRESENT",VLOOKUP(DATA!$P1840,'M2'!$A:$C,R$2,FALSE)),VLOOKUP($P1840,'M1'!$A:$C,R$2,FALSE)),"SPECIFY METHOD")))</f>
        <v>No Debris found</v>
      </c>
      <c r="S1840" s="33">
        <f t="shared" si="3608"/>
        <v>0</v>
      </c>
      <c r="T1840" s="2">
        <v>0</v>
      </c>
    </row>
    <row r="1841" spans="2:20">
      <c r="B1841" s="2" t="str">
        <f t="shared" ref="B1841:D1841" si="3667">IF(ISERROR(B1840),IF(ISERROR(B1839),IF(ISERROR(B1838),"BLANK",B1838),B1839),B1840)</f>
        <v>LH</v>
      </c>
      <c r="C1841" s="2" t="str">
        <f t="shared" si="3667"/>
        <v>KK</v>
      </c>
      <c r="D1841" s="2" t="str">
        <f t="shared" si="3667"/>
        <v>BC3</v>
      </c>
      <c r="E1841" s="7" t="str">
        <f>IF(ISERROR(VLOOKUP($D1841,SITES!$A:$E,2,FALSE)),"",VLOOKUP($D1841,SITES!$A:$E,2,FALSE))</f>
        <v>Broward County 3</v>
      </c>
      <c r="F1841" s="4">
        <f>IF(ISERROR(VLOOKUP($D1841,SITES!$A:$E,3,FALSE)),"",VLOOKUP($D1841,SITES!$A:$E,3,FALSE))</f>
        <v>26.158633333333334</v>
      </c>
      <c r="G1841" s="31">
        <f>IF(ISERROR(VLOOKUP($D1841,SITES!$A:$E,4,FALSE)),"",VLOOKUP($D1841,SITES!$A:$E,4,FALSE))</f>
        <v>-80.077349999999996</v>
      </c>
      <c r="H1841" s="50">
        <f t="shared" ref="H1841:P1841" si="3668">IF(ISERROR(H1840),IF(ISERROR(H1839),IF(ISERROR(H1838),"BLANK",H1838),H1839),H1840)</f>
        <v>45479</v>
      </c>
      <c r="I1841" s="2">
        <f t="shared" si="3668"/>
        <v>15</v>
      </c>
      <c r="J1841" s="2" t="str">
        <f t="shared" si="3668"/>
        <v>N</v>
      </c>
      <c r="K1841" s="6">
        <f t="shared" si="3668"/>
        <v>0.41666666666666669</v>
      </c>
      <c r="L1841" s="2" t="str">
        <f t="shared" si="3668"/>
        <v>Angela</v>
      </c>
      <c r="M1841" s="2">
        <f t="shared" si="3668"/>
        <v>18.899999999999999</v>
      </c>
      <c r="N1841" s="2">
        <f t="shared" si="3668"/>
        <v>2</v>
      </c>
      <c r="O1841" s="2">
        <f t="shared" si="3668"/>
        <v>2</v>
      </c>
      <c r="P1841" s="2" t="str">
        <f t="shared" si="3668"/>
        <v>dez</v>
      </c>
      <c r="Q1841" s="7" t="str">
        <f>IF($N1841=1,IF(ISERROR(VLOOKUP($P1841,'M1'!$A:$C,Q$2,FALSE)),"NOT PRESENT",VLOOKUP($P1841,'M1'!$A:$C,Q$2,FALSE)),IF($N1841=2,IF(ISERROR(VLOOKUP(DATA!$P1841,'M2'!$A:$C,Q$2,FALSE)),"NOT PRESENT",VLOOKUP(DATA!$P1841,'M2'!$A:$C,Q$2,FALSE)),IF($N1841=0,IF(ISERROR(VLOOKUP($P1841,'M1'!$A:$C,Q$2,FALSE)),IF(ISERROR(VLOOKUP(DATA!$P1841,'M2'!$A:$C,Q$2,FALSE)),"NOT PRESENT",VLOOKUP(DATA!$P1841,'M2'!$A:$C,Q$2,FALSE)),VLOOKUP($P1841,'M1'!$A:$C,Q$2,FALSE)),"SPECIFY METHOD")))</f>
        <v>Debris - Zero</v>
      </c>
      <c r="R1841" s="7" t="str">
        <f>IF($N1841=1,IF(ISERROR(VLOOKUP($P1841,'M1'!$A:$C,R$2,FALSE)),"NOT PRESENT",VLOOKUP($P1841,'M1'!$A:$C,R$2,FALSE)),IF($N1841=2,IF(ISERROR(VLOOKUP(DATA!$P1841,'M2'!$A:$C,R$2,FALSE)),"NOT PRESENT",VLOOKUP(DATA!$P1841,'M2'!$A:$C,R$2,FALSE)),IF($N1841=0,IF(ISERROR(VLOOKUP($P1841,'M1'!$A:$C,R$2,FALSE)),IF(ISERROR(VLOOKUP(DATA!$P1841,'M2'!$A:$C,R$2,FALSE)),"NOT PRESENT",VLOOKUP(DATA!$P1841,'M2'!$A:$C,R$2,FALSE)),VLOOKUP($P1841,'M1'!$A:$C,R$2,FALSE)),"SPECIFY METHOD")))</f>
        <v>No Debris found</v>
      </c>
      <c r="S1841" s="33">
        <f t="shared" si="3608"/>
        <v>0</v>
      </c>
      <c r="T1841" s="2">
        <v>0</v>
      </c>
    </row>
    <row r="1842" spans="2:20">
      <c r="B1842" s="2" t="str">
        <f t="shared" ref="B1842:D1842" si="3669">IF(ISERROR(B1841),IF(ISERROR(B1840),IF(ISERROR(B1839),"BLANK",B1839),B1840),B1841)</f>
        <v>LH</v>
      </c>
      <c r="C1842" s="2" t="str">
        <f t="shared" si="3669"/>
        <v>KK</v>
      </c>
      <c r="D1842" s="2" t="str">
        <f t="shared" si="3669"/>
        <v>BC3</v>
      </c>
      <c r="E1842" s="7" t="str">
        <f>IF(ISERROR(VLOOKUP($D1842,SITES!$A:$E,2,FALSE)),"",VLOOKUP($D1842,SITES!$A:$E,2,FALSE))</f>
        <v>Broward County 3</v>
      </c>
      <c r="F1842" s="4">
        <f>IF(ISERROR(VLOOKUP($D1842,SITES!$A:$E,3,FALSE)),"",VLOOKUP($D1842,SITES!$A:$E,3,FALSE))</f>
        <v>26.158633333333334</v>
      </c>
      <c r="G1842" s="31">
        <f>IF(ISERROR(VLOOKUP($D1842,SITES!$A:$E,4,FALSE)),"",VLOOKUP($D1842,SITES!$A:$E,4,FALSE))</f>
        <v>-80.077349999999996</v>
      </c>
      <c r="H1842" s="50">
        <f t="shared" ref="H1842:P1842" si="3670">IF(ISERROR(H1841),IF(ISERROR(H1840),IF(ISERROR(H1839),"BLANK",H1839),H1840),H1841)</f>
        <v>45479</v>
      </c>
      <c r="I1842" s="2">
        <f t="shared" si="3670"/>
        <v>15</v>
      </c>
      <c r="J1842" s="2" t="str">
        <f t="shared" si="3670"/>
        <v>N</v>
      </c>
      <c r="K1842" s="6">
        <f t="shared" si="3670"/>
        <v>0.41666666666666669</v>
      </c>
      <c r="L1842" s="2" t="str">
        <f t="shared" si="3670"/>
        <v>Angela</v>
      </c>
      <c r="M1842" s="2">
        <f t="shared" si="3670"/>
        <v>18.899999999999999</v>
      </c>
      <c r="N1842" s="2">
        <f t="shared" si="3670"/>
        <v>2</v>
      </c>
      <c r="O1842" s="2">
        <f t="shared" si="3670"/>
        <v>2</v>
      </c>
      <c r="P1842" s="2" t="str">
        <f t="shared" si="3670"/>
        <v>dez</v>
      </c>
      <c r="Q1842" s="7" t="str">
        <f>IF($N1842=1,IF(ISERROR(VLOOKUP($P1842,'M1'!$A:$C,Q$2,FALSE)),"NOT PRESENT",VLOOKUP($P1842,'M1'!$A:$C,Q$2,FALSE)),IF($N1842=2,IF(ISERROR(VLOOKUP(DATA!$P1842,'M2'!$A:$C,Q$2,FALSE)),"NOT PRESENT",VLOOKUP(DATA!$P1842,'M2'!$A:$C,Q$2,FALSE)),IF($N1842=0,IF(ISERROR(VLOOKUP($P1842,'M1'!$A:$C,Q$2,FALSE)),IF(ISERROR(VLOOKUP(DATA!$P1842,'M2'!$A:$C,Q$2,FALSE)),"NOT PRESENT",VLOOKUP(DATA!$P1842,'M2'!$A:$C,Q$2,FALSE)),VLOOKUP($P1842,'M1'!$A:$C,Q$2,FALSE)),"SPECIFY METHOD")))</f>
        <v>Debris - Zero</v>
      </c>
      <c r="R1842" s="7" t="str">
        <f>IF($N1842=1,IF(ISERROR(VLOOKUP($P1842,'M1'!$A:$C,R$2,FALSE)),"NOT PRESENT",VLOOKUP($P1842,'M1'!$A:$C,R$2,FALSE)),IF($N1842=2,IF(ISERROR(VLOOKUP(DATA!$P1842,'M2'!$A:$C,R$2,FALSE)),"NOT PRESENT",VLOOKUP(DATA!$P1842,'M2'!$A:$C,R$2,FALSE)),IF($N1842=0,IF(ISERROR(VLOOKUP($P1842,'M1'!$A:$C,R$2,FALSE)),IF(ISERROR(VLOOKUP(DATA!$P1842,'M2'!$A:$C,R$2,FALSE)),"NOT PRESENT",VLOOKUP(DATA!$P1842,'M2'!$A:$C,R$2,FALSE)),VLOOKUP($P1842,'M1'!$A:$C,R$2,FALSE)),"SPECIFY METHOD")))</f>
        <v>No Debris found</v>
      </c>
      <c r="S1842" s="33">
        <f t="shared" si="3608"/>
        <v>0</v>
      </c>
      <c r="T1842" s="2">
        <v>0</v>
      </c>
    </row>
    <row r="1843" spans="2:20">
      <c r="B1843" s="2" t="str">
        <f t="shared" ref="B1843:D1843" si="3671">IF(ISERROR(B1842),IF(ISERROR(B1841),IF(ISERROR(B1840),"BLANK",B1840),B1841),B1842)</f>
        <v>LH</v>
      </c>
      <c r="C1843" s="2" t="str">
        <f t="shared" si="3671"/>
        <v>KK</v>
      </c>
      <c r="D1843" s="2" t="str">
        <f t="shared" si="3671"/>
        <v>BC3</v>
      </c>
      <c r="E1843" s="7" t="str">
        <f>IF(ISERROR(VLOOKUP($D1843,SITES!$A:$E,2,FALSE)),"",VLOOKUP($D1843,SITES!$A:$E,2,FALSE))</f>
        <v>Broward County 3</v>
      </c>
      <c r="F1843" s="4">
        <f>IF(ISERROR(VLOOKUP($D1843,SITES!$A:$E,3,FALSE)),"",VLOOKUP($D1843,SITES!$A:$E,3,FALSE))</f>
        <v>26.158633333333334</v>
      </c>
      <c r="G1843" s="31">
        <f>IF(ISERROR(VLOOKUP($D1843,SITES!$A:$E,4,FALSE)),"",VLOOKUP($D1843,SITES!$A:$E,4,FALSE))</f>
        <v>-80.077349999999996</v>
      </c>
      <c r="H1843" s="50">
        <f t="shared" ref="H1843:P1843" si="3672">IF(ISERROR(H1842),IF(ISERROR(H1841),IF(ISERROR(H1840),"BLANK",H1840),H1841),H1842)</f>
        <v>45479</v>
      </c>
      <c r="I1843" s="2">
        <f t="shared" si="3672"/>
        <v>15</v>
      </c>
      <c r="J1843" s="2" t="str">
        <f t="shared" si="3672"/>
        <v>N</v>
      </c>
      <c r="K1843" s="6">
        <f t="shared" si="3672"/>
        <v>0.41666666666666669</v>
      </c>
      <c r="L1843" s="2" t="str">
        <f t="shared" si="3672"/>
        <v>Angela</v>
      </c>
      <c r="M1843" s="2">
        <f t="shared" si="3672"/>
        <v>18.899999999999999</v>
      </c>
      <c r="N1843" s="2">
        <f t="shared" si="3672"/>
        <v>2</v>
      </c>
      <c r="O1843" s="2">
        <f t="shared" si="3672"/>
        <v>2</v>
      </c>
      <c r="P1843" s="2" t="str">
        <f t="shared" si="3672"/>
        <v>dez</v>
      </c>
      <c r="Q1843" s="7" t="str">
        <f>IF($N1843=1,IF(ISERROR(VLOOKUP($P1843,'M1'!$A:$C,Q$2,FALSE)),"NOT PRESENT",VLOOKUP($P1843,'M1'!$A:$C,Q$2,FALSE)),IF($N1843=2,IF(ISERROR(VLOOKUP(DATA!$P1843,'M2'!$A:$C,Q$2,FALSE)),"NOT PRESENT",VLOOKUP(DATA!$P1843,'M2'!$A:$C,Q$2,FALSE)),IF($N1843=0,IF(ISERROR(VLOOKUP($P1843,'M1'!$A:$C,Q$2,FALSE)),IF(ISERROR(VLOOKUP(DATA!$P1843,'M2'!$A:$C,Q$2,FALSE)),"NOT PRESENT",VLOOKUP(DATA!$P1843,'M2'!$A:$C,Q$2,FALSE)),VLOOKUP($P1843,'M1'!$A:$C,Q$2,FALSE)),"SPECIFY METHOD")))</f>
        <v>Debris - Zero</v>
      </c>
      <c r="R1843" s="7" t="str">
        <f>IF($N1843=1,IF(ISERROR(VLOOKUP($P1843,'M1'!$A:$C,R$2,FALSE)),"NOT PRESENT",VLOOKUP($P1843,'M1'!$A:$C,R$2,FALSE)),IF($N1843=2,IF(ISERROR(VLOOKUP(DATA!$P1843,'M2'!$A:$C,R$2,FALSE)),"NOT PRESENT",VLOOKUP(DATA!$P1843,'M2'!$A:$C,R$2,FALSE)),IF($N1843=0,IF(ISERROR(VLOOKUP($P1843,'M1'!$A:$C,R$2,FALSE)),IF(ISERROR(VLOOKUP(DATA!$P1843,'M2'!$A:$C,R$2,FALSE)),"NOT PRESENT",VLOOKUP(DATA!$P1843,'M2'!$A:$C,R$2,FALSE)),VLOOKUP($P1843,'M1'!$A:$C,R$2,FALSE)),"SPECIFY METHOD")))</f>
        <v>No Debris found</v>
      </c>
      <c r="S1843" s="33">
        <f t="shared" si="3608"/>
        <v>0</v>
      </c>
      <c r="T1843" s="2">
        <v>0</v>
      </c>
    </row>
    <row r="1844" spans="2:20">
      <c r="B1844" s="2" t="str">
        <f t="shared" ref="B1844:D1844" si="3673">IF(ISERROR(B1843),IF(ISERROR(B1842),IF(ISERROR(B1841),"BLANK",B1841),B1842),B1843)</f>
        <v>LH</v>
      </c>
      <c r="C1844" s="2" t="str">
        <f t="shared" si="3673"/>
        <v>KK</v>
      </c>
      <c r="D1844" s="2" t="str">
        <f t="shared" si="3673"/>
        <v>BC3</v>
      </c>
      <c r="E1844" s="7" t="str">
        <f>IF(ISERROR(VLOOKUP($D1844,SITES!$A:$E,2,FALSE)),"",VLOOKUP($D1844,SITES!$A:$E,2,FALSE))</f>
        <v>Broward County 3</v>
      </c>
      <c r="F1844" s="4">
        <f>IF(ISERROR(VLOOKUP($D1844,SITES!$A:$E,3,FALSE)),"",VLOOKUP($D1844,SITES!$A:$E,3,FALSE))</f>
        <v>26.158633333333334</v>
      </c>
      <c r="G1844" s="31">
        <f>IF(ISERROR(VLOOKUP($D1844,SITES!$A:$E,4,FALSE)),"",VLOOKUP($D1844,SITES!$A:$E,4,FALSE))</f>
        <v>-80.077349999999996</v>
      </c>
      <c r="H1844" s="50">
        <f t="shared" ref="H1844:P1844" si="3674">IF(ISERROR(H1843),IF(ISERROR(H1842),IF(ISERROR(H1841),"BLANK",H1841),H1842),H1843)</f>
        <v>45479</v>
      </c>
      <c r="I1844" s="2">
        <f t="shared" si="3674"/>
        <v>15</v>
      </c>
      <c r="J1844" s="2" t="str">
        <f t="shared" si="3674"/>
        <v>N</v>
      </c>
      <c r="K1844" s="6">
        <f t="shared" si="3674"/>
        <v>0.41666666666666669</v>
      </c>
      <c r="L1844" s="2" t="str">
        <f t="shared" si="3674"/>
        <v>Angela</v>
      </c>
      <c r="M1844" s="2">
        <f t="shared" si="3674"/>
        <v>18.899999999999999</v>
      </c>
      <c r="N1844" s="2">
        <f t="shared" si="3674"/>
        <v>2</v>
      </c>
      <c r="O1844" s="2">
        <f t="shared" si="3674"/>
        <v>2</v>
      </c>
      <c r="P1844" s="2" t="str">
        <f t="shared" si="3674"/>
        <v>dez</v>
      </c>
      <c r="Q1844" s="7" t="str">
        <f>IF($N1844=1,IF(ISERROR(VLOOKUP($P1844,'M1'!$A:$C,Q$2,FALSE)),"NOT PRESENT",VLOOKUP($P1844,'M1'!$A:$C,Q$2,FALSE)),IF($N1844=2,IF(ISERROR(VLOOKUP(DATA!$P1844,'M2'!$A:$C,Q$2,FALSE)),"NOT PRESENT",VLOOKUP(DATA!$P1844,'M2'!$A:$C,Q$2,FALSE)),IF($N1844=0,IF(ISERROR(VLOOKUP($P1844,'M1'!$A:$C,Q$2,FALSE)),IF(ISERROR(VLOOKUP(DATA!$P1844,'M2'!$A:$C,Q$2,FALSE)),"NOT PRESENT",VLOOKUP(DATA!$P1844,'M2'!$A:$C,Q$2,FALSE)),VLOOKUP($P1844,'M1'!$A:$C,Q$2,FALSE)),"SPECIFY METHOD")))</f>
        <v>Debris - Zero</v>
      </c>
      <c r="R1844" s="7" t="str">
        <f>IF($N1844=1,IF(ISERROR(VLOOKUP($P1844,'M1'!$A:$C,R$2,FALSE)),"NOT PRESENT",VLOOKUP($P1844,'M1'!$A:$C,R$2,FALSE)),IF($N1844=2,IF(ISERROR(VLOOKUP(DATA!$P1844,'M2'!$A:$C,R$2,FALSE)),"NOT PRESENT",VLOOKUP(DATA!$P1844,'M2'!$A:$C,R$2,FALSE)),IF($N1844=0,IF(ISERROR(VLOOKUP($P1844,'M1'!$A:$C,R$2,FALSE)),IF(ISERROR(VLOOKUP(DATA!$P1844,'M2'!$A:$C,R$2,FALSE)),"NOT PRESENT",VLOOKUP(DATA!$P1844,'M2'!$A:$C,R$2,FALSE)),VLOOKUP($P1844,'M1'!$A:$C,R$2,FALSE)),"SPECIFY METHOD")))</f>
        <v>No Debris found</v>
      </c>
      <c r="S1844" s="33">
        <f t="shared" si="3608"/>
        <v>0</v>
      </c>
      <c r="T1844" s="2">
        <v>0</v>
      </c>
    </row>
    <row r="1845" spans="2:20">
      <c r="B1845" s="2" t="str">
        <f t="shared" ref="B1845:D1845" si="3675">IF(ISERROR(B1844),IF(ISERROR(B1843),IF(ISERROR(B1842),"BLANK",B1842),B1843),B1844)</f>
        <v>LH</v>
      </c>
      <c r="C1845" s="2" t="str">
        <f t="shared" si="3675"/>
        <v>KK</v>
      </c>
      <c r="D1845" s="2" t="str">
        <f t="shared" si="3675"/>
        <v>BC3</v>
      </c>
      <c r="E1845" s="7" t="str">
        <f>IF(ISERROR(VLOOKUP($D1845,SITES!$A:$E,2,FALSE)),"",VLOOKUP($D1845,SITES!$A:$E,2,FALSE))</f>
        <v>Broward County 3</v>
      </c>
      <c r="F1845" s="4">
        <f>IF(ISERROR(VLOOKUP($D1845,SITES!$A:$E,3,FALSE)),"",VLOOKUP($D1845,SITES!$A:$E,3,FALSE))</f>
        <v>26.158633333333334</v>
      </c>
      <c r="G1845" s="31">
        <f>IF(ISERROR(VLOOKUP($D1845,SITES!$A:$E,4,FALSE)),"",VLOOKUP($D1845,SITES!$A:$E,4,FALSE))</f>
        <v>-80.077349999999996</v>
      </c>
      <c r="H1845" s="50">
        <f t="shared" ref="H1845:P1845" si="3676">IF(ISERROR(H1844),IF(ISERROR(H1843),IF(ISERROR(H1842),"BLANK",H1842),H1843),H1844)</f>
        <v>45479</v>
      </c>
      <c r="I1845" s="2">
        <f t="shared" si="3676"/>
        <v>15</v>
      </c>
      <c r="J1845" s="2" t="str">
        <f t="shared" si="3676"/>
        <v>N</v>
      </c>
      <c r="K1845" s="6">
        <f t="shared" si="3676"/>
        <v>0.41666666666666669</v>
      </c>
      <c r="L1845" s="2" t="str">
        <f t="shared" si="3676"/>
        <v>Angela</v>
      </c>
      <c r="M1845" s="2">
        <f t="shared" si="3676"/>
        <v>18.899999999999999</v>
      </c>
      <c r="N1845" s="2">
        <f t="shared" si="3676"/>
        <v>2</v>
      </c>
      <c r="O1845" s="2">
        <f t="shared" si="3676"/>
        <v>2</v>
      </c>
      <c r="P1845" s="2" t="str">
        <f t="shared" si="3676"/>
        <v>dez</v>
      </c>
      <c r="Q1845" s="7" t="str">
        <f>IF($N1845=1,IF(ISERROR(VLOOKUP($P1845,'M1'!$A:$C,Q$2,FALSE)),"NOT PRESENT",VLOOKUP($P1845,'M1'!$A:$C,Q$2,FALSE)),IF($N1845=2,IF(ISERROR(VLOOKUP(DATA!$P1845,'M2'!$A:$C,Q$2,FALSE)),"NOT PRESENT",VLOOKUP(DATA!$P1845,'M2'!$A:$C,Q$2,FALSE)),IF($N1845=0,IF(ISERROR(VLOOKUP($P1845,'M1'!$A:$C,Q$2,FALSE)),IF(ISERROR(VLOOKUP(DATA!$P1845,'M2'!$A:$C,Q$2,FALSE)),"NOT PRESENT",VLOOKUP(DATA!$P1845,'M2'!$A:$C,Q$2,FALSE)),VLOOKUP($P1845,'M1'!$A:$C,Q$2,FALSE)),"SPECIFY METHOD")))</f>
        <v>Debris - Zero</v>
      </c>
      <c r="R1845" s="7" t="str">
        <f>IF($N1845=1,IF(ISERROR(VLOOKUP($P1845,'M1'!$A:$C,R$2,FALSE)),"NOT PRESENT",VLOOKUP($P1845,'M1'!$A:$C,R$2,FALSE)),IF($N1845=2,IF(ISERROR(VLOOKUP(DATA!$P1845,'M2'!$A:$C,R$2,FALSE)),"NOT PRESENT",VLOOKUP(DATA!$P1845,'M2'!$A:$C,R$2,FALSE)),IF($N1845=0,IF(ISERROR(VLOOKUP($P1845,'M1'!$A:$C,R$2,FALSE)),IF(ISERROR(VLOOKUP(DATA!$P1845,'M2'!$A:$C,R$2,FALSE)),"NOT PRESENT",VLOOKUP(DATA!$P1845,'M2'!$A:$C,R$2,FALSE)),VLOOKUP($P1845,'M1'!$A:$C,R$2,FALSE)),"SPECIFY METHOD")))</f>
        <v>No Debris found</v>
      </c>
      <c r="S1845" s="33">
        <f t="shared" si="3608"/>
        <v>0</v>
      </c>
      <c r="T1845" s="2">
        <v>0</v>
      </c>
    </row>
    <row r="1846" spans="2:20">
      <c r="B1846" s="2" t="str">
        <f t="shared" ref="B1846:D1846" si="3677">IF(ISERROR(B1845),IF(ISERROR(B1844),IF(ISERROR(B1843),"BLANK",B1843),B1844),B1845)</f>
        <v>LH</v>
      </c>
      <c r="C1846" s="2" t="str">
        <f t="shared" si="3677"/>
        <v>KK</v>
      </c>
      <c r="D1846" s="2" t="str">
        <f t="shared" si="3677"/>
        <v>BC3</v>
      </c>
      <c r="E1846" s="7" t="str">
        <f>IF(ISERROR(VLOOKUP($D1846,SITES!$A:$E,2,FALSE)),"",VLOOKUP($D1846,SITES!$A:$E,2,FALSE))</f>
        <v>Broward County 3</v>
      </c>
      <c r="F1846" s="4">
        <f>IF(ISERROR(VLOOKUP($D1846,SITES!$A:$E,3,FALSE)),"",VLOOKUP($D1846,SITES!$A:$E,3,FALSE))</f>
        <v>26.158633333333334</v>
      </c>
      <c r="G1846" s="31">
        <f>IF(ISERROR(VLOOKUP($D1846,SITES!$A:$E,4,FALSE)),"",VLOOKUP($D1846,SITES!$A:$E,4,FALSE))</f>
        <v>-80.077349999999996</v>
      </c>
      <c r="H1846" s="50">
        <f t="shared" ref="H1846:P1846" si="3678">IF(ISERROR(H1845),IF(ISERROR(H1844),IF(ISERROR(H1843),"BLANK",H1843),H1844),H1845)</f>
        <v>45479</v>
      </c>
      <c r="I1846" s="2">
        <f t="shared" si="3678"/>
        <v>15</v>
      </c>
      <c r="J1846" s="2" t="str">
        <f t="shared" si="3678"/>
        <v>N</v>
      </c>
      <c r="K1846" s="6">
        <f t="shared" si="3678"/>
        <v>0.41666666666666669</v>
      </c>
      <c r="L1846" s="2" t="str">
        <f t="shared" si="3678"/>
        <v>Angela</v>
      </c>
      <c r="M1846" s="2">
        <f t="shared" si="3678"/>
        <v>18.899999999999999</v>
      </c>
      <c r="N1846" s="2">
        <f t="shared" si="3678"/>
        <v>2</v>
      </c>
      <c r="O1846" s="2">
        <f t="shared" si="3678"/>
        <v>2</v>
      </c>
      <c r="P1846" s="2" t="str">
        <f t="shared" si="3678"/>
        <v>dez</v>
      </c>
      <c r="Q1846" s="7" t="str">
        <f>IF($N1846=1,IF(ISERROR(VLOOKUP($P1846,'M1'!$A:$C,Q$2,FALSE)),"NOT PRESENT",VLOOKUP($P1846,'M1'!$A:$C,Q$2,FALSE)),IF($N1846=2,IF(ISERROR(VLOOKUP(DATA!$P1846,'M2'!$A:$C,Q$2,FALSE)),"NOT PRESENT",VLOOKUP(DATA!$P1846,'M2'!$A:$C,Q$2,FALSE)),IF($N1846=0,IF(ISERROR(VLOOKUP($P1846,'M1'!$A:$C,Q$2,FALSE)),IF(ISERROR(VLOOKUP(DATA!$P1846,'M2'!$A:$C,Q$2,FALSE)),"NOT PRESENT",VLOOKUP(DATA!$P1846,'M2'!$A:$C,Q$2,FALSE)),VLOOKUP($P1846,'M1'!$A:$C,Q$2,FALSE)),"SPECIFY METHOD")))</f>
        <v>Debris - Zero</v>
      </c>
      <c r="R1846" s="7" t="str">
        <f>IF($N1846=1,IF(ISERROR(VLOOKUP($P1846,'M1'!$A:$C,R$2,FALSE)),"NOT PRESENT",VLOOKUP($P1846,'M1'!$A:$C,R$2,FALSE)),IF($N1846=2,IF(ISERROR(VLOOKUP(DATA!$P1846,'M2'!$A:$C,R$2,FALSE)),"NOT PRESENT",VLOOKUP(DATA!$P1846,'M2'!$A:$C,R$2,FALSE)),IF($N1846=0,IF(ISERROR(VLOOKUP($P1846,'M1'!$A:$C,R$2,FALSE)),IF(ISERROR(VLOOKUP(DATA!$P1846,'M2'!$A:$C,R$2,FALSE)),"NOT PRESENT",VLOOKUP(DATA!$P1846,'M2'!$A:$C,R$2,FALSE)),VLOOKUP($P1846,'M1'!$A:$C,R$2,FALSE)),"SPECIFY METHOD")))</f>
        <v>No Debris found</v>
      </c>
      <c r="S1846" s="33">
        <f t="shared" si="3608"/>
        <v>0</v>
      </c>
      <c r="T1846" s="2">
        <v>0</v>
      </c>
    </row>
    <row r="1847" spans="2:20">
      <c r="B1847" s="2" t="str">
        <f t="shared" ref="B1847:D1847" si="3679">IF(ISERROR(B1846),IF(ISERROR(B1845),IF(ISERROR(B1844),"BLANK",B1844),B1845),B1846)</f>
        <v>LH</v>
      </c>
      <c r="C1847" s="2" t="str">
        <f t="shared" si="3679"/>
        <v>KK</v>
      </c>
      <c r="D1847" s="2" t="str">
        <f t="shared" si="3679"/>
        <v>BC3</v>
      </c>
      <c r="E1847" s="7" t="str">
        <f>IF(ISERROR(VLOOKUP($D1847,SITES!$A:$E,2,FALSE)),"",VLOOKUP($D1847,SITES!$A:$E,2,FALSE))</f>
        <v>Broward County 3</v>
      </c>
      <c r="F1847" s="4">
        <f>IF(ISERROR(VLOOKUP($D1847,SITES!$A:$E,3,FALSE)),"",VLOOKUP($D1847,SITES!$A:$E,3,FALSE))</f>
        <v>26.158633333333334</v>
      </c>
      <c r="G1847" s="31">
        <f>IF(ISERROR(VLOOKUP($D1847,SITES!$A:$E,4,FALSE)),"",VLOOKUP($D1847,SITES!$A:$E,4,FALSE))</f>
        <v>-80.077349999999996</v>
      </c>
      <c r="H1847" s="50">
        <f t="shared" ref="H1847:P1847" si="3680">IF(ISERROR(H1846),IF(ISERROR(H1845),IF(ISERROR(H1844),"BLANK",H1844),H1845),H1846)</f>
        <v>45479</v>
      </c>
      <c r="I1847" s="2">
        <f t="shared" si="3680"/>
        <v>15</v>
      </c>
      <c r="J1847" s="2" t="str">
        <f t="shared" si="3680"/>
        <v>N</v>
      </c>
      <c r="K1847" s="6">
        <f t="shared" si="3680"/>
        <v>0.41666666666666669</v>
      </c>
      <c r="L1847" s="2" t="str">
        <f t="shared" si="3680"/>
        <v>Angela</v>
      </c>
      <c r="M1847" s="2">
        <f t="shared" si="3680"/>
        <v>18.899999999999999</v>
      </c>
      <c r="N1847" s="2">
        <f t="shared" si="3680"/>
        <v>2</v>
      </c>
      <c r="O1847" s="2">
        <f t="shared" si="3680"/>
        <v>2</v>
      </c>
      <c r="P1847" s="2" t="str">
        <f t="shared" si="3680"/>
        <v>dez</v>
      </c>
      <c r="Q1847" s="7" t="str">
        <f>IF($N1847=1,IF(ISERROR(VLOOKUP($P1847,'M1'!$A:$C,Q$2,FALSE)),"NOT PRESENT",VLOOKUP($P1847,'M1'!$A:$C,Q$2,FALSE)),IF($N1847=2,IF(ISERROR(VLOOKUP(DATA!$P1847,'M2'!$A:$C,Q$2,FALSE)),"NOT PRESENT",VLOOKUP(DATA!$P1847,'M2'!$A:$C,Q$2,FALSE)),IF($N1847=0,IF(ISERROR(VLOOKUP($P1847,'M1'!$A:$C,Q$2,FALSE)),IF(ISERROR(VLOOKUP(DATA!$P1847,'M2'!$A:$C,Q$2,FALSE)),"NOT PRESENT",VLOOKUP(DATA!$P1847,'M2'!$A:$C,Q$2,FALSE)),VLOOKUP($P1847,'M1'!$A:$C,Q$2,FALSE)),"SPECIFY METHOD")))</f>
        <v>Debris - Zero</v>
      </c>
      <c r="R1847" s="7" t="str">
        <f>IF($N1847=1,IF(ISERROR(VLOOKUP($P1847,'M1'!$A:$C,R$2,FALSE)),"NOT PRESENT",VLOOKUP($P1847,'M1'!$A:$C,R$2,FALSE)),IF($N1847=2,IF(ISERROR(VLOOKUP(DATA!$P1847,'M2'!$A:$C,R$2,FALSE)),"NOT PRESENT",VLOOKUP(DATA!$P1847,'M2'!$A:$C,R$2,FALSE)),IF($N1847=0,IF(ISERROR(VLOOKUP($P1847,'M1'!$A:$C,R$2,FALSE)),IF(ISERROR(VLOOKUP(DATA!$P1847,'M2'!$A:$C,R$2,FALSE)),"NOT PRESENT",VLOOKUP(DATA!$P1847,'M2'!$A:$C,R$2,FALSE)),VLOOKUP($P1847,'M1'!$A:$C,R$2,FALSE)),"SPECIFY METHOD")))</f>
        <v>No Debris found</v>
      </c>
      <c r="S1847" s="33">
        <f t="shared" si="3608"/>
        <v>0</v>
      </c>
      <c r="T1847" s="2">
        <v>0</v>
      </c>
    </row>
    <row r="1848" spans="2:20">
      <c r="B1848" s="2" t="str">
        <f t="shared" ref="B1848:D1848" si="3681">IF(ISERROR(B1847),IF(ISERROR(B1846),IF(ISERROR(B1845),"BLANK",B1845),B1846),B1847)</f>
        <v>LH</v>
      </c>
      <c r="C1848" s="2" t="str">
        <f t="shared" si="3681"/>
        <v>KK</v>
      </c>
      <c r="D1848" s="2" t="str">
        <f t="shared" si="3681"/>
        <v>BC3</v>
      </c>
      <c r="E1848" s="7" t="str">
        <f>IF(ISERROR(VLOOKUP($D1848,SITES!$A:$E,2,FALSE)),"",VLOOKUP($D1848,SITES!$A:$E,2,FALSE))</f>
        <v>Broward County 3</v>
      </c>
      <c r="F1848" s="4">
        <f>IF(ISERROR(VLOOKUP($D1848,SITES!$A:$E,3,FALSE)),"",VLOOKUP($D1848,SITES!$A:$E,3,FALSE))</f>
        <v>26.158633333333334</v>
      </c>
      <c r="G1848" s="31">
        <f>IF(ISERROR(VLOOKUP($D1848,SITES!$A:$E,4,FALSE)),"",VLOOKUP($D1848,SITES!$A:$E,4,FALSE))</f>
        <v>-80.077349999999996</v>
      </c>
      <c r="H1848" s="50">
        <f t="shared" ref="H1848:P1848" si="3682">IF(ISERROR(H1847),IF(ISERROR(H1846),IF(ISERROR(H1845),"BLANK",H1845),H1846),H1847)</f>
        <v>45479</v>
      </c>
      <c r="I1848" s="2">
        <f t="shared" si="3682"/>
        <v>15</v>
      </c>
      <c r="J1848" s="2" t="str">
        <f t="shared" si="3682"/>
        <v>N</v>
      </c>
      <c r="K1848" s="6">
        <f t="shared" si="3682"/>
        <v>0.41666666666666669</v>
      </c>
      <c r="L1848" s="2" t="str">
        <f t="shared" si="3682"/>
        <v>Angela</v>
      </c>
      <c r="M1848" s="2">
        <f t="shared" si="3682"/>
        <v>18.899999999999999</v>
      </c>
      <c r="N1848" s="2">
        <f t="shared" si="3682"/>
        <v>2</v>
      </c>
      <c r="O1848" s="2">
        <f t="shared" si="3682"/>
        <v>2</v>
      </c>
      <c r="P1848" s="2" t="str">
        <f t="shared" si="3682"/>
        <v>dez</v>
      </c>
      <c r="Q1848" s="7" t="str">
        <f>IF($N1848=1,IF(ISERROR(VLOOKUP($P1848,'M1'!$A:$C,Q$2,FALSE)),"NOT PRESENT",VLOOKUP($P1848,'M1'!$A:$C,Q$2,FALSE)),IF($N1848=2,IF(ISERROR(VLOOKUP(DATA!$P1848,'M2'!$A:$C,Q$2,FALSE)),"NOT PRESENT",VLOOKUP(DATA!$P1848,'M2'!$A:$C,Q$2,FALSE)),IF($N1848=0,IF(ISERROR(VLOOKUP($P1848,'M1'!$A:$C,Q$2,FALSE)),IF(ISERROR(VLOOKUP(DATA!$P1848,'M2'!$A:$C,Q$2,FALSE)),"NOT PRESENT",VLOOKUP(DATA!$P1848,'M2'!$A:$C,Q$2,FALSE)),VLOOKUP($P1848,'M1'!$A:$C,Q$2,FALSE)),"SPECIFY METHOD")))</f>
        <v>Debris - Zero</v>
      </c>
      <c r="R1848" s="7" t="str">
        <f>IF($N1848=1,IF(ISERROR(VLOOKUP($P1848,'M1'!$A:$C,R$2,FALSE)),"NOT PRESENT",VLOOKUP($P1848,'M1'!$A:$C,R$2,FALSE)),IF($N1848=2,IF(ISERROR(VLOOKUP(DATA!$P1848,'M2'!$A:$C,R$2,FALSE)),"NOT PRESENT",VLOOKUP(DATA!$P1848,'M2'!$A:$C,R$2,FALSE)),IF($N1848=0,IF(ISERROR(VLOOKUP($P1848,'M1'!$A:$C,R$2,FALSE)),IF(ISERROR(VLOOKUP(DATA!$P1848,'M2'!$A:$C,R$2,FALSE)),"NOT PRESENT",VLOOKUP(DATA!$P1848,'M2'!$A:$C,R$2,FALSE)),VLOOKUP($P1848,'M1'!$A:$C,R$2,FALSE)),"SPECIFY METHOD")))</f>
        <v>No Debris found</v>
      </c>
      <c r="S1848" s="33">
        <f t="shared" si="3608"/>
        <v>0</v>
      </c>
      <c r="T1848" s="2">
        <v>0</v>
      </c>
    </row>
    <row r="1849" spans="2:20">
      <c r="B1849" s="2" t="str">
        <f t="shared" ref="B1849:D1849" si="3683">IF(ISERROR(B1848),IF(ISERROR(B1847),IF(ISERROR(B1846),"BLANK",B1846),B1847),B1848)</f>
        <v>LH</v>
      </c>
      <c r="C1849" s="2" t="str">
        <f t="shared" si="3683"/>
        <v>KK</v>
      </c>
      <c r="D1849" s="2" t="str">
        <f t="shared" si="3683"/>
        <v>BC3</v>
      </c>
      <c r="E1849" s="7" t="str">
        <f>IF(ISERROR(VLOOKUP($D1849,SITES!$A:$E,2,FALSE)),"",VLOOKUP($D1849,SITES!$A:$E,2,FALSE))</f>
        <v>Broward County 3</v>
      </c>
      <c r="F1849" s="4">
        <f>IF(ISERROR(VLOOKUP($D1849,SITES!$A:$E,3,FALSE)),"",VLOOKUP($D1849,SITES!$A:$E,3,FALSE))</f>
        <v>26.158633333333334</v>
      </c>
      <c r="G1849" s="31">
        <f>IF(ISERROR(VLOOKUP($D1849,SITES!$A:$E,4,FALSE)),"",VLOOKUP($D1849,SITES!$A:$E,4,FALSE))</f>
        <v>-80.077349999999996</v>
      </c>
      <c r="H1849" s="50">
        <f t="shared" ref="H1849:P1849" si="3684">IF(ISERROR(H1848),IF(ISERROR(H1847),IF(ISERROR(H1846),"BLANK",H1846),H1847),H1848)</f>
        <v>45479</v>
      </c>
      <c r="I1849" s="2">
        <f t="shared" si="3684"/>
        <v>15</v>
      </c>
      <c r="J1849" s="2" t="str">
        <f t="shared" si="3684"/>
        <v>N</v>
      </c>
      <c r="K1849" s="6">
        <f t="shared" si="3684"/>
        <v>0.41666666666666669</v>
      </c>
      <c r="L1849" s="2" t="str">
        <f t="shared" si="3684"/>
        <v>Angela</v>
      </c>
      <c r="M1849" s="2">
        <f t="shared" si="3684"/>
        <v>18.899999999999999</v>
      </c>
      <c r="N1849" s="2">
        <f t="shared" si="3684"/>
        <v>2</v>
      </c>
      <c r="O1849" s="2">
        <f t="shared" si="3684"/>
        <v>2</v>
      </c>
      <c r="P1849" s="2" t="str">
        <f t="shared" si="3684"/>
        <v>dez</v>
      </c>
      <c r="Q1849" s="7" t="str">
        <f>IF($N1849=1,IF(ISERROR(VLOOKUP($P1849,'M1'!$A:$C,Q$2,FALSE)),"NOT PRESENT",VLOOKUP($P1849,'M1'!$A:$C,Q$2,FALSE)),IF($N1849=2,IF(ISERROR(VLOOKUP(DATA!$P1849,'M2'!$A:$C,Q$2,FALSE)),"NOT PRESENT",VLOOKUP(DATA!$P1849,'M2'!$A:$C,Q$2,FALSE)),IF($N1849=0,IF(ISERROR(VLOOKUP($P1849,'M1'!$A:$C,Q$2,FALSE)),IF(ISERROR(VLOOKUP(DATA!$P1849,'M2'!$A:$C,Q$2,FALSE)),"NOT PRESENT",VLOOKUP(DATA!$P1849,'M2'!$A:$C,Q$2,FALSE)),VLOOKUP($P1849,'M1'!$A:$C,Q$2,FALSE)),"SPECIFY METHOD")))</f>
        <v>Debris - Zero</v>
      </c>
      <c r="R1849" s="7" t="str">
        <f>IF($N1849=1,IF(ISERROR(VLOOKUP($P1849,'M1'!$A:$C,R$2,FALSE)),"NOT PRESENT",VLOOKUP($P1849,'M1'!$A:$C,R$2,FALSE)),IF($N1849=2,IF(ISERROR(VLOOKUP(DATA!$P1849,'M2'!$A:$C,R$2,FALSE)),"NOT PRESENT",VLOOKUP(DATA!$P1849,'M2'!$A:$C,R$2,FALSE)),IF($N1849=0,IF(ISERROR(VLOOKUP($P1849,'M1'!$A:$C,R$2,FALSE)),IF(ISERROR(VLOOKUP(DATA!$P1849,'M2'!$A:$C,R$2,FALSE)),"NOT PRESENT",VLOOKUP(DATA!$P1849,'M2'!$A:$C,R$2,FALSE)),VLOOKUP($P1849,'M1'!$A:$C,R$2,FALSE)),"SPECIFY METHOD")))</f>
        <v>No Debris found</v>
      </c>
      <c r="S1849" s="33">
        <f t="shared" si="3608"/>
        <v>0</v>
      </c>
      <c r="T1849" s="2">
        <v>0</v>
      </c>
    </row>
    <row r="1850" spans="2:20">
      <c r="B1850" s="2" t="str">
        <f t="shared" ref="B1850:D1850" si="3685">IF(ISERROR(B1849),IF(ISERROR(B1848),IF(ISERROR(B1847),"BLANK",B1847),B1848),B1849)</f>
        <v>LH</v>
      </c>
      <c r="C1850" s="2" t="str">
        <f t="shared" si="3685"/>
        <v>KK</v>
      </c>
      <c r="D1850" s="2" t="str">
        <f t="shared" si="3685"/>
        <v>BC3</v>
      </c>
      <c r="E1850" s="7" t="str">
        <f>IF(ISERROR(VLOOKUP($D1850,SITES!$A:$E,2,FALSE)),"",VLOOKUP($D1850,SITES!$A:$E,2,FALSE))</f>
        <v>Broward County 3</v>
      </c>
      <c r="F1850" s="4">
        <f>IF(ISERROR(VLOOKUP($D1850,SITES!$A:$E,3,FALSE)),"",VLOOKUP($D1850,SITES!$A:$E,3,FALSE))</f>
        <v>26.158633333333334</v>
      </c>
      <c r="G1850" s="31">
        <f>IF(ISERROR(VLOOKUP($D1850,SITES!$A:$E,4,FALSE)),"",VLOOKUP($D1850,SITES!$A:$E,4,FALSE))</f>
        <v>-80.077349999999996</v>
      </c>
      <c r="H1850" s="50">
        <f t="shared" ref="H1850:P1850" si="3686">IF(ISERROR(H1849),IF(ISERROR(H1848),IF(ISERROR(H1847),"BLANK",H1847),H1848),H1849)</f>
        <v>45479</v>
      </c>
      <c r="I1850" s="2">
        <f t="shared" si="3686"/>
        <v>15</v>
      </c>
      <c r="J1850" s="2" t="str">
        <f t="shared" si="3686"/>
        <v>N</v>
      </c>
      <c r="K1850" s="6">
        <f t="shared" si="3686"/>
        <v>0.41666666666666669</v>
      </c>
      <c r="L1850" s="2" t="str">
        <f t="shared" si="3686"/>
        <v>Angela</v>
      </c>
      <c r="M1850" s="2">
        <f t="shared" si="3686"/>
        <v>18.899999999999999</v>
      </c>
      <c r="N1850" s="2">
        <f t="shared" si="3686"/>
        <v>2</v>
      </c>
      <c r="O1850" s="2">
        <f t="shared" si="3686"/>
        <v>2</v>
      </c>
      <c r="P1850" s="2" t="str">
        <f t="shared" si="3686"/>
        <v>dez</v>
      </c>
      <c r="Q1850" s="7" t="str">
        <f>IF($N1850=1,IF(ISERROR(VLOOKUP($P1850,'M1'!$A:$C,Q$2,FALSE)),"NOT PRESENT",VLOOKUP($P1850,'M1'!$A:$C,Q$2,FALSE)),IF($N1850=2,IF(ISERROR(VLOOKUP(DATA!$P1850,'M2'!$A:$C,Q$2,FALSE)),"NOT PRESENT",VLOOKUP(DATA!$P1850,'M2'!$A:$C,Q$2,FALSE)),IF($N1850=0,IF(ISERROR(VLOOKUP($P1850,'M1'!$A:$C,Q$2,FALSE)),IF(ISERROR(VLOOKUP(DATA!$P1850,'M2'!$A:$C,Q$2,FALSE)),"NOT PRESENT",VLOOKUP(DATA!$P1850,'M2'!$A:$C,Q$2,FALSE)),VLOOKUP($P1850,'M1'!$A:$C,Q$2,FALSE)),"SPECIFY METHOD")))</f>
        <v>Debris - Zero</v>
      </c>
      <c r="R1850" s="7" t="str">
        <f>IF($N1850=1,IF(ISERROR(VLOOKUP($P1850,'M1'!$A:$C,R$2,FALSE)),"NOT PRESENT",VLOOKUP($P1850,'M1'!$A:$C,R$2,FALSE)),IF($N1850=2,IF(ISERROR(VLOOKUP(DATA!$P1850,'M2'!$A:$C,R$2,FALSE)),"NOT PRESENT",VLOOKUP(DATA!$P1850,'M2'!$A:$C,R$2,FALSE)),IF($N1850=0,IF(ISERROR(VLOOKUP($P1850,'M1'!$A:$C,R$2,FALSE)),IF(ISERROR(VLOOKUP(DATA!$P1850,'M2'!$A:$C,R$2,FALSE)),"NOT PRESENT",VLOOKUP(DATA!$P1850,'M2'!$A:$C,R$2,FALSE)),VLOOKUP($P1850,'M1'!$A:$C,R$2,FALSE)),"SPECIFY METHOD")))</f>
        <v>No Debris found</v>
      </c>
      <c r="S1850" s="33">
        <f t="shared" si="3608"/>
        <v>0</v>
      </c>
      <c r="T1850" s="2">
        <v>0</v>
      </c>
    </row>
    <row r="1851" spans="2:20">
      <c r="B1851" s="2" t="str">
        <f t="shared" ref="B1851:D1851" si="3687">IF(ISERROR(B1850),IF(ISERROR(B1849),IF(ISERROR(B1848),"BLANK",B1848),B1849),B1850)</f>
        <v>LH</v>
      </c>
      <c r="C1851" s="2" t="str">
        <f t="shared" si="3687"/>
        <v>KK</v>
      </c>
      <c r="D1851" s="2" t="str">
        <f t="shared" si="3687"/>
        <v>BC3</v>
      </c>
      <c r="E1851" s="7" t="str">
        <f>IF(ISERROR(VLOOKUP($D1851,SITES!$A:$E,2,FALSE)),"",VLOOKUP($D1851,SITES!$A:$E,2,FALSE))</f>
        <v>Broward County 3</v>
      </c>
      <c r="F1851" s="4">
        <f>IF(ISERROR(VLOOKUP($D1851,SITES!$A:$E,3,FALSE)),"",VLOOKUP($D1851,SITES!$A:$E,3,FALSE))</f>
        <v>26.158633333333334</v>
      </c>
      <c r="G1851" s="31">
        <f>IF(ISERROR(VLOOKUP($D1851,SITES!$A:$E,4,FALSE)),"",VLOOKUP($D1851,SITES!$A:$E,4,FALSE))</f>
        <v>-80.077349999999996</v>
      </c>
      <c r="H1851" s="50">
        <f t="shared" ref="H1851:P1851" si="3688">IF(ISERROR(H1850),IF(ISERROR(H1849),IF(ISERROR(H1848),"BLANK",H1848),H1849),H1850)</f>
        <v>45479</v>
      </c>
      <c r="I1851" s="2">
        <f t="shared" si="3688"/>
        <v>15</v>
      </c>
      <c r="J1851" s="2" t="str">
        <f t="shared" si="3688"/>
        <v>N</v>
      </c>
      <c r="K1851" s="6">
        <f t="shared" si="3688"/>
        <v>0.41666666666666669</v>
      </c>
      <c r="L1851" s="2" t="str">
        <f t="shared" si="3688"/>
        <v>Angela</v>
      </c>
      <c r="M1851" s="2">
        <f t="shared" si="3688"/>
        <v>18.899999999999999</v>
      </c>
      <c r="N1851" s="2">
        <f t="shared" si="3688"/>
        <v>2</v>
      </c>
      <c r="O1851" s="2">
        <f t="shared" si="3688"/>
        <v>2</v>
      </c>
      <c r="P1851" s="2" t="str">
        <f t="shared" si="3688"/>
        <v>dez</v>
      </c>
      <c r="Q1851" s="7" t="str">
        <f>IF($N1851=1,IF(ISERROR(VLOOKUP($P1851,'M1'!$A:$C,Q$2,FALSE)),"NOT PRESENT",VLOOKUP($P1851,'M1'!$A:$C,Q$2,FALSE)),IF($N1851=2,IF(ISERROR(VLOOKUP(DATA!$P1851,'M2'!$A:$C,Q$2,FALSE)),"NOT PRESENT",VLOOKUP(DATA!$P1851,'M2'!$A:$C,Q$2,FALSE)),IF($N1851=0,IF(ISERROR(VLOOKUP($P1851,'M1'!$A:$C,Q$2,FALSE)),IF(ISERROR(VLOOKUP(DATA!$P1851,'M2'!$A:$C,Q$2,FALSE)),"NOT PRESENT",VLOOKUP(DATA!$P1851,'M2'!$A:$C,Q$2,FALSE)),VLOOKUP($P1851,'M1'!$A:$C,Q$2,FALSE)),"SPECIFY METHOD")))</f>
        <v>Debris - Zero</v>
      </c>
      <c r="R1851" s="7" t="str">
        <f>IF($N1851=1,IF(ISERROR(VLOOKUP($P1851,'M1'!$A:$C,R$2,FALSE)),"NOT PRESENT",VLOOKUP($P1851,'M1'!$A:$C,R$2,FALSE)),IF($N1851=2,IF(ISERROR(VLOOKUP(DATA!$P1851,'M2'!$A:$C,R$2,FALSE)),"NOT PRESENT",VLOOKUP(DATA!$P1851,'M2'!$A:$C,R$2,FALSE)),IF($N1851=0,IF(ISERROR(VLOOKUP($P1851,'M1'!$A:$C,R$2,FALSE)),IF(ISERROR(VLOOKUP(DATA!$P1851,'M2'!$A:$C,R$2,FALSE)),"NOT PRESENT",VLOOKUP(DATA!$P1851,'M2'!$A:$C,R$2,FALSE)),VLOOKUP($P1851,'M1'!$A:$C,R$2,FALSE)),"SPECIFY METHOD")))</f>
        <v>No Debris found</v>
      </c>
      <c r="S1851" s="33">
        <f t="shared" si="3608"/>
        <v>0</v>
      </c>
      <c r="T1851" s="2">
        <v>0</v>
      </c>
    </row>
    <row r="1852" spans="2:20">
      <c r="B1852" s="2" t="str">
        <f t="shared" ref="B1852:D1852" si="3689">IF(ISERROR(B1851),IF(ISERROR(B1850),IF(ISERROR(B1849),"BLANK",B1849),B1850),B1851)</f>
        <v>LH</v>
      </c>
      <c r="C1852" s="2" t="str">
        <f t="shared" si="3689"/>
        <v>KK</v>
      </c>
      <c r="D1852" s="2" t="str">
        <f t="shared" si="3689"/>
        <v>BC3</v>
      </c>
      <c r="E1852" s="7" t="str">
        <f>IF(ISERROR(VLOOKUP($D1852,SITES!$A:$E,2,FALSE)),"",VLOOKUP($D1852,SITES!$A:$E,2,FALSE))</f>
        <v>Broward County 3</v>
      </c>
      <c r="F1852" s="4">
        <f>IF(ISERROR(VLOOKUP($D1852,SITES!$A:$E,3,FALSE)),"",VLOOKUP($D1852,SITES!$A:$E,3,FALSE))</f>
        <v>26.158633333333334</v>
      </c>
      <c r="G1852" s="31">
        <f>IF(ISERROR(VLOOKUP($D1852,SITES!$A:$E,4,FALSE)),"",VLOOKUP($D1852,SITES!$A:$E,4,FALSE))</f>
        <v>-80.077349999999996</v>
      </c>
      <c r="H1852" s="50">
        <f t="shared" ref="H1852:P1852" si="3690">IF(ISERROR(H1851),IF(ISERROR(H1850),IF(ISERROR(H1849),"BLANK",H1849),H1850),H1851)</f>
        <v>45479</v>
      </c>
      <c r="I1852" s="2">
        <f t="shared" si="3690"/>
        <v>15</v>
      </c>
      <c r="J1852" s="2" t="str">
        <f t="shared" si="3690"/>
        <v>N</v>
      </c>
      <c r="K1852" s="6">
        <f t="shared" si="3690"/>
        <v>0.41666666666666669</v>
      </c>
      <c r="L1852" s="2" t="str">
        <f t="shared" si="3690"/>
        <v>Angela</v>
      </c>
      <c r="M1852" s="2">
        <f t="shared" si="3690"/>
        <v>18.899999999999999</v>
      </c>
      <c r="N1852" s="2">
        <f t="shared" si="3690"/>
        <v>2</v>
      </c>
      <c r="O1852" s="2">
        <f t="shared" si="3690"/>
        <v>2</v>
      </c>
      <c r="P1852" s="2" t="str">
        <f t="shared" si="3690"/>
        <v>dez</v>
      </c>
      <c r="Q1852" s="7" t="str">
        <f>IF($N1852=1,IF(ISERROR(VLOOKUP($P1852,'M1'!$A:$C,Q$2,FALSE)),"NOT PRESENT",VLOOKUP($P1852,'M1'!$A:$C,Q$2,FALSE)),IF($N1852=2,IF(ISERROR(VLOOKUP(DATA!$P1852,'M2'!$A:$C,Q$2,FALSE)),"NOT PRESENT",VLOOKUP(DATA!$P1852,'M2'!$A:$C,Q$2,FALSE)),IF($N1852=0,IF(ISERROR(VLOOKUP($P1852,'M1'!$A:$C,Q$2,FALSE)),IF(ISERROR(VLOOKUP(DATA!$P1852,'M2'!$A:$C,Q$2,FALSE)),"NOT PRESENT",VLOOKUP(DATA!$P1852,'M2'!$A:$C,Q$2,FALSE)),VLOOKUP($P1852,'M1'!$A:$C,Q$2,FALSE)),"SPECIFY METHOD")))</f>
        <v>Debris - Zero</v>
      </c>
      <c r="R1852" s="7" t="str">
        <f>IF($N1852=1,IF(ISERROR(VLOOKUP($P1852,'M1'!$A:$C,R$2,FALSE)),"NOT PRESENT",VLOOKUP($P1852,'M1'!$A:$C,R$2,FALSE)),IF($N1852=2,IF(ISERROR(VLOOKUP(DATA!$P1852,'M2'!$A:$C,R$2,FALSE)),"NOT PRESENT",VLOOKUP(DATA!$P1852,'M2'!$A:$C,R$2,FALSE)),IF($N1852=0,IF(ISERROR(VLOOKUP($P1852,'M1'!$A:$C,R$2,FALSE)),IF(ISERROR(VLOOKUP(DATA!$P1852,'M2'!$A:$C,R$2,FALSE)),"NOT PRESENT",VLOOKUP(DATA!$P1852,'M2'!$A:$C,R$2,FALSE)),VLOOKUP($P1852,'M1'!$A:$C,R$2,FALSE)),"SPECIFY METHOD")))</f>
        <v>No Debris found</v>
      </c>
      <c r="S1852" s="33">
        <f t="shared" si="3608"/>
        <v>0</v>
      </c>
      <c r="T1852" s="2">
        <v>0</v>
      </c>
    </row>
    <row r="1853" spans="2:20">
      <c r="B1853" s="2" t="str">
        <f t="shared" ref="B1853:D1853" si="3691">IF(ISERROR(B1852),IF(ISERROR(B1851),IF(ISERROR(B1850),"BLANK",B1850),B1851),B1852)</f>
        <v>LH</v>
      </c>
      <c r="C1853" s="2" t="str">
        <f t="shared" si="3691"/>
        <v>KK</v>
      </c>
      <c r="D1853" s="2" t="str">
        <f t="shared" si="3691"/>
        <v>BC3</v>
      </c>
      <c r="E1853" s="7" t="str">
        <f>IF(ISERROR(VLOOKUP($D1853,SITES!$A:$E,2,FALSE)),"",VLOOKUP($D1853,SITES!$A:$E,2,FALSE))</f>
        <v>Broward County 3</v>
      </c>
      <c r="F1853" s="4">
        <f>IF(ISERROR(VLOOKUP($D1853,SITES!$A:$E,3,FALSE)),"",VLOOKUP($D1853,SITES!$A:$E,3,FALSE))</f>
        <v>26.158633333333334</v>
      </c>
      <c r="G1853" s="31">
        <f>IF(ISERROR(VLOOKUP($D1853,SITES!$A:$E,4,FALSE)),"",VLOOKUP($D1853,SITES!$A:$E,4,FALSE))</f>
        <v>-80.077349999999996</v>
      </c>
      <c r="H1853" s="50">
        <f t="shared" ref="H1853:P1853" si="3692">IF(ISERROR(H1852),IF(ISERROR(H1851),IF(ISERROR(H1850),"BLANK",H1850),H1851),H1852)</f>
        <v>45479</v>
      </c>
      <c r="I1853" s="2">
        <f t="shared" si="3692"/>
        <v>15</v>
      </c>
      <c r="J1853" s="2" t="str">
        <f t="shared" si="3692"/>
        <v>N</v>
      </c>
      <c r="K1853" s="6">
        <f t="shared" si="3692"/>
        <v>0.41666666666666669</v>
      </c>
      <c r="L1853" s="2" t="str">
        <f t="shared" si="3692"/>
        <v>Angela</v>
      </c>
      <c r="M1853" s="2">
        <f t="shared" si="3692"/>
        <v>18.899999999999999</v>
      </c>
      <c r="N1853" s="2">
        <f t="shared" si="3692"/>
        <v>2</v>
      </c>
      <c r="O1853" s="2">
        <f t="shared" si="3692"/>
        <v>2</v>
      </c>
      <c r="P1853" s="2" t="str">
        <f t="shared" si="3692"/>
        <v>dez</v>
      </c>
      <c r="Q1853" s="7" t="str">
        <f>IF($N1853=1,IF(ISERROR(VLOOKUP($P1853,'M1'!$A:$C,Q$2,FALSE)),"NOT PRESENT",VLOOKUP($P1853,'M1'!$A:$C,Q$2,FALSE)),IF($N1853=2,IF(ISERROR(VLOOKUP(DATA!$P1853,'M2'!$A:$C,Q$2,FALSE)),"NOT PRESENT",VLOOKUP(DATA!$P1853,'M2'!$A:$C,Q$2,FALSE)),IF($N1853=0,IF(ISERROR(VLOOKUP($P1853,'M1'!$A:$C,Q$2,FALSE)),IF(ISERROR(VLOOKUP(DATA!$P1853,'M2'!$A:$C,Q$2,FALSE)),"NOT PRESENT",VLOOKUP(DATA!$P1853,'M2'!$A:$C,Q$2,FALSE)),VLOOKUP($P1853,'M1'!$A:$C,Q$2,FALSE)),"SPECIFY METHOD")))</f>
        <v>Debris - Zero</v>
      </c>
      <c r="R1853" s="7" t="str">
        <f>IF($N1853=1,IF(ISERROR(VLOOKUP($P1853,'M1'!$A:$C,R$2,FALSE)),"NOT PRESENT",VLOOKUP($P1853,'M1'!$A:$C,R$2,FALSE)),IF($N1853=2,IF(ISERROR(VLOOKUP(DATA!$P1853,'M2'!$A:$C,R$2,FALSE)),"NOT PRESENT",VLOOKUP(DATA!$P1853,'M2'!$A:$C,R$2,FALSE)),IF($N1853=0,IF(ISERROR(VLOOKUP($P1853,'M1'!$A:$C,R$2,FALSE)),IF(ISERROR(VLOOKUP(DATA!$P1853,'M2'!$A:$C,R$2,FALSE)),"NOT PRESENT",VLOOKUP(DATA!$P1853,'M2'!$A:$C,R$2,FALSE)),VLOOKUP($P1853,'M1'!$A:$C,R$2,FALSE)),"SPECIFY METHOD")))</f>
        <v>No Debris found</v>
      </c>
      <c r="S1853" s="33">
        <f t="shared" si="3608"/>
        <v>0</v>
      </c>
      <c r="T1853" s="2">
        <v>0</v>
      </c>
    </row>
    <row r="1854" spans="2:20">
      <c r="B1854" s="2" t="str">
        <f t="shared" ref="B1854:D1854" si="3693">IF(ISERROR(B1853),IF(ISERROR(B1852),IF(ISERROR(B1851),"BLANK",B1851),B1852),B1853)</f>
        <v>LH</v>
      </c>
      <c r="C1854" s="2" t="str">
        <f t="shared" si="3693"/>
        <v>KK</v>
      </c>
      <c r="D1854" s="2" t="str">
        <f t="shared" si="3693"/>
        <v>BC3</v>
      </c>
      <c r="E1854" s="7" t="str">
        <f>IF(ISERROR(VLOOKUP($D1854,SITES!$A:$E,2,FALSE)),"",VLOOKUP($D1854,SITES!$A:$E,2,FALSE))</f>
        <v>Broward County 3</v>
      </c>
      <c r="F1854" s="4">
        <f>IF(ISERROR(VLOOKUP($D1854,SITES!$A:$E,3,FALSE)),"",VLOOKUP($D1854,SITES!$A:$E,3,FALSE))</f>
        <v>26.158633333333334</v>
      </c>
      <c r="G1854" s="31">
        <f>IF(ISERROR(VLOOKUP($D1854,SITES!$A:$E,4,FALSE)),"",VLOOKUP($D1854,SITES!$A:$E,4,FALSE))</f>
        <v>-80.077349999999996</v>
      </c>
      <c r="H1854" s="50">
        <f t="shared" ref="H1854:P1854" si="3694">IF(ISERROR(H1853),IF(ISERROR(H1852),IF(ISERROR(H1851),"BLANK",H1851),H1852),H1853)</f>
        <v>45479</v>
      </c>
      <c r="I1854" s="2">
        <f t="shared" si="3694"/>
        <v>15</v>
      </c>
      <c r="J1854" s="2" t="str">
        <f t="shared" si="3694"/>
        <v>N</v>
      </c>
      <c r="K1854" s="6">
        <f t="shared" si="3694"/>
        <v>0.41666666666666669</v>
      </c>
      <c r="L1854" s="2" t="str">
        <f t="shared" si="3694"/>
        <v>Angela</v>
      </c>
      <c r="M1854" s="2">
        <f t="shared" si="3694"/>
        <v>18.899999999999999</v>
      </c>
      <c r="N1854" s="2">
        <f t="shared" si="3694"/>
        <v>2</v>
      </c>
      <c r="O1854" s="2">
        <f t="shared" si="3694"/>
        <v>2</v>
      </c>
      <c r="P1854" s="2" t="str">
        <f t="shared" si="3694"/>
        <v>dez</v>
      </c>
      <c r="Q1854" s="7" t="str">
        <f>IF($N1854=1,IF(ISERROR(VLOOKUP($P1854,'M1'!$A:$C,Q$2,FALSE)),"NOT PRESENT",VLOOKUP($P1854,'M1'!$A:$C,Q$2,FALSE)),IF($N1854=2,IF(ISERROR(VLOOKUP(DATA!$P1854,'M2'!$A:$C,Q$2,FALSE)),"NOT PRESENT",VLOOKUP(DATA!$P1854,'M2'!$A:$C,Q$2,FALSE)),IF($N1854=0,IF(ISERROR(VLOOKUP($P1854,'M1'!$A:$C,Q$2,FALSE)),IF(ISERROR(VLOOKUP(DATA!$P1854,'M2'!$A:$C,Q$2,FALSE)),"NOT PRESENT",VLOOKUP(DATA!$P1854,'M2'!$A:$C,Q$2,FALSE)),VLOOKUP($P1854,'M1'!$A:$C,Q$2,FALSE)),"SPECIFY METHOD")))</f>
        <v>Debris - Zero</v>
      </c>
      <c r="R1854" s="7" t="str">
        <f>IF($N1854=1,IF(ISERROR(VLOOKUP($P1854,'M1'!$A:$C,R$2,FALSE)),"NOT PRESENT",VLOOKUP($P1854,'M1'!$A:$C,R$2,FALSE)),IF($N1854=2,IF(ISERROR(VLOOKUP(DATA!$P1854,'M2'!$A:$C,R$2,FALSE)),"NOT PRESENT",VLOOKUP(DATA!$P1854,'M2'!$A:$C,R$2,FALSE)),IF($N1854=0,IF(ISERROR(VLOOKUP($P1854,'M1'!$A:$C,R$2,FALSE)),IF(ISERROR(VLOOKUP(DATA!$P1854,'M2'!$A:$C,R$2,FALSE)),"NOT PRESENT",VLOOKUP(DATA!$P1854,'M2'!$A:$C,R$2,FALSE)),VLOOKUP($P1854,'M1'!$A:$C,R$2,FALSE)),"SPECIFY METHOD")))</f>
        <v>No Debris found</v>
      </c>
      <c r="S1854" s="33">
        <f t="shared" si="3608"/>
        <v>0</v>
      </c>
      <c r="T1854" s="2">
        <v>0</v>
      </c>
    </row>
    <row r="1855" spans="2:20">
      <c r="B1855" s="2" t="str">
        <f t="shared" ref="B1855:D1855" si="3695">IF(ISERROR(B1854),IF(ISERROR(B1853),IF(ISERROR(B1852),"BLANK",B1852),B1853),B1854)</f>
        <v>LH</v>
      </c>
      <c r="C1855" s="2" t="str">
        <f t="shared" si="3695"/>
        <v>KK</v>
      </c>
      <c r="D1855" s="2" t="str">
        <f t="shared" si="3695"/>
        <v>BC3</v>
      </c>
      <c r="E1855" s="7" t="str">
        <f>IF(ISERROR(VLOOKUP($D1855,SITES!$A:$E,2,FALSE)),"",VLOOKUP($D1855,SITES!$A:$E,2,FALSE))</f>
        <v>Broward County 3</v>
      </c>
      <c r="F1855" s="4">
        <f>IF(ISERROR(VLOOKUP($D1855,SITES!$A:$E,3,FALSE)),"",VLOOKUP($D1855,SITES!$A:$E,3,FALSE))</f>
        <v>26.158633333333334</v>
      </c>
      <c r="G1855" s="31">
        <f>IF(ISERROR(VLOOKUP($D1855,SITES!$A:$E,4,FALSE)),"",VLOOKUP($D1855,SITES!$A:$E,4,FALSE))</f>
        <v>-80.077349999999996</v>
      </c>
      <c r="H1855" s="50">
        <f t="shared" ref="H1855:P1855" si="3696">IF(ISERROR(H1854),IF(ISERROR(H1853),IF(ISERROR(H1852),"BLANK",H1852),H1853),H1854)</f>
        <v>45479</v>
      </c>
      <c r="I1855" s="2">
        <f t="shared" si="3696"/>
        <v>15</v>
      </c>
      <c r="J1855" s="2" t="str">
        <f t="shared" si="3696"/>
        <v>N</v>
      </c>
      <c r="K1855" s="6">
        <f t="shared" si="3696"/>
        <v>0.41666666666666669</v>
      </c>
      <c r="L1855" s="2" t="str">
        <f t="shared" si="3696"/>
        <v>Angela</v>
      </c>
      <c r="M1855" s="2">
        <f t="shared" si="3696"/>
        <v>18.899999999999999</v>
      </c>
      <c r="N1855" s="2">
        <f t="shared" si="3696"/>
        <v>2</v>
      </c>
      <c r="O1855" s="2">
        <f t="shared" si="3696"/>
        <v>2</v>
      </c>
      <c r="P1855" s="2" t="str">
        <f t="shared" si="3696"/>
        <v>dez</v>
      </c>
      <c r="Q1855" s="7" t="str">
        <f>IF($N1855=1,IF(ISERROR(VLOOKUP($P1855,'M1'!$A:$C,Q$2,FALSE)),"NOT PRESENT",VLOOKUP($P1855,'M1'!$A:$C,Q$2,FALSE)),IF($N1855=2,IF(ISERROR(VLOOKUP(DATA!$P1855,'M2'!$A:$C,Q$2,FALSE)),"NOT PRESENT",VLOOKUP(DATA!$P1855,'M2'!$A:$C,Q$2,FALSE)),IF($N1855=0,IF(ISERROR(VLOOKUP($P1855,'M1'!$A:$C,Q$2,FALSE)),IF(ISERROR(VLOOKUP(DATA!$P1855,'M2'!$A:$C,Q$2,FALSE)),"NOT PRESENT",VLOOKUP(DATA!$P1855,'M2'!$A:$C,Q$2,FALSE)),VLOOKUP($P1855,'M1'!$A:$C,Q$2,FALSE)),"SPECIFY METHOD")))</f>
        <v>Debris - Zero</v>
      </c>
      <c r="R1855" s="7" t="str">
        <f>IF($N1855=1,IF(ISERROR(VLOOKUP($P1855,'M1'!$A:$C,R$2,FALSE)),"NOT PRESENT",VLOOKUP($P1855,'M1'!$A:$C,R$2,FALSE)),IF($N1855=2,IF(ISERROR(VLOOKUP(DATA!$P1855,'M2'!$A:$C,R$2,FALSE)),"NOT PRESENT",VLOOKUP(DATA!$P1855,'M2'!$A:$C,R$2,FALSE)),IF($N1855=0,IF(ISERROR(VLOOKUP($P1855,'M1'!$A:$C,R$2,FALSE)),IF(ISERROR(VLOOKUP(DATA!$P1855,'M2'!$A:$C,R$2,FALSE)),"NOT PRESENT",VLOOKUP(DATA!$P1855,'M2'!$A:$C,R$2,FALSE)),VLOOKUP($P1855,'M1'!$A:$C,R$2,FALSE)),"SPECIFY METHOD")))</f>
        <v>No Debris found</v>
      </c>
      <c r="S1855" s="33">
        <f t="shared" si="3608"/>
        <v>0</v>
      </c>
      <c r="T1855" s="2">
        <v>0</v>
      </c>
    </row>
    <row r="1856" spans="2:20">
      <c r="B1856" s="2" t="str">
        <f t="shared" ref="B1856:D1856" si="3697">IF(ISERROR(B1855),IF(ISERROR(B1854),IF(ISERROR(B1853),"BLANK",B1853),B1854),B1855)</f>
        <v>LH</v>
      </c>
      <c r="C1856" s="2" t="str">
        <f t="shared" si="3697"/>
        <v>KK</v>
      </c>
      <c r="D1856" s="2" t="str">
        <f t="shared" si="3697"/>
        <v>BC3</v>
      </c>
      <c r="E1856" s="7" t="str">
        <f>IF(ISERROR(VLOOKUP($D1856,SITES!$A:$E,2,FALSE)),"",VLOOKUP($D1856,SITES!$A:$E,2,FALSE))</f>
        <v>Broward County 3</v>
      </c>
      <c r="F1856" s="4">
        <f>IF(ISERROR(VLOOKUP($D1856,SITES!$A:$E,3,FALSE)),"",VLOOKUP($D1856,SITES!$A:$E,3,FALSE))</f>
        <v>26.158633333333334</v>
      </c>
      <c r="G1856" s="31">
        <f>IF(ISERROR(VLOOKUP($D1856,SITES!$A:$E,4,FALSE)),"",VLOOKUP($D1856,SITES!$A:$E,4,FALSE))</f>
        <v>-80.077349999999996</v>
      </c>
      <c r="H1856" s="50">
        <f t="shared" ref="H1856:P1856" si="3698">IF(ISERROR(H1855),IF(ISERROR(H1854),IF(ISERROR(H1853),"BLANK",H1853),H1854),H1855)</f>
        <v>45479</v>
      </c>
      <c r="I1856" s="2">
        <f t="shared" si="3698"/>
        <v>15</v>
      </c>
      <c r="J1856" s="2" t="str">
        <f t="shared" si="3698"/>
        <v>N</v>
      </c>
      <c r="K1856" s="6">
        <f t="shared" si="3698"/>
        <v>0.41666666666666669</v>
      </c>
      <c r="L1856" s="2" t="str">
        <f t="shared" si="3698"/>
        <v>Angela</v>
      </c>
      <c r="M1856" s="2">
        <f t="shared" si="3698"/>
        <v>18.899999999999999</v>
      </c>
      <c r="N1856" s="2">
        <f t="shared" si="3698"/>
        <v>2</v>
      </c>
      <c r="O1856" s="2">
        <f t="shared" si="3698"/>
        <v>2</v>
      </c>
      <c r="P1856" s="2" t="str">
        <f t="shared" si="3698"/>
        <v>dez</v>
      </c>
      <c r="Q1856" s="7" t="str">
        <f>IF($N1856=1,IF(ISERROR(VLOOKUP($P1856,'M1'!$A:$C,Q$2,FALSE)),"NOT PRESENT",VLOOKUP($P1856,'M1'!$A:$C,Q$2,FALSE)),IF($N1856=2,IF(ISERROR(VLOOKUP(DATA!$P1856,'M2'!$A:$C,Q$2,FALSE)),"NOT PRESENT",VLOOKUP(DATA!$P1856,'M2'!$A:$C,Q$2,FALSE)),IF($N1856=0,IF(ISERROR(VLOOKUP($P1856,'M1'!$A:$C,Q$2,FALSE)),IF(ISERROR(VLOOKUP(DATA!$P1856,'M2'!$A:$C,Q$2,FALSE)),"NOT PRESENT",VLOOKUP(DATA!$P1856,'M2'!$A:$C,Q$2,FALSE)),VLOOKUP($P1856,'M1'!$A:$C,Q$2,FALSE)),"SPECIFY METHOD")))</f>
        <v>Debris - Zero</v>
      </c>
      <c r="R1856" s="7" t="str">
        <f>IF($N1856=1,IF(ISERROR(VLOOKUP($P1856,'M1'!$A:$C,R$2,FALSE)),"NOT PRESENT",VLOOKUP($P1856,'M1'!$A:$C,R$2,FALSE)),IF($N1856=2,IF(ISERROR(VLOOKUP(DATA!$P1856,'M2'!$A:$C,R$2,FALSE)),"NOT PRESENT",VLOOKUP(DATA!$P1856,'M2'!$A:$C,R$2,FALSE)),IF($N1856=0,IF(ISERROR(VLOOKUP($P1856,'M1'!$A:$C,R$2,FALSE)),IF(ISERROR(VLOOKUP(DATA!$P1856,'M2'!$A:$C,R$2,FALSE)),"NOT PRESENT",VLOOKUP(DATA!$P1856,'M2'!$A:$C,R$2,FALSE)),VLOOKUP($P1856,'M1'!$A:$C,R$2,FALSE)),"SPECIFY METHOD")))</f>
        <v>No Debris found</v>
      </c>
      <c r="S1856" s="33">
        <f t="shared" si="3608"/>
        <v>0</v>
      </c>
      <c r="T1856" s="2">
        <v>0</v>
      </c>
    </row>
    <row r="1857" spans="2:20">
      <c r="B1857" s="2" t="str">
        <f t="shared" ref="B1857:D1857" si="3699">IF(ISERROR(B1856),IF(ISERROR(B1855),IF(ISERROR(B1854),"BLANK",B1854),B1855),B1856)</f>
        <v>LH</v>
      </c>
      <c r="C1857" s="2" t="str">
        <f t="shared" si="3699"/>
        <v>KK</v>
      </c>
      <c r="D1857" s="2" t="str">
        <f t="shared" si="3699"/>
        <v>BC3</v>
      </c>
      <c r="E1857" s="7" t="str">
        <f>IF(ISERROR(VLOOKUP($D1857,SITES!$A:$E,2,FALSE)),"",VLOOKUP($D1857,SITES!$A:$E,2,FALSE))</f>
        <v>Broward County 3</v>
      </c>
      <c r="F1857" s="4">
        <f>IF(ISERROR(VLOOKUP($D1857,SITES!$A:$E,3,FALSE)),"",VLOOKUP($D1857,SITES!$A:$E,3,FALSE))</f>
        <v>26.158633333333334</v>
      </c>
      <c r="G1857" s="31">
        <f>IF(ISERROR(VLOOKUP($D1857,SITES!$A:$E,4,FALSE)),"",VLOOKUP($D1857,SITES!$A:$E,4,FALSE))</f>
        <v>-80.077349999999996</v>
      </c>
      <c r="H1857" s="50">
        <f t="shared" ref="H1857:P1857" si="3700">IF(ISERROR(H1856),IF(ISERROR(H1855),IF(ISERROR(H1854),"BLANK",H1854),H1855),H1856)</f>
        <v>45479</v>
      </c>
      <c r="I1857" s="2">
        <f t="shared" si="3700"/>
        <v>15</v>
      </c>
      <c r="J1857" s="2" t="str">
        <f t="shared" si="3700"/>
        <v>N</v>
      </c>
      <c r="K1857" s="6">
        <f t="shared" si="3700"/>
        <v>0.41666666666666669</v>
      </c>
      <c r="L1857" s="2" t="str">
        <f t="shared" si="3700"/>
        <v>Angela</v>
      </c>
      <c r="M1857" s="2">
        <f t="shared" si="3700"/>
        <v>18.899999999999999</v>
      </c>
      <c r="N1857" s="2">
        <f t="shared" si="3700"/>
        <v>2</v>
      </c>
      <c r="O1857" s="2">
        <f t="shared" si="3700"/>
        <v>2</v>
      </c>
      <c r="P1857" s="2" t="str">
        <f t="shared" si="3700"/>
        <v>dez</v>
      </c>
      <c r="Q1857" s="7" t="str">
        <f>IF($N1857=1,IF(ISERROR(VLOOKUP($P1857,'M1'!$A:$C,Q$2,FALSE)),"NOT PRESENT",VLOOKUP($P1857,'M1'!$A:$C,Q$2,FALSE)),IF($N1857=2,IF(ISERROR(VLOOKUP(DATA!$P1857,'M2'!$A:$C,Q$2,FALSE)),"NOT PRESENT",VLOOKUP(DATA!$P1857,'M2'!$A:$C,Q$2,FALSE)),IF($N1857=0,IF(ISERROR(VLOOKUP($P1857,'M1'!$A:$C,Q$2,FALSE)),IF(ISERROR(VLOOKUP(DATA!$P1857,'M2'!$A:$C,Q$2,FALSE)),"NOT PRESENT",VLOOKUP(DATA!$P1857,'M2'!$A:$C,Q$2,FALSE)),VLOOKUP($P1857,'M1'!$A:$C,Q$2,FALSE)),"SPECIFY METHOD")))</f>
        <v>Debris - Zero</v>
      </c>
      <c r="R1857" s="7" t="str">
        <f>IF($N1857=1,IF(ISERROR(VLOOKUP($P1857,'M1'!$A:$C,R$2,FALSE)),"NOT PRESENT",VLOOKUP($P1857,'M1'!$A:$C,R$2,FALSE)),IF($N1857=2,IF(ISERROR(VLOOKUP(DATA!$P1857,'M2'!$A:$C,R$2,FALSE)),"NOT PRESENT",VLOOKUP(DATA!$P1857,'M2'!$A:$C,R$2,FALSE)),IF($N1857=0,IF(ISERROR(VLOOKUP($P1857,'M1'!$A:$C,R$2,FALSE)),IF(ISERROR(VLOOKUP(DATA!$P1857,'M2'!$A:$C,R$2,FALSE)),"NOT PRESENT",VLOOKUP(DATA!$P1857,'M2'!$A:$C,R$2,FALSE)),VLOOKUP($P1857,'M1'!$A:$C,R$2,FALSE)),"SPECIFY METHOD")))</f>
        <v>No Debris found</v>
      </c>
      <c r="S1857" s="33">
        <f t="shared" si="3608"/>
        <v>0</v>
      </c>
      <c r="T1857" s="2">
        <v>0</v>
      </c>
    </row>
    <row r="1858" spans="2:20">
      <c r="B1858" s="2" t="str">
        <f t="shared" ref="B1858:D1858" si="3701">IF(ISERROR(B1857),IF(ISERROR(B1856),IF(ISERROR(B1855),"BLANK",B1855),B1856),B1857)</f>
        <v>LH</v>
      </c>
      <c r="C1858" s="2" t="str">
        <f t="shared" si="3701"/>
        <v>KK</v>
      </c>
      <c r="D1858" s="2" t="str">
        <f t="shared" si="3701"/>
        <v>BC3</v>
      </c>
      <c r="E1858" s="7" t="str">
        <f>IF(ISERROR(VLOOKUP($D1858,SITES!$A:$E,2,FALSE)),"",VLOOKUP($D1858,SITES!$A:$E,2,FALSE))</f>
        <v>Broward County 3</v>
      </c>
      <c r="F1858" s="4">
        <f>IF(ISERROR(VLOOKUP($D1858,SITES!$A:$E,3,FALSE)),"",VLOOKUP($D1858,SITES!$A:$E,3,FALSE))</f>
        <v>26.158633333333334</v>
      </c>
      <c r="G1858" s="31">
        <f>IF(ISERROR(VLOOKUP($D1858,SITES!$A:$E,4,FALSE)),"",VLOOKUP($D1858,SITES!$A:$E,4,FALSE))</f>
        <v>-80.077349999999996</v>
      </c>
      <c r="H1858" s="50">
        <f t="shared" ref="H1858:P1858" si="3702">IF(ISERROR(H1857),IF(ISERROR(H1856),IF(ISERROR(H1855),"BLANK",H1855),H1856),H1857)</f>
        <v>45479</v>
      </c>
      <c r="I1858" s="2">
        <f t="shared" si="3702"/>
        <v>15</v>
      </c>
      <c r="J1858" s="2" t="str">
        <f t="shared" si="3702"/>
        <v>N</v>
      </c>
      <c r="K1858" s="6">
        <f t="shared" si="3702"/>
        <v>0.41666666666666669</v>
      </c>
      <c r="L1858" s="2" t="str">
        <f t="shared" si="3702"/>
        <v>Angela</v>
      </c>
      <c r="M1858" s="2">
        <f t="shared" si="3702"/>
        <v>18.899999999999999</v>
      </c>
      <c r="N1858" s="2">
        <f t="shared" si="3702"/>
        <v>2</v>
      </c>
      <c r="O1858" s="2">
        <f t="shared" si="3702"/>
        <v>2</v>
      </c>
      <c r="P1858" s="2" t="str">
        <f t="shared" si="3702"/>
        <v>dez</v>
      </c>
      <c r="Q1858" s="7" t="str">
        <f>IF($N1858=1,IF(ISERROR(VLOOKUP($P1858,'M1'!$A:$C,Q$2,FALSE)),"NOT PRESENT",VLOOKUP($P1858,'M1'!$A:$C,Q$2,FALSE)),IF($N1858=2,IF(ISERROR(VLOOKUP(DATA!$P1858,'M2'!$A:$C,Q$2,FALSE)),"NOT PRESENT",VLOOKUP(DATA!$P1858,'M2'!$A:$C,Q$2,FALSE)),IF($N1858=0,IF(ISERROR(VLOOKUP($P1858,'M1'!$A:$C,Q$2,FALSE)),IF(ISERROR(VLOOKUP(DATA!$P1858,'M2'!$A:$C,Q$2,FALSE)),"NOT PRESENT",VLOOKUP(DATA!$P1858,'M2'!$A:$C,Q$2,FALSE)),VLOOKUP($P1858,'M1'!$A:$C,Q$2,FALSE)),"SPECIFY METHOD")))</f>
        <v>Debris - Zero</v>
      </c>
      <c r="R1858" s="7" t="str">
        <f>IF($N1858=1,IF(ISERROR(VLOOKUP($P1858,'M1'!$A:$C,R$2,FALSE)),"NOT PRESENT",VLOOKUP($P1858,'M1'!$A:$C,R$2,FALSE)),IF($N1858=2,IF(ISERROR(VLOOKUP(DATA!$P1858,'M2'!$A:$C,R$2,FALSE)),"NOT PRESENT",VLOOKUP(DATA!$P1858,'M2'!$A:$C,R$2,FALSE)),IF($N1858=0,IF(ISERROR(VLOOKUP($P1858,'M1'!$A:$C,R$2,FALSE)),IF(ISERROR(VLOOKUP(DATA!$P1858,'M2'!$A:$C,R$2,FALSE)),"NOT PRESENT",VLOOKUP(DATA!$P1858,'M2'!$A:$C,R$2,FALSE)),VLOOKUP($P1858,'M1'!$A:$C,R$2,FALSE)),"SPECIFY METHOD")))</f>
        <v>No Debris found</v>
      </c>
      <c r="S1858" s="33">
        <f t="shared" si="3608"/>
        <v>0</v>
      </c>
      <c r="T1858" s="2">
        <v>0</v>
      </c>
    </row>
    <row r="1859" spans="2:20">
      <c r="B1859" s="2" t="str">
        <f t="shared" ref="B1859:D1859" si="3703">IF(ISERROR(B1858),IF(ISERROR(B1857),IF(ISERROR(B1856),"BLANK",B1856),B1857),B1858)</f>
        <v>LH</v>
      </c>
      <c r="C1859" s="2" t="str">
        <f t="shared" si="3703"/>
        <v>KK</v>
      </c>
      <c r="D1859" s="2" t="str">
        <f t="shared" si="3703"/>
        <v>BC3</v>
      </c>
      <c r="E1859" s="7" t="str">
        <f>IF(ISERROR(VLOOKUP($D1859,SITES!$A:$E,2,FALSE)),"",VLOOKUP($D1859,SITES!$A:$E,2,FALSE))</f>
        <v>Broward County 3</v>
      </c>
      <c r="F1859" s="4">
        <f>IF(ISERROR(VLOOKUP($D1859,SITES!$A:$E,3,FALSE)),"",VLOOKUP($D1859,SITES!$A:$E,3,FALSE))</f>
        <v>26.158633333333334</v>
      </c>
      <c r="G1859" s="31">
        <f>IF(ISERROR(VLOOKUP($D1859,SITES!$A:$E,4,FALSE)),"",VLOOKUP($D1859,SITES!$A:$E,4,FALSE))</f>
        <v>-80.077349999999996</v>
      </c>
      <c r="H1859" s="50">
        <f t="shared" ref="H1859:P1859" si="3704">IF(ISERROR(H1858),IF(ISERROR(H1857),IF(ISERROR(H1856),"BLANK",H1856),H1857),H1858)</f>
        <v>45479</v>
      </c>
      <c r="I1859" s="2">
        <f t="shared" si="3704"/>
        <v>15</v>
      </c>
      <c r="J1859" s="2" t="str">
        <f t="shared" si="3704"/>
        <v>N</v>
      </c>
      <c r="K1859" s="6">
        <f t="shared" si="3704"/>
        <v>0.41666666666666669</v>
      </c>
      <c r="L1859" s="2" t="str">
        <f t="shared" si="3704"/>
        <v>Angela</v>
      </c>
      <c r="M1859" s="2">
        <f t="shared" si="3704"/>
        <v>18.899999999999999</v>
      </c>
      <c r="N1859" s="2">
        <f t="shared" si="3704"/>
        <v>2</v>
      </c>
      <c r="O1859" s="2">
        <f t="shared" si="3704"/>
        <v>2</v>
      </c>
      <c r="P1859" s="2" t="str">
        <f t="shared" si="3704"/>
        <v>dez</v>
      </c>
      <c r="Q1859" s="7" t="str">
        <f>IF($N1859=1,IF(ISERROR(VLOOKUP($P1859,'M1'!$A:$C,Q$2,FALSE)),"NOT PRESENT",VLOOKUP($P1859,'M1'!$A:$C,Q$2,FALSE)),IF($N1859=2,IF(ISERROR(VLOOKUP(DATA!$P1859,'M2'!$A:$C,Q$2,FALSE)),"NOT PRESENT",VLOOKUP(DATA!$P1859,'M2'!$A:$C,Q$2,FALSE)),IF($N1859=0,IF(ISERROR(VLOOKUP($P1859,'M1'!$A:$C,Q$2,FALSE)),IF(ISERROR(VLOOKUP(DATA!$P1859,'M2'!$A:$C,Q$2,FALSE)),"NOT PRESENT",VLOOKUP(DATA!$P1859,'M2'!$A:$C,Q$2,FALSE)),VLOOKUP($P1859,'M1'!$A:$C,Q$2,FALSE)),"SPECIFY METHOD")))</f>
        <v>Debris - Zero</v>
      </c>
      <c r="R1859" s="7" t="str">
        <f>IF($N1859=1,IF(ISERROR(VLOOKUP($P1859,'M1'!$A:$C,R$2,FALSE)),"NOT PRESENT",VLOOKUP($P1859,'M1'!$A:$C,R$2,FALSE)),IF($N1859=2,IF(ISERROR(VLOOKUP(DATA!$P1859,'M2'!$A:$C,R$2,FALSE)),"NOT PRESENT",VLOOKUP(DATA!$P1859,'M2'!$A:$C,R$2,FALSE)),IF($N1859=0,IF(ISERROR(VLOOKUP($P1859,'M1'!$A:$C,R$2,FALSE)),IF(ISERROR(VLOOKUP(DATA!$P1859,'M2'!$A:$C,R$2,FALSE)),"NOT PRESENT",VLOOKUP(DATA!$P1859,'M2'!$A:$C,R$2,FALSE)),VLOOKUP($P1859,'M1'!$A:$C,R$2,FALSE)),"SPECIFY METHOD")))</f>
        <v>No Debris found</v>
      </c>
      <c r="S1859" s="33">
        <f t="shared" si="3608"/>
        <v>0</v>
      </c>
      <c r="T1859" s="2">
        <v>0</v>
      </c>
    </row>
    <row r="1860" spans="2:20">
      <c r="B1860" s="2" t="str">
        <f t="shared" ref="B1860:D1860" si="3705">IF(ISERROR(B1859),IF(ISERROR(B1858),IF(ISERROR(B1857),"BLANK",B1857),B1858),B1859)</f>
        <v>LH</v>
      </c>
      <c r="C1860" s="2" t="str">
        <f t="shared" si="3705"/>
        <v>KK</v>
      </c>
      <c r="D1860" s="2" t="str">
        <f t="shared" si="3705"/>
        <v>BC3</v>
      </c>
      <c r="E1860" s="7" t="str">
        <f>IF(ISERROR(VLOOKUP($D1860,SITES!$A:$E,2,FALSE)),"",VLOOKUP($D1860,SITES!$A:$E,2,FALSE))</f>
        <v>Broward County 3</v>
      </c>
      <c r="F1860" s="4">
        <f>IF(ISERROR(VLOOKUP($D1860,SITES!$A:$E,3,FALSE)),"",VLOOKUP($D1860,SITES!$A:$E,3,FALSE))</f>
        <v>26.158633333333334</v>
      </c>
      <c r="G1860" s="31">
        <f>IF(ISERROR(VLOOKUP($D1860,SITES!$A:$E,4,FALSE)),"",VLOOKUP($D1860,SITES!$A:$E,4,FALSE))</f>
        <v>-80.077349999999996</v>
      </c>
      <c r="H1860" s="50">
        <f t="shared" ref="H1860:P1860" si="3706">IF(ISERROR(H1859),IF(ISERROR(H1858),IF(ISERROR(H1857),"BLANK",H1857),H1858),H1859)</f>
        <v>45479</v>
      </c>
      <c r="I1860" s="2">
        <f t="shared" si="3706"/>
        <v>15</v>
      </c>
      <c r="J1860" s="2" t="str">
        <f t="shared" si="3706"/>
        <v>N</v>
      </c>
      <c r="K1860" s="6">
        <f t="shared" si="3706"/>
        <v>0.41666666666666669</v>
      </c>
      <c r="L1860" s="2" t="str">
        <f t="shared" si="3706"/>
        <v>Angela</v>
      </c>
      <c r="M1860" s="2">
        <f t="shared" si="3706"/>
        <v>18.899999999999999</v>
      </c>
      <c r="N1860" s="2">
        <f t="shared" si="3706"/>
        <v>2</v>
      </c>
      <c r="O1860" s="2">
        <f t="shared" si="3706"/>
        <v>2</v>
      </c>
      <c r="P1860" s="2" t="str">
        <f t="shared" si="3706"/>
        <v>dez</v>
      </c>
      <c r="Q1860" s="7" t="str">
        <f>IF($N1860=1,IF(ISERROR(VLOOKUP($P1860,'M1'!$A:$C,Q$2,FALSE)),"NOT PRESENT",VLOOKUP($P1860,'M1'!$A:$C,Q$2,FALSE)),IF($N1860=2,IF(ISERROR(VLOOKUP(DATA!$P1860,'M2'!$A:$C,Q$2,FALSE)),"NOT PRESENT",VLOOKUP(DATA!$P1860,'M2'!$A:$C,Q$2,FALSE)),IF($N1860=0,IF(ISERROR(VLOOKUP($P1860,'M1'!$A:$C,Q$2,FALSE)),IF(ISERROR(VLOOKUP(DATA!$P1860,'M2'!$A:$C,Q$2,FALSE)),"NOT PRESENT",VLOOKUP(DATA!$P1860,'M2'!$A:$C,Q$2,FALSE)),VLOOKUP($P1860,'M1'!$A:$C,Q$2,FALSE)),"SPECIFY METHOD")))</f>
        <v>Debris - Zero</v>
      </c>
      <c r="R1860" s="7" t="str">
        <f>IF($N1860=1,IF(ISERROR(VLOOKUP($P1860,'M1'!$A:$C,R$2,FALSE)),"NOT PRESENT",VLOOKUP($P1860,'M1'!$A:$C,R$2,FALSE)),IF($N1860=2,IF(ISERROR(VLOOKUP(DATA!$P1860,'M2'!$A:$C,R$2,FALSE)),"NOT PRESENT",VLOOKUP(DATA!$P1860,'M2'!$A:$C,R$2,FALSE)),IF($N1860=0,IF(ISERROR(VLOOKUP($P1860,'M1'!$A:$C,R$2,FALSE)),IF(ISERROR(VLOOKUP(DATA!$P1860,'M2'!$A:$C,R$2,FALSE)),"NOT PRESENT",VLOOKUP(DATA!$P1860,'M2'!$A:$C,R$2,FALSE)),VLOOKUP($P1860,'M1'!$A:$C,R$2,FALSE)),"SPECIFY METHOD")))</f>
        <v>No Debris found</v>
      </c>
      <c r="S1860" s="33">
        <f t="shared" si="3608"/>
        <v>0</v>
      </c>
      <c r="T1860" s="2">
        <v>0</v>
      </c>
    </row>
    <row r="1861" spans="2:20">
      <c r="B1861" s="2" t="str">
        <f t="shared" ref="B1861:D1861" si="3707">IF(ISERROR(B1860),IF(ISERROR(B1859),IF(ISERROR(B1858),"BLANK",B1858),B1859),B1860)</f>
        <v>LH</v>
      </c>
      <c r="C1861" s="2" t="str">
        <f t="shared" si="3707"/>
        <v>KK</v>
      </c>
      <c r="D1861" s="2" t="str">
        <f t="shared" si="3707"/>
        <v>BC3</v>
      </c>
      <c r="E1861" s="7" t="str">
        <f>IF(ISERROR(VLOOKUP($D1861,SITES!$A:$E,2,FALSE)),"",VLOOKUP($D1861,SITES!$A:$E,2,FALSE))</f>
        <v>Broward County 3</v>
      </c>
      <c r="F1861" s="4">
        <f>IF(ISERROR(VLOOKUP($D1861,SITES!$A:$E,3,FALSE)),"",VLOOKUP($D1861,SITES!$A:$E,3,FALSE))</f>
        <v>26.158633333333334</v>
      </c>
      <c r="G1861" s="31">
        <f>IF(ISERROR(VLOOKUP($D1861,SITES!$A:$E,4,FALSE)),"",VLOOKUP($D1861,SITES!$A:$E,4,FALSE))</f>
        <v>-80.077349999999996</v>
      </c>
      <c r="H1861" s="50">
        <f t="shared" ref="H1861:P1861" si="3708">IF(ISERROR(H1860),IF(ISERROR(H1859),IF(ISERROR(H1858),"BLANK",H1858),H1859),H1860)</f>
        <v>45479</v>
      </c>
      <c r="I1861" s="2">
        <f t="shared" si="3708"/>
        <v>15</v>
      </c>
      <c r="J1861" s="2" t="str">
        <f t="shared" si="3708"/>
        <v>N</v>
      </c>
      <c r="K1861" s="6">
        <f t="shared" si="3708"/>
        <v>0.41666666666666669</v>
      </c>
      <c r="L1861" s="2" t="str">
        <f t="shared" si="3708"/>
        <v>Angela</v>
      </c>
      <c r="M1861" s="2">
        <f t="shared" si="3708"/>
        <v>18.899999999999999</v>
      </c>
      <c r="N1861" s="2">
        <f t="shared" si="3708"/>
        <v>2</v>
      </c>
      <c r="O1861" s="2">
        <f t="shared" si="3708"/>
        <v>2</v>
      </c>
      <c r="P1861" s="2" t="str">
        <f t="shared" si="3708"/>
        <v>dez</v>
      </c>
      <c r="Q1861" s="7" t="str">
        <f>IF($N1861=1,IF(ISERROR(VLOOKUP($P1861,'M1'!$A:$C,Q$2,FALSE)),"NOT PRESENT",VLOOKUP($P1861,'M1'!$A:$C,Q$2,FALSE)),IF($N1861=2,IF(ISERROR(VLOOKUP(DATA!$P1861,'M2'!$A:$C,Q$2,FALSE)),"NOT PRESENT",VLOOKUP(DATA!$P1861,'M2'!$A:$C,Q$2,FALSE)),IF($N1861=0,IF(ISERROR(VLOOKUP($P1861,'M1'!$A:$C,Q$2,FALSE)),IF(ISERROR(VLOOKUP(DATA!$P1861,'M2'!$A:$C,Q$2,FALSE)),"NOT PRESENT",VLOOKUP(DATA!$P1861,'M2'!$A:$C,Q$2,FALSE)),VLOOKUP($P1861,'M1'!$A:$C,Q$2,FALSE)),"SPECIFY METHOD")))</f>
        <v>Debris - Zero</v>
      </c>
      <c r="R1861" s="7" t="str">
        <f>IF($N1861=1,IF(ISERROR(VLOOKUP($P1861,'M1'!$A:$C,R$2,FALSE)),"NOT PRESENT",VLOOKUP($P1861,'M1'!$A:$C,R$2,FALSE)),IF($N1861=2,IF(ISERROR(VLOOKUP(DATA!$P1861,'M2'!$A:$C,R$2,FALSE)),"NOT PRESENT",VLOOKUP(DATA!$P1861,'M2'!$A:$C,R$2,FALSE)),IF($N1861=0,IF(ISERROR(VLOOKUP($P1861,'M1'!$A:$C,R$2,FALSE)),IF(ISERROR(VLOOKUP(DATA!$P1861,'M2'!$A:$C,R$2,FALSE)),"NOT PRESENT",VLOOKUP(DATA!$P1861,'M2'!$A:$C,R$2,FALSE)),VLOOKUP($P1861,'M1'!$A:$C,R$2,FALSE)),"SPECIFY METHOD")))</f>
        <v>No Debris found</v>
      </c>
      <c r="S1861" s="33">
        <f t="shared" si="3608"/>
        <v>0</v>
      </c>
      <c r="T1861" s="2">
        <v>0</v>
      </c>
    </row>
    <row r="1862" spans="2:20">
      <c r="B1862" s="2" t="str">
        <f t="shared" ref="B1862:D1862" si="3709">IF(ISERROR(B1861),IF(ISERROR(B1860),IF(ISERROR(B1859),"BLANK",B1859),B1860),B1861)</f>
        <v>LH</v>
      </c>
      <c r="C1862" s="2" t="str">
        <f t="shared" si="3709"/>
        <v>KK</v>
      </c>
      <c r="D1862" s="2" t="str">
        <f t="shared" si="3709"/>
        <v>BC3</v>
      </c>
      <c r="E1862" s="7" t="str">
        <f>IF(ISERROR(VLOOKUP($D1862,SITES!$A:$E,2,FALSE)),"",VLOOKUP($D1862,SITES!$A:$E,2,FALSE))</f>
        <v>Broward County 3</v>
      </c>
      <c r="F1862" s="4">
        <f>IF(ISERROR(VLOOKUP($D1862,SITES!$A:$E,3,FALSE)),"",VLOOKUP($D1862,SITES!$A:$E,3,FALSE))</f>
        <v>26.158633333333334</v>
      </c>
      <c r="G1862" s="31">
        <f>IF(ISERROR(VLOOKUP($D1862,SITES!$A:$E,4,FALSE)),"",VLOOKUP($D1862,SITES!$A:$E,4,FALSE))</f>
        <v>-80.077349999999996</v>
      </c>
      <c r="H1862" s="50">
        <f t="shared" ref="H1862:P1862" si="3710">IF(ISERROR(H1861),IF(ISERROR(H1860),IF(ISERROR(H1859),"BLANK",H1859),H1860),H1861)</f>
        <v>45479</v>
      </c>
      <c r="I1862" s="2">
        <f t="shared" si="3710"/>
        <v>15</v>
      </c>
      <c r="J1862" s="2" t="str">
        <f t="shared" si="3710"/>
        <v>N</v>
      </c>
      <c r="K1862" s="6">
        <f t="shared" si="3710"/>
        <v>0.41666666666666669</v>
      </c>
      <c r="L1862" s="2" t="str">
        <f t="shared" si="3710"/>
        <v>Angela</v>
      </c>
      <c r="M1862" s="2">
        <f t="shared" si="3710"/>
        <v>18.899999999999999</v>
      </c>
      <c r="N1862" s="2">
        <f t="shared" si="3710"/>
        <v>2</v>
      </c>
      <c r="O1862" s="2">
        <f t="shared" si="3710"/>
        <v>2</v>
      </c>
      <c r="P1862" s="2" t="str">
        <f t="shared" si="3710"/>
        <v>dez</v>
      </c>
      <c r="Q1862" s="7" t="str">
        <f>IF($N1862=1,IF(ISERROR(VLOOKUP($P1862,'M1'!$A:$C,Q$2,FALSE)),"NOT PRESENT",VLOOKUP($P1862,'M1'!$A:$C,Q$2,FALSE)),IF($N1862=2,IF(ISERROR(VLOOKUP(DATA!$P1862,'M2'!$A:$C,Q$2,FALSE)),"NOT PRESENT",VLOOKUP(DATA!$P1862,'M2'!$A:$C,Q$2,FALSE)),IF($N1862=0,IF(ISERROR(VLOOKUP($P1862,'M1'!$A:$C,Q$2,FALSE)),IF(ISERROR(VLOOKUP(DATA!$P1862,'M2'!$A:$C,Q$2,FALSE)),"NOT PRESENT",VLOOKUP(DATA!$P1862,'M2'!$A:$C,Q$2,FALSE)),VLOOKUP($P1862,'M1'!$A:$C,Q$2,FALSE)),"SPECIFY METHOD")))</f>
        <v>Debris - Zero</v>
      </c>
      <c r="R1862" s="7" t="str">
        <f>IF($N1862=1,IF(ISERROR(VLOOKUP($P1862,'M1'!$A:$C,R$2,FALSE)),"NOT PRESENT",VLOOKUP($P1862,'M1'!$A:$C,R$2,FALSE)),IF($N1862=2,IF(ISERROR(VLOOKUP(DATA!$P1862,'M2'!$A:$C,R$2,FALSE)),"NOT PRESENT",VLOOKUP(DATA!$P1862,'M2'!$A:$C,R$2,FALSE)),IF($N1862=0,IF(ISERROR(VLOOKUP($P1862,'M1'!$A:$C,R$2,FALSE)),IF(ISERROR(VLOOKUP(DATA!$P1862,'M2'!$A:$C,R$2,FALSE)),"NOT PRESENT",VLOOKUP(DATA!$P1862,'M2'!$A:$C,R$2,FALSE)),VLOOKUP($P1862,'M1'!$A:$C,R$2,FALSE)),"SPECIFY METHOD")))</f>
        <v>No Debris found</v>
      </c>
      <c r="S1862" s="33">
        <f t="shared" si="3608"/>
        <v>0</v>
      </c>
      <c r="T1862" s="2">
        <v>0</v>
      </c>
    </row>
    <row r="1863" spans="2:20">
      <c r="B1863" s="2" t="str">
        <f t="shared" ref="B1863:D1863" si="3711">IF(ISERROR(B1862),IF(ISERROR(B1861),IF(ISERROR(B1860),"BLANK",B1860),B1861),B1862)</f>
        <v>LH</v>
      </c>
      <c r="C1863" s="2" t="str">
        <f t="shared" si="3711"/>
        <v>KK</v>
      </c>
      <c r="D1863" s="2" t="str">
        <f t="shared" si="3711"/>
        <v>BC3</v>
      </c>
      <c r="E1863" s="7" t="str">
        <f>IF(ISERROR(VLOOKUP($D1863,SITES!$A:$E,2,FALSE)),"",VLOOKUP($D1863,SITES!$A:$E,2,FALSE))</f>
        <v>Broward County 3</v>
      </c>
      <c r="F1863" s="4">
        <f>IF(ISERROR(VLOOKUP($D1863,SITES!$A:$E,3,FALSE)),"",VLOOKUP($D1863,SITES!$A:$E,3,FALSE))</f>
        <v>26.158633333333334</v>
      </c>
      <c r="G1863" s="31">
        <f>IF(ISERROR(VLOOKUP($D1863,SITES!$A:$E,4,FALSE)),"",VLOOKUP($D1863,SITES!$A:$E,4,FALSE))</f>
        <v>-80.077349999999996</v>
      </c>
      <c r="H1863" s="50">
        <f t="shared" ref="H1863:P1863" si="3712">IF(ISERROR(H1862),IF(ISERROR(H1861),IF(ISERROR(H1860),"BLANK",H1860),H1861),H1862)</f>
        <v>45479</v>
      </c>
      <c r="I1863" s="2">
        <f t="shared" si="3712"/>
        <v>15</v>
      </c>
      <c r="J1863" s="2" t="str">
        <f t="shared" si="3712"/>
        <v>N</v>
      </c>
      <c r="K1863" s="6">
        <f t="shared" si="3712"/>
        <v>0.41666666666666669</v>
      </c>
      <c r="L1863" s="2" t="str">
        <f t="shared" si="3712"/>
        <v>Angela</v>
      </c>
      <c r="M1863" s="2">
        <f t="shared" si="3712"/>
        <v>18.899999999999999</v>
      </c>
      <c r="N1863" s="2">
        <f t="shared" si="3712"/>
        <v>2</v>
      </c>
      <c r="O1863" s="2">
        <f t="shared" si="3712"/>
        <v>2</v>
      </c>
      <c r="P1863" s="2" t="str">
        <f t="shared" si="3712"/>
        <v>dez</v>
      </c>
      <c r="Q1863" s="7" t="str">
        <f>IF($N1863=1,IF(ISERROR(VLOOKUP($P1863,'M1'!$A:$C,Q$2,FALSE)),"NOT PRESENT",VLOOKUP($P1863,'M1'!$A:$C,Q$2,FALSE)),IF($N1863=2,IF(ISERROR(VLOOKUP(DATA!$P1863,'M2'!$A:$C,Q$2,FALSE)),"NOT PRESENT",VLOOKUP(DATA!$P1863,'M2'!$A:$C,Q$2,FALSE)),IF($N1863=0,IF(ISERROR(VLOOKUP($P1863,'M1'!$A:$C,Q$2,FALSE)),IF(ISERROR(VLOOKUP(DATA!$P1863,'M2'!$A:$C,Q$2,FALSE)),"NOT PRESENT",VLOOKUP(DATA!$P1863,'M2'!$A:$C,Q$2,FALSE)),VLOOKUP($P1863,'M1'!$A:$C,Q$2,FALSE)),"SPECIFY METHOD")))</f>
        <v>Debris - Zero</v>
      </c>
      <c r="R1863" s="7" t="str">
        <f>IF($N1863=1,IF(ISERROR(VLOOKUP($P1863,'M1'!$A:$C,R$2,FALSE)),"NOT PRESENT",VLOOKUP($P1863,'M1'!$A:$C,R$2,FALSE)),IF($N1863=2,IF(ISERROR(VLOOKUP(DATA!$P1863,'M2'!$A:$C,R$2,FALSE)),"NOT PRESENT",VLOOKUP(DATA!$P1863,'M2'!$A:$C,R$2,FALSE)),IF($N1863=0,IF(ISERROR(VLOOKUP($P1863,'M1'!$A:$C,R$2,FALSE)),IF(ISERROR(VLOOKUP(DATA!$P1863,'M2'!$A:$C,R$2,FALSE)),"NOT PRESENT",VLOOKUP(DATA!$P1863,'M2'!$A:$C,R$2,FALSE)),VLOOKUP($P1863,'M1'!$A:$C,R$2,FALSE)),"SPECIFY METHOD")))</f>
        <v>No Debris found</v>
      </c>
      <c r="S1863" s="33">
        <f t="shared" si="3608"/>
        <v>0</v>
      </c>
      <c r="T1863" s="2">
        <v>0</v>
      </c>
    </row>
    <row r="1864" spans="2:20">
      <c r="B1864" s="2" t="str">
        <f t="shared" ref="B1864:D1864" si="3713">IF(ISERROR(B1863),IF(ISERROR(B1862),IF(ISERROR(B1861),"BLANK",B1861),B1862),B1863)</f>
        <v>LH</v>
      </c>
      <c r="C1864" s="2" t="str">
        <f t="shared" si="3713"/>
        <v>KK</v>
      </c>
      <c r="D1864" s="2" t="str">
        <f t="shared" si="3713"/>
        <v>BC3</v>
      </c>
      <c r="E1864" s="7" t="str">
        <f>IF(ISERROR(VLOOKUP($D1864,SITES!$A:$E,2,FALSE)),"",VLOOKUP($D1864,SITES!$A:$E,2,FALSE))</f>
        <v>Broward County 3</v>
      </c>
      <c r="F1864" s="4">
        <f>IF(ISERROR(VLOOKUP($D1864,SITES!$A:$E,3,FALSE)),"",VLOOKUP($D1864,SITES!$A:$E,3,FALSE))</f>
        <v>26.158633333333334</v>
      </c>
      <c r="G1864" s="31">
        <f>IF(ISERROR(VLOOKUP($D1864,SITES!$A:$E,4,FALSE)),"",VLOOKUP($D1864,SITES!$A:$E,4,FALSE))</f>
        <v>-80.077349999999996</v>
      </c>
      <c r="H1864" s="50">
        <f t="shared" ref="H1864:P1864" si="3714">IF(ISERROR(H1863),IF(ISERROR(H1862),IF(ISERROR(H1861),"BLANK",H1861),H1862),H1863)</f>
        <v>45479</v>
      </c>
      <c r="I1864" s="2">
        <f t="shared" si="3714"/>
        <v>15</v>
      </c>
      <c r="J1864" s="2" t="str">
        <f t="shared" si="3714"/>
        <v>N</v>
      </c>
      <c r="K1864" s="6">
        <f t="shared" si="3714"/>
        <v>0.41666666666666669</v>
      </c>
      <c r="L1864" s="2" t="str">
        <f t="shared" si="3714"/>
        <v>Angela</v>
      </c>
      <c r="M1864" s="2">
        <f t="shared" si="3714"/>
        <v>18.899999999999999</v>
      </c>
      <c r="N1864" s="2">
        <f t="shared" si="3714"/>
        <v>2</v>
      </c>
      <c r="O1864" s="2">
        <f t="shared" si="3714"/>
        <v>2</v>
      </c>
      <c r="P1864" s="2" t="str">
        <f t="shared" si="3714"/>
        <v>dez</v>
      </c>
      <c r="Q1864" s="7" t="str">
        <f>IF($N1864=1,IF(ISERROR(VLOOKUP($P1864,'M1'!$A:$C,Q$2,FALSE)),"NOT PRESENT",VLOOKUP($P1864,'M1'!$A:$C,Q$2,FALSE)),IF($N1864=2,IF(ISERROR(VLOOKUP(DATA!$P1864,'M2'!$A:$C,Q$2,FALSE)),"NOT PRESENT",VLOOKUP(DATA!$P1864,'M2'!$A:$C,Q$2,FALSE)),IF($N1864=0,IF(ISERROR(VLOOKUP($P1864,'M1'!$A:$C,Q$2,FALSE)),IF(ISERROR(VLOOKUP(DATA!$P1864,'M2'!$A:$C,Q$2,FALSE)),"NOT PRESENT",VLOOKUP(DATA!$P1864,'M2'!$A:$C,Q$2,FALSE)),VLOOKUP($P1864,'M1'!$A:$C,Q$2,FALSE)),"SPECIFY METHOD")))</f>
        <v>Debris - Zero</v>
      </c>
      <c r="R1864" s="7" t="str">
        <f>IF($N1864=1,IF(ISERROR(VLOOKUP($P1864,'M1'!$A:$C,R$2,FALSE)),"NOT PRESENT",VLOOKUP($P1864,'M1'!$A:$C,R$2,FALSE)),IF($N1864=2,IF(ISERROR(VLOOKUP(DATA!$P1864,'M2'!$A:$C,R$2,FALSE)),"NOT PRESENT",VLOOKUP(DATA!$P1864,'M2'!$A:$C,R$2,FALSE)),IF($N1864=0,IF(ISERROR(VLOOKUP($P1864,'M1'!$A:$C,R$2,FALSE)),IF(ISERROR(VLOOKUP(DATA!$P1864,'M2'!$A:$C,R$2,FALSE)),"NOT PRESENT",VLOOKUP(DATA!$P1864,'M2'!$A:$C,R$2,FALSE)),VLOOKUP($P1864,'M1'!$A:$C,R$2,FALSE)),"SPECIFY METHOD")))</f>
        <v>No Debris found</v>
      </c>
      <c r="S1864" s="33">
        <f t="shared" si="3608"/>
        <v>0</v>
      </c>
      <c r="T1864" s="2">
        <v>0</v>
      </c>
    </row>
    <row r="1865" spans="2:20">
      <c r="B1865" s="2" t="str">
        <f t="shared" ref="B1865:D1865" si="3715">IF(ISERROR(B1864),IF(ISERROR(B1863),IF(ISERROR(B1862),"BLANK",B1862),B1863),B1864)</f>
        <v>LH</v>
      </c>
      <c r="C1865" s="2" t="str">
        <f t="shared" si="3715"/>
        <v>KK</v>
      </c>
      <c r="D1865" s="2" t="str">
        <f t="shared" si="3715"/>
        <v>BC3</v>
      </c>
      <c r="E1865" s="7" t="str">
        <f>IF(ISERROR(VLOOKUP($D1865,SITES!$A:$E,2,FALSE)),"",VLOOKUP($D1865,SITES!$A:$E,2,FALSE))</f>
        <v>Broward County 3</v>
      </c>
      <c r="F1865" s="4">
        <f>IF(ISERROR(VLOOKUP($D1865,SITES!$A:$E,3,FALSE)),"",VLOOKUP($D1865,SITES!$A:$E,3,FALSE))</f>
        <v>26.158633333333334</v>
      </c>
      <c r="G1865" s="31">
        <f>IF(ISERROR(VLOOKUP($D1865,SITES!$A:$E,4,FALSE)),"",VLOOKUP($D1865,SITES!$A:$E,4,FALSE))</f>
        <v>-80.077349999999996</v>
      </c>
      <c r="H1865" s="50">
        <f t="shared" ref="H1865:P1865" si="3716">IF(ISERROR(H1864),IF(ISERROR(H1863),IF(ISERROR(H1862),"BLANK",H1862),H1863),H1864)</f>
        <v>45479</v>
      </c>
      <c r="I1865" s="2">
        <f t="shared" si="3716"/>
        <v>15</v>
      </c>
      <c r="J1865" s="2" t="str">
        <f t="shared" si="3716"/>
        <v>N</v>
      </c>
      <c r="K1865" s="6">
        <f t="shared" si="3716"/>
        <v>0.41666666666666669</v>
      </c>
      <c r="L1865" s="2" t="str">
        <f t="shared" si="3716"/>
        <v>Angela</v>
      </c>
      <c r="M1865" s="2">
        <f t="shared" si="3716"/>
        <v>18.899999999999999</v>
      </c>
      <c r="N1865" s="2">
        <f t="shared" si="3716"/>
        <v>2</v>
      </c>
      <c r="O1865" s="2">
        <f t="shared" si="3716"/>
        <v>2</v>
      </c>
      <c r="P1865" s="2" t="str">
        <f t="shared" si="3716"/>
        <v>dez</v>
      </c>
      <c r="Q1865" s="7" t="str">
        <f>IF($N1865=1,IF(ISERROR(VLOOKUP($P1865,'M1'!$A:$C,Q$2,FALSE)),"NOT PRESENT",VLOOKUP($P1865,'M1'!$A:$C,Q$2,FALSE)),IF($N1865=2,IF(ISERROR(VLOOKUP(DATA!$P1865,'M2'!$A:$C,Q$2,FALSE)),"NOT PRESENT",VLOOKUP(DATA!$P1865,'M2'!$A:$C,Q$2,FALSE)),IF($N1865=0,IF(ISERROR(VLOOKUP($P1865,'M1'!$A:$C,Q$2,FALSE)),IF(ISERROR(VLOOKUP(DATA!$P1865,'M2'!$A:$C,Q$2,FALSE)),"NOT PRESENT",VLOOKUP(DATA!$P1865,'M2'!$A:$C,Q$2,FALSE)),VLOOKUP($P1865,'M1'!$A:$C,Q$2,FALSE)),"SPECIFY METHOD")))</f>
        <v>Debris - Zero</v>
      </c>
      <c r="R1865" s="7" t="str">
        <f>IF($N1865=1,IF(ISERROR(VLOOKUP($P1865,'M1'!$A:$C,R$2,FALSE)),"NOT PRESENT",VLOOKUP($P1865,'M1'!$A:$C,R$2,FALSE)),IF($N1865=2,IF(ISERROR(VLOOKUP(DATA!$P1865,'M2'!$A:$C,R$2,FALSE)),"NOT PRESENT",VLOOKUP(DATA!$P1865,'M2'!$A:$C,R$2,FALSE)),IF($N1865=0,IF(ISERROR(VLOOKUP($P1865,'M1'!$A:$C,R$2,FALSE)),IF(ISERROR(VLOOKUP(DATA!$P1865,'M2'!$A:$C,R$2,FALSE)),"NOT PRESENT",VLOOKUP(DATA!$P1865,'M2'!$A:$C,R$2,FALSE)),VLOOKUP($P1865,'M1'!$A:$C,R$2,FALSE)),"SPECIFY METHOD")))</f>
        <v>No Debris found</v>
      </c>
      <c r="S1865" s="33">
        <f t="shared" si="3608"/>
        <v>0</v>
      </c>
      <c r="T1865" s="2">
        <v>0</v>
      </c>
    </row>
    <row r="1866" spans="2:20">
      <c r="B1866" s="2" t="str">
        <f t="shared" ref="B1866:D1866" si="3717">IF(ISERROR(B1865),IF(ISERROR(B1864),IF(ISERROR(B1863),"BLANK",B1863),B1864),B1865)</f>
        <v>LH</v>
      </c>
      <c r="C1866" s="2" t="str">
        <f t="shared" si="3717"/>
        <v>KK</v>
      </c>
      <c r="D1866" s="2" t="str">
        <f t="shared" si="3717"/>
        <v>BC3</v>
      </c>
      <c r="E1866" s="7" t="str">
        <f>IF(ISERROR(VLOOKUP($D1866,SITES!$A:$E,2,FALSE)),"",VLOOKUP($D1866,SITES!$A:$E,2,FALSE))</f>
        <v>Broward County 3</v>
      </c>
      <c r="F1866" s="4">
        <f>IF(ISERROR(VLOOKUP($D1866,SITES!$A:$E,3,FALSE)),"",VLOOKUP($D1866,SITES!$A:$E,3,FALSE))</f>
        <v>26.158633333333334</v>
      </c>
      <c r="G1866" s="31">
        <f>IF(ISERROR(VLOOKUP($D1866,SITES!$A:$E,4,FALSE)),"",VLOOKUP($D1866,SITES!$A:$E,4,FALSE))</f>
        <v>-80.077349999999996</v>
      </c>
      <c r="H1866" s="50">
        <f t="shared" ref="H1866:P1866" si="3718">IF(ISERROR(H1865),IF(ISERROR(H1864),IF(ISERROR(H1863),"BLANK",H1863),H1864),H1865)</f>
        <v>45479</v>
      </c>
      <c r="I1866" s="2">
        <f t="shared" si="3718"/>
        <v>15</v>
      </c>
      <c r="J1866" s="2" t="str">
        <f t="shared" si="3718"/>
        <v>N</v>
      </c>
      <c r="K1866" s="6">
        <f t="shared" si="3718"/>
        <v>0.41666666666666669</v>
      </c>
      <c r="L1866" s="2" t="str">
        <f t="shared" si="3718"/>
        <v>Angela</v>
      </c>
      <c r="M1866" s="2">
        <f t="shared" si="3718"/>
        <v>18.899999999999999</v>
      </c>
      <c r="N1866" s="2">
        <f t="shared" si="3718"/>
        <v>2</v>
      </c>
      <c r="O1866" s="2">
        <f t="shared" si="3718"/>
        <v>2</v>
      </c>
      <c r="P1866" s="2" t="str">
        <f t="shared" si="3718"/>
        <v>dez</v>
      </c>
      <c r="Q1866" s="7" t="str">
        <f>IF($N1866=1,IF(ISERROR(VLOOKUP($P1866,'M1'!$A:$C,Q$2,FALSE)),"NOT PRESENT",VLOOKUP($P1866,'M1'!$A:$C,Q$2,FALSE)),IF($N1866=2,IF(ISERROR(VLOOKUP(DATA!$P1866,'M2'!$A:$C,Q$2,FALSE)),"NOT PRESENT",VLOOKUP(DATA!$P1866,'M2'!$A:$C,Q$2,FALSE)),IF($N1866=0,IF(ISERROR(VLOOKUP($P1866,'M1'!$A:$C,Q$2,FALSE)),IF(ISERROR(VLOOKUP(DATA!$P1866,'M2'!$A:$C,Q$2,FALSE)),"NOT PRESENT",VLOOKUP(DATA!$P1866,'M2'!$A:$C,Q$2,FALSE)),VLOOKUP($P1866,'M1'!$A:$C,Q$2,FALSE)),"SPECIFY METHOD")))</f>
        <v>Debris - Zero</v>
      </c>
      <c r="R1866" s="7" t="str">
        <f>IF($N1866=1,IF(ISERROR(VLOOKUP($P1866,'M1'!$A:$C,R$2,FALSE)),"NOT PRESENT",VLOOKUP($P1866,'M1'!$A:$C,R$2,FALSE)),IF($N1866=2,IF(ISERROR(VLOOKUP(DATA!$P1866,'M2'!$A:$C,R$2,FALSE)),"NOT PRESENT",VLOOKUP(DATA!$P1866,'M2'!$A:$C,R$2,FALSE)),IF($N1866=0,IF(ISERROR(VLOOKUP($P1866,'M1'!$A:$C,R$2,FALSE)),IF(ISERROR(VLOOKUP(DATA!$P1866,'M2'!$A:$C,R$2,FALSE)),"NOT PRESENT",VLOOKUP(DATA!$P1866,'M2'!$A:$C,R$2,FALSE)),VLOOKUP($P1866,'M1'!$A:$C,R$2,FALSE)),"SPECIFY METHOD")))</f>
        <v>No Debris found</v>
      </c>
      <c r="S1866" s="33">
        <f t="shared" si="3608"/>
        <v>0</v>
      </c>
      <c r="T1866" s="2">
        <v>0</v>
      </c>
    </row>
    <row r="1867" spans="2:20">
      <c r="B1867" s="2" t="str">
        <f t="shared" ref="B1867:D1867" si="3719">IF(ISERROR(B1866),IF(ISERROR(B1865),IF(ISERROR(B1864),"BLANK",B1864),B1865),B1866)</f>
        <v>LH</v>
      </c>
      <c r="C1867" s="2" t="str">
        <f t="shared" si="3719"/>
        <v>KK</v>
      </c>
      <c r="D1867" s="2" t="str">
        <f t="shared" si="3719"/>
        <v>BC3</v>
      </c>
      <c r="E1867" s="7" t="str">
        <f>IF(ISERROR(VLOOKUP($D1867,SITES!$A:$E,2,FALSE)),"",VLOOKUP($D1867,SITES!$A:$E,2,FALSE))</f>
        <v>Broward County 3</v>
      </c>
      <c r="F1867" s="4">
        <f>IF(ISERROR(VLOOKUP($D1867,SITES!$A:$E,3,FALSE)),"",VLOOKUP($D1867,SITES!$A:$E,3,FALSE))</f>
        <v>26.158633333333334</v>
      </c>
      <c r="G1867" s="31">
        <f>IF(ISERROR(VLOOKUP($D1867,SITES!$A:$E,4,FALSE)),"",VLOOKUP($D1867,SITES!$A:$E,4,FALSE))</f>
        <v>-80.077349999999996</v>
      </c>
      <c r="H1867" s="50">
        <f t="shared" ref="H1867:P1867" si="3720">IF(ISERROR(H1866),IF(ISERROR(H1865),IF(ISERROR(H1864),"BLANK",H1864),H1865),H1866)</f>
        <v>45479</v>
      </c>
      <c r="I1867" s="2">
        <f t="shared" si="3720"/>
        <v>15</v>
      </c>
      <c r="J1867" s="2" t="str">
        <f t="shared" si="3720"/>
        <v>N</v>
      </c>
      <c r="K1867" s="6">
        <f t="shared" si="3720"/>
        <v>0.41666666666666669</v>
      </c>
      <c r="L1867" s="2" t="str">
        <f t="shared" si="3720"/>
        <v>Angela</v>
      </c>
      <c r="M1867" s="2">
        <f t="shared" si="3720"/>
        <v>18.899999999999999</v>
      </c>
      <c r="N1867" s="2">
        <f t="shared" si="3720"/>
        <v>2</v>
      </c>
      <c r="O1867" s="2">
        <f t="shared" si="3720"/>
        <v>2</v>
      </c>
      <c r="P1867" s="2" t="str">
        <f t="shared" si="3720"/>
        <v>dez</v>
      </c>
      <c r="Q1867" s="7" t="str">
        <f>IF($N1867=1,IF(ISERROR(VLOOKUP($P1867,'M1'!$A:$C,Q$2,FALSE)),"NOT PRESENT",VLOOKUP($P1867,'M1'!$A:$C,Q$2,FALSE)),IF($N1867=2,IF(ISERROR(VLOOKUP(DATA!$P1867,'M2'!$A:$C,Q$2,FALSE)),"NOT PRESENT",VLOOKUP(DATA!$P1867,'M2'!$A:$C,Q$2,FALSE)),IF($N1867=0,IF(ISERROR(VLOOKUP($P1867,'M1'!$A:$C,Q$2,FALSE)),IF(ISERROR(VLOOKUP(DATA!$P1867,'M2'!$A:$C,Q$2,FALSE)),"NOT PRESENT",VLOOKUP(DATA!$P1867,'M2'!$A:$C,Q$2,FALSE)),VLOOKUP($P1867,'M1'!$A:$C,Q$2,FALSE)),"SPECIFY METHOD")))</f>
        <v>Debris - Zero</v>
      </c>
      <c r="R1867" s="7" t="str">
        <f>IF($N1867=1,IF(ISERROR(VLOOKUP($P1867,'M1'!$A:$C,R$2,FALSE)),"NOT PRESENT",VLOOKUP($P1867,'M1'!$A:$C,R$2,FALSE)),IF($N1867=2,IF(ISERROR(VLOOKUP(DATA!$P1867,'M2'!$A:$C,R$2,FALSE)),"NOT PRESENT",VLOOKUP(DATA!$P1867,'M2'!$A:$C,R$2,FALSE)),IF($N1867=0,IF(ISERROR(VLOOKUP($P1867,'M1'!$A:$C,R$2,FALSE)),IF(ISERROR(VLOOKUP(DATA!$P1867,'M2'!$A:$C,R$2,FALSE)),"NOT PRESENT",VLOOKUP(DATA!$P1867,'M2'!$A:$C,R$2,FALSE)),VLOOKUP($P1867,'M1'!$A:$C,R$2,FALSE)),"SPECIFY METHOD")))</f>
        <v>No Debris found</v>
      </c>
      <c r="S1867" s="33">
        <f t="shared" si="3608"/>
        <v>0</v>
      </c>
      <c r="T1867" s="2">
        <v>0</v>
      </c>
    </row>
    <row r="1868" spans="2:20">
      <c r="B1868" s="2" t="str">
        <f t="shared" ref="B1868:D1868" si="3721">IF(ISERROR(B1867),IF(ISERROR(B1866),IF(ISERROR(B1865),"BLANK",B1865),B1866),B1867)</f>
        <v>LH</v>
      </c>
      <c r="C1868" s="2" t="str">
        <f t="shared" si="3721"/>
        <v>KK</v>
      </c>
      <c r="D1868" s="2" t="str">
        <f t="shared" si="3721"/>
        <v>BC3</v>
      </c>
      <c r="E1868" s="7" t="str">
        <f>IF(ISERROR(VLOOKUP($D1868,SITES!$A:$E,2,FALSE)),"",VLOOKUP($D1868,SITES!$A:$E,2,FALSE))</f>
        <v>Broward County 3</v>
      </c>
      <c r="F1868" s="4">
        <f>IF(ISERROR(VLOOKUP($D1868,SITES!$A:$E,3,FALSE)),"",VLOOKUP($D1868,SITES!$A:$E,3,FALSE))</f>
        <v>26.158633333333334</v>
      </c>
      <c r="G1868" s="31">
        <f>IF(ISERROR(VLOOKUP($D1868,SITES!$A:$E,4,FALSE)),"",VLOOKUP($D1868,SITES!$A:$E,4,FALSE))</f>
        <v>-80.077349999999996</v>
      </c>
      <c r="H1868" s="50">
        <f t="shared" ref="H1868:P1868" si="3722">IF(ISERROR(H1867),IF(ISERROR(H1866),IF(ISERROR(H1865),"BLANK",H1865),H1866),H1867)</f>
        <v>45479</v>
      </c>
      <c r="I1868" s="2">
        <f t="shared" si="3722"/>
        <v>15</v>
      </c>
      <c r="J1868" s="2" t="str">
        <f t="shared" si="3722"/>
        <v>N</v>
      </c>
      <c r="K1868" s="6">
        <f t="shared" si="3722"/>
        <v>0.41666666666666669</v>
      </c>
      <c r="L1868" s="2" t="str">
        <f t="shared" si="3722"/>
        <v>Angela</v>
      </c>
      <c r="M1868" s="2">
        <f t="shared" si="3722"/>
        <v>18.899999999999999</v>
      </c>
      <c r="N1868" s="2">
        <f t="shared" si="3722"/>
        <v>2</v>
      </c>
      <c r="O1868" s="2">
        <f t="shared" si="3722"/>
        <v>2</v>
      </c>
      <c r="P1868" s="2" t="str">
        <f t="shared" si="3722"/>
        <v>dez</v>
      </c>
      <c r="Q1868" s="7" t="str">
        <f>IF($N1868=1,IF(ISERROR(VLOOKUP($P1868,'M1'!$A:$C,Q$2,FALSE)),"NOT PRESENT",VLOOKUP($P1868,'M1'!$A:$C,Q$2,FALSE)),IF($N1868=2,IF(ISERROR(VLOOKUP(DATA!$P1868,'M2'!$A:$C,Q$2,FALSE)),"NOT PRESENT",VLOOKUP(DATA!$P1868,'M2'!$A:$C,Q$2,FALSE)),IF($N1868=0,IF(ISERROR(VLOOKUP($P1868,'M1'!$A:$C,Q$2,FALSE)),IF(ISERROR(VLOOKUP(DATA!$P1868,'M2'!$A:$C,Q$2,FALSE)),"NOT PRESENT",VLOOKUP(DATA!$P1868,'M2'!$A:$C,Q$2,FALSE)),VLOOKUP($P1868,'M1'!$A:$C,Q$2,FALSE)),"SPECIFY METHOD")))</f>
        <v>Debris - Zero</v>
      </c>
      <c r="R1868" s="7" t="str">
        <f>IF($N1868=1,IF(ISERROR(VLOOKUP($P1868,'M1'!$A:$C,R$2,FALSE)),"NOT PRESENT",VLOOKUP($P1868,'M1'!$A:$C,R$2,FALSE)),IF($N1868=2,IF(ISERROR(VLOOKUP(DATA!$P1868,'M2'!$A:$C,R$2,FALSE)),"NOT PRESENT",VLOOKUP(DATA!$P1868,'M2'!$A:$C,R$2,FALSE)),IF($N1868=0,IF(ISERROR(VLOOKUP($P1868,'M1'!$A:$C,R$2,FALSE)),IF(ISERROR(VLOOKUP(DATA!$P1868,'M2'!$A:$C,R$2,FALSE)),"NOT PRESENT",VLOOKUP(DATA!$P1868,'M2'!$A:$C,R$2,FALSE)),VLOOKUP($P1868,'M1'!$A:$C,R$2,FALSE)),"SPECIFY METHOD")))</f>
        <v>No Debris found</v>
      </c>
      <c r="S1868" s="33">
        <f t="shared" si="3608"/>
        <v>0</v>
      </c>
      <c r="T1868" s="2">
        <v>0</v>
      </c>
    </row>
    <row r="1869" spans="2:20">
      <c r="B1869" s="2" t="str">
        <f t="shared" ref="B1869:D1869" si="3723">IF(ISERROR(B1868),IF(ISERROR(B1867),IF(ISERROR(B1866),"BLANK",B1866),B1867),B1868)</f>
        <v>LH</v>
      </c>
      <c r="C1869" s="2" t="str">
        <f t="shared" si="3723"/>
        <v>KK</v>
      </c>
      <c r="D1869" s="2" t="str">
        <f t="shared" si="3723"/>
        <v>BC3</v>
      </c>
      <c r="E1869" s="7" t="str">
        <f>IF(ISERROR(VLOOKUP($D1869,SITES!$A:$E,2,FALSE)),"",VLOOKUP($D1869,SITES!$A:$E,2,FALSE))</f>
        <v>Broward County 3</v>
      </c>
      <c r="F1869" s="4">
        <f>IF(ISERROR(VLOOKUP($D1869,SITES!$A:$E,3,FALSE)),"",VLOOKUP($D1869,SITES!$A:$E,3,FALSE))</f>
        <v>26.158633333333334</v>
      </c>
      <c r="G1869" s="31">
        <f>IF(ISERROR(VLOOKUP($D1869,SITES!$A:$E,4,FALSE)),"",VLOOKUP($D1869,SITES!$A:$E,4,FALSE))</f>
        <v>-80.077349999999996</v>
      </c>
      <c r="H1869" s="50">
        <f t="shared" ref="H1869:P1869" si="3724">IF(ISERROR(H1868),IF(ISERROR(H1867),IF(ISERROR(H1866),"BLANK",H1866),H1867),H1868)</f>
        <v>45479</v>
      </c>
      <c r="I1869" s="2">
        <f t="shared" si="3724"/>
        <v>15</v>
      </c>
      <c r="J1869" s="2" t="str">
        <f t="shared" si="3724"/>
        <v>N</v>
      </c>
      <c r="K1869" s="6">
        <f t="shared" si="3724"/>
        <v>0.41666666666666669</v>
      </c>
      <c r="L1869" s="2" t="str">
        <f t="shared" si="3724"/>
        <v>Angela</v>
      </c>
      <c r="M1869" s="2">
        <f t="shared" si="3724"/>
        <v>18.899999999999999</v>
      </c>
      <c r="N1869" s="2">
        <f t="shared" si="3724"/>
        <v>2</v>
      </c>
      <c r="O1869" s="2">
        <f t="shared" si="3724"/>
        <v>2</v>
      </c>
      <c r="P1869" s="2" t="str">
        <f t="shared" si="3724"/>
        <v>dez</v>
      </c>
      <c r="Q1869" s="7" t="str">
        <f>IF($N1869=1,IF(ISERROR(VLOOKUP($P1869,'M1'!$A:$C,Q$2,FALSE)),"NOT PRESENT",VLOOKUP($P1869,'M1'!$A:$C,Q$2,FALSE)),IF($N1869=2,IF(ISERROR(VLOOKUP(DATA!$P1869,'M2'!$A:$C,Q$2,FALSE)),"NOT PRESENT",VLOOKUP(DATA!$P1869,'M2'!$A:$C,Q$2,FALSE)),IF($N1869=0,IF(ISERROR(VLOOKUP($P1869,'M1'!$A:$C,Q$2,FALSE)),IF(ISERROR(VLOOKUP(DATA!$P1869,'M2'!$A:$C,Q$2,FALSE)),"NOT PRESENT",VLOOKUP(DATA!$P1869,'M2'!$A:$C,Q$2,FALSE)),VLOOKUP($P1869,'M1'!$A:$C,Q$2,FALSE)),"SPECIFY METHOD")))</f>
        <v>Debris - Zero</v>
      </c>
      <c r="R1869" s="7" t="str">
        <f>IF($N1869=1,IF(ISERROR(VLOOKUP($P1869,'M1'!$A:$C,R$2,FALSE)),"NOT PRESENT",VLOOKUP($P1869,'M1'!$A:$C,R$2,FALSE)),IF($N1869=2,IF(ISERROR(VLOOKUP(DATA!$P1869,'M2'!$A:$C,R$2,FALSE)),"NOT PRESENT",VLOOKUP(DATA!$P1869,'M2'!$A:$C,R$2,FALSE)),IF($N1869=0,IF(ISERROR(VLOOKUP($P1869,'M1'!$A:$C,R$2,FALSE)),IF(ISERROR(VLOOKUP(DATA!$P1869,'M2'!$A:$C,R$2,FALSE)),"NOT PRESENT",VLOOKUP(DATA!$P1869,'M2'!$A:$C,R$2,FALSE)),VLOOKUP($P1869,'M1'!$A:$C,R$2,FALSE)),"SPECIFY METHOD")))</f>
        <v>No Debris found</v>
      </c>
      <c r="S1869" s="33">
        <f t="shared" si="3608"/>
        <v>0</v>
      </c>
      <c r="T1869" s="2">
        <v>0</v>
      </c>
    </row>
    <row r="1870" spans="2:20">
      <c r="B1870" s="2" t="str">
        <f t="shared" ref="B1870:D1870" si="3725">IF(ISERROR(B1869),IF(ISERROR(B1868),IF(ISERROR(B1867),"BLANK",B1867),B1868),B1869)</f>
        <v>LH</v>
      </c>
      <c r="C1870" s="2" t="str">
        <f t="shared" si="3725"/>
        <v>KK</v>
      </c>
      <c r="D1870" s="2" t="str">
        <f t="shared" si="3725"/>
        <v>BC3</v>
      </c>
      <c r="E1870" s="7" t="str">
        <f>IF(ISERROR(VLOOKUP($D1870,SITES!$A:$E,2,FALSE)),"",VLOOKUP($D1870,SITES!$A:$E,2,FALSE))</f>
        <v>Broward County 3</v>
      </c>
      <c r="F1870" s="4">
        <f>IF(ISERROR(VLOOKUP($D1870,SITES!$A:$E,3,FALSE)),"",VLOOKUP($D1870,SITES!$A:$E,3,FALSE))</f>
        <v>26.158633333333334</v>
      </c>
      <c r="G1870" s="31">
        <f>IF(ISERROR(VLOOKUP($D1870,SITES!$A:$E,4,FALSE)),"",VLOOKUP($D1870,SITES!$A:$E,4,FALSE))</f>
        <v>-80.077349999999996</v>
      </c>
      <c r="H1870" s="50">
        <f t="shared" ref="H1870:P1870" si="3726">IF(ISERROR(H1869),IF(ISERROR(H1868),IF(ISERROR(H1867),"BLANK",H1867),H1868),H1869)</f>
        <v>45479</v>
      </c>
      <c r="I1870" s="2">
        <f t="shared" si="3726"/>
        <v>15</v>
      </c>
      <c r="J1870" s="2" t="str">
        <f t="shared" si="3726"/>
        <v>N</v>
      </c>
      <c r="K1870" s="6">
        <f t="shared" si="3726"/>
        <v>0.41666666666666669</v>
      </c>
      <c r="L1870" s="2" t="str">
        <f t="shared" si="3726"/>
        <v>Angela</v>
      </c>
      <c r="M1870" s="2">
        <f t="shared" si="3726"/>
        <v>18.899999999999999</v>
      </c>
      <c r="N1870" s="2">
        <f t="shared" si="3726"/>
        <v>2</v>
      </c>
      <c r="O1870" s="2">
        <f t="shared" si="3726"/>
        <v>2</v>
      </c>
      <c r="P1870" s="2" t="str">
        <f t="shared" si="3726"/>
        <v>dez</v>
      </c>
      <c r="Q1870" s="7" t="str">
        <f>IF($N1870=1,IF(ISERROR(VLOOKUP($P1870,'M1'!$A:$C,Q$2,FALSE)),"NOT PRESENT",VLOOKUP($P1870,'M1'!$A:$C,Q$2,FALSE)),IF($N1870=2,IF(ISERROR(VLOOKUP(DATA!$P1870,'M2'!$A:$C,Q$2,FALSE)),"NOT PRESENT",VLOOKUP(DATA!$P1870,'M2'!$A:$C,Q$2,FALSE)),IF($N1870=0,IF(ISERROR(VLOOKUP($P1870,'M1'!$A:$C,Q$2,FALSE)),IF(ISERROR(VLOOKUP(DATA!$P1870,'M2'!$A:$C,Q$2,FALSE)),"NOT PRESENT",VLOOKUP(DATA!$P1870,'M2'!$A:$C,Q$2,FALSE)),VLOOKUP($P1870,'M1'!$A:$C,Q$2,FALSE)),"SPECIFY METHOD")))</f>
        <v>Debris - Zero</v>
      </c>
      <c r="R1870" s="7" t="str">
        <f>IF($N1870=1,IF(ISERROR(VLOOKUP($P1870,'M1'!$A:$C,R$2,FALSE)),"NOT PRESENT",VLOOKUP($P1870,'M1'!$A:$C,R$2,FALSE)),IF($N1870=2,IF(ISERROR(VLOOKUP(DATA!$P1870,'M2'!$A:$C,R$2,FALSE)),"NOT PRESENT",VLOOKUP(DATA!$P1870,'M2'!$A:$C,R$2,FALSE)),IF($N1870=0,IF(ISERROR(VLOOKUP($P1870,'M1'!$A:$C,R$2,FALSE)),IF(ISERROR(VLOOKUP(DATA!$P1870,'M2'!$A:$C,R$2,FALSE)),"NOT PRESENT",VLOOKUP(DATA!$P1870,'M2'!$A:$C,R$2,FALSE)),VLOOKUP($P1870,'M1'!$A:$C,R$2,FALSE)),"SPECIFY METHOD")))</f>
        <v>No Debris found</v>
      </c>
      <c r="S1870" s="33">
        <f t="shared" si="3608"/>
        <v>0</v>
      </c>
      <c r="T1870" s="2">
        <v>0</v>
      </c>
    </row>
    <row r="1871" spans="2:20">
      <c r="B1871" s="2" t="str">
        <f t="shared" ref="B1871:D1871" si="3727">IF(ISERROR(B1870),IF(ISERROR(B1869),IF(ISERROR(B1868),"BLANK",B1868),B1869),B1870)</f>
        <v>LH</v>
      </c>
      <c r="C1871" s="2" t="str">
        <f t="shared" si="3727"/>
        <v>KK</v>
      </c>
      <c r="D1871" s="2" t="str">
        <f t="shared" si="3727"/>
        <v>BC3</v>
      </c>
      <c r="E1871" s="7" t="str">
        <f>IF(ISERROR(VLOOKUP($D1871,SITES!$A:$E,2,FALSE)),"",VLOOKUP($D1871,SITES!$A:$E,2,FALSE))</f>
        <v>Broward County 3</v>
      </c>
      <c r="F1871" s="4">
        <f>IF(ISERROR(VLOOKUP($D1871,SITES!$A:$E,3,FALSE)),"",VLOOKUP($D1871,SITES!$A:$E,3,FALSE))</f>
        <v>26.158633333333334</v>
      </c>
      <c r="G1871" s="31">
        <f>IF(ISERROR(VLOOKUP($D1871,SITES!$A:$E,4,FALSE)),"",VLOOKUP($D1871,SITES!$A:$E,4,FALSE))</f>
        <v>-80.077349999999996</v>
      </c>
      <c r="H1871" s="50">
        <f t="shared" ref="H1871:P1871" si="3728">IF(ISERROR(H1870),IF(ISERROR(H1869),IF(ISERROR(H1868),"BLANK",H1868),H1869),H1870)</f>
        <v>45479</v>
      </c>
      <c r="I1871" s="2">
        <f t="shared" si="3728"/>
        <v>15</v>
      </c>
      <c r="J1871" s="2" t="str">
        <f t="shared" si="3728"/>
        <v>N</v>
      </c>
      <c r="K1871" s="6">
        <f t="shared" si="3728"/>
        <v>0.41666666666666669</v>
      </c>
      <c r="L1871" s="2" t="str">
        <f t="shared" si="3728"/>
        <v>Angela</v>
      </c>
      <c r="M1871" s="2">
        <f t="shared" si="3728"/>
        <v>18.899999999999999</v>
      </c>
      <c r="N1871" s="2">
        <f t="shared" si="3728"/>
        <v>2</v>
      </c>
      <c r="O1871" s="2">
        <f t="shared" si="3728"/>
        <v>2</v>
      </c>
      <c r="P1871" s="2" t="str">
        <f t="shared" si="3728"/>
        <v>dez</v>
      </c>
      <c r="Q1871" s="7" t="str">
        <f>IF($N1871=1,IF(ISERROR(VLOOKUP($P1871,'M1'!$A:$C,Q$2,FALSE)),"NOT PRESENT",VLOOKUP($P1871,'M1'!$A:$C,Q$2,FALSE)),IF($N1871=2,IF(ISERROR(VLOOKUP(DATA!$P1871,'M2'!$A:$C,Q$2,FALSE)),"NOT PRESENT",VLOOKUP(DATA!$P1871,'M2'!$A:$C,Q$2,FALSE)),IF($N1871=0,IF(ISERROR(VLOOKUP($P1871,'M1'!$A:$C,Q$2,FALSE)),IF(ISERROR(VLOOKUP(DATA!$P1871,'M2'!$A:$C,Q$2,FALSE)),"NOT PRESENT",VLOOKUP(DATA!$P1871,'M2'!$A:$C,Q$2,FALSE)),VLOOKUP($P1871,'M1'!$A:$C,Q$2,FALSE)),"SPECIFY METHOD")))</f>
        <v>Debris - Zero</v>
      </c>
      <c r="R1871" s="7" t="str">
        <f>IF($N1871=1,IF(ISERROR(VLOOKUP($P1871,'M1'!$A:$C,R$2,FALSE)),"NOT PRESENT",VLOOKUP($P1871,'M1'!$A:$C,R$2,FALSE)),IF($N1871=2,IF(ISERROR(VLOOKUP(DATA!$P1871,'M2'!$A:$C,R$2,FALSE)),"NOT PRESENT",VLOOKUP(DATA!$P1871,'M2'!$A:$C,R$2,FALSE)),IF($N1871=0,IF(ISERROR(VLOOKUP($P1871,'M1'!$A:$C,R$2,FALSE)),IF(ISERROR(VLOOKUP(DATA!$P1871,'M2'!$A:$C,R$2,FALSE)),"NOT PRESENT",VLOOKUP(DATA!$P1871,'M2'!$A:$C,R$2,FALSE)),VLOOKUP($P1871,'M1'!$A:$C,R$2,FALSE)),"SPECIFY METHOD")))</f>
        <v>No Debris found</v>
      </c>
      <c r="S1871" s="33">
        <f t="shared" si="3608"/>
        <v>0</v>
      </c>
      <c r="T1871" s="2">
        <v>0</v>
      </c>
    </row>
    <row r="1872" spans="2:20">
      <c r="B1872" s="2" t="str">
        <f t="shared" ref="B1872:D1872" si="3729">IF(ISERROR(B1871),IF(ISERROR(B1870),IF(ISERROR(B1869),"BLANK",B1869),B1870),B1871)</f>
        <v>LH</v>
      </c>
      <c r="C1872" s="2" t="str">
        <f t="shared" si="3729"/>
        <v>KK</v>
      </c>
      <c r="D1872" s="2" t="str">
        <f t="shared" si="3729"/>
        <v>BC3</v>
      </c>
      <c r="E1872" s="7" t="str">
        <f>IF(ISERROR(VLOOKUP($D1872,SITES!$A:$E,2,FALSE)),"",VLOOKUP($D1872,SITES!$A:$E,2,FALSE))</f>
        <v>Broward County 3</v>
      </c>
      <c r="F1872" s="4">
        <f>IF(ISERROR(VLOOKUP($D1872,SITES!$A:$E,3,FALSE)),"",VLOOKUP($D1872,SITES!$A:$E,3,FALSE))</f>
        <v>26.158633333333334</v>
      </c>
      <c r="G1872" s="31">
        <f>IF(ISERROR(VLOOKUP($D1872,SITES!$A:$E,4,FALSE)),"",VLOOKUP($D1872,SITES!$A:$E,4,FALSE))</f>
        <v>-80.077349999999996</v>
      </c>
      <c r="H1872" s="50">
        <f t="shared" ref="H1872:P1872" si="3730">IF(ISERROR(H1871),IF(ISERROR(H1870),IF(ISERROR(H1869),"BLANK",H1869),H1870),H1871)</f>
        <v>45479</v>
      </c>
      <c r="I1872" s="2">
        <f t="shared" si="3730"/>
        <v>15</v>
      </c>
      <c r="J1872" s="2" t="str">
        <f t="shared" si="3730"/>
        <v>N</v>
      </c>
      <c r="K1872" s="6">
        <f t="shared" si="3730"/>
        <v>0.41666666666666669</v>
      </c>
      <c r="L1872" s="2" t="str">
        <f t="shared" si="3730"/>
        <v>Angela</v>
      </c>
      <c r="M1872" s="2">
        <f t="shared" si="3730"/>
        <v>18.899999999999999</v>
      </c>
      <c r="N1872" s="2">
        <f t="shared" si="3730"/>
        <v>2</v>
      </c>
      <c r="O1872" s="2">
        <f t="shared" si="3730"/>
        <v>2</v>
      </c>
      <c r="P1872" s="2" t="str">
        <f t="shared" si="3730"/>
        <v>dez</v>
      </c>
      <c r="Q1872" s="7" t="str">
        <f>IF($N1872=1,IF(ISERROR(VLOOKUP($P1872,'M1'!$A:$C,Q$2,FALSE)),"NOT PRESENT",VLOOKUP($P1872,'M1'!$A:$C,Q$2,FALSE)),IF($N1872=2,IF(ISERROR(VLOOKUP(DATA!$P1872,'M2'!$A:$C,Q$2,FALSE)),"NOT PRESENT",VLOOKUP(DATA!$P1872,'M2'!$A:$C,Q$2,FALSE)),IF($N1872=0,IF(ISERROR(VLOOKUP($P1872,'M1'!$A:$C,Q$2,FALSE)),IF(ISERROR(VLOOKUP(DATA!$P1872,'M2'!$A:$C,Q$2,FALSE)),"NOT PRESENT",VLOOKUP(DATA!$P1872,'M2'!$A:$C,Q$2,FALSE)),VLOOKUP($P1872,'M1'!$A:$C,Q$2,FALSE)),"SPECIFY METHOD")))</f>
        <v>Debris - Zero</v>
      </c>
      <c r="R1872" s="7" t="str">
        <f>IF($N1872=1,IF(ISERROR(VLOOKUP($P1872,'M1'!$A:$C,R$2,FALSE)),"NOT PRESENT",VLOOKUP($P1872,'M1'!$A:$C,R$2,FALSE)),IF($N1872=2,IF(ISERROR(VLOOKUP(DATA!$P1872,'M2'!$A:$C,R$2,FALSE)),"NOT PRESENT",VLOOKUP(DATA!$P1872,'M2'!$A:$C,R$2,FALSE)),IF($N1872=0,IF(ISERROR(VLOOKUP($P1872,'M1'!$A:$C,R$2,FALSE)),IF(ISERROR(VLOOKUP(DATA!$P1872,'M2'!$A:$C,R$2,FALSE)),"NOT PRESENT",VLOOKUP(DATA!$P1872,'M2'!$A:$C,R$2,FALSE)),VLOOKUP($P1872,'M1'!$A:$C,R$2,FALSE)),"SPECIFY METHOD")))</f>
        <v>No Debris found</v>
      </c>
      <c r="S1872" s="33">
        <f t="shared" si="3608"/>
        <v>0</v>
      </c>
      <c r="T1872" s="2">
        <v>0</v>
      </c>
    </row>
    <row r="1873" spans="2:20">
      <c r="B1873" s="2" t="str">
        <f t="shared" ref="B1873:D1873" si="3731">IF(ISERROR(B1872),IF(ISERROR(B1871),IF(ISERROR(B1870),"BLANK",B1870),B1871),B1872)</f>
        <v>LH</v>
      </c>
      <c r="C1873" s="2" t="str">
        <f t="shared" si="3731"/>
        <v>KK</v>
      </c>
      <c r="D1873" s="2" t="str">
        <f t="shared" si="3731"/>
        <v>BC3</v>
      </c>
      <c r="E1873" s="7" t="str">
        <f>IF(ISERROR(VLOOKUP($D1873,SITES!$A:$E,2,FALSE)),"",VLOOKUP($D1873,SITES!$A:$E,2,FALSE))</f>
        <v>Broward County 3</v>
      </c>
      <c r="F1873" s="4">
        <f>IF(ISERROR(VLOOKUP($D1873,SITES!$A:$E,3,FALSE)),"",VLOOKUP($D1873,SITES!$A:$E,3,FALSE))</f>
        <v>26.158633333333334</v>
      </c>
      <c r="G1873" s="31">
        <f>IF(ISERROR(VLOOKUP($D1873,SITES!$A:$E,4,FALSE)),"",VLOOKUP($D1873,SITES!$A:$E,4,FALSE))</f>
        <v>-80.077349999999996</v>
      </c>
      <c r="H1873" s="50">
        <f t="shared" ref="H1873:P1873" si="3732">IF(ISERROR(H1872),IF(ISERROR(H1871),IF(ISERROR(H1870),"BLANK",H1870),H1871),H1872)</f>
        <v>45479</v>
      </c>
      <c r="I1873" s="2">
        <f t="shared" si="3732"/>
        <v>15</v>
      </c>
      <c r="J1873" s="2" t="str">
        <f t="shared" si="3732"/>
        <v>N</v>
      </c>
      <c r="K1873" s="6">
        <f t="shared" si="3732"/>
        <v>0.41666666666666669</v>
      </c>
      <c r="L1873" s="2" t="str">
        <f t="shared" si="3732"/>
        <v>Angela</v>
      </c>
      <c r="M1873" s="2">
        <f t="shared" si="3732"/>
        <v>18.899999999999999</v>
      </c>
      <c r="N1873" s="2">
        <f t="shared" si="3732"/>
        <v>2</v>
      </c>
      <c r="O1873" s="2">
        <f t="shared" si="3732"/>
        <v>2</v>
      </c>
      <c r="P1873" s="2" t="str">
        <f t="shared" si="3732"/>
        <v>dez</v>
      </c>
      <c r="Q1873" s="7" t="str">
        <f>IF($N1873=1,IF(ISERROR(VLOOKUP($P1873,'M1'!$A:$C,Q$2,FALSE)),"NOT PRESENT",VLOOKUP($P1873,'M1'!$A:$C,Q$2,FALSE)),IF($N1873=2,IF(ISERROR(VLOOKUP(DATA!$P1873,'M2'!$A:$C,Q$2,FALSE)),"NOT PRESENT",VLOOKUP(DATA!$P1873,'M2'!$A:$C,Q$2,FALSE)),IF($N1873=0,IF(ISERROR(VLOOKUP($P1873,'M1'!$A:$C,Q$2,FALSE)),IF(ISERROR(VLOOKUP(DATA!$P1873,'M2'!$A:$C,Q$2,FALSE)),"NOT PRESENT",VLOOKUP(DATA!$P1873,'M2'!$A:$C,Q$2,FALSE)),VLOOKUP($P1873,'M1'!$A:$C,Q$2,FALSE)),"SPECIFY METHOD")))</f>
        <v>Debris - Zero</v>
      </c>
      <c r="R1873" s="7" t="str">
        <f>IF($N1873=1,IF(ISERROR(VLOOKUP($P1873,'M1'!$A:$C,R$2,FALSE)),"NOT PRESENT",VLOOKUP($P1873,'M1'!$A:$C,R$2,FALSE)),IF($N1873=2,IF(ISERROR(VLOOKUP(DATA!$P1873,'M2'!$A:$C,R$2,FALSE)),"NOT PRESENT",VLOOKUP(DATA!$P1873,'M2'!$A:$C,R$2,FALSE)),IF($N1873=0,IF(ISERROR(VLOOKUP($P1873,'M1'!$A:$C,R$2,FALSE)),IF(ISERROR(VLOOKUP(DATA!$P1873,'M2'!$A:$C,R$2,FALSE)),"NOT PRESENT",VLOOKUP(DATA!$P1873,'M2'!$A:$C,R$2,FALSE)),VLOOKUP($P1873,'M1'!$A:$C,R$2,FALSE)),"SPECIFY METHOD")))</f>
        <v>No Debris found</v>
      </c>
      <c r="S1873" s="33">
        <f t="shared" si="3608"/>
        <v>0</v>
      </c>
      <c r="T1873" s="2">
        <v>0</v>
      </c>
    </row>
    <row r="1874" spans="2:20">
      <c r="B1874" s="2" t="str">
        <f t="shared" ref="B1874:D1874" si="3733">IF(ISERROR(B1873),IF(ISERROR(B1872),IF(ISERROR(B1871),"BLANK",B1871),B1872),B1873)</f>
        <v>LH</v>
      </c>
      <c r="C1874" s="2" t="str">
        <f t="shared" si="3733"/>
        <v>KK</v>
      </c>
      <c r="D1874" s="2" t="str">
        <f t="shared" si="3733"/>
        <v>BC3</v>
      </c>
      <c r="E1874" s="7" t="str">
        <f>IF(ISERROR(VLOOKUP($D1874,SITES!$A:$E,2,FALSE)),"",VLOOKUP($D1874,SITES!$A:$E,2,FALSE))</f>
        <v>Broward County 3</v>
      </c>
      <c r="F1874" s="4">
        <f>IF(ISERROR(VLOOKUP($D1874,SITES!$A:$E,3,FALSE)),"",VLOOKUP($D1874,SITES!$A:$E,3,FALSE))</f>
        <v>26.158633333333334</v>
      </c>
      <c r="G1874" s="31">
        <f>IF(ISERROR(VLOOKUP($D1874,SITES!$A:$E,4,FALSE)),"",VLOOKUP($D1874,SITES!$A:$E,4,FALSE))</f>
        <v>-80.077349999999996</v>
      </c>
      <c r="H1874" s="50">
        <f t="shared" ref="H1874:P1874" si="3734">IF(ISERROR(H1873),IF(ISERROR(H1872),IF(ISERROR(H1871),"BLANK",H1871),H1872),H1873)</f>
        <v>45479</v>
      </c>
      <c r="I1874" s="2">
        <f t="shared" si="3734"/>
        <v>15</v>
      </c>
      <c r="J1874" s="2" t="str">
        <f t="shared" si="3734"/>
        <v>N</v>
      </c>
      <c r="K1874" s="6">
        <f t="shared" si="3734"/>
        <v>0.41666666666666669</v>
      </c>
      <c r="L1874" s="2" t="str">
        <f t="shared" si="3734"/>
        <v>Angela</v>
      </c>
      <c r="M1874" s="2">
        <f t="shared" si="3734"/>
        <v>18.899999999999999</v>
      </c>
      <c r="N1874" s="2">
        <f t="shared" si="3734"/>
        <v>2</v>
      </c>
      <c r="O1874" s="2">
        <f t="shared" si="3734"/>
        <v>2</v>
      </c>
      <c r="P1874" s="2" t="str">
        <f t="shared" si="3734"/>
        <v>dez</v>
      </c>
      <c r="Q1874" s="7" t="str">
        <f>IF($N1874=1,IF(ISERROR(VLOOKUP($P1874,'M1'!$A:$C,Q$2,FALSE)),"NOT PRESENT",VLOOKUP($P1874,'M1'!$A:$C,Q$2,FALSE)),IF($N1874=2,IF(ISERROR(VLOOKUP(DATA!$P1874,'M2'!$A:$C,Q$2,FALSE)),"NOT PRESENT",VLOOKUP(DATA!$P1874,'M2'!$A:$C,Q$2,FALSE)),IF($N1874=0,IF(ISERROR(VLOOKUP($P1874,'M1'!$A:$C,Q$2,FALSE)),IF(ISERROR(VLOOKUP(DATA!$P1874,'M2'!$A:$C,Q$2,FALSE)),"NOT PRESENT",VLOOKUP(DATA!$P1874,'M2'!$A:$C,Q$2,FALSE)),VLOOKUP($P1874,'M1'!$A:$C,Q$2,FALSE)),"SPECIFY METHOD")))</f>
        <v>Debris - Zero</v>
      </c>
      <c r="R1874" s="7" t="str">
        <f>IF($N1874=1,IF(ISERROR(VLOOKUP($P1874,'M1'!$A:$C,R$2,FALSE)),"NOT PRESENT",VLOOKUP($P1874,'M1'!$A:$C,R$2,FALSE)),IF($N1874=2,IF(ISERROR(VLOOKUP(DATA!$P1874,'M2'!$A:$C,R$2,FALSE)),"NOT PRESENT",VLOOKUP(DATA!$P1874,'M2'!$A:$C,R$2,FALSE)),IF($N1874=0,IF(ISERROR(VLOOKUP($P1874,'M1'!$A:$C,R$2,FALSE)),IF(ISERROR(VLOOKUP(DATA!$P1874,'M2'!$A:$C,R$2,FALSE)),"NOT PRESENT",VLOOKUP(DATA!$P1874,'M2'!$A:$C,R$2,FALSE)),VLOOKUP($P1874,'M1'!$A:$C,R$2,FALSE)),"SPECIFY METHOD")))</f>
        <v>No Debris found</v>
      </c>
      <c r="S1874" s="33">
        <f t="shared" si="3608"/>
        <v>0</v>
      </c>
      <c r="T1874" s="2">
        <v>0</v>
      </c>
    </row>
    <row r="1875" spans="2:20">
      <c r="B1875" s="2" t="str">
        <f t="shared" ref="B1875:D1875" si="3735">IF(ISERROR(B1874),IF(ISERROR(B1873),IF(ISERROR(B1872),"BLANK",B1872),B1873),B1874)</f>
        <v>LH</v>
      </c>
      <c r="C1875" s="2" t="str">
        <f t="shared" si="3735"/>
        <v>KK</v>
      </c>
      <c r="D1875" s="2" t="str">
        <f t="shared" si="3735"/>
        <v>BC3</v>
      </c>
      <c r="E1875" s="7" t="str">
        <f>IF(ISERROR(VLOOKUP($D1875,SITES!$A:$E,2,FALSE)),"",VLOOKUP($D1875,SITES!$A:$E,2,FALSE))</f>
        <v>Broward County 3</v>
      </c>
      <c r="F1875" s="4">
        <f>IF(ISERROR(VLOOKUP($D1875,SITES!$A:$E,3,FALSE)),"",VLOOKUP($D1875,SITES!$A:$E,3,FALSE))</f>
        <v>26.158633333333334</v>
      </c>
      <c r="G1875" s="31">
        <f>IF(ISERROR(VLOOKUP($D1875,SITES!$A:$E,4,FALSE)),"",VLOOKUP($D1875,SITES!$A:$E,4,FALSE))</f>
        <v>-80.077349999999996</v>
      </c>
      <c r="H1875" s="50">
        <f t="shared" ref="H1875:P1875" si="3736">IF(ISERROR(H1874),IF(ISERROR(H1873),IF(ISERROR(H1872),"BLANK",H1872),H1873),H1874)</f>
        <v>45479</v>
      </c>
      <c r="I1875" s="2">
        <f t="shared" si="3736"/>
        <v>15</v>
      </c>
      <c r="J1875" s="2" t="str">
        <f t="shared" si="3736"/>
        <v>N</v>
      </c>
      <c r="K1875" s="6">
        <f t="shared" si="3736"/>
        <v>0.41666666666666669</v>
      </c>
      <c r="L1875" s="2" t="str">
        <f t="shared" si="3736"/>
        <v>Angela</v>
      </c>
      <c r="M1875" s="2">
        <f t="shared" si="3736"/>
        <v>18.899999999999999</v>
      </c>
      <c r="N1875" s="2">
        <f t="shared" si="3736"/>
        <v>2</v>
      </c>
      <c r="O1875" s="2">
        <f t="shared" si="3736"/>
        <v>2</v>
      </c>
      <c r="P1875" s="2" t="str">
        <f t="shared" si="3736"/>
        <v>dez</v>
      </c>
      <c r="Q1875" s="7" t="str">
        <f>IF($N1875=1,IF(ISERROR(VLOOKUP($P1875,'M1'!$A:$C,Q$2,FALSE)),"NOT PRESENT",VLOOKUP($P1875,'M1'!$A:$C,Q$2,FALSE)),IF($N1875=2,IF(ISERROR(VLOOKUP(DATA!$P1875,'M2'!$A:$C,Q$2,FALSE)),"NOT PRESENT",VLOOKUP(DATA!$P1875,'M2'!$A:$C,Q$2,FALSE)),IF($N1875=0,IF(ISERROR(VLOOKUP($P1875,'M1'!$A:$C,Q$2,FALSE)),IF(ISERROR(VLOOKUP(DATA!$P1875,'M2'!$A:$C,Q$2,FALSE)),"NOT PRESENT",VLOOKUP(DATA!$P1875,'M2'!$A:$C,Q$2,FALSE)),VLOOKUP($P1875,'M1'!$A:$C,Q$2,FALSE)),"SPECIFY METHOD")))</f>
        <v>Debris - Zero</v>
      </c>
      <c r="R1875" s="7" t="str">
        <f>IF($N1875=1,IF(ISERROR(VLOOKUP($P1875,'M1'!$A:$C,R$2,FALSE)),"NOT PRESENT",VLOOKUP($P1875,'M1'!$A:$C,R$2,FALSE)),IF($N1875=2,IF(ISERROR(VLOOKUP(DATA!$P1875,'M2'!$A:$C,R$2,FALSE)),"NOT PRESENT",VLOOKUP(DATA!$P1875,'M2'!$A:$C,R$2,FALSE)),IF($N1875=0,IF(ISERROR(VLOOKUP($P1875,'M1'!$A:$C,R$2,FALSE)),IF(ISERROR(VLOOKUP(DATA!$P1875,'M2'!$A:$C,R$2,FALSE)),"NOT PRESENT",VLOOKUP(DATA!$P1875,'M2'!$A:$C,R$2,FALSE)),VLOOKUP($P1875,'M1'!$A:$C,R$2,FALSE)),"SPECIFY METHOD")))</f>
        <v>No Debris found</v>
      </c>
      <c r="S1875" s="33">
        <f t="shared" ref="S1875:S1938" si="3737">SUM(T1875:AV1875)</f>
        <v>0</v>
      </c>
      <c r="T1875" s="2">
        <v>0</v>
      </c>
    </row>
    <row r="1876" spans="2:20">
      <c r="B1876" s="2" t="str">
        <f t="shared" ref="B1876:D1876" si="3738">IF(ISERROR(B1875),IF(ISERROR(B1874),IF(ISERROR(B1873),"BLANK",B1873),B1874),B1875)</f>
        <v>LH</v>
      </c>
      <c r="C1876" s="2" t="str">
        <f t="shared" si="3738"/>
        <v>KK</v>
      </c>
      <c r="D1876" s="2" t="str">
        <f t="shared" si="3738"/>
        <v>BC3</v>
      </c>
      <c r="E1876" s="7" t="str">
        <f>IF(ISERROR(VLOOKUP($D1876,SITES!$A:$E,2,FALSE)),"",VLOOKUP($D1876,SITES!$A:$E,2,FALSE))</f>
        <v>Broward County 3</v>
      </c>
      <c r="F1876" s="4">
        <f>IF(ISERROR(VLOOKUP($D1876,SITES!$A:$E,3,FALSE)),"",VLOOKUP($D1876,SITES!$A:$E,3,FALSE))</f>
        <v>26.158633333333334</v>
      </c>
      <c r="G1876" s="31">
        <f>IF(ISERROR(VLOOKUP($D1876,SITES!$A:$E,4,FALSE)),"",VLOOKUP($D1876,SITES!$A:$E,4,FALSE))</f>
        <v>-80.077349999999996</v>
      </c>
      <c r="H1876" s="50">
        <f t="shared" ref="H1876:P1876" si="3739">IF(ISERROR(H1875),IF(ISERROR(H1874),IF(ISERROR(H1873),"BLANK",H1873),H1874),H1875)</f>
        <v>45479</v>
      </c>
      <c r="I1876" s="2">
        <f t="shared" si="3739"/>
        <v>15</v>
      </c>
      <c r="J1876" s="2" t="str">
        <f t="shared" si="3739"/>
        <v>N</v>
      </c>
      <c r="K1876" s="6">
        <f t="shared" si="3739"/>
        <v>0.41666666666666669</v>
      </c>
      <c r="L1876" s="2" t="str">
        <f t="shared" si="3739"/>
        <v>Angela</v>
      </c>
      <c r="M1876" s="2">
        <f t="shared" si="3739"/>
        <v>18.899999999999999</v>
      </c>
      <c r="N1876" s="2">
        <f t="shared" si="3739"/>
        <v>2</v>
      </c>
      <c r="O1876" s="2">
        <f t="shared" si="3739"/>
        <v>2</v>
      </c>
      <c r="P1876" s="2" t="str">
        <f t="shared" si="3739"/>
        <v>dez</v>
      </c>
      <c r="Q1876" s="7" t="str">
        <f>IF($N1876=1,IF(ISERROR(VLOOKUP($P1876,'M1'!$A:$C,Q$2,FALSE)),"NOT PRESENT",VLOOKUP($P1876,'M1'!$A:$C,Q$2,FALSE)),IF($N1876=2,IF(ISERROR(VLOOKUP(DATA!$P1876,'M2'!$A:$C,Q$2,FALSE)),"NOT PRESENT",VLOOKUP(DATA!$P1876,'M2'!$A:$C,Q$2,FALSE)),IF($N1876=0,IF(ISERROR(VLOOKUP($P1876,'M1'!$A:$C,Q$2,FALSE)),IF(ISERROR(VLOOKUP(DATA!$P1876,'M2'!$A:$C,Q$2,FALSE)),"NOT PRESENT",VLOOKUP(DATA!$P1876,'M2'!$A:$C,Q$2,FALSE)),VLOOKUP($P1876,'M1'!$A:$C,Q$2,FALSE)),"SPECIFY METHOD")))</f>
        <v>Debris - Zero</v>
      </c>
      <c r="R1876" s="7" t="str">
        <f>IF($N1876=1,IF(ISERROR(VLOOKUP($P1876,'M1'!$A:$C,R$2,FALSE)),"NOT PRESENT",VLOOKUP($P1876,'M1'!$A:$C,R$2,FALSE)),IF($N1876=2,IF(ISERROR(VLOOKUP(DATA!$P1876,'M2'!$A:$C,R$2,FALSE)),"NOT PRESENT",VLOOKUP(DATA!$P1876,'M2'!$A:$C,R$2,FALSE)),IF($N1876=0,IF(ISERROR(VLOOKUP($P1876,'M1'!$A:$C,R$2,FALSE)),IF(ISERROR(VLOOKUP(DATA!$P1876,'M2'!$A:$C,R$2,FALSE)),"NOT PRESENT",VLOOKUP(DATA!$P1876,'M2'!$A:$C,R$2,FALSE)),VLOOKUP($P1876,'M1'!$A:$C,R$2,FALSE)),"SPECIFY METHOD")))</f>
        <v>No Debris found</v>
      </c>
      <c r="S1876" s="33">
        <f t="shared" si="3737"/>
        <v>0</v>
      </c>
      <c r="T1876" s="2">
        <v>0</v>
      </c>
    </row>
    <row r="1877" spans="2:20">
      <c r="B1877" s="2" t="str">
        <f t="shared" ref="B1877:D1877" si="3740">IF(ISERROR(B1876),IF(ISERROR(B1875),IF(ISERROR(B1874),"BLANK",B1874),B1875),B1876)</f>
        <v>LH</v>
      </c>
      <c r="C1877" s="2" t="str">
        <f t="shared" si="3740"/>
        <v>KK</v>
      </c>
      <c r="D1877" s="2" t="str">
        <f t="shared" si="3740"/>
        <v>BC3</v>
      </c>
      <c r="E1877" s="7" t="str">
        <f>IF(ISERROR(VLOOKUP($D1877,SITES!$A:$E,2,FALSE)),"",VLOOKUP($D1877,SITES!$A:$E,2,FALSE))</f>
        <v>Broward County 3</v>
      </c>
      <c r="F1877" s="4">
        <f>IF(ISERROR(VLOOKUP($D1877,SITES!$A:$E,3,FALSE)),"",VLOOKUP($D1877,SITES!$A:$E,3,FALSE))</f>
        <v>26.158633333333334</v>
      </c>
      <c r="G1877" s="31">
        <f>IF(ISERROR(VLOOKUP($D1877,SITES!$A:$E,4,FALSE)),"",VLOOKUP($D1877,SITES!$A:$E,4,FALSE))</f>
        <v>-80.077349999999996</v>
      </c>
      <c r="H1877" s="50">
        <f t="shared" ref="H1877:P1877" si="3741">IF(ISERROR(H1876),IF(ISERROR(H1875),IF(ISERROR(H1874),"BLANK",H1874),H1875),H1876)</f>
        <v>45479</v>
      </c>
      <c r="I1877" s="2">
        <f t="shared" si="3741"/>
        <v>15</v>
      </c>
      <c r="J1877" s="2" t="str">
        <f t="shared" si="3741"/>
        <v>N</v>
      </c>
      <c r="K1877" s="6">
        <f t="shared" si="3741"/>
        <v>0.41666666666666669</v>
      </c>
      <c r="L1877" s="2" t="str">
        <f t="shared" si="3741"/>
        <v>Angela</v>
      </c>
      <c r="M1877" s="2">
        <f t="shared" si="3741"/>
        <v>18.899999999999999</v>
      </c>
      <c r="N1877" s="2">
        <f t="shared" si="3741"/>
        <v>2</v>
      </c>
      <c r="O1877" s="2">
        <f t="shared" si="3741"/>
        <v>2</v>
      </c>
      <c r="P1877" s="2" t="str">
        <f t="shared" si="3741"/>
        <v>dez</v>
      </c>
      <c r="Q1877" s="7" t="str">
        <f>IF($N1877=1,IF(ISERROR(VLOOKUP($P1877,'M1'!$A:$C,Q$2,FALSE)),"NOT PRESENT",VLOOKUP($P1877,'M1'!$A:$C,Q$2,FALSE)),IF($N1877=2,IF(ISERROR(VLOOKUP(DATA!$P1877,'M2'!$A:$C,Q$2,FALSE)),"NOT PRESENT",VLOOKUP(DATA!$P1877,'M2'!$A:$C,Q$2,FALSE)),IF($N1877=0,IF(ISERROR(VLOOKUP($P1877,'M1'!$A:$C,Q$2,FALSE)),IF(ISERROR(VLOOKUP(DATA!$P1877,'M2'!$A:$C,Q$2,FALSE)),"NOT PRESENT",VLOOKUP(DATA!$P1877,'M2'!$A:$C,Q$2,FALSE)),VLOOKUP($P1877,'M1'!$A:$C,Q$2,FALSE)),"SPECIFY METHOD")))</f>
        <v>Debris - Zero</v>
      </c>
      <c r="R1877" s="7" t="str">
        <f>IF($N1877=1,IF(ISERROR(VLOOKUP($P1877,'M1'!$A:$C,R$2,FALSE)),"NOT PRESENT",VLOOKUP($P1877,'M1'!$A:$C,R$2,FALSE)),IF($N1877=2,IF(ISERROR(VLOOKUP(DATA!$P1877,'M2'!$A:$C,R$2,FALSE)),"NOT PRESENT",VLOOKUP(DATA!$P1877,'M2'!$A:$C,R$2,FALSE)),IF($N1877=0,IF(ISERROR(VLOOKUP($P1877,'M1'!$A:$C,R$2,FALSE)),IF(ISERROR(VLOOKUP(DATA!$P1877,'M2'!$A:$C,R$2,FALSE)),"NOT PRESENT",VLOOKUP(DATA!$P1877,'M2'!$A:$C,R$2,FALSE)),VLOOKUP($P1877,'M1'!$A:$C,R$2,FALSE)),"SPECIFY METHOD")))</f>
        <v>No Debris found</v>
      </c>
      <c r="S1877" s="33">
        <f t="shared" si="3737"/>
        <v>0</v>
      </c>
      <c r="T1877" s="2">
        <v>0</v>
      </c>
    </row>
    <row r="1878" spans="2:20">
      <c r="B1878" s="2" t="str">
        <f t="shared" ref="B1878:D1878" si="3742">IF(ISERROR(B1877),IF(ISERROR(B1876),IF(ISERROR(B1875),"BLANK",B1875),B1876),B1877)</f>
        <v>LH</v>
      </c>
      <c r="C1878" s="2" t="str">
        <f t="shared" si="3742"/>
        <v>KK</v>
      </c>
      <c r="D1878" s="2" t="str">
        <f t="shared" si="3742"/>
        <v>BC3</v>
      </c>
      <c r="E1878" s="7" t="str">
        <f>IF(ISERROR(VLOOKUP($D1878,SITES!$A:$E,2,FALSE)),"",VLOOKUP($D1878,SITES!$A:$E,2,FALSE))</f>
        <v>Broward County 3</v>
      </c>
      <c r="F1878" s="4">
        <f>IF(ISERROR(VLOOKUP($D1878,SITES!$A:$E,3,FALSE)),"",VLOOKUP($D1878,SITES!$A:$E,3,FALSE))</f>
        <v>26.158633333333334</v>
      </c>
      <c r="G1878" s="31">
        <f>IF(ISERROR(VLOOKUP($D1878,SITES!$A:$E,4,FALSE)),"",VLOOKUP($D1878,SITES!$A:$E,4,FALSE))</f>
        <v>-80.077349999999996</v>
      </c>
      <c r="H1878" s="50">
        <f t="shared" ref="H1878:P1878" si="3743">IF(ISERROR(H1877),IF(ISERROR(H1876),IF(ISERROR(H1875),"BLANK",H1875),H1876),H1877)</f>
        <v>45479</v>
      </c>
      <c r="I1878" s="2">
        <f t="shared" si="3743"/>
        <v>15</v>
      </c>
      <c r="J1878" s="2" t="str">
        <f t="shared" si="3743"/>
        <v>N</v>
      </c>
      <c r="K1878" s="6">
        <f t="shared" si="3743"/>
        <v>0.41666666666666669</v>
      </c>
      <c r="L1878" s="2" t="str">
        <f t="shared" si="3743"/>
        <v>Angela</v>
      </c>
      <c r="M1878" s="2">
        <f t="shared" si="3743"/>
        <v>18.899999999999999</v>
      </c>
      <c r="N1878" s="2">
        <f t="shared" si="3743"/>
        <v>2</v>
      </c>
      <c r="O1878" s="2">
        <f t="shared" si="3743"/>
        <v>2</v>
      </c>
      <c r="P1878" s="2" t="str">
        <f t="shared" si="3743"/>
        <v>dez</v>
      </c>
      <c r="Q1878" s="7" t="str">
        <f>IF($N1878=1,IF(ISERROR(VLOOKUP($P1878,'M1'!$A:$C,Q$2,FALSE)),"NOT PRESENT",VLOOKUP($P1878,'M1'!$A:$C,Q$2,FALSE)),IF($N1878=2,IF(ISERROR(VLOOKUP(DATA!$P1878,'M2'!$A:$C,Q$2,FALSE)),"NOT PRESENT",VLOOKUP(DATA!$P1878,'M2'!$A:$C,Q$2,FALSE)),IF($N1878=0,IF(ISERROR(VLOOKUP($P1878,'M1'!$A:$C,Q$2,FALSE)),IF(ISERROR(VLOOKUP(DATA!$P1878,'M2'!$A:$C,Q$2,FALSE)),"NOT PRESENT",VLOOKUP(DATA!$P1878,'M2'!$A:$C,Q$2,FALSE)),VLOOKUP($P1878,'M1'!$A:$C,Q$2,FALSE)),"SPECIFY METHOD")))</f>
        <v>Debris - Zero</v>
      </c>
      <c r="R1878" s="7" t="str">
        <f>IF($N1878=1,IF(ISERROR(VLOOKUP($P1878,'M1'!$A:$C,R$2,FALSE)),"NOT PRESENT",VLOOKUP($P1878,'M1'!$A:$C,R$2,FALSE)),IF($N1878=2,IF(ISERROR(VLOOKUP(DATA!$P1878,'M2'!$A:$C,R$2,FALSE)),"NOT PRESENT",VLOOKUP(DATA!$P1878,'M2'!$A:$C,R$2,FALSE)),IF($N1878=0,IF(ISERROR(VLOOKUP($P1878,'M1'!$A:$C,R$2,FALSE)),IF(ISERROR(VLOOKUP(DATA!$P1878,'M2'!$A:$C,R$2,FALSE)),"NOT PRESENT",VLOOKUP(DATA!$P1878,'M2'!$A:$C,R$2,FALSE)),VLOOKUP($P1878,'M1'!$A:$C,R$2,FALSE)),"SPECIFY METHOD")))</f>
        <v>No Debris found</v>
      </c>
      <c r="S1878" s="33">
        <f t="shared" si="3737"/>
        <v>0</v>
      </c>
      <c r="T1878" s="2">
        <v>0</v>
      </c>
    </row>
    <row r="1879" spans="2:20">
      <c r="B1879" s="2" t="str">
        <f t="shared" ref="B1879:D1879" si="3744">IF(ISERROR(B1878),IF(ISERROR(B1877),IF(ISERROR(B1876),"BLANK",B1876),B1877),B1878)</f>
        <v>LH</v>
      </c>
      <c r="C1879" s="2" t="str">
        <f t="shared" si="3744"/>
        <v>KK</v>
      </c>
      <c r="D1879" s="2" t="str">
        <f t="shared" si="3744"/>
        <v>BC3</v>
      </c>
      <c r="E1879" s="7" t="str">
        <f>IF(ISERROR(VLOOKUP($D1879,SITES!$A:$E,2,FALSE)),"",VLOOKUP($D1879,SITES!$A:$E,2,FALSE))</f>
        <v>Broward County 3</v>
      </c>
      <c r="F1879" s="4">
        <f>IF(ISERROR(VLOOKUP($D1879,SITES!$A:$E,3,FALSE)),"",VLOOKUP($D1879,SITES!$A:$E,3,FALSE))</f>
        <v>26.158633333333334</v>
      </c>
      <c r="G1879" s="31">
        <f>IF(ISERROR(VLOOKUP($D1879,SITES!$A:$E,4,FALSE)),"",VLOOKUP($D1879,SITES!$A:$E,4,FALSE))</f>
        <v>-80.077349999999996</v>
      </c>
      <c r="H1879" s="50">
        <f t="shared" ref="H1879:P1879" si="3745">IF(ISERROR(H1878),IF(ISERROR(H1877),IF(ISERROR(H1876),"BLANK",H1876),H1877),H1878)</f>
        <v>45479</v>
      </c>
      <c r="I1879" s="2">
        <f t="shared" si="3745"/>
        <v>15</v>
      </c>
      <c r="J1879" s="2" t="str">
        <f t="shared" si="3745"/>
        <v>N</v>
      </c>
      <c r="K1879" s="6">
        <f t="shared" si="3745"/>
        <v>0.41666666666666669</v>
      </c>
      <c r="L1879" s="2" t="str">
        <f t="shared" si="3745"/>
        <v>Angela</v>
      </c>
      <c r="M1879" s="2">
        <f t="shared" si="3745"/>
        <v>18.899999999999999</v>
      </c>
      <c r="N1879" s="2">
        <f t="shared" si="3745"/>
        <v>2</v>
      </c>
      <c r="O1879" s="2">
        <f t="shared" si="3745"/>
        <v>2</v>
      </c>
      <c r="P1879" s="2" t="str">
        <f t="shared" si="3745"/>
        <v>dez</v>
      </c>
      <c r="Q1879" s="7" t="str">
        <f>IF($N1879=1,IF(ISERROR(VLOOKUP($P1879,'M1'!$A:$C,Q$2,FALSE)),"NOT PRESENT",VLOOKUP($P1879,'M1'!$A:$C,Q$2,FALSE)),IF($N1879=2,IF(ISERROR(VLOOKUP(DATA!$P1879,'M2'!$A:$C,Q$2,FALSE)),"NOT PRESENT",VLOOKUP(DATA!$P1879,'M2'!$A:$C,Q$2,FALSE)),IF($N1879=0,IF(ISERROR(VLOOKUP($P1879,'M1'!$A:$C,Q$2,FALSE)),IF(ISERROR(VLOOKUP(DATA!$P1879,'M2'!$A:$C,Q$2,FALSE)),"NOT PRESENT",VLOOKUP(DATA!$P1879,'M2'!$A:$C,Q$2,FALSE)),VLOOKUP($P1879,'M1'!$A:$C,Q$2,FALSE)),"SPECIFY METHOD")))</f>
        <v>Debris - Zero</v>
      </c>
      <c r="R1879" s="7" t="str">
        <f>IF($N1879=1,IF(ISERROR(VLOOKUP($P1879,'M1'!$A:$C,R$2,FALSE)),"NOT PRESENT",VLOOKUP($P1879,'M1'!$A:$C,R$2,FALSE)),IF($N1879=2,IF(ISERROR(VLOOKUP(DATA!$P1879,'M2'!$A:$C,R$2,FALSE)),"NOT PRESENT",VLOOKUP(DATA!$P1879,'M2'!$A:$C,R$2,FALSE)),IF($N1879=0,IF(ISERROR(VLOOKUP($P1879,'M1'!$A:$C,R$2,FALSE)),IF(ISERROR(VLOOKUP(DATA!$P1879,'M2'!$A:$C,R$2,FALSE)),"NOT PRESENT",VLOOKUP(DATA!$P1879,'M2'!$A:$C,R$2,FALSE)),VLOOKUP($P1879,'M1'!$A:$C,R$2,FALSE)),"SPECIFY METHOD")))</f>
        <v>No Debris found</v>
      </c>
      <c r="S1879" s="33">
        <f t="shared" si="3737"/>
        <v>0</v>
      </c>
      <c r="T1879" s="2">
        <v>0</v>
      </c>
    </row>
    <row r="1880" spans="2:20">
      <c r="B1880" s="2" t="str">
        <f t="shared" ref="B1880:D1880" si="3746">IF(ISERROR(B1879),IF(ISERROR(B1878),IF(ISERROR(B1877),"BLANK",B1877),B1878),B1879)</f>
        <v>LH</v>
      </c>
      <c r="C1880" s="2" t="str">
        <f t="shared" si="3746"/>
        <v>KK</v>
      </c>
      <c r="D1880" s="2" t="str">
        <f t="shared" si="3746"/>
        <v>BC3</v>
      </c>
      <c r="E1880" s="7" t="str">
        <f>IF(ISERROR(VLOOKUP($D1880,SITES!$A:$E,2,FALSE)),"",VLOOKUP($D1880,SITES!$A:$E,2,FALSE))</f>
        <v>Broward County 3</v>
      </c>
      <c r="F1880" s="4">
        <f>IF(ISERROR(VLOOKUP($D1880,SITES!$A:$E,3,FALSE)),"",VLOOKUP($D1880,SITES!$A:$E,3,FALSE))</f>
        <v>26.158633333333334</v>
      </c>
      <c r="G1880" s="31">
        <f>IF(ISERROR(VLOOKUP($D1880,SITES!$A:$E,4,FALSE)),"",VLOOKUP($D1880,SITES!$A:$E,4,FALSE))</f>
        <v>-80.077349999999996</v>
      </c>
      <c r="H1880" s="50">
        <f t="shared" ref="H1880:P1880" si="3747">IF(ISERROR(H1879),IF(ISERROR(H1878),IF(ISERROR(H1877),"BLANK",H1877),H1878),H1879)</f>
        <v>45479</v>
      </c>
      <c r="I1880" s="2">
        <f t="shared" si="3747"/>
        <v>15</v>
      </c>
      <c r="J1880" s="2" t="str">
        <f t="shared" si="3747"/>
        <v>N</v>
      </c>
      <c r="K1880" s="6">
        <f t="shared" si="3747"/>
        <v>0.41666666666666669</v>
      </c>
      <c r="L1880" s="2" t="str">
        <f t="shared" si="3747"/>
        <v>Angela</v>
      </c>
      <c r="M1880" s="2">
        <f t="shared" si="3747"/>
        <v>18.899999999999999</v>
      </c>
      <c r="N1880" s="2">
        <f t="shared" si="3747"/>
        <v>2</v>
      </c>
      <c r="O1880" s="2">
        <f t="shared" si="3747"/>
        <v>2</v>
      </c>
      <c r="P1880" s="2" t="str">
        <f t="shared" si="3747"/>
        <v>dez</v>
      </c>
      <c r="Q1880" s="7" t="str">
        <f>IF($N1880=1,IF(ISERROR(VLOOKUP($P1880,'M1'!$A:$C,Q$2,FALSE)),"NOT PRESENT",VLOOKUP($P1880,'M1'!$A:$C,Q$2,FALSE)),IF($N1880=2,IF(ISERROR(VLOOKUP(DATA!$P1880,'M2'!$A:$C,Q$2,FALSE)),"NOT PRESENT",VLOOKUP(DATA!$P1880,'M2'!$A:$C,Q$2,FALSE)),IF($N1880=0,IF(ISERROR(VLOOKUP($P1880,'M1'!$A:$C,Q$2,FALSE)),IF(ISERROR(VLOOKUP(DATA!$P1880,'M2'!$A:$C,Q$2,FALSE)),"NOT PRESENT",VLOOKUP(DATA!$P1880,'M2'!$A:$C,Q$2,FALSE)),VLOOKUP($P1880,'M1'!$A:$C,Q$2,FALSE)),"SPECIFY METHOD")))</f>
        <v>Debris - Zero</v>
      </c>
      <c r="R1880" s="7" t="str">
        <f>IF($N1880=1,IF(ISERROR(VLOOKUP($P1880,'M1'!$A:$C,R$2,FALSE)),"NOT PRESENT",VLOOKUP($P1880,'M1'!$A:$C,R$2,FALSE)),IF($N1880=2,IF(ISERROR(VLOOKUP(DATA!$P1880,'M2'!$A:$C,R$2,FALSE)),"NOT PRESENT",VLOOKUP(DATA!$P1880,'M2'!$A:$C,R$2,FALSE)),IF($N1880=0,IF(ISERROR(VLOOKUP($P1880,'M1'!$A:$C,R$2,FALSE)),IF(ISERROR(VLOOKUP(DATA!$P1880,'M2'!$A:$C,R$2,FALSE)),"NOT PRESENT",VLOOKUP(DATA!$P1880,'M2'!$A:$C,R$2,FALSE)),VLOOKUP($P1880,'M1'!$A:$C,R$2,FALSE)),"SPECIFY METHOD")))</f>
        <v>No Debris found</v>
      </c>
      <c r="S1880" s="33">
        <f t="shared" si="3737"/>
        <v>0</v>
      </c>
      <c r="T1880" s="2">
        <v>0</v>
      </c>
    </row>
    <row r="1881" spans="2:20">
      <c r="B1881" s="2" t="str">
        <f t="shared" ref="B1881:D1881" si="3748">IF(ISERROR(B1880),IF(ISERROR(B1879),IF(ISERROR(B1878),"BLANK",B1878),B1879),B1880)</f>
        <v>LH</v>
      </c>
      <c r="C1881" s="2" t="str">
        <f t="shared" si="3748"/>
        <v>KK</v>
      </c>
      <c r="D1881" s="2" t="str">
        <f t="shared" si="3748"/>
        <v>BC3</v>
      </c>
      <c r="E1881" s="7" t="str">
        <f>IF(ISERROR(VLOOKUP($D1881,SITES!$A:$E,2,FALSE)),"",VLOOKUP($D1881,SITES!$A:$E,2,FALSE))</f>
        <v>Broward County 3</v>
      </c>
      <c r="F1881" s="4">
        <f>IF(ISERROR(VLOOKUP($D1881,SITES!$A:$E,3,FALSE)),"",VLOOKUP($D1881,SITES!$A:$E,3,FALSE))</f>
        <v>26.158633333333334</v>
      </c>
      <c r="G1881" s="31">
        <f>IF(ISERROR(VLOOKUP($D1881,SITES!$A:$E,4,FALSE)),"",VLOOKUP($D1881,SITES!$A:$E,4,FALSE))</f>
        <v>-80.077349999999996</v>
      </c>
      <c r="H1881" s="50">
        <f t="shared" ref="H1881:P1881" si="3749">IF(ISERROR(H1880),IF(ISERROR(H1879),IF(ISERROR(H1878),"BLANK",H1878),H1879),H1880)</f>
        <v>45479</v>
      </c>
      <c r="I1881" s="2">
        <f t="shared" si="3749"/>
        <v>15</v>
      </c>
      <c r="J1881" s="2" t="str">
        <f t="shared" si="3749"/>
        <v>N</v>
      </c>
      <c r="K1881" s="6">
        <f t="shared" si="3749"/>
        <v>0.41666666666666669</v>
      </c>
      <c r="L1881" s="2" t="str">
        <f t="shared" si="3749"/>
        <v>Angela</v>
      </c>
      <c r="M1881" s="2">
        <f t="shared" si="3749"/>
        <v>18.899999999999999</v>
      </c>
      <c r="N1881" s="2">
        <f t="shared" si="3749"/>
        <v>2</v>
      </c>
      <c r="O1881" s="2">
        <f t="shared" si="3749"/>
        <v>2</v>
      </c>
      <c r="P1881" s="2" t="str">
        <f t="shared" si="3749"/>
        <v>dez</v>
      </c>
      <c r="Q1881" s="7" t="str">
        <f>IF($N1881=1,IF(ISERROR(VLOOKUP($P1881,'M1'!$A:$C,Q$2,FALSE)),"NOT PRESENT",VLOOKUP($P1881,'M1'!$A:$C,Q$2,FALSE)),IF($N1881=2,IF(ISERROR(VLOOKUP(DATA!$P1881,'M2'!$A:$C,Q$2,FALSE)),"NOT PRESENT",VLOOKUP(DATA!$P1881,'M2'!$A:$C,Q$2,FALSE)),IF($N1881=0,IF(ISERROR(VLOOKUP($P1881,'M1'!$A:$C,Q$2,FALSE)),IF(ISERROR(VLOOKUP(DATA!$P1881,'M2'!$A:$C,Q$2,FALSE)),"NOT PRESENT",VLOOKUP(DATA!$P1881,'M2'!$A:$C,Q$2,FALSE)),VLOOKUP($P1881,'M1'!$A:$C,Q$2,FALSE)),"SPECIFY METHOD")))</f>
        <v>Debris - Zero</v>
      </c>
      <c r="R1881" s="7" t="str">
        <f>IF($N1881=1,IF(ISERROR(VLOOKUP($P1881,'M1'!$A:$C,R$2,FALSE)),"NOT PRESENT",VLOOKUP($P1881,'M1'!$A:$C,R$2,FALSE)),IF($N1881=2,IF(ISERROR(VLOOKUP(DATA!$P1881,'M2'!$A:$C,R$2,FALSE)),"NOT PRESENT",VLOOKUP(DATA!$P1881,'M2'!$A:$C,R$2,FALSE)),IF($N1881=0,IF(ISERROR(VLOOKUP($P1881,'M1'!$A:$C,R$2,FALSE)),IF(ISERROR(VLOOKUP(DATA!$P1881,'M2'!$A:$C,R$2,FALSE)),"NOT PRESENT",VLOOKUP(DATA!$P1881,'M2'!$A:$C,R$2,FALSE)),VLOOKUP($P1881,'M1'!$A:$C,R$2,FALSE)),"SPECIFY METHOD")))</f>
        <v>No Debris found</v>
      </c>
      <c r="S1881" s="33">
        <f t="shared" si="3737"/>
        <v>0</v>
      </c>
      <c r="T1881" s="2">
        <v>0</v>
      </c>
    </row>
    <row r="1882" spans="2:20">
      <c r="B1882" s="2" t="str">
        <f t="shared" ref="B1882:D1882" si="3750">IF(ISERROR(B1881),IF(ISERROR(B1880),IF(ISERROR(B1879),"BLANK",B1879),B1880),B1881)</f>
        <v>LH</v>
      </c>
      <c r="C1882" s="2" t="str">
        <f t="shared" si="3750"/>
        <v>KK</v>
      </c>
      <c r="D1882" s="2" t="str">
        <f t="shared" si="3750"/>
        <v>BC3</v>
      </c>
      <c r="E1882" s="7" t="str">
        <f>IF(ISERROR(VLOOKUP($D1882,SITES!$A:$E,2,FALSE)),"",VLOOKUP($D1882,SITES!$A:$E,2,FALSE))</f>
        <v>Broward County 3</v>
      </c>
      <c r="F1882" s="4">
        <f>IF(ISERROR(VLOOKUP($D1882,SITES!$A:$E,3,FALSE)),"",VLOOKUP($D1882,SITES!$A:$E,3,FALSE))</f>
        <v>26.158633333333334</v>
      </c>
      <c r="G1882" s="31">
        <f>IF(ISERROR(VLOOKUP($D1882,SITES!$A:$E,4,FALSE)),"",VLOOKUP($D1882,SITES!$A:$E,4,FALSE))</f>
        <v>-80.077349999999996</v>
      </c>
      <c r="H1882" s="50">
        <f t="shared" ref="H1882:P1882" si="3751">IF(ISERROR(H1881),IF(ISERROR(H1880),IF(ISERROR(H1879),"BLANK",H1879),H1880),H1881)</f>
        <v>45479</v>
      </c>
      <c r="I1882" s="2">
        <f t="shared" si="3751"/>
        <v>15</v>
      </c>
      <c r="J1882" s="2" t="str">
        <f t="shared" si="3751"/>
        <v>N</v>
      </c>
      <c r="K1882" s="6">
        <f t="shared" si="3751"/>
        <v>0.41666666666666669</v>
      </c>
      <c r="L1882" s="2" t="str">
        <f t="shared" si="3751"/>
        <v>Angela</v>
      </c>
      <c r="M1882" s="2">
        <f t="shared" si="3751"/>
        <v>18.899999999999999</v>
      </c>
      <c r="N1882" s="2">
        <f t="shared" si="3751"/>
        <v>2</v>
      </c>
      <c r="O1882" s="2">
        <f t="shared" si="3751"/>
        <v>2</v>
      </c>
      <c r="P1882" s="2" t="str">
        <f t="shared" si="3751"/>
        <v>dez</v>
      </c>
      <c r="Q1882" s="7" t="str">
        <f>IF($N1882=1,IF(ISERROR(VLOOKUP($P1882,'M1'!$A:$C,Q$2,FALSE)),"NOT PRESENT",VLOOKUP($P1882,'M1'!$A:$C,Q$2,FALSE)),IF($N1882=2,IF(ISERROR(VLOOKUP(DATA!$P1882,'M2'!$A:$C,Q$2,FALSE)),"NOT PRESENT",VLOOKUP(DATA!$P1882,'M2'!$A:$C,Q$2,FALSE)),IF($N1882=0,IF(ISERROR(VLOOKUP($P1882,'M1'!$A:$C,Q$2,FALSE)),IF(ISERROR(VLOOKUP(DATA!$P1882,'M2'!$A:$C,Q$2,FALSE)),"NOT PRESENT",VLOOKUP(DATA!$P1882,'M2'!$A:$C,Q$2,FALSE)),VLOOKUP($P1882,'M1'!$A:$C,Q$2,FALSE)),"SPECIFY METHOD")))</f>
        <v>Debris - Zero</v>
      </c>
      <c r="R1882" s="7" t="str">
        <f>IF($N1882=1,IF(ISERROR(VLOOKUP($P1882,'M1'!$A:$C,R$2,FALSE)),"NOT PRESENT",VLOOKUP($P1882,'M1'!$A:$C,R$2,FALSE)),IF($N1882=2,IF(ISERROR(VLOOKUP(DATA!$P1882,'M2'!$A:$C,R$2,FALSE)),"NOT PRESENT",VLOOKUP(DATA!$P1882,'M2'!$A:$C,R$2,FALSE)),IF($N1882=0,IF(ISERROR(VLOOKUP($P1882,'M1'!$A:$C,R$2,FALSE)),IF(ISERROR(VLOOKUP(DATA!$P1882,'M2'!$A:$C,R$2,FALSE)),"NOT PRESENT",VLOOKUP(DATA!$P1882,'M2'!$A:$C,R$2,FALSE)),VLOOKUP($P1882,'M1'!$A:$C,R$2,FALSE)),"SPECIFY METHOD")))</f>
        <v>No Debris found</v>
      </c>
      <c r="S1882" s="33">
        <f t="shared" si="3737"/>
        <v>0</v>
      </c>
      <c r="T1882" s="2">
        <v>0</v>
      </c>
    </row>
    <row r="1883" spans="2:20">
      <c r="B1883" s="2" t="str">
        <f t="shared" ref="B1883:D1883" si="3752">IF(ISERROR(B1882),IF(ISERROR(B1881),IF(ISERROR(B1880),"BLANK",B1880),B1881),B1882)</f>
        <v>LH</v>
      </c>
      <c r="C1883" s="2" t="str">
        <f t="shared" si="3752"/>
        <v>KK</v>
      </c>
      <c r="D1883" s="2" t="str">
        <f t="shared" si="3752"/>
        <v>BC3</v>
      </c>
      <c r="E1883" s="7" t="str">
        <f>IF(ISERROR(VLOOKUP($D1883,SITES!$A:$E,2,FALSE)),"",VLOOKUP($D1883,SITES!$A:$E,2,FALSE))</f>
        <v>Broward County 3</v>
      </c>
      <c r="F1883" s="4">
        <f>IF(ISERROR(VLOOKUP($D1883,SITES!$A:$E,3,FALSE)),"",VLOOKUP($D1883,SITES!$A:$E,3,FALSE))</f>
        <v>26.158633333333334</v>
      </c>
      <c r="G1883" s="31">
        <f>IF(ISERROR(VLOOKUP($D1883,SITES!$A:$E,4,FALSE)),"",VLOOKUP($D1883,SITES!$A:$E,4,FALSE))</f>
        <v>-80.077349999999996</v>
      </c>
      <c r="H1883" s="50">
        <f t="shared" ref="H1883:P1883" si="3753">IF(ISERROR(H1882),IF(ISERROR(H1881),IF(ISERROR(H1880),"BLANK",H1880),H1881),H1882)</f>
        <v>45479</v>
      </c>
      <c r="I1883" s="2">
        <f t="shared" si="3753"/>
        <v>15</v>
      </c>
      <c r="J1883" s="2" t="str">
        <f t="shared" si="3753"/>
        <v>N</v>
      </c>
      <c r="K1883" s="6">
        <f t="shared" si="3753"/>
        <v>0.41666666666666669</v>
      </c>
      <c r="L1883" s="2" t="str">
        <f t="shared" si="3753"/>
        <v>Angela</v>
      </c>
      <c r="M1883" s="2">
        <f t="shared" si="3753"/>
        <v>18.899999999999999</v>
      </c>
      <c r="N1883" s="2">
        <f t="shared" si="3753"/>
        <v>2</v>
      </c>
      <c r="O1883" s="2">
        <f t="shared" si="3753"/>
        <v>2</v>
      </c>
      <c r="P1883" s="2" t="str">
        <f t="shared" si="3753"/>
        <v>dez</v>
      </c>
      <c r="Q1883" s="7" t="str">
        <f>IF($N1883=1,IF(ISERROR(VLOOKUP($P1883,'M1'!$A:$C,Q$2,FALSE)),"NOT PRESENT",VLOOKUP($P1883,'M1'!$A:$C,Q$2,FALSE)),IF($N1883=2,IF(ISERROR(VLOOKUP(DATA!$P1883,'M2'!$A:$C,Q$2,FALSE)),"NOT PRESENT",VLOOKUP(DATA!$P1883,'M2'!$A:$C,Q$2,FALSE)),IF($N1883=0,IF(ISERROR(VLOOKUP($P1883,'M1'!$A:$C,Q$2,FALSE)),IF(ISERROR(VLOOKUP(DATA!$P1883,'M2'!$A:$C,Q$2,FALSE)),"NOT PRESENT",VLOOKUP(DATA!$P1883,'M2'!$A:$C,Q$2,FALSE)),VLOOKUP($P1883,'M1'!$A:$C,Q$2,FALSE)),"SPECIFY METHOD")))</f>
        <v>Debris - Zero</v>
      </c>
      <c r="R1883" s="7" t="str">
        <f>IF($N1883=1,IF(ISERROR(VLOOKUP($P1883,'M1'!$A:$C,R$2,FALSE)),"NOT PRESENT",VLOOKUP($P1883,'M1'!$A:$C,R$2,FALSE)),IF($N1883=2,IF(ISERROR(VLOOKUP(DATA!$P1883,'M2'!$A:$C,R$2,FALSE)),"NOT PRESENT",VLOOKUP(DATA!$P1883,'M2'!$A:$C,R$2,FALSE)),IF($N1883=0,IF(ISERROR(VLOOKUP($P1883,'M1'!$A:$C,R$2,FALSE)),IF(ISERROR(VLOOKUP(DATA!$P1883,'M2'!$A:$C,R$2,FALSE)),"NOT PRESENT",VLOOKUP(DATA!$P1883,'M2'!$A:$C,R$2,FALSE)),VLOOKUP($P1883,'M1'!$A:$C,R$2,FALSE)),"SPECIFY METHOD")))</f>
        <v>No Debris found</v>
      </c>
      <c r="S1883" s="33">
        <f t="shared" si="3737"/>
        <v>0</v>
      </c>
      <c r="T1883" s="2">
        <v>0</v>
      </c>
    </row>
    <row r="1884" spans="2:20">
      <c r="B1884" s="2" t="str">
        <f t="shared" ref="B1884:D1884" si="3754">IF(ISERROR(B1883),IF(ISERROR(B1882),IF(ISERROR(B1881),"BLANK",B1881),B1882),B1883)</f>
        <v>LH</v>
      </c>
      <c r="C1884" s="2" t="str">
        <f t="shared" si="3754"/>
        <v>KK</v>
      </c>
      <c r="D1884" s="2" t="str">
        <f t="shared" si="3754"/>
        <v>BC3</v>
      </c>
      <c r="E1884" s="7" t="str">
        <f>IF(ISERROR(VLOOKUP($D1884,SITES!$A:$E,2,FALSE)),"",VLOOKUP($D1884,SITES!$A:$E,2,FALSE))</f>
        <v>Broward County 3</v>
      </c>
      <c r="F1884" s="4">
        <f>IF(ISERROR(VLOOKUP($D1884,SITES!$A:$E,3,FALSE)),"",VLOOKUP($D1884,SITES!$A:$E,3,FALSE))</f>
        <v>26.158633333333334</v>
      </c>
      <c r="G1884" s="31">
        <f>IF(ISERROR(VLOOKUP($D1884,SITES!$A:$E,4,FALSE)),"",VLOOKUP($D1884,SITES!$A:$E,4,FALSE))</f>
        <v>-80.077349999999996</v>
      </c>
      <c r="H1884" s="50">
        <f t="shared" ref="H1884:P1884" si="3755">IF(ISERROR(H1883),IF(ISERROR(H1882),IF(ISERROR(H1881),"BLANK",H1881),H1882),H1883)</f>
        <v>45479</v>
      </c>
      <c r="I1884" s="2">
        <f t="shared" si="3755"/>
        <v>15</v>
      </c>
      <c r="J1884" s="2" t="str">
        <f t="shared" si="3755"/>
        <v>N</v>
      </c>
      <c r="K1884" s="6">
        <f t="shared" si="3755"/>
        <v>0.41666666666666669</v>
      </c>
      <c r="L1884" s="2" t="str">
        <f t="shared" si="3755"/>
        <v>Angela</v>
      </c>
      <c r="M1884" s="2">
        <f t="shared" si="3755"/>
        <v>18.899999999999999</v>
      </c>
      <c r="N1884" s="2">
        <f t="shared" si="3755"/>
        <v>2</v>
      </c>
      <c r="O1884" s="2">
        <f t="shared" si="3755"/>
        <v>2</v>
      </c>
      <c r="P1884" s="2" t="str">
        <f t="shared" si="3755"/>
        <v>dez</v>
      </c>
      <c r="Q1884" s="7" t="str">
        <f>IF($N1884=1,IF(ISERROR(VLOOKUP($P1884,'M1'!$A:$C,Q$2,FALSE)),"NOT PRESENT",VLOOKUP($P1884,'M1'!$A:$C,Q$2,FALSE)),IF($N1884=2,IF(ISERROR(VLOOKUP(DATA!$P1884,'M2'!$A:$C,Q$2,FALSE)),"NOT PRESENT",VLOOKUP(DATA!$P1884,'M2'!$A:$C,Q$2,FALSE)),IF($N1884=0,IF(ISERROR(VLOOKUP($P1884,'M1'!$A:$C,Q$2,FALSE)),IF(ISERROR(VLOOKUP(DATA!$P1884,'M2'!$A:$C,Q$2,FALSE)),"NOT PRESENT",VLOOKUP(DATA!$P1884,'M2'!$A:$C,Q$2,FALSE)),VLOOKUP($P1884,'M1'!$A:$C,Q$2,FALSE)),"SPECIFY METHOD")))</f>
        <v>Debris - Zero</v>
      </c>
      <c r="R1884" s="7" t="str">
        <f>IF($N1884=1,IF(ISERROR(VLOOKUP($P1884,'M1'!$A:$C,R$2,FALSE)),"NOT PRESENT",VLOOKUP($P1884,'M1'!$A:$C,R$2,FALSE)),IF($N1884=2,IF(ISERROR(VLOOKUP(DATA!$P1884,'M2'!$A:$C,R$2,FALSE)),"NOT PRESENT",VLOOKUP(DATA!$P1884,'M2'!$A:$C,R$2,FALSE)),IF($N1884=0,IF(ISERROR(VLOOKUP($P1884,'M1'!$A:$C,R$2,FALSE)),IF(ISERROR(VLOOKUP(DATA!$P1884,'M2'!$A:$C,R$2,FALSE)),"NOT PRESENT",VLOOKUP(DATA!$P1884,'M2'!$A:$C,R$2,FALSE)),VLOOKUP($P1884,'M1'!$A:$C,R$2,FALSE)),"SPECIFY METHOD")))</f>
        <v>No Debris found</v>
      </c>
      <c r="S1884" s="33">
        <f t="shared" si="3737"/>
        <v>0</v>
      </c>
      <c r="T1884" s="2">
        <v>0</v>
      </c>
    </row>
    <row r="1885" spans="2:20">
      <c r="B1885" s="2" t="str">
        <f t="shared" ref="B1885:D1885" si="3756">IF(ISERROR(B1884),IF(ISERROR(B1883),IF(ISERROR(B1882),"BLANK",B1882),B1883),B1884)</f>
        <v>LH</v>
      </c>
      <c r="C1885" s="2" t="str">
        <f t="shared" si="3756"/>
        <v>KK</v>
      </c>
      <c r="D1885" s="2" t="str">
        <f t="shared" si="3756"/>
        <v>BC3</v>
      </c>
      <c r="E1885" s="7" t="str">
        <f>IF(ISERROR(VLOOKUP($D1885,SITES!$A:$E,2,FALSE)),"",VLOOKUP($D1885,SITES!$A:$E,2,FALSE))</f>
        <v>Broward County 3</v>
      </c>
      <c r="F1885" s="4">
        <f>IF(ISERROR(VLOOKUP($D1885,SITES!$A:$E,3,FALSE)),"",VLOOKUP($D1885,SITES!$A:$E,3,FALSE))</f>
        <v>26.158633333333334</v>
      </c>
      <c r="G1885" s="31">
        <f>IF(ISERROR(VLOOKUP($D1885,SITES!$A:$E,4,FALSE)),"",VLOOKUP($D1885,SITES!$A:$E,4,FALSE))</f>
        <v>-80.077349999999996</v>
      </c>
      <c r="H1885" s="50">
        <f t="shared" ref="H1885:P1885" si="3757">IF(ISERROR(H1884),IF(ISERROR(H1883),IF(ISERROR(H1882),"BLANK",H1882),H1883),H1884)</f>
        <v>45479</v>
      </c>
      <c r="I1885" s="2">
        <f t="shared" si="3757"/>
        <v>15</v>
      </c>
      <c r="J1885" s="2" t="str">
        <f t="shared" si="3757"/>
        <v>N</v>
      </c>
      <c r="K1885" s="6">
        <f t="shared" si="3757"/>
        <v>0.41666666666666669</v>
      </c>
      <c r="L1885" s="2" t="str">
        <f t="shared" si="3757"/>
        <v>Angela</v>
      </c>
      <c r="M1885" s="2">
        <f t="shared" si="3757"/>
        <v>18.899999999999999</v>
      </c>
      <c r="N1885" s="2">
        <f t="shared" si="3757"/>
        <v>2</v>
      </c>
      <c r="O1885" s="2">
        <f t="shared" si="3757"/>
        <v>2</v>
      </c>
      <c r="P1885" s="2" t="str">
        <f t="shared" si="3757"/>
        <v>dez</v>
      </c>
      <c r="Q1885" s="7" t="str">
        <f>IF($N1885=1,IF(ISERROR(VLOOKUP($P1885,'M1'!$A:$C,Q$2,FALSE)),"NOT PRESENT",VLOOKUP($P1885,'M1'!$A:$C,Q$2,FALSE)),IF($N1885=2,IF(ISERROR(VLOOKUP(DATA!$P1885,'M2'!$A:$C,Q$2,FALSE)),"NOT PRESENT",VLOOKUP(DATA!$P1885,'M2'!$A:$C,Q$2,FALSE)),IF($N1885=0,IF(ISERROR(VLOOKUP($P1885,'M1'!$A:$C,Q$2,FALSE)),IF(ISERROR(VLOOKUP(DATA!$P1885,'M2'!$A:$C,Q$2,FALSE)),"NOT PRESENT",VLOOKUP(DATA!$P1885,'M2'!$A:$C,Q$2,FALSE)),VLOOKUP($P1885,'M1'!$A:$C,Q$2,FALSE)),"SPECIFY METHOD")))</f>
        <v>Debris - Zero</v>
      </c>
      <c r="R1885" s="7" t="str">
        <f>IF($N1885=1,IF(ISERROR(VLOOKUP($P1885,'M1'!$A:$C,R$2,FALSE)),"NOT PRESENT",VLOOKUP($P1885,'M1'!$A:$C,R$2,FALSE)),IF($N1885=2,IF(ISERROR(VLOOKUP(DATA!$P1885,'M2'!$A:$C,R$2,FALSE)),"NOT PRESENT",VLOOKUP(DATA!$P1885,'M2'!$A:$C,R$2,FALSE)),IF($N1885=0,IF(ISERROR(VLOOKUP($P1885,'M1'!$A:$C,R$2,FALSE)),IF(ISERROR(VLOOKUP(DATA!$P1885,'M2'!$A:$C,R$2,FALSE)),"NOT PRESENT",VLOOKUP(DATA!$P1885,'M2'!$A:$C,R$2,FALSE)),VLOOKUP($P1885,'M1'!$A:$C,R$2,FALSE)),"SPECIFY METHOD")))</f>
        <v>No Debris found</v>
      </c>
      <c r="S1885" s="33">
        <f t="shared" si="3737"/>
        <v>0</v>
      </c>
      <c r="T1885" s="2">
        <v>0</v>
      </c>
    </row>
    <row r="1886" spans="2:20">
      <c r="B1886" s="2" t="str">
        <f t="shared" ref="B1886:D1886" si="3758">IF(ISERROR(B1885),IF(ISERROR(B1884),IF(ISERROR(B1883),"BLANK",B1883),B1884),B1885)</f>
        <v>LH</v>
      </c>
      <c r="C1886" s="2" t="str">
        <f t="shared" si="3758"/>
        <v>KK</v>
      </c>
      <c r="D1886" s="2" t="str">
        <f t="shared" si="3758"/>
        <v>BC3</v>
      </c>
      <c r="E1886" s="7" t="str">
        <f>IF(ISERROR(VLOOKUP($D1886,SITES!$A:$E,2,FALSE)),"",VLOOKUP($D1886,SITES!$A:$E,2,FALSE))</f>
        <v>Broward County 3</v>
      </c>
      <c r="F1886" s="4">
        <f>IF(ISERROR(VLOOKUP($D1886,SITES!$A:$E,3,FALSE)),"",VLOOKUP($D1886,SITES!$A:$E,3,FALSE))</f>
        <v>26.158633333333334</v>
      </c>
      <c r="G1886" s="31">
        <f>IF(ISERROR(VLOOKUP($D1886,SITES!$A:$E,4,FALSE)),"",VLOOKUP($D1886,SITES!$A:$E,4,FALSE))</f>
        <v>-80.077349999999996</v>
      </c>
      <c r="H1886" s="50">
        <f t="shared" ref="H1886:P1886" si="3759">IF(ISERROR(H1885),IF(ISERROR(H1884),IF(ISERROR(H1883),"BLANK",H1883),H1884),H1885)</f>
        <v>45479</v>
      </c>
      <c r="I1886" s="2">
        <f t="shared" si="3759"/>
        <v>15</v>
      </c>
      <c r="J1886" s="2" t="str">
        <f t="shared" si="3759"/>
        <v>N</v>
      </c>
      <c r="K1886" s="6">
        <f t="shared" si="3759"/>
        <v>0.41666666666666669</v>
      </c>
      <c r="L1886" s="2" t="str">
        <f t="shared" si="3759"/>
        <v>Angela</v>
      </c>
      <c r="M1886" s="2">
        <f t="shared" si="3759"/>
        <v>18.899999999999999</v>
      </c>
      <c r="N1886" s="2">
        <f t="shared" si="3759"/>
        <v>2</v>
      </c>
      <c r="O1886" s="2">
        <f t="shared" si="3759"/>
        <v>2</v>
      </c>
      <c r="P1886" s="2" t="str">
        <f t="shared" si="3759"/>
        <v>dez</v>
      </c>
      <c r="Q1886" s="7" t="str">
        <f>IF($N1886=1,IF(ISERROR(VLOOKUP($P1886,'M1'!$A:$C,Q$2,FALSE)),"NOT PRESENT",VLOOKUP($P1886,'M1'!$A:$C,Q$2,FALSE)),IF($N1886=2,IF(ISERROR(VLOOKUP(DATA!$P1886,'M2'!$A:$C,Q$2,FALSE)),"NOT PRESENT",VLOOKUP(DATA!$P1886,'M2'!$A:$C,Q$2,FALSE)),IF($N1886=0,IF(ISERROR(VLOOKUP($P1886,'M1'!$A:$C,Q$2,FALSE)),IF(ISERROR(VLOOKUP(DATA!$P1886,'M2'!$A:$C,Q$2,FALSE)),"NOT PRESENT",VLOOKUP(DATA!$P1886,'M2'!$A:$C,Q$2,FALSE)),VLOOKUP($P1886,'M1'!$A:$C,Q$2,FALSE)),"SPECIFY METHOD")))</f>
        <v>Debris - Zero</v>
      </c>
      <c r="R1886" s="7" t="str">
        <f>IF($N1886=1,IF(ISERROR(VLOOKUP($P1886,'M1'!$A:$C,R$2,FALSE)),"NOT PRESENT",VLOOKUP($P1886,'M1'!$A:$C,R$2,FALSE)),IF($N1886=2,IF(ISERROR(VLOOKUP(DATA!$P1886,'M2'!$A:$C,R$2,FALSE)),"NOT PRESENT",VLOOKUP(DATA!$P1886,'M2'!$A:$C,R$2,FALSE)),IF($N1886=0,IF(ISERROR(VLOOKUP($P1886,'M1'!$A:$C,R$2,FALSE)),IF(ISERROR(VLOOKUP(DATA!$P1886,'M2'!$A:$C,R$2,FALSE)),"NOT PRESENT",VLOOKUP(DATA!$P1886,'M2'!$A:$C,R$2,FALSE)),VLOOKUP($P1886,'M1'!$A:$C,R$2,FALSE)),"SPECIFY METHOD")))</f>
        <v>No Debris found</v>
      </c>
      <c r="S1886" s="33">
        <f t="shared" si="3737"/>
        <v>0</v>
      </c>
      <c r="T1886" s="2">
        <v>0</v>
      </c>
    </row>
    <row r="1887" spans="2:20">
      <c r="B1887" s="2" t="str">
        <f t="shared" ref="B1887:D1887" si="3760">IF(ISERROR(B1886),IF(ISERROR(B1885),IF(ISERROR(B1884),"BLANK",B1884),B1885),B1886)</f>
        <v>LH</v>
      </c>
      <c r="C1887" s="2" t="str">
        <f t="shared" si="3760"/>
        <v>KK</v>
      </c>
      <c r="D1887" s="2" t="str">
        <f t="shared" si="3760"/>
        <v>BC3</v>
      </c>
      <c r="E1887" s="7" t="str">
        <f>IF(ISERROR(VLOOKUP($D1887,SITES!$A:$E,2,FALSE)),"",VLOOKUP($D1887,SITES!$A:$E,2,FALSE))</f>
        <v>Broward County 3</v>
      </c>
      <c r="F1887" s="4">
        <f>IF(ISERROR(VLOOKUP($D1887,SITES!$A:$E,3,FALSE)),"",VLOOKUP($D1887,SITES!$A:$E,3,FALSE))</f>
        <v>26.158633333333334</v>
      </c>
      <c r="G1887" s="31">
        <f>IF(ISERROR(VLOOKUP($D1887,SITES!$A:$E,4,FALSE)),"",VLOOKUP($D1887,SITES!$A:$E,4,FALSE))</f>
        <v>-80.077349999999996</v>
      </c>
      <c r="H1887" s="50">
        <f t="shared" ref="H1887:P1887" si="3761">IF(ISERROR(H1886),IF(ISERROR(H1885),IF(ISERROR(H1884),"BLANK",H1884),H1885),H1886)</f>
        <v>45479</v>
      </c>
      <c r="I1887" s="2">
        <f t="shared" si="3761"/>
        <v>15</v>
      </c>
      <c r="J1887" s="2" t="str">
        <f t="shared" si="3761"/>
        <v>N</v>
      </c>
      <c r="K1887" s="6">
        <f t="shared" si="3761"/>
        <v>0.41666666666666669</v>
      </c>
      <c r="L1887" s="2" t="str">
        <f t="shared" si="3761"/>
        <v>Angela</v>
      </c>
      <c r="M1887" s="2">
        <f t="shared" si="3761"/>
        <v>18.899999999999999</v>
      </c>
      <c r="N1887" s="2">
        <f t="shared" si="3761"/>
        <v>2</v>
      </c>
      <c r="O1887" s="2">
        <f t="shared" si="3761"/>
        <v>2</v>
      </c>
      <c r="P1887" s="2" t="str">
        <f t="shared" si="3761"/>
        <v>dez</v>
      </c>
      <c r="Q1887" s="7" t="str">
        <f>IF($N1887=1,IF(ISERROR(VLOOKUP($P1887,'M1'!$A:$C,Q$2,FALSE)),"NOT PRESENT",VLOOKUP($P1887,'M1'!$A:$C,Q$2,FALSE)),IF($N1887=2,IF(ISERROR(VLOOKUP(DATA!$P1887,'M2'!$A:$C,Q$2,FALSE)),"NOT PRESENT",VLOOKUP(DATA!$P1887,'M2'!$A:$C,Q$2,FALSE)),IF($N1887=0,IF(ISERROR(VLOOKUP($P1887,'M1'!$A:$C,Q$2,FALSE)),IF(ISERROR(VLOOKUP(DATA!$P1887,'M2'!$A:$C,Q$2,FALSE)),"NOT PRESENT",VLOOKUP(DATA!$P1887,'M2'!$A:$C,Q$2,FALSE)),VLOOKUP($P1887,'M1'!$A:$C,Q$2,FALSE)),"SPECIFY METHOD")))</f>
        <v>Debris - Zero</v>
      </c>
      <c r="R1887" s="7" t="str">
        <f>IF($N1887=1,IF(ISERROR(VLOOKUP($P1887,'M1'!$A:$C,R$2,FALSE)),"NOT PRESENT",VLOOKUP($P1887,'M1'!$A:$C,R$2,FALSE)),IF($N1887=2,IF(ISERROR(VLOOKUP(DATA!$P1887,'M2'!$A:$C,R$2,FALSE)),"NOT PRESENT",VLOOKUP(DATA!$P1887,'M2'!$A:$C,R$2,FALSE)),IF($N1887=0,IF(ISERROR(VLOOKUP($P1887,'M1'!$A:$C,R$2,FALSE)),IF(ISERROR(VLOOKUP(DATA!$P1887,'M2'!$A:$C,R$2,FALSE)),"NOT PRESENT",VLOOKUP(DATA!$P1887,'M2'!$A:$C,R$2,FALSE)),VLOOKUP($P1887,'M1'!$A:$C,R$2,FALSE)),"SPECIFY METHOD")))</f>
        <v>No Debris found</v>
      </c>
      <c r="S1887" s="33">
        <f t="shared" si="3737"/>
        <v>0</v>
      </c>
      <c r="T1887" s="2">
        <v>0</v>
      </c>
    </row>
    <row r="1888" spans="2:20">
      <c r="B1888" s="2" t="str">
        <f t="shared" ref="B1888:D1888" si="3762">IF(ISERROR(B1887),IF(ISERROR(B1886),IF(ISERROR(B1885),"BLANK",B1885),B1886),B1887)</f>
        <v>LH</v>
      </c>
      <c r="C1888" s="2" t="str">
        <f t="shared" si="3762"/>
        <v>KK</v>
      </c>
      <c r="D1888" s="2" t="str">
        <f t="shared" si="3762"/>
        <v>BC3</v>
      </c>
      <c r="E1888" s="7" t="str">
        <f>IF(ISERROR(VLOOKUP($D1888,SITES!$A:$E,2,FALSE)),"",VLOOKUP($D1888,SITES!$A:$E,2,FALSE))</f>
        <v>Broward County 3</v>
      </c>
      <c r="F1888" s="4">
        <f>IF(ISERROR(VLOOKUP($D1888,SITES!$A:$E,3,FALSE)),"",VLOOKUP($D1888,SITES!$A:$E,3,FALSE))</f>
        <v>26.158633333333334</v>
      </c>
      <c r="G1888" s="31">
        <f>IF(ISERROR(VLOOKUP($D1888,SITES!$A:$E,4,FALSE)),"",VLOOKUP($D1888,SITES!$A:$E,4,FALSE))</f>
        <v>-80.077349999999996</v>
      </c>
      <c r="H1888" s="50">
        <f t="shared" ref="H1888:P1888" si="3763">IF(ISERROR(H1887),IF(ISERROR(H1886),IF(ISERROR(H1885),"BLANK",H1885),H1886),H1887)</f>
        <v>45479</v>
      </c>
      <c r="I1888" s="2">
        <f t="shared" si="3763"/>
        <v>15</v>
      </c>
      <c r="J1888" s="2" t="str">
        <f t="shared" si="3763"/>
        <v>N</v>
      </c>
      <c r="K1888" s="6">
        <f t="shared" si="3763"/>
        <v>0.41666666666666669</v>
      </c>
      <c r="L1888" s="2" t="str">
        <f t="shared" si="3763"/>
        <v>Angela</v>
      </c>
      <c r="M1888" s="2">
        <f t="shared" si="3763"/>
        <v>18.899999999999999</v>
      </c>
      <c r="N1888" s="2">
        <f t="shared" si="3763"/>
        <v>2</v>
      </c>
      <c r="O1888" s="2">
        <f t="shared" si="3763"/>
        <v>2</v>
      </c>
      <c r="P1888" s="2" t="str">
        <f t="shared" si="3763"/>
        <v>dez</v>
      </c>
      <c r="Q1888" s="7" t="str">
        <f>IF($N1888=1,IF(ISERROR(VLOOKUP($P1888,'M1'!$A:$C,Q$2,FALSE)),"NOT PRESENT",VLOOKUP($P1888,'M1'!$A:$C,Q$2,FALSE)),IF($N1888=2,IF(ISERROR(VLOOKUP(DATA!$P1888,'M2'!$A:$C,Q$2,FALSE)),"NOT PRESENT",VLOOKUP(DATA!$P1888,'M2'!$A:$C,Q$2,FALSE)),IF($N1888=0,IF(ISERROR(VLOOKUP($P1888,'M1'!$A:$C,Q$2,FALSE)),IF(ISERROR(VLOOKUP(DATA!$P1888,'M2'!$A:$C,Q$2,FALSE)),"NOT PRESENT",VLOOKUP(DATA!$P1888,'M2'!$A:$C,Q$2,FALSE)),VLOOKUP($P1888,'M1'!$A:$C,Q$2,FALSE)),"SPECIFY METHOD")))</f>
        <v>Debris - Zero</v>
      </c>
      <c r="R1888" s="7" t="str">
        <f>IF($N1888=1,IF(ISERROR(VLOOKUP($P1888,'M1'!$A:$C,R$2,FALSE)),"NOT PRESENT",VLOOKUP($P1888,'M1'!$A:$C,R$2,FALSE)),IF($N1888=2,IF(ISERROR(VLOOKUP(DATA!$P1888,'M2'!$A:$C,R$2,FALSE)),"NOT PRESENT",VLOOKUP(DATA!$P1888,'M2'!$A:$C,R$2,FALSE)),IF($N1888=0,IF(ISERROR(VLOOKUP($P1888,'M1'!$A:$C,R$2,FALSE)),IF(ISERROR(VLOOKUP(DATA!$P1888,'M2'!$A:$C,R$2,FALSE)),"NOT PRESENT",VLOOKUP(DATA!$P1888,'M2'!$A:$C,R$2,FALSE)),VLOOKUP($P1888,'M1'!$A:$C,R$2,FALSE)),"SPECIFY METHOD")))</f>
        <v>No Debris found</v>
      </c>
      <c r="S1888" s="33">
        <f t="shared" si="3737"/>
        <v>0</v>
      </c>
      <c r="T1888" s="2">
        <v>0</v>
      </c>
    </row>
    <row r="1889" spans="2:20">
      <c r="B1889" s="2" t="str">
        <f t="shared" ref="B1889:D1889" si="3764">IF(ISERROR(B1888),IF(ISERROR(B1887),IF(ISERROR(B1886),"BLANK",B1886),B1887),B1888)</f>
        <v>LH</v>
      </c>
      <c r="C1889" s="2" t="str">
        <f t="shared" si="3764"/>
        <v>KK</v>
      </c>
      <c r="D1889" s="2" t="str">
        <f t="shared" si="3764"/>
        <v>BC3</v>
      </c>
      <c r="E1889" s="7" t="str">
        <f>IF(ISERROR(VLOOKUP($D1889,SITES!$A:$E,2,FALSE)),"",VLOOKUP($D1889,SITES!$A:$E,2,FALSE))</f>
        <v>Broward County 3</v>
      </c>
      <c r="F1889" s="4">
        <f>IF(ISERROR(VLOOKUP($D1889,SITES!$A:$E,3,FALSE)),"",VLOOKUP($D1889,SITES!$A:$E,3,FALSE))</f>
        <v>26.158633333333334</v>
      </c>
      <c r="G1889" s="31">
        <f>IF(ISERROR(VLOOKUP($D1889,SITES!$A:$E,4,FALSE)),"",VLOOKUP($D1889,SITES!$A:$E,4,FALSE))</f>
        <v>-80.077349999999996</v>
      </c>
      <c r="H1889" s="50">
        <f t="shared" ref="H1889:P1889" si="3765">IF(ISERROR(H1888),IF(ISERROR(H1887),IF(ISERROR(H1886),"BLANK",H1886),H1887),H1888)</f>
        <v>45479</v>
      </c>
      <c r="I1889" s="2">
        <f t="shared" si="3765"/>
        <v>15</v>
      </c>
      <c r="J1889" s="2" t="str">
        <f t="shared" si="3765"/>
        <v>N</v>
      </c>
      <c r="K1889" s="6">
        <f t="shared" si="3765"/>
        <v>0.41666666666666669</v>
      </c>
      <c r="L1889" s="2" t="str">
        <f t="shared" si="3765"/>
        <v>Angela</v>
      </c>
      <c r="M1889" s="2">
        <f t="shared" si="3765"/>
        <v>18.899999999999999</v>
      </c>
      <c r="N1889" s="2">
        <f t="shared" si="3765"/>
        <v>2</v>
      </c>
      <c r="O1889" s="2">
        <f t="shared" si="3765"/>
        <v>2</v>
      </c>
      <c r="P1889" s="2" t="str">
        <f t="shared" si="3765"/>
        <v>dez</v>
      </c>
      <c r="Q1889" s="7" t="str">
        <f>IF($N1889=1,IF(ISERROR(VLOOKUP($P1889,'M1'!$A:$C,Q$2,FALSE)),"NOT PRESENT",VLOOKUP($P1889,'M1'!$A:$C,Q$2,FALSE)),IF($N1889=2,IF(ISERROR(VLOOKUP(DATA!$P1889,'M2'!$A:$C,Q$2,FALSE)),"NOT PRESENT",VLOOKUP(DATA!$P1889,'M2'!$A:$C,Q$2,FALSE)),IF($N1889=0,IF(ISERROR(VLOOKUP($P1889,'M1'!$A:$C,Q$2,FALSE)),IF(ISERROR(VLOOKUP(DATA!$P1889,'M2'!$A:$C,Q$2,FALSE)),"NOT PRESENT",VLOOKUP(DATA!$P1889,'M2'!$A:$C,Q$2,FALSE)),VLOOKUP($P1889,'M1'!$A:$C,Q$2,FALSE)),"SPECIFY METHOD")))</f>
        <v>Debris - Zero</v>
      </c>
      <c r="R1889" s="7" t="str">
        <f>IF($N1889=1,IF(ISERROR(VLOOKUP($P1889,'M1'!$A:$C,R$2,FALSE)),"NOT PRESENT",VLOOKUP($P1889,'M1'!$A:$C,R$2,FALSE)),IF($N1889=2,IF(ISERROR(VLOOKUP(DATA!$P1889,'M2'!$A:$C,R$2,FALSE)),"NOT PRESENT",VLOOKUP(DATA!$P1889,'M2'!$A:$C,R$2,FALSE)),IF($N1889=0,IF(ISERROR(VLOOKUP($P1889,'M1'!$A:$C,R$2,FALSE)),IF(ISERROR(VLOOKUP(DATA!$P1889,'M2'!$A:$C,R$2,FALSE)),"NOT PRESENT",VLOOKUP(DATA!$P1889,'M2'!$A:$C,R$2,FALSE)),VLOOKUP($P1889,'M1'!$A:$C,R$2,FALSE)),"SPECIFY METHOD")))</f>
        <v>No Debris found</v>
      </c>
      <c r="S1889" s="33">
        <f t="shared" si="3737"/>
        <v>0</v>
      </c>
      <c r="T1889" s="2">
        <v>0</v>
      </c>
    </row>
    <row r="1890" spans="2:20">
      <c r="B1890" s="2" t="str">
        <f t="shared" ref="B1890:D1890" si="3766">IF(ISERROR(B1889),IF(ISERROR(B1888),IF(ISERROR(B1887),"BLANK",B1887),B1888),B1889)</f>
        <v>LH</v>
      </c>
      <c r="C1890" s="2" t="str">
        <f t="shared" si="3766"/>
        <v>KK</v>
      </c>
      <c r="D1890" s="2" t="str">
        <f t="shared" si="3766"/>
        <v>BC3</v>
      </c>
      <c r="E1890" s="7" t="str">
        <f>IF(ISERROR(VLOOKUP($D1890,SITES!$A:$E,2,FALSE)),"",VLOOKUP($D1890,SITES!$A:$E,2,FALSE))</f>
        <v>Broward County 3</v>
      </c>
      <c r="F1890" s="4">
        <f>IF(ISERROR(VLOOKUP($D1890,SITES!$A:$E,3,FALSE)),"",VLOOKUP($D1890,SITES!$A:$E,3,FALSE))</f>
        <v>26.158633333333334</v>
      </c>
      <c r="G1890" s="31">
        <f>IF(ISERROR(VLOOKUP($D1890,SITES!$A:$E,4,FALSE)),"",VLOOKUP($D1890,SITES!$A:$E,4,FALSE))</f>
        <v>-80.077349999999996</v>
      </c>
      <c r="H1890" s="50">
        <f t="shared" ref="H1890:P1890" si="3767">IF(ISERROR(H1889),IF(ISERROR(H1888),IF(ISERROR(H1887),"BLANK",H1887),H1888),H1889)</f>
        <v>45479</v>
      </c>
      <c r="I1890" s="2">
        <f t="shared" si="3767"/>
        <v>15</v>
      </c>
      <c r="J1890" s="2" t="str">
        <f t="shared" si="3767"/>
        <v>N</v>
      </c>
      <c r="K1890" s="6">
        <f t="shared" si="3767"/>
        <v>0.41666666666666669</v>
      </c>
      <c r="L1890" s="2" t="str">
        <f t="shared" si="3767"/>
        <v>Angela</v>
      </c>
      <c r="M1890" s="2">
        <f t="shared" si="3767"/>
        <v>18.899999999999999</v>
      </c>
      <c r="N1890" s="2">
        <f t="shared" si="3767"/>
        <v>2</v>
      </c>
      <c r="O1890" s="2">
        <f t="shared" si="3767"/>
        <v>2</v>
      </c>
      <c r="P1890" s="2" t="str">
        <f t="shared" si="3767"/>
        <v>dez</v>
      </c>
      <c r="Q1890" s="7" t="str">
        <f>IF($N1890=1,IF(ISERROR(VLOOKUP($P1890,'M1'!$A:$C,Q$2,FALSE)),"NOT PRESENT",VLOOKUP($P1890,'M1'!$A:$C,Q$2,FALSE)),IF($N1890=2,IF(ISERROR(VLOOKUP(DATA!$P1890,'M2'!$A:$C,Q$2,FALSE)),"NOT PRESENT",VLOOKUP(DATA!$P1890,'M2'!$A:$C,Q$2,FALSE)),IF($N1890=0,IF(ISERROR(VLOOKUP($P1890,'M1'!$A:$C,Q$2,FALSE)),IF(ISERROR(VLOOKUP(DATA!$P1890,'M2'!$A:$C,Q$2,FALSE)),"NOT PRESENT",VLOOKUP(DATA!$P1890,'M2'!$A:$C,Q$2,FALSE)),VLOOKUP($P1890,'M1'!$A:$C,Q$2,FALSE)),"SPECIFY METHOD")))</f>
        <v>Debris - Zero</v>
      </c>
      <c r="R1890" s="7" t="str">
        <f>IF($N1890=1,IF(ISERROR(VLOOKUP($P1890,'M1'!$A:$C,R$2,FALSE)),"NOT PRESENT",VLOOKUP($P1890,'M1'!$A:$C,R$2,FALSE)),IF($N1890=2,IF(ISERROR(VLOOKUP(DATA!$P1890,'M2'!$A:$C,R$2,FALSE)),"NOT PRESENT",VLOOKUP(DATA!$P1890,'M2'!$A:$C,R$2,FALSE)),IF($N1890=0,IF(ISERROR(VLOOKUP($P1890,'M1'!$A:$C,R$2,FALSE)),IF(ISERROR(VLOOKUP(DATA!$P1890,'M2'!$A:$C,R$2,FALSE)),"NOT PRESENT",VLOOKUP(DATA!$P1890,'M2'!$A:$C,R$2,FALSE)),VLOOKUP($P1890,'M1'!$A:$C,R$2,FALSE)),"SPECIFY METHOD")))</f>
        <v>No Debris found</v>
      </c>
      <c r="S1890" s="33">
        <f t="shared" si="3737"/>
        <v>0</v>
      </c>
      <c r="T1890" s="2">
        <v>0</v>
      </c>
    </row>
    <row r="1891" spans="2:20">
      <c r="B1891" s="2" t="str">
        <f t="shared" ref="B1891:D1891" si="3768">IF(ISERROR(B1890),IF(ISERROR(B1889),IF(ISERROR(B1888),"BLANK",B1888),B1889),B1890)</f>
        <v>LH</v>
      </c>
      <c r="C1891" s="2" t="str">
        <f t="shared" si="3768"/>
        <v>KK</v>
      </c>
      <c r="D1891" s="2" t="str">
        <f t="shared" si="3768"/>
        <v>BC3</v>
      </c>
      <c r="E1891" s="7" t="str">
        <f>IF(ISERROR(VLOOKUP($D1891,SITES!$A:$E,2,FALSE)),"",VLOOKUP($D1891,SITES!$A:$E,2,FALSE))</f>
        <v>Broward County 3</v>
      </c>
      <c r="F1891" s="4">
        <f>IF(ISERROR(VLOOKUP($D1891,SITES!$A:$E,3,FALSE)),"",VLOOKUP($D1891,SITES!$A:$E,3,FALSE))</f>
        <v>26.158633333333334</v>
      </c>
      <c r="G1891" s="31">
        <f>IF(ISERROR(VLOOKUP($D1891,SITES!$A:$E,4,FALSE)),"",VLOOKUP($D1891,SITES!$A:$E,4,FALSE))</f>
        <v>-80.077349999999996</v>
      </c>
      <c r="H1891" s="50">
        <f t="shared" ref="H1891:P1891" si="3769">IF(ISERROR(H1890),IF(ISERROR(H1889),IF(ISERROR(H1888),"BLANK",H1888),H1889),H1890)</f>
        <v>45479</v>
      </c>
      <c r="I1891" s="2">
        <f t="shared" si="3769"/>
        <v>15</v>
      </c>
      <c r="J1891" s="2" t="str">
        <f t="shared" si="3769"/>
        <v>N</v>
      </c>
      <c r="K1891" s="6">
        <f t="shared" si="3769"/>
        <v>0.41666666666666669</v>
      </c>
      <c r="L1891" s="2" t="str">
        <f t="shared" si="3769"/>
        <v>Angela</v>
      </c>
      <c r="M1891" s="2">
        <f t="shared" si="3769"/>
        <v>18.899999999999999</v>
      </c>
      <c r="N1891" s="2">
        <f t="shared" si="3769"/>
        <v>2</v>
      </c>
      <c r="O1891" s="2">
        <f t="shared" si="3769"/>
        <v>2</v>
      </c>
      <c r="P1891" s="2" t="str">
        <f t="shared" si="3769"/>
        <v>dez</v>
      </c>
      <c r="Q1891" s="7" t="str">
        <f>IF($N1891=1,IF(ISERROR(VLOOKUP($P1891,'M1'!$A:$C,Q$2,FALSE)),"NOT PRESENT",VLOOKUP($P1891,'M1'!$A:$C,Q$2,FALSE)),IF($N1891=2,IF(ISERROR(VLOOKUP(DATA!$P1891,'M2'!$A:$C,Q$2,FALSE)),"NOT PRESENT",VLOOKUP(DATA!$P1891,'M2'!$A:$C,Q$2,FALSE)),IF($N1891=0,IF(ISERROR(VLOOKUP($P1891,'M1'!$A:$C,Q$2,FALSE)),IF(ISERROR(VLOOKUP(DATA!$P1891,'M2'!$A:$C,Q$2,FALSE)),"NOT PRESENT",VLOOKUP(DATA!$P1891,'M2'!$A:$C,Q$2,FALSE)),VLOOKUP($P1891,'M1'!$A:$C,Q$2,FALSE)),"SPECIFY METHOD")))</f>
        <v>Debris - Zero</v>
      </c>
      <c r="R1891" s="7" t="str">
        <f>IF($N1891=1,IF(ISERROR(VLOOKUP($P1891,'M1'!$A:$C,R$2,FALSE)),"NOT PRESENT",VLOOKUP($P1891,'M1'!$A:$C,R$2,FALSE)),IF($N1891=2,IF(ISERROR(VLOOKUP(DATA!$P1891,'M2'!$A:$C,R$2,FALSE)),"NOT PRESENT",VLOOKUP(DATA!$P1891,'M2'!$A:$C,R$2,FALSE)),IF($N1891=0,IF(ISERROR(VLOOKUP($P1891,'M1'!$A:$C,R$2,FALSE)),IF(ISERROR(VLOOKUP(DATA!$P1891,'M2'!$A:$C,R$2,FALSE)),"NOT PRESENT",VLOOKUP(DATA!$P1891,'M2'!$A:$C,R$2,FALSE)),VLOOKUP($P1891,'M1'!$A:$C,R$2,FALSE)),"SPECIFY METHOD")))</f>
        <v>No Debris found</v>
      </c>
      <c r="S1891" s="33">
        <f t="shared" si="3737"/>
        <v>0</v>
      </c>
      <c r="T1891" s="2">
        <v>0</v>
      </c>
    </row>
    <row r="1892" spans="2:20">
      <c r="B1892" s="2" t="str">
        <f t="shared" ref="B1892:D1892" si="3770">IF(ISERROR(B1891),IF(ISERROR(B1890),IF(ISERROR(B1889),"BLANK",B1889),B1890),B1891)</f>
        <v>LH</v>
      </c>
      <c r="C1892" s="2" t="str">
        <f t="shared" si="3770"/>
        <v>KK</v>
      </c>
      <c r="D1892" s="2" t="str">
        <f t="shared" si="3770"/>
        <v>BC3</v>
      </c>
      <c r="E1892" s="7" t="str">
        <f>IF(ISERROR(VLOOKUP($D1892,SITES!$A:$E,2,FALSE)),"",VLOOKUP($D1892,SITES!$A:$E,2,FALSE))</f>
        <v>Broward County 3</v>
      </c>
      <c r="F1892" s="4">
        <f>IF(ISERROR(VLOOKUP($D1892,SITES!$A:$E,3,FALSE)),"",VLOOKUP($D1892,SITES!$A:$E,3,FALSE))</f>
        <v>26.158633333333334</v>
      </c>
      <c r="G1892" s="31">
        <f>IF(ISERROR(VLOOKUP($D1892,SITES!$A:$E,4,FALSE)),"",VLOOKUP($D1892,SITES!$A:$E,4,FALSE))</f>
        <v>-80.077349999999996</v>
      </c>
      <c r="H1892" s="50">
        <f t="shared" ref="H1892:P1892" si="3771">IF(ISERROR(H1891),IF(ISERROR(H1890),IF(ISERROR(H1889),"BLANK",H1889),H1890),H1891)</f>
        <v>45479</v>
      </c>
      <c r="I1892" s="2">
        <f t="shared" si="3771"/>
        <v>15</v>
      </c>
      <c r="J1892" s="2" t="str">
        <f t="shared" si="3771"/>
        <v>N</v>
      </c>
      <c r="K1892" s="6">
        <f t="shared" si="3771"/>
        <v>0.41666666666666669</v>
      </c>
      <c r="L1892" s="2" t="str">
        <f t="shared" si="3771"/>
        <v>Angela</v>
      </c>
      <c r="M1892" s="2">
        <f t="shared" si="3771"/>
        <v>18.899999999999999</v>
      </c>
      <c r="N1892" s="2">
        <f t="shared" si="3771"/>
        <v>2</v>
      </c>
      <c r="O1892" s="2">
        <f t="shared" si="3771"/>
        <v>2</v>
      </c>
      <c r="P1892" s="2" t="str">
        <f t="shared" si="3771"/>
        <v>dez</v>
      </c>
      <c r="Q1892" s="7" t="str">
        <f>IF($N1892=1,IF(ISERROR(VLOOKUP($P1892,'M1'!$A:$C,Q$2,FALSE)),"NOT PRESENT",VLOOKUP($P1892,'M1'!$A:$C,Q$2,FALSE)),IF($N1892=2,IF(ISERROR(VLOOKUP(DATA!$P1892,'M2'!$A:$C,Q$2,FALSE)),"NOT PRESENT",VLOOKUP(DATA!$P1892,'M2'!$A:$C,Q$2,FALSE)),IF($N1892=0,IF(ISERROR(VLOOKUP($P1892,'M1'!$A:$C,Q$2,FALSE)),IF(ISERROR(VLOOKUP(DATA!$P1892,'M2'!$A:$C,Q$2,FALSE)),"NOT PRESENT",VLOOKUP(DATA!$P1892,'M2'!$A:$C,Q$2,FALSE)),VLOOKUP($P1892,'M1'!$A:$C,Q$2,FALSE)),"SPECIFY METHOD")))</f>
        <v>Debris - Zero</v>
      </c>
      <c r="R1892" s="7" t="str">
        <f>IF($N1892=1,IF(ISERROR(VLOOKUP($P1892,'M1'!$A:$C,R$2,FALSE)),"NOT PRESENT",VLOOKUP($P1892,'M1'!$A:$C,R$2,FALSE)),IF($N1892=2,IF(ISERROR(VLOOKUP(DATA!$P1892,'M2'!$A:$C,R$2,FALSE)),"NOT PRESENT",VLOOKUP(DATA!$P1892,'M2'!$A:$C,R$2,FALSE)),IF($N1892=0,IF(ISERROR(VLOOKUP($P1892,'M1'!$A:$C,R$2,FALSE)),IF(ISERROR(VLOOKUP(DATA!$P1892,'M2'!$A:$C,R$2,FALSE)),"NOT PRESENT",VLOOKUP(DATA!$P1892,'M2'!$A:$C,R$2,FALSE)),VLOOKUP($P1892,'M1'!$A:$C,R$2,FALSE)),"SPECIFY METHOD")))</f>
        <v>No Debris found</v>
      </c>
      <c r="S1892" s="33">
        <f t="shared" si="3737"/>
        <v>0</v>
      </c>
      <c r="T1892" s="2">
        <v>0</v>
      </c>
    </row>
    <row r="1893" spans="2:20">
      <c r="B1893" s="2" t="str">
        <f t="shared" ref="B1893:D1893" si="3772">IF(ISERROR(B1892),IF(ISERROR(B1891),IF(ISERROR(B1890),"BLANK",B1890),B1891),B1892)</f>
        <v>LH</v>
      </c>
      <c r="C1893" s="2" t="str">
        <f t="shared" si="3772"/>
        <v>KK</v>
      </c>
      <c r="D1893" s="2" t="str">
        <f t="shared" si="3772"/>
        <v>BC3</v>
      </c>
      <c r="E1893" s="7" t="str">
        <f>IF(ISERROR(VLOOKUP($D1893,SITES!$A:$E,2,FALSE)),"",VLOOKUP($D1893,SITES!$A:$E,2,FALSE))</f>
        <v>Broward County 3</v>
      </c>
      <c r="F1893" s="4">
        <f>IF(ISERROR(VLOOKUP($D1893,SITES!$A:$E,3,FALSE)),"",VLOOKUP($D1893,SITES!$A:$E,3,FALSE))</f>
        <v>26.158633333333334</v>
      </c>
      <c r="G1893" s="31">
        <f>IF(ISERROR(VLOOKUP($D1893,SITES!$A:$E,4,FALSE)),"",VLOOKUP($D1893,SITES!$A:$E,4,FALSE))</f>
        <v>-80.077349999999996</v>
      </c>
      <c r="H1893" s="50">
        <f t="shared" ref="H1893:P1893" si="3773">IF(ISERROR(H1892),IF(ISERROR(H1891),IF(ISERROR(H1890),"BLANK",H1890),H1891),H1892)</f>
        <v>45479</v>
      </c>
      <c r="I1893" s="2">
        <f t="shared" si="3773"/>
        <v>15</v>
      </c>
      <c r="J1893" s="2" t="str">
        <f t="shared" si="3773"/>
        <v>N</v>
      </c>
      <c r="K1893" s="6">
        <f t="shared" si="3773"/>
        <v>0.41666666666666669</v>
      </c>
      <c r="L1893" s="2" t="str">
        <f t="shared" si="3773"/>
        <v>Angela</v>
      </c>
      <c r="M1893" s="2">
        <f t="shared" si="3773"/>
        <v>18.899999999999999</v>
      </c>
      <c r="N1893" s="2">
        <f t="shared" si="3773"/>
        <v>2</v>
      </c>
      <c r="O1893" s="2">
        <f t="shared" si="3773"/>
        <v>2</v>
      </c>
      <c r="P1893" s="2" t="str">
        <f t="shared" si="3773"/>
        <v>dez</v>
      </c>
      <c r="Q1893" s="7" t="str">
        <f>IF($N1893=1,IF(ISERROR(VLOOKUP($P1893,'M1'!$A:$C,Q$2,FALSE)),"NOT PRESENT",VLOOKUP($P1893,'M1'!$A:$C,Q$2,FALSE)),IF($N1893=2,IF(ISERROR(VLOOKUP(DATA!$P1893,'M2'!$A:$C,Q$2,FALSE)),"NOT PRESENT",VLOOKUP(DATA!$P1893,'M2'!$A:$C,Q$2,FALSE)),IF($N1893=0,IF(ISERROR(VLOOKUP($P1893,'M1'!$A:$C,Q$2,FALSE)),IF(ISERROR(VLOOKUP(DATA!$P1893,'M2'!$A:$C,Q$2,FALSE)),"NOT PRESENT",VLOOKUP(DATA!$P1893,'M2'!$A:$C,Q$2,FALSE)),VLOOKUP($P1893,'M1'!$A:$C,Q$2,FALSE)),"SPECIFY METHOD")))</f>
        <v>Debris - Zero</v>
      </c>
      <c r="R1893" s="7" t="str">
        <f>IF($N1893=1,IF(ISERROR(VLOOKUP($P1893,'M1'!$A:$C,R$2,FALSE)),"NOT PRESENT",VLOOKUP($P1893,'M1'!$A:$C,R$2,FALSE)),IF($N1893=2,IF(ISERROR(VLOOKUP(DATA!$P1893,'M2'!$A:$C,R$2,FALSE)),"NOT PRESENT",VLOOKUP(DATA!$P1893,'M2'!$A:$C,R$2,FALSE)),IF($N1893=0,IF(ISERROR(VLOOKUP($P1893,'M1'!$A:$C,R$2,FALSE)),IF(ISERROR(VLOOKUP(DATA!$P1893,'M2'!$A:$C,R$2,FALSE)),"NOT PRESENT",VLOOKUP(DATA!$P1893,'M2'!$A:$C,R$2,FALSE)),VLOOKUP($P1893,'M1'!$A:$C,R$2,FALSE)),"SPECIFY METHOD")))</f>
        <v>No Debris found</v>
      </c>
      <c r="S1893" s="33">
        <f t="shared" si="3737"/>
        <v>0</v>
      </c>
      <c r="T1893" s="2">
        <v>0</v>
      </c>
    </row>
    <row r="1894" spans="2:20">
      <c r="B1894" s="2" t="str">
        <f t="shared" ref="B1894:D1894" si="3774">IF(ISERROR(B1893),IF(ISERROR(B1892),IF(ISERROR(B1891),"BLANK",B1891),B1892),B1893)</f>
        <v>LH</v>
      </c>
      <c r="C1894" s="2" t="str">
        <f t="shared" si="3774"/>
        <v>KK</v>
      </c>
      <c r="D1894" s="2" t="str">
        <f t="shared" si="3774"/>
        <v>BC3</v>
      </c>
      <c r="E1894" s="7" t="str">
        <f>IF(ISERROR(VLOOKUP($D1894,SITES!$A:$E,2,FALSE)),"",VLOOKUP($D1894,SITES!$A:$E,2,FALSE))</f>
        <v>Broward County 3</v>
      </c>
      <c r="F1894" s="4">
        <f>IF(ISERROR(VLOOKUP($D1894,SITES!$A:$E,3,FALSE)),"",VLOOKUP($D1894,SITES!$A:$E,3,FALSE))</f>
        <v>26.158633333333334</v>
      </c>
      <c r="G1894" s="31">
        <f>IF(ISERROR(VLOOKUP($D1894,SITES!$A:$E,4,FALSE)),"",VLOOKUP($D1894,SITES!$A:$E,4,FALSE))</f>
        <v>-80.077349999999996</v>
      </c>
      <c r="H1894" s="50">
        <f t="shared" ref="H1894:P1894" si="3775">IF(ISERROR(H1893),IF(ISERROR(H1892),IF(ISERROR(H1891),"BLANK",H1891),H1892),H1893)</f>
        <v>45479</v>
      </c>
      <c r="I1894" s="2">
        <f t="shared" si="3775"/>
        <v>15</v>
      </c>
      <c r="J1894" s="2" t="str">
        <f t="shared" si="3775"/>
        <v>N</v>
      </c>
      <c r="K1894" s="6">
        <f t="shared" si="3775"/>
        <v>0.41666666666666669</v>
      </c>
      <c r="L1894" s="2" t="str">
        <f t="shared" si="3775"/>
        <v>Angela</v>
      </c>
      <c r="M1894" s="2">
        <f t="shared" si="3775"/>
        <v>18.899999999999999</v>
      </c>
      <c r="N1894" s="2">
        <f t="shared" si="3775"/>
        <v>2</v>
      </c>
      <c r="O1894" s="2">
        <f t="shared" si="3775"/>
        <v>2</v>
      </c>
      <c r="P1894" s="2" t="str">
        <f t="shared" si="3775"/>
        <v>dez</v>
      </c>
      <c r="Q1894" s="7" t="str">
        <f>IF($N1894=1,IF(ISERROR(VLOOKUP($P1894,'M1'!$A:$C,Q$2,FALSE)),"NOT PRESENT",VLOOKUP($P1894,'M1'!$A:$C,Q$2,FALSE)),IF($N1894=2,IF(ISERROR(VLOOKUP(DATA!$P1894,'M2'!$A:$C,Q$2,FALSE)),"NOT PRESENT",VLOOKUP(DATA!$P1894,'M2'!$A:$C,Q$2,FALSE)),IF($N1894=0,IF(ISERROR(VLOOKUP($P1894,'M1'!$A:$C,Q$2,FALSE)),IF(ISERROR(VLOOKUP(DATA!$P1894,'M2'!$A:$C,Q$2,FALSE)),"NOT PRESENT",VLOOKUP(DATA!$P1894,'M2'!$A:$C,Q$2,FALSE)),VLOOKUP($P1894,'M1'!$A:$C,Q$2,FALSE)),"SPECIFY METHOD")))</f>
        <v>Debris - Zero</v>
      </c>
      <c r="R1894" s="7" t="str">
        <f>IF($N1894=1,IF(ISERROR(VLOOKUP($P1894,'M1'!$A:$C,R$2,FALSE)),"NOT PRESENT",VLOOKUP($P1894,'M1'!$A:$C,R$2,FALSE)),IF($N1894=2,IF(ISERROR(VLOOKUP(DATA!$P1894,'M2'!$A:$C,R$2,FALSE)),"NOT PRESENT",VLOOKUP(DATA!$P1894,'M2'!$A:$C,R$2,FALSE)),IF($N1894=0,IF(ISERROR(VLOOKUP($P1894,'M1'!$A:$C,R$2,FALSE)),IF(ISERROR(VLOOKUP(DATA!$P1894,'M2'!$A:$C,R$2,FALSE)),"NOT PRESENT",VLOOKUP(DATA!$P1894,'M2'!$A:$C,R$2,FALSE)),VLOOKUP($P1894,'M1'!$A:$C,R$2,FALSE)),"SPECIFY METHOD")))</f>
        <v>No Debris found</v>
      </c>
      <c r="S1894" s="33">
        <f t="shared" si="3737"/>
        <v>0</v>
      </c>
      <c r="T1894" s="2">
        <v>0</v>
      </c>
    </row>
    <row r="1895" spans="2:20">
      <c r="B1895" s="2" t="str">
        <f t="shared" ref="B1895:D1895" si="3776">IF(ISERROR(B1894),IF(ISERROR(B1893),IF(ISERROR(B1892),"BLANK",B1892),B1893),B1894)</f>
        <v>LH</v>
      </c>
      <c r="C1895" s="2" t="str">
        <f t="shared" si="3776"/>
        <v>KK</v>
      </c>
      <c r="D1895" s="2" t="str">
        <f t="shared" si="3776"/>
        <v>BC3</v>
      </c>
      <c r="E1895" s="7" t="str">
        <f>IF(ISERROR(VLOOKUP($D1895,SITES!$A:$E,2,FALSE)),"",VLOOKUP($D1895,SITES!$A:$E,2,FALSE))</f>
        <v>Broward County 3</v>
      </c>
      <c r="F1895" s="4">
        <f>IF(ISERROR(VLOOKUP($D1895,SITES!$A:$E,3,FALSE)),"",VLOOKUP($D1895,SITES!$A:$E,3,FALSE))</f>
        <v>26.158633333333334</v>
      </c>
      <c r="G1895" s="31">
        <f>IF(ISERROR(VLOOKUP($D1895,SITES!$A:$E,4,FALSE)),"",VLOOKUP($D1895,SITES!$A:$E,4,FALSE))</f>
        <v>-80.077349999999996</v>
      </c>
      <c r="H1895" s="50">
        <f t="shared" ref="H1895:P1895" si="3777">IF(ISERROR(H1894),IF(ISERROR(H1893),IF(ISERROR(H1892),"BLANK",H1892),H1893),H1894)</f>
        <v>45479</v>
      </c>
      <c r="I1895" s="2">
        <f t="shared" si="3777"/>
        <v>15</v>
      </c>
      <c r="J1895" s="2" t="str">
        <f t="shared" si="3777"/>
        <v>N</v>
      </c>
      <c r="K1895" s="6">
        <f t="shared" si="3777"/>
        <v>0.41666666666666669</v>
      </c>
      <c r="L1895" s="2" t="str">
        <f t="shared" si="3777"/>
        <v>Angela</v>
      </c>
      <c r="M1895" s="2">
        <f t="shared" si="3777"/>
        <v>18.899999999999999</v>
      </c>
      <c r="N1895" s="2">
        <f t="shared" si="3777"/>
        <v>2</v>
      </c>
      <c r="O1895" s="2">
        <f t="shared" si="3777"/>
        <v>2</v>
      </c>
      <c r="P1895" s="2" t="str">
        <f t="shared" si="3777"/>
        <v>dez</v>
      </c>
      <c r="Q1895" s="7" t="str">
        <f>IF($N1895=1,IF(ISERROR(VLOOKUP($P1895,'M1'!$A:$C,Q$2,FALSE)),"NOT PRESENT",VLOOKUP($P1895,'M1'!$A:$C,Q$2,FALSE)),IF($N1895=2,IF(ISERROR(VLOOKUP(DATA!$P1895,'M2'!$A:$C,Q$2,FALSE)),"NOT PRESENT",VLOOKUP(DATA!$P1895,'M2'!$A:$C,Q$2,FALSE)),IF($N1895=0,IF(ISERROR(VLOOKUP($P1895,'M1'!$A:$C,Q$2,FALSE)),IF(ISERROR(VLOOKUP(DATA!$P1895,'M2'!$A:$C,Q$2,FALSE)),"NOT PRESENT",VLOOKUP(DATA!$P1895,'M2'!$A:$C,Q$2,FALSE)),VLOOKUP($P1895,'M1'!$A:$C,Q$2,FALSE)),"SPECIFY METHOD")))</f>
        <v>Debris - Zero</v>
      </c>
      <c r="R1895" s="7" t="str">
        <f>IF($N1895=1,IF(ISERROR(VLOOKUP($P1895,'M1'!$A:$C,R$2,FALSE)),"NOT PRESENT",VLOOKUP($P1895,'M1'!$A:$C,R$2,FALSE)),IF($N1895=2,IF(ISERROR(VLOOKUP(DATA!$P1895,'M2'!$A:$C,R$2,FALSE)),"NOT PRESENT",VLOOKUP(DATA!$P1895,'M2'!$A:$C,R$2,FALSE)),IF($N1895=0,IF(ISERROR(VLOOKUP($P1895,'M1'!$A:$C,R$2,FALSE)),IF(ISERROR(VLOOKUP(DATA!$P1895,'M2'!$A:$C,R$2,FALSE)),"NOT PRESENT",VLOOKUP(DATA!$P1895,'M2'!$A:$C,R$2,FALSE)),VLOOKUP($P1895,'M1'!$A:$C,R$2,FALSE)),"SPECIFY METHOD")))</f>
        <v>No Debris found</v>
      </c>
      <c r="S1895" s="33">
        <f t="shared" si="3737"/>
        <v>0</v>
      </c>
      <c r="T1895" s="2">
        <v>0</v>
      </c>
    </row>
    <row r="1896" spans="2:20">
      <c r="B1896" s="2" t="str">
        <f t="shared" ref="B1896:D1896" si="3778">IF(ISERROR(B1895),IF(ISERROR(B1894),IF(ISERROR(B1893),"BLANK",B1893),B1894),B1895)</f>
        <v>LH</v>
      </c>
      <c r="C1896" s="2" t="str">
        <f t="shared" si="3778"/>
        <v>KK</v>
      </c>
      <c r="D1896" s="2" t="str">
        <f t="shared" si="3778"/>
        <v>BC3</v>
      </c>
      <c r="E1896" s="7" t="str">
        <f>IF(ISERROR(VLOOKUP($D1896,SITES!$A:$E,2,FALSE)),"",VLOOKUP($D1896,SITES!$A:$E,2,FALSE))</f>
        <v>Broward County 3</v>
      </c>
      <c r="F1896" s="4">
        <f>IF(ISERROR(VLOOKUP($D1896,SITES!$A:$E,3,FALSE)),"",VLOOKUP($D1896,SITES!$A:$E,3,FALSE))</f>
        <v>26.158633333333334</v>
      </c>
      <c r="G1896" s="31">
        <f>IF(ISERROR(VLOOKUP($D1896,SITES!$A:$E,4,FALSE)),"",VLOOKUP($D1896,SITES!$A:$E,4,FALSE))</f>
        <v>-80.077349999999996</v>
      </c>
      <c r="H1896" s="50">
        <f t="shared" ref="H1896:P1896" si="3779">IF(ISERROR(H1895),IF(ISERROR(H1894),IF(ISERROR(H1893),"BLANK",H1893),H1894),H1895)</f>
        <v>45479</v>
      </c>
      <c r="I1896" s="2">
        <f t="shared" si="3779"/>
        <v>15</v>
      </c>
      <c r="J1896" s="2" t="str">
        <f t="shared" si="3779"/>
        <v>N</v>
      </c>
      <c r="K1896" s="6">
        <f t="shared" si="3779"/>
        <v>0.41666666666666669</v>
      </c>
      <c r="L1896" s="2" t="str">
        <f t="shared" si="3779"/>
        <v>Angela</v>
      </c>
      <c r="M1896" s="2">
        <f t="shared" si="3779"/>
        <v>18.899999999999999</v>
      </c>
      <c r="N1896" s="2">
        <f t="shared" si="3779"/>
        <v>2</v>
      </c>
      <c r="O1896" s="2">
        <f t="shared" si="3779"/>
        <v>2</v>
      </c>
      <c r="P1896" s="2" t="str">
        <f t="shared" si="3779"/>
        <v>dez</v>
      </c>
      <c r="Q1896" s="7" t="str">
        <f>IF($N1896=1,IF(ISERROR(VLOOKUP($P1896,'M1'!$A:$C,Q$2,FALSE)),"NOT PRESENT",VLOOKUP($P1896,'M1'!$A:$C,Q$2,FALSE)),IF($N1896=2,IF(ISERROR(VLOOKUP(DATA!$P1896,'M2'!$A:$C,Q$2,FALSE)),"NOT PRESENT",VLOOKUP(DATA!$P1896,'M2'!$A:$C,Q$2,FALSE)),IF($N1896=0,IF(ISERROR(VLOOKUP($P1896,'M1'!$A:$C,Q$2,FALSE)),IF(ISERROR(VLOOKUP(DATA!$P1896,'M2'!$A:$C,Q$2,FALSE)),"NOT PRESENT",VLOOKUP(DATA!$P1896,'M2'!$A:$C,Q$2,FALSE)),VLOOKUP($P1896,'M1'!$A:$C,Q$2,FALSE)),"SPECIFY METHOD")))</f>
        <v>Debris - Zero</v>
      </c>
      <c r="R1896" s="7" t="str">
        <f>IF($N1896=1,IF(ISERROR(VLOOKUP($P1896,'M1'!$A:$C,R$2,FALSE)),"NOT PRESENT",VLOOKUP($P1896,'M1'!$A:$C,R$2,FALSE)),IF($N1896=2,IF(ISERROR(VLOOKUP(DATA!$P1896,'M2'!$A:$C,R$2,FALSE)),"NOT PRESENT",VLOOKUP(DATA!$P1896,'M2'!$A:$C,R$2,FALSE)),IF($N1896=0,IF(ISERROR(VLOOKUP($P1896,'M1'!$A:$C,R$2,FALSE)),IF(ISERROR(VLOOKUP(DATA!$P1896,'M2'!$A:$C,R$2,FALSE)),"NOT PRESENT",VLOOKUP(DATA!$P1896,'M2'!$A:$C,R$2,FALSE)),VLOOKUP($P1896,'M1'!$A:$C,R$2,FALSE)),"SPECIFY METHOD")))</f>
        <v>No Debris found</v>
      </c>
      <c r="S1896" s="33">
        <f t="shared" si="3737"/>
        <v>0</v>
      </c>
      <c r="T1896" s="2">
        <v>0</v>
      </c>
    </row>
    <row r="1897" spans="2:20">
      <c r="B1897" s="2" t="str">
        <f t="shared" ref="B1897:D1897" si="3780">IF(ISERROR(B1896),IF(ISERROR(B1895),IF(ISERROR(B1894),"BLANK",B1894),B1895),B1896)</f>
        <v>LH</v>
      </c>
      <c r="C1897" s="2" t="str">
        <f t="shared" si="3780"/>
        <v>KK</v>
      </c>
      <c r="D1897" s="2" t="str">
        <f t="shared" si="3780"/>
        <v>BC3</v>
      </c>
      <c r="E1897" s="7" t="str">
        <f>IF(ISERROR(VLOOKUP($D1897,SITES!$A:$E,2,FALSE)),"",VLOOKUP($D1897,SITES!$A:$E,2,FALSE))</f>
        <v>Broward County 3</v>
      </c>
      <c r="F1897" s="4">
        <f>IF(ISERROR(VLOOKUP($D1897,SITES!$A:$E,3,FALSE)),"",VLOOKUP($D1897,SITES!$A:$E,3,FALSE))</f>
        <v>26.158633333333334</v>
      </c>
      <c r="G1897" s="31">
        <f>IF(ISERROR(VLOOKUP($D1897,SITES!$A:$E,4,FALSE)),"",VLOOKUP($D1897,SITES!$A:$E,4,FALSE))</f>
        <v>-80.077349999999996</v>
      </c>
      <c r="H1897" s="50">
        <f t="shared" ref="H1897:P1897" si="3781">IF(ISERROR(H1896),IF(ISERROR(H1895),IF(ISERROR(H1894),"BLANK",H1894),H1895),H1896)</f>
        <v>45479</v>
      </c>
      <c r="I1897" s="2">
        <f t="shared" si="3781"/>
        <v>15</v>
      </c>
      <c r="J1897" s="2" t="str">
        <f t="shared" si="3781"/>
        <v>N</v>
      </c>
      <c r="K1897" s="6">
        <f t="shared" si="3781"/>
        <v>0.41666666666666669</v>
      </c>
      <c r="L1897" s="2" t="str">
        <f t="shared" si="3781"/>
        <v>Angela</v>
      </c>
      <c r="M1897" s="2">
        <f t="shared" si="3781"/>
        <v>18.899999999999999</v>
      </c>
      <c r="N1897" s="2">
        <f t="shared" si="3781"/>
        <v>2</v>
      </c>
      <c r="O1897" s="2">
        <f t="shared" si="3781"/>
        <v>2</v>
      </c>
      <c r="P1897" s="2" t="str">
        <f t="shared" si="3781"/>
        <v>dez</v>
      </c>
      <c r="Q1897" s="7" t="str">
        <f>IF($N1897=1,IF(ISERROR(VLOOKUP($P1897,'M1'!$A:$C,Q$2,FALSE)),"NOT PRESENT",VLOOKUP($P1897,'M1'!$A:$C,Q$2,FALSE)),IF($N1897=2,IF(ISERROR(VLOOKUP(DATA!$P1897,'M2'!$A:$C,Q$2,FALSE)),"NOT PRESENT",VLOOKUP(DATA!$P1897,'M2'!$A:$C,Q$2,FALSE)),IF($N1897=0,IF(ISERROR(VLOOKUP($P1897,'M1'!$A:$C,Q$2,FALSE)),IF(ISERROR(VLOOKUP(DATA!$P1897,'M2'!$A:$C,Q$2,FALSE)),"NOT PRESENT",VLOOKUP(DATA!$P1897,'M2'!$A:$C,Q$2,FALSE)),VLOOKUP($P1897,'M1'!$A:$C,Q$2,FALSE)),"SPECIFY METHOD")))</f>
        <v>Debris - Zero</v>
      </c>
      <c r="R1897" s="7" t="str">
        <f>IF($N1897=1,IF(ISERROR(VLOOKUP($P1897,'M1'!$A:$C,R$2,FALSE)),"NOT PRESENT",VLOOKUP($P1897,'M1'!$A:$C,R$2,FALSE)),IF($N1897=2,IF(ISERROR(VLOOKUP(DATA!$P1897,'M2'!$A:$C,R$2,FALSE)),"NOT PRESENT",VLOOKUP(DATA!$P1897,'M2'!$A:$C,R$2,FALSE)),IF($N1897=0,IF(ISERROR(VLOOKUP($P1897,'M1'!$A:$C,R$2,FALSE)),IF(ISERROR(VLOOKUP(DATA!$P1897,'M2'!$A:$C,R$2,FALSE)),"NOT PRESENT",VLOOKUP(DATA!$P1897,'M2'!$A:$C,R$2,FALSE)),VLOOKUP($P1897,'M1'!$A:$C,R$2,FALSE)),"SPECIFY METHOD")))</f>
        <v>No Debris found</v>
      </c>
      <c r="S1897" s="33">
        <f t="shared" si="3737"/>
        <v>0</v>
      </c>
      <c r="T1897" s="2">
        <v>0</v>
      </c>
    </row>
    <row r="1898" spans="2:20">
      <c r="B1898" s="2" t="str">
        <f t="shared" ref="B1898:D1898" si="3782">IF(ISERROR(B1897),IF(ISERROR(B1896),IF(ISERROR(B1895),"BLANK",B1895),B1896),B1897)</f>
        <v>LH</v>
      </c>
      <c r="C1898" s="2" t="str">
        <f t="shared" si="3782"/>
        <v>KK</v>
      </c>
      <c r="D1898" s="2" t="str">
        <f t="shared" si="3782"/>
        <v>BC3</v>
      </c>
      <c r="E1898" s="7" t="str">
        <f>IF(ISERROR(VLOOKUP($D1898,SITES!$A:$E,2,FALSE)),"",VLOOKUP($D1898,SITES!$A:$E,2,FALSE))</f>
        <v>Broward County 3</v>
      </c>
      <c r="F1898" s="4">
        <f>IF(ISERROR(VLOOKUP($D1898,SITES!$A:$E,3,FALSE)),"",VLOOKUP($D1898,SITES!$A:$E,3,FALSE))</f>
        <v>26.158633333333334</v>
      </c>
      <c r="G1898" s="31">
        <f>IF(ISERROR(VLOOKUP($D1898,SITES!$A:$E,4,FALSE)),"",VLOOKUP($D1898,SITES!$A:$E,4,FALSE))</f>
        <v>-80.077349999999996</v>
      </c>
      <c r="H1898" s="50">
        <f t="shared" ref="H1898:P1898" si="3783">IF(ISERROR(H1897),IF(ISERROR(H1896),IF(ISERROR(H1895),"BLANK",H1895),H1896),H1897)</f>
        <v>45479</v>
      </c>
      <c r="I1898" s="2">
        <f t="shared" si="3783"/>
        <v>15</v>
      </c>
      <c r="J1898" s="2" t="str">
        <f t="shared" si="3783"/>
        <v>N</v>
      </c>
      <c r="K1898" s="6">
        <f t="shared" si="3783"/>
        <v>0.41666666666666669</v>
      </c>
      <c r="L1898" s="2" t="str">
        <f t="shared" si="3783"/>
        <v>Angela</v>
      </c>
      <c r="M1898" s="2">
        <f t="shared" si="3783"/>
        <v>18.899999999999999</v>
      </c>
      <c r="N1898" s="2">
        <f t="shared" si="3783"/>
        <v>2</v>
      </c>
      <c r="O1898" s="2">
        <f t="shared" si="3783"/>
        <v>2</v>
      </c>
      <c r="P1898" s="2" t="str">
        <f t="shared" si="3783"/>
        <v>dez</v>
      </c>
      <c r="Q1898" s="7" t="str">
        <f>IF($N1898=1,IF(ISERROR(VLOOKUP($P1898,'M1'!$A:$C,Q$2,FALSE)),"NOT PRESENT",VLOOKUP($P1898,'M1'!$A:$C,Q$2,FALSE)),IF($N1898=2,IF(ISERROR(VLOOKUP(DATA!$P1898,'M2'!$A:$C,Q$2,FALSE)),"NOT PRESENT",VLOOKUP(DATA!$P1898,'M2'!$A:$C,Q$2,FALSE)),IF($N1898=0,IF(ISERROR(VLOOKUP($P1898,'M1'!$A:$C,Q$2,FALSE)),IF(ISERROR(VLOOKUP(DATA!$P1898,'M2'!$A:$C,Q$2,FALSE)),"NOT PRESENT",VLOOKUP(DATA!$P1898,'M2'!$A:$C,Q$2,FALSE)),VLOOKUP($P1898,'M1'!$A:$C,Q$2,FALSE)),"SPECIFY METHOD")))</f>
        <v>Debris - Zero</v>
      </c>
      <c r="R1898" s="7" t="str">
        <f>IF($N1898=1,IF(ISERROR(VLOOKUP($P1898,'M1'!$A:$C,R$2,FALSE)),"NOT PRESENT",VLOOKUP($P1898,'M1'!$A:$C,R$2,FALSE)),IF($N1898=2,IF(ISERROR(VLOOKUP(DATA!$P1898,'M2'!$A:$C,R$2,FALSE)),"NOT PRESENT",VLOOKUP(DATA!$P1898,'M2'!$A:$C,R$2,FALSE)),IF($N1898=0,IF(ISERROR(VLOOKUP($P1898,'M1'!$A:$C,R$2,FALSE)),IF(ISERROR(VLOOKUP(DATA!$P1898,'M2'!$A:$C,R$2,FALSE)),"NOT PRESENT",VLOOKUP(DATA!$P1898,'M2'!$A:$C,R$2,FALSE)),VLOOKUP($P1898,'M1'!$A:$C,R$2,FALSE)),"SPECIFY METHOD")))</f>
        <v>No Debris found</v>
      </c>
      <c r="S1898" s="33">
        <f t="shared" si="3737"/>
        <v>0</v>
      </c>
      <c r="T1898" s="2">
        <v>0</v>
      </c>
    </row>
    <row r="1899" spans="2:20">
      <c r="B1899" s="2" t="str">
        <f t="shared" ref="B1899:D1899" si="3784">IF(ISERROR(B1898),IF(ISERROR(B1897),IF(ISERROR(B1896),"BLANK",B1896),B1897),B1898)</f>
        <v>LH</v>
      </c>
      <c r="C1899" s="2" t="str">
        <f t="shared" si="3784"/>
        <v>KK</v>
      </c>
      <c r="D1899" s="2" t="str">
        <f t="shared" si="3784"/>
        <v>BC3</v>
      </c>
      <c r="E1899" s="7" t="str">
        <f>IF(ISERROR(VLOOKUP($D1899,SITES!$A:$E,2,FALSE)),"",VLOOKUP($D1899,SITES!$A:$E,2,FALSE))</f>
        <v>Broward County 3</v>
      </c>
      <c r="F1899" s="4">
        <f>IF(ISERROR(VLOOKUP($D1899,SITES!$A:$E,3,FALSE)),"",VLOOKUP($D1899,SITES!$A:$E,3,FALSE))</f>
        <v>26.158633333333334</v>
      </c>
      <c r="G1899" s="31">
        <f>IF(ISERROR(VLOOKUP($D1899,SITES!$A:$E,4,FALSE)),"",VLOOKUP($D1899,SITES!$A:$E,4,FALSE))</f>
        <v>-80.077349999999996</v>
      </c>
      <c r="H1899" s="50">
        <f t="shared" ref="H1899:P1899" si="3785">IF(ISERROR(H1898),IF(ISERROR(H1897),IF(ISERROR(H1896),"BLANK",H1896),H1897),H1898)</f>
        <v>45479</v>
      </c>
      <c r="I1899" s="2">
        <f t="shared" si="3785"/>
        <v>15</v>
      </c>
      <c r="J1899" s="2" t="str">
        <f t="shared" si="3785"/>
        <v>N</v>
      </c>
      <c r="K1899" s="6">
        <f t="shared" si="3785"/>
        <v>0.41666666666666669</v>
      </c>
      <c r="L1899" s="2" t="str">
        <f t="shared" si="3785"/>
        <v>Angela</v>
      </c>
      <c r="M1899" s="2">
        <f t="shared" si="3785"/>
        <v>18.899999999999999</v>
      </c>
      <c r="N1899" s="2">
        <f t="shared" si="3785"/>
        <v>2</v>
      </c>
      <c r="O1899" s="2">
        <f t="shared" si="3785"/>
        <v>2</v>
      </c>
      <c r="P1899" s="2" t="str">
        <f t="shared" si="3785"/>
        <v>dez</v>
      </c>
      <c r="Q1899" s="7" t="str">
        <f>IF($N1899=1,IF(ISERROR(VLOOKUP($P1899,'M1'!$A:$C,Q$2,FALSE)),"NOT PRESENT",VLOOKUP($P1899,'M1'!$A:$C,Q$2,FALSE)),IF($N1899=2,IF(ISERROR(VLOOKUP(DATA!$P1899,'M2'!$A:$C,Q$2,FALSE)),"NOT PRESENT",VLOOKUP(DATA!$P1899,'M2'!$A:$C,Q$2,FALSE)),IF($N1899=0,IF(ISERROR(VLOOKUP($P1899,'M1'!$A:$C,Q$2,FALSE)),IF(ISERROR(VLOOKUP(DATA!$P1899,'M2'!$A:$C,Q$2,FALSE)),"NOT PRESENT",VLOOKUP(DATA!$P1899,'M2'!$A:$C,Q$2,FALSE)),VLOOKUP($P1899,'M1'!$A:$C,Q$2,FALSE)),"SPECIFY METHOD")))</f>
        <v>Debris - Zero</v>
      </c>
      <c r="R1899" s="7" t="str">
        <f>IF($N1899=1,IF(ISERROR(VLOOKUP($P1899,'M1'!$A:$C,R$2,FALSE)),"NOT PRESENT",VLOOKUP($P1899,'M1'!$A:$C,R$2,FALSE)),IF($N1899=2,IF(ISERROR(VLOOKUP(DATA!$P1899,'M2'!$A:$C,R$2,FALSE)),"NOT PRESENT",VLOOKUP(DATA!$P1899,'M2'!$A:$C,R$2,FALSE)),IF($N1899=0,IF(ISERROR(VLOOKUP($P1899,'M1'!$A:$C,R$2,FALSE)),IF(ISERROR(VLOOKUP(DATA!$P1899,'M2'!$A:$C,R$2,FALSE)),"NOT PRESENT",VLOOKUP(DATA!$P1899,'M2'!$A:$C,R$2,FALSE)),VLOOKUP($P1899,'M1'!$A:$C,R$2,FALSE)),"SPECIFY METHOD")))</f>
        <v>No Debris found</v>
      </c>
      <c r="S1899" s="33">
        <f t="shared" si="3737"/>
        <v>0</v>
      </c>
      <c r="T1899" s="2">
        <v>0</v>
      </c>
    </row>
    <row r="1900" spans="2:20">
      <c r="B1900" s="2" t="str">
        <f t="shared" ref="B1900:D1900" si="3786">IF(ISERROR(B1899),IF(ISERROR(B1898),IF(ISERROR(B1897),"BLANK",B1897),B1898),B1899)</f>
        <v>LH</v>
      </c>
      <c r="C1900" s="2" t="str">
        <f t="shared" si="3786"/>
        <v>KK</v>
      </c>
      <c r="D1900" s="2" t="str">
        <f t="shared" si="3786"/>
        <v>BC3</v>
      </c>
      <c r="E1900" s="7" t="str">
        <f>IF(ISERROR(VLOOKUP($D1900,SITES!$A:$E,2,FALSE)),"",VLOOKUP($D1900,SITES!$A:$E,2,FALSE))</f>
        <v>Broward County 3</v>
      </c>
      <c r="F1900" s="4">
        <f>IF(ISERROR(VLOOKUP($D1900,SITES!$A:$E,3,FALSE)),"",VLOOKUP($D1900,SITES!$A:$E,3,FALSE))</f>
        <v>26.158633333333334</v>
      </c>
      <c r="G1900" s="31">
        <f>IF(ISERROR(VLOOKUP($D1900,SITES!$A:$E,4,FALSE)),"",VLOOKUP($D1900,SITES!$A:$E,4,FALSE))</f>
        <v>-80.077349999999996</v>
      </c>
      <c r="H1900" s="50">
        <f t="shared" ref="H1900:P1900" si="3787">IF(ISERROR(H1899),IF(ISERROR(H1898),IF(ISERROR(H1897),"BLANK",H1897),H1898),H1899)</f>
        <v>45479</v>
      </c>
      <c r="I1900" s="2">
        <f t="shared" si="3787"/>
        <v>15</v>
      </c>
      <c r="J1900" s="2" t="str">
        <f t="shared" si="3787"/>
        <v>N</v>
      </c>
      <c r="K1900" s="6">
        <f t="shared" si="3787"/>
        <v>0.41666666666666669</v>
      </c>
      <c r="L1900" s="2" t="str">
        <f t="shared" si="3787"/>
        <v>Angela</v>
      </c>
      <c r="M1900" s="2">
        <f t="shared" si="3787"/>
        <v>18.899999999999999</v>
      </c>
      <c r="N1900" s="2">
        <f t="shared" si="3787"/>
        <v>2</v>
      </c>
      <c r="O1900" s="2">
        <f t="shared" si="3787"/>
        <v>2</v>
      </c>
      <c r="P1900" s="2" t="str">
        <f t="shared" si="3787"/>
        <v>dez</v>
      </c>
      <c r="Q1900" s="7" t="str">
        <f>IF($N1900=1,IF(ISERROR(VLOOKUP($P1900,'M1'!$A:$C,Q$2,FALSE)),"NOT PRESENT",VLOOKUP($P1900,'M1'!$A:$C,Q$2,FALSE)),IF($N1900=2,IF(ISERROR(VLOOKUP(DATA!$P1900,'M2'!$A:$C,Q$2,FALSE)),"NOT PRESENT",VLOOKUP(DATA!$P1900,'M2'!$A:$C,Q$2,FALSE)),IF($N1900=0,IF(ISERROR(VLOOKUP($P1900,'M1'!$A:$C,Q$2,FALSE)),IF(ISERROR(VLOOKUP(DATA!$P1900,'M2'!$A:$C,Q$2,FALSE)),"NOT PRESENT",VLOOKUP(DATA!$P1900,'M2'!$A:$C,Q$2,FALSE)),VLOOKUP($P1900,'M1'!$A:$C,Q$2,FALSE)),"SPECIFY METHOD")))</f>
        <v>Debris - Zero</v>
      </c>
      <c r="R1900" s="7" t="str">
        <f>IF($N1900=1,IF(ISERROR(VLOOKUP($P1900,'M1'!$A:$C,R$2,FALSE)),"NOT PRESENT",VLOOKUP($P1900,'M1'!$A:$C,R$2,FALSE)),IF($N1900=2,IF(ISERROR(VLOOKUP(DATA!$P1900,'M2'!$A:$C,R$2,FALSE)),"NOT PRESENT",VLOOKUP(DATA!$P1900,'M2'!$A:$C,R$2,FALSE)),IF($N1900=0,IF(ISERROR(VLOOKUP($P1900,'M1'!$A:$C,R$2,FALSE)),IF(ISERROR(VLOOKUP(DATA!$P1900,'M2'!$A:$C,R$2,FALSE)),"NOT PRESENT",VLOOKUP(DATA!$P1900,'M2'!$A:$C,R$2,FALSE)),VLOOKUP($P1900,'M1'!$A:$C,R$2,FALSE)),"SPECIFY METHOD")))</f>
        <v>No Debris found</v>
      </c>
      <c r="S1900" s="33">
        <f t="shared" si="3737"/>
        <v>0</v>
      </c>
      <c r="T1900" s="2">
        <v>0</v>
      </c>
    </row>
    <row r="1901" spans="2:20">
      <c r="B1901" s="2" t="str">
        <f t="shared" ref="B1901:D1901" si="3788">IF(ISERROR(B1900),IF(ISERROR(B1899),IF(ISERROR(B1898),"BLANK",B1898),B1899),B1900)</f>
        <v>LH</v>
      </c>
      <c r="C1901" s="2" t="str">
        <f t="shared" si="3788"/>
        <v>KK</v>
      </c>
      <c r="D1901" s="2" t="str">
        <f t="shared" si="3788"/>
        <v>BC3</v>
      </c>
      <c r="E1901" s="7" t="str">
        <f>IF(ISERROR(VLOOKUP($D1901,SITES!$A:$E,2,FALSE)),"",VLOOKUP($D1901,SITES!$A:$E,2,FALSE))</f>
        <v>Broward County 3</v>
      </c>
      <c r="F1901" s="4">
        <f>IF(ISERROR(VLOOKUP($D1901,SITES!$A:$E,3,FALSE)),"",VLOOKUP($D1901,SITES!$A:$E,3,FALSE))</f>
        <v>26.158633333333334</v>
      </c>
      <c r="G1901" s="31">
        <f>IF(ISERROR(VLOOKUP($D1901,SITES!$A:$E,4,FALSE)),"",VLOOKUP($D1901,SITES!$A:$E,4,FALSE))</f>
        <v>-80.077349999999996</v>
      </c>
      <c r="H1901" s="50">
        <f t="shared" ref="H1901:P1901" si="3789">IF(ISERROR(H1900),IF(ISERROR(H1899),IF(ISERROR(H1898),"BLANK",H1898),H1899),H1900)</f>
        <v>45479</v>
      </c>
      <c r="I1901" s="2">
        <f t="shared" si="3789"/>
        <v>15</v>
      </c>
      <c r="J1901" s="2" t="str">
        <f t="shared" si="3789"/>
        <v>N</v>
      </c>
      <c r="K1901" s="6">
        <f t="shared" si="3789"/>
        <v>0.41666666666666669</v>
      </c>
      <c r="L1901" s="2" t="str">
        <f t="shared" si="3789"/>
        <v>Angela</v>
      </c>
      <c r="M1901" s="2">
        <f t="shared" si="3789"/>
        <v>18.899999999999999</v>
      </c>
      <c r="N1901" s="2">
        <f t="shared" si="3789"/>
        <v>2</v>
      </c>
      <c r="O1901" s="2">
        <f t="shared" si="3789"/>
        <v>2</v>
      </c>
      <c r="P1901" s="2" t="str">
        <f t="shared" si="3789"/>
        <v>dez</v>
      </c>
      <c r="Q1901" s="7" t="str">
        <f>IF($N1901=1,IF(ISERROR(VLOOKUP($P1901,'M1'!$A:$C,Q$2,FALSE)),"NOT PRESENT",VLOOKUP($P1901,'M1'!$A:$C,Q$2,FALSE)),IF($N1901=2,IF(ISERROR(VLOOKUP(DATA!$P1901,'M2'!$A:$C,Q$2,FALSE)),"NOT PRESENT",VLOOKUP(DATA!$P1901,'M2'!$A:$C,Q$2,FALSE)),IF($N1901=0,IF(ISERROR(VLOOKUP($P1901,'M1'!$A:$C,Q$2,FALSE)),IF(ISERROR(VLOOKUP(DATA!$P1901,'M2'!$A:$C,Q$2,FALSE)),"NOT PRESENT",VLOOKUP(DATA!$P1901,'M2'!$A:$C,Q$2,FALSE)),VLOOKUP($P1901,'M1'!$A:$C,Q$2,FALSE)),"SPECIFY METHOD")))</f>
        <v>Debris - Zero</v>
      </c>
      <c r="R1901" s="7" t="str">
        <f>IF($N1901=1,IF(ISERROR(VLOOKUP($P1901,'M1'!$A:$C,R$2,FALSE)),"NOT PRESENT",VLOOKUP($P1901,'M1'!$A:$C,R$2,FALSE)),IF($N1901=2,IF(ISERROR(VLOOKUP(DATA!$P1901,'M2'!$A:$C,R$2,FALSE)),"NOT PRESENT",VLOOKUP(DATA!$P1901,'M2'!$A:$C,R$2,FALSE)),IF($N1901=0,IF(ISERROR(VLOOKUP($P1901,'M1'!$A:$C,R$2,FALSE)),IF(ISERROR(VLOOKUP(DATA!$P1901,'M2'!$A:$C,R$2,FALSE)),"NOT PRESENT",VLOOKUP(DATA!$P1901,'M2'!$A:$C,R$2,FALSE)),VLOOKUP($P1901,'M1'!$A:$C,R$2,FALSE)),"SPECIFY METHOD")))</f>
        <v>No Debris found</v>
      </c>
      <c r="S1901" s="33">
        <f t="shared" si="3737"/>
        <v>0</v>
      </c>
      <c r="T1901" s="2">
        <v>0</v>
      </c>
    </row>
    <row r="1902" spans="2:20">
      <c r="B1902" s="2" t="str">
        <f t="shared" ref="B1902:D1902" si="3790">IF(ISERROR(B1901),IF(ISERROR(B1900),IF(ISERROR(B1899),"BLANK",B1899),B1900),B1901)</f>
        <v>LH</v>
      </c>
      <c r="C1902" s="2" t="str">
        <f t="shared" si="3790"/>
        <v>KK</v>
      </c>
      <c r="D1902" s="2" t="str">
        <f t="shared" si="3790"/>
        <v>BC3</v>
      </c>
      <c r="E1902" s="7" t="str">
        <f>IF(ISERROR(VLOOKUP($D1902,SITES!$A:$E,2,FALSE)),"",VLOOKUP($D1902,SITES!$A:$E,2,FALSE))</f>
        <v>Broward County 3</v>
      </c>
      <c r="F1902" s="4">
        <f>IF(ISERROR(VLOOKUP($D1902,SITES!$A:$E,3,FALSE)),"",VLOOKUP($D1902,SITES!$A:$E,3,FALSE))</f>
        <v>26.158633333333334</v>
      </c>
      <c r="G1902" s="31">
        <f>IF(ISERROR(VLOOKUP($D1902,SITES!$A:$E,4,FALSE)),"",VLOOKUP($D1902,SITES!$A:$E,4,FALSE))</f>
        <v>-80.077349999999996</v>
      </c>
      <c r="H1902" s="50">
        <f t="shared" ref="H1902:P1902" si="3791">IF(ISERROR(H1901),IF(ISERROR(H1900),IF(ISERROR(H1899),"BLANK",H1899),H1900),H1901)</f>
        <v>45479</v>
      </c>
      <c r="I1902" s="2">
        <f t="shared" si="3791"/>
        <v>15</v>
      </c>
      <c r="J1902" s="2" t="str">
        <f t="shared" si="3791"/>
        <v>N</v>
      </c>
      <c r="K1902" s="6">
        <f t="shared" si="3791"/>
        <v>0.41666666666666669</v>
      </c>
      <c r="L1902" s="2" t="str">
        <f t="shared" si="3791"/>
        <v>Angela</v>
      </c>
      <c r="M1902" s="2">
        <f t="shared" si="3791"/>
        <v>18.899999999999999</v>
      </c>
      <c r="N1902" s="2">
        <f t="shared" si="3791"/>
        <v>2</v>
      </c>
      <c r="O1902" s="2">
        <f t="shared" si="3791"/>
        <v>2</v>
      </c>
      <c r="P1902" s="2" t="str">
        <f t="shared" si="3791"/>
        <v>dez</v>
      </c>
      <c r="Q1902" s="7" t="str">
        <f>IF($N1902=1,IF(ISERROR(VLOOKUP($P1902,'M1'!$A:$C,Q$2,FALSE)),"NOT PRESENT",VLOOKUP($P1902,'M1'!$A:$C,Q$2,FALSE)),IF($N1902=2,IF(ISERROR(VLOOKUP(DATA!$P1902,'M2'!$A:$C,Q$2,FALSE)),"NOT PRESENT",VLOOKUP(DATA!$P1902,'M2'!$A:$C,Q$2,FALSE)),IF($N1902=0,IF(ISERROR(VLOOKUP($P1902,'M1'!$A:$C,Q$2,FALSE)),IF(ISERROR(VLOOKUP(DATA!$P1902,'M2'!$A:$C,Q$2,FALSE)),"NOT PRESENT",VLOOKUP(DATA!$P1902,'M2'!$A:$C,Q$2,FALSE)),VLOOKUP($P1902,'M1'!$A:$C,Q$2,FALSE)),"SPECIFY METHOD")))</f>
        <v>Debris - Zero</v>
      </c>
      <c r="R1902" s="7" t="str">
        <f>IF($N1902=1,IF(ISERROR(VLOOKUP($P1902,'M1'!$A:$C,R$2,FALSE)),"NOT PRESENT",VLOOKUP($P1902,'M1'!$A:$C,R$2,FALSE)),IF($N1902=2,IF(ISERROR(VLOOKUP(DATA!$P1902,'M2'!$A:$C,R$2,FALSE)),"NOT PRESENT",VLOOKUP(DATA!$P1902,'M2'!$A:$C,R$2,FALSE)),IF($N1902=0,IF(ISERROR(VLOOKUP($P1902,'M1'!$A:$C,R$2,FALSE)),IF(ISERROR(VLOOKUP(DATA!$P1902,'M2'!$A:$C,R$2,FALSE)),"NOT PRESENT",VLOOKUP(DATA!$P1902,'M2'!$A:$C,R$2,FALSE)),VLOOKUP($P1902,'M1'!$A:$C,R$2,FALSE)),"SPECIFY METHOD")))</f>
        <v>No Debris found</v>
      </c>
      <c r="S1902" s="33">
        <f t="shared" si="3737"/>
        <v>0</v>
      </c>
      <c r="T1902" s="2">
        <v>0</v>
      </c>
    </row>
    <row r="1903" spans="2:20">
      <c r="B1903" s="2" t="str">
        <f t="shared" ref="B1903:D1903" si="3792">IF(ISERROR(B1902),IF(ISERROR(B1901),IF(ISERROR(B1900),"BLANK",B1900),B1901),B1902)</f>
        <v>LH</v>
      </c>
      <c r="C1903" s="2" t="str">
        <f t="shared" si="3792"/>
        <v>KK</v>
      </c>
      <c r="D1903" s="2" t="str">
        <f t="shared" si="3792"/>
        <v>BC3</v>
      </c>
      <c r="E1903" s="7" t="str">
        <f>IF(ISERROR(VLOOKUP($D1903,SITES!$A:$E,2,FALSE)),"",VLOOKUP($D1903,SITES!$A:$E,2,FALSE))</f>
        <v>Broward County 3</v>
      </c>
      <c r="F1903" s="4">
        <f>IF(ISERROR(VLOOKUP($D1903,SITES!$A:$E,3,FALSE)),"",VLOOKUP($D1903,SITES!$A:$E,3,FALSE))</f>
        <v>26.158633333333334</v>
      </c>
      <c r="G1903" s="31">
        <f>IF(ISERROR(VLOOKUP($D1903,SITES!$A:$E,4,FALSE)),"",VLOOKUP($D1903,SITES!$A:$E,4,FALSE))</f>
        <v>-80.077349999999996</v>
      </c>
      <c r="H1903" s="50">
        <f t="shared" ref="H1903:P1903" si="3793">IF(ISERROR(H1902),IF(ISERROR(H1901),IF(ISERROR(H1900),"BLANK",H1900),H1901),H1902)</f>
        <v>45479</v>
      </c>
      <c r="I1903" s="2">
        <f t="shared" si="3793"/>
        <v>15</v>
      </c>
      <c r="J1903" s="2" t="str">
        <f t="shared" si="3793"/>
        <v>N</v>
      </c>
      <c r="K1903" s="6">
        <f t="shared" si="3793"/>
        <v>0.41666666666666669</v>
      </c>
      <c r="L1903" s="2" t="str">
        <f t="shared" si="3793"/>
        <v>Angela</v>
      </c>
      <c r="M1903" s="2">
        <f t="shared" si="3793"/>
        <v>18.899999999999999</v>
      </c>
      <c r="N1903" s="2">
        <f t="shared" si="3793"/>
        <v>2</v>
      </c>
      <c r="O1903" s="2">
        <f t="shared" si="3793"/>
        <v>2</v>
      </c>
      <c r="P1903" s="2" t="str">
        <f t="shared" si="3793"/>
        <v>dez</v>
      </c>
      <c r="Q1903" s="7" t="str">
        <f>IF($N1903=1,IF(ISERROR(VLOOKUP($P1903,'M1'!$A:$C,Q$2,FALSE)),"NOT PRESENT",VLOOKUP($P1903,'M1'!$A:$C,Q$2,FALSE)),IF($N1903=2,IF(ISERROR(VLOOKUP(DATA!$P1903,'M2'!$A:$C,Q$2,FALSE)),"NOT PRESENT",VLOOKUP(DATA!$P1903,'M2'!$A:$C,Q$2,FALSE)),IF($N1903=0,IF(ISERROR(VLOOKUP($P1903,'M1'!$A:$C,Q$2,FALSE)),IF(ISERROR(VLOOKUP(DATA!$P1903,'M2'!$A:$C,Q$2,FALSE)),"NOT PRESENT",VLOOKUP(DATA!$P1903,'M2'!$A:$C,Q$2,FALSE)),VLOOKUP($P1903,'M1'!$A:$C,Q$2,FALSE)),"SPECIFY METHOD")))</f>
        <v>Debris - Zero</v>
      </c>
      <c r="R1903" s="7" t="str">
        <f>IF($N1903=1,IF(ISERROR(VLOOKUP($P1903,'M1'!$A:$C,R$2,FALSE)),"NOT PRESENT",VLOOKUP($P1903,'M1'!$A:$C,R$2,FALSE)),IF($N1903=2,IF(ISERROR(VLOOKUP(DATA!$P1903,'M2'!$A:$C,R$2,FALSE)),"NOT PRESENT",VLOOKUP(DATA!$P1903,'M2'!$A:$C,R$2,FALSE)),IF($N1903=0,IF(ISERROR(VLOOKUP($P1903,'M1'!$A:$C,R$2,FALSE)),IF(ISERROR(VLOOKUP(DATA!$P1903,'M2'!$A:$C,R$2,FALSE)),"NOT PRESENT",VLOOKUP(DATA!$P1903,'M2'!$A:$C,R$2,FALSE)),VLOOKUP($P1903,'M1'!$A:$C,R$2,FALSE)),"SPECIFY METHOD")))</f>
        <v>No Debris found</v>
      </c>
      <c r="S1903" s="33">
        <f t="shared" si="3737"/>
        <v>0</v>
      </c>
      <c r="T1903" s="2">
        <v>0</v>
      </c>
    </row>
    <row r="1904" spans="2:20">
      <c r="B1904" s="2" t="str">
        <f t="shared" ref="B1904:D1904" si="3794">IF(ISERROR(B1903),IF(ISERROR(B1902),IF(ISERROR(B1901),"BLANK",B1901),B1902),B1903)</f>
        <v>LH</v>
      </c>
      <c r="C1904" s="2" t="str">
        <f t="shared" si="3794"/>
        <v>KK</v>
      </c>
      <c r="D1904" s="2" t="str">
        <f t="shared" si="3794"/>
        <v>BC3</v>
      </c>
      <c r="E1904" s="7" t="str">
        <f>IF(ISERROR(VLOOKUP($D1904,SITES!$A:$E,2,FALSE)),"",VLOOKUP($D1904,SITES!$A:$E,2,FALSE))</f>
        <v>Broward County 3</v>
      </c>
      <c r="F1904" s="4">
        <f>IF(ISERROR(VLOOKUP($D1904,SITES!$A:$E,3,FALSE)),"",VLOOKUP($D1904,SITES!$A:$E,3,FALSE))</f>
        <v>26.158633333333334</v>
      </c>
      <c r="G1904" s="31">
        <f>IF(ISERROR(VLOOKUP($D1904,SITES!$A:$E,4,FALSE)),"",VLOOKUP($D1904,SITES!$A:$E,4,FALSE))</f>
        <v>-80.077349999999996</v>
      </c>
      <c r="H1904" s="50">
        <f t="shared" ref="H1904:P1904" si="3795">IF(ISERROR(H1903),IF(ISERROR(H1902),IF(ISERROR(H1901),"BLANK",H1901),H1902),H1903)</f>
        <v>45479</v>
      </c>
      <c r="I1904" s="2">
        <f t="shared" si="3795"/>
        <v>15</v>
      </c>
      <c r="J1904" s="2" t="str">
        <f t="shared" si="3795"/>
        <v>N</v>
      </c>
      <c r="K1904" s="6">
        <f t="shared" si="3795"/>
        <v>0.41666666666666669</v>
      </c>
      <c r="L1904" s="2" t="str">
        <f t="shared" si="3795"/>
        <v>Angela</v>
      </c>
      <c r="M1904" s="2">
        <f t="shared" si="3795"/>
        <v>18.899999999999999</v>
      </c>
      <c r="N1904" s="2">
        <f t="shared" si="3795"/>
        <v>2</v>
      </c>
      <c r="O1904" s="2">
        <f t="shared" si="3795"/>
        <v>2</v>
      </c>
      <c r="P1904" s="2" t="str">
        <f t="shared" si="3795"/>
        <v>dez</v>
      </c>
      <c r="Q1904" s="7" t="str">
        <f>IF($N1904=1,IF(ISERROR(VLOOKUP($P1904,'M1'!$A:$C,Q$2,FALSE)),"NOT PRESENT",VLOOKUP($P1904,'M1'!$A:$C,Q$2,FALSE)),IF($N1904=2,IF(ISERROR(VLOOKUP(DATA!$P1904,'M2'!$A:$C,Q$2,FALSE)),"NOT PRESENT",VLOOKUP(DATA!$P1904,'M2'!$A:$C,Q$2,FALSE)),IF($N1904=0,IF(ISERROR(VLOOKUP($P1904,'M1'!$A:$C,Q$2,FALSE)),IF(ISERROR(VLOOKUP(DATA!$P1904,'M2'!$A:$C,Q$2,FALSE)),"NOT PRESENT",VLOOKUP(DATA!$P1904,'M2'!$A:$C,Q$2,FALSE)),VLOOKUP($P1904,'M1'!$A:$C,Q$2,FALSE)),"SPECIFY METHOD")))</f>
        <v>Debris - Zero</v>
      </c>
      <c r="R1904" s="7" t="str">
        <f>IF($N1904=1,IF(ISERROR(VLOOKUP($P1904,'M1'!$A:$C,R$2,FALSE)),"NOT PRESENT",VLOOKUP($P1904,'M1'!$A:$C,R$2,FALSE)),IF($N1904=2,IF(ISERROR(VLOOKUP(DATA!$P1904,'M2'!$A:$C,R$2,FALSE)),"NOT PRESENT",VLOOKUP(DATA!$P1904,'M2'!$A:$C,R$2,FALSE)),IF($N1904=0,IF(ISERROR(VLOOKUP($P1904,'M1'!$A:$C,R$2,FALSE)),IF(ISERROR(VLOOKUP(DATA!$P1904,'M2'!$A:$C,R$2,FALSE)),"NOT PRESENT",VLOOKUP(DATA!$P1904,'M2'!$A:$C,R$2,FALSE)),VLOOKUP($P1904,'M1'!$A:$C,R$2,FALSE)),"SPECIFY METHOD")))</f>
        <v>No Debris found</v>
      </c>
      <c r="S1904" s="33">
        <f t="shared" si="3737"/>
        <v>0</v>
      </c>
      <c r="T1904" s="2">
        <v>0</v>
      </c>
    </row>
    <row r="1905" spans="2:20">
      <c r="B1905" s="2" t="str">
        <f t="shared" ref="B1905:D1905" si="3796">IF(ISERROR(B1904),IF(ISERROR(B1903),IF(ISERROR(B1902),"BLANK",B1902),B1903),B1904)</f>
        <v>LH</v>
      </c>
      <c r="C1905" s="2" t="str">
        <f t="shared" si="3796"/>
        <v>KK</v>
      </c>
      <c r="D1905" s="2" t="str">
        <f t="shared" si="3796"/>
        <v>BC3</v>
      </c>
      <c r="E1905" s="7" t="str">
        <f>IF(ISERROR(VLOOKUP($D1905,SITES!$A:$E,2,FALSE)),"",VLOOKUP($D1905,SITES!$A:$E,2,FALSE))</f>
        <v>Broward County 3</v>
      </c>
      <c r="F1905" s="4">
        <f>IF(ISERROR(VLOOKUP($D1905,SITES!$A:$E,3,FALSE)),"",VLOOKUP($D1905,SITES!$A:$E,3,FALSE))</f>
        <v>26.158633333333334</v>
      </c>
      <c r="G1905" s="31">
        <f>IF(ISERROR(VLOOKUP($D1905,SITES!$A:$E,4,FALSE)),"",VLOOKUP($D1905,SITES!$A:$E,4,FALSE))</f>
        <v>-80.077349999999996</v>
      </c>
      <c r="H1905" s="50">
        <f t="shared" ref="H1905:P1905" si="3797">IF(ISERROR(H1904),IF(ISERROR(H1903),IF(ISERROR(H1902),"BLANK",H1902),H1903),H1904)</f>
        <v>45479</v>
      </c>
      <c r="I1905" s="2">
        <f t="shared" si="3797"/>
        <v>15</v>
      </c>
      <c r="J1905" s="2" t="str">
        <f t="shared" si="3797"/>
        <v>N</v>
      </c>
      <c r="K1905" s="6">
        <f t="shared" si="3797"/>
        <v>0.41666666666666669</v>
      </c>
      <c r="L1905" s="2" t="str">
        <f t="shared" si="3797"/>
        <v>Angela</v>
      </c>
      <c r="M1905" s="2">
        <f t="shared" si="3797"/>
        <v>18.899999999999999</v>
      </c>
      <c r="N1905" s="2">
        <f t="shared" si="3797"/>
        <v>2</v>
      </c>
      <c r="O1905" s="2">
        <f t="shared" si="3797"/>
        <v>2</v>
      </c>
      <c r="P1905" s="2" t="str">
        <f t="shared" si="3797"/>
        <v>dez</v>
      </c>
      <c r="Q1905" s="7" t="str">
        <f>IF($N1905=1,IF(ISERROR(VLOOKUP($P1905,'M1'!$A:$C,Q$2,FALSE)),"NOT PRESENT",VLOOKUP($P1905,'M1'!$A:$C,Q$2,FALSE)),IF($N1905=2,IF(ISERROR(VLOOKUP(DATA!$P1905,'M2'!$A:$C,Q$2,FALSE)),"NOT PRESENT",VLOOKUP(DATA!$P1905,'M2'!$A:$C,Q$2,FALSE)),IF($N1905=0,IF(ISERROR(VLOOKUP($P1905,'M1'!$A:$C,Q$2,FALSE)),IF(ISERROR(VLOOKUP(DATA!$P1905,'M2'!$A:$C,Q$2,FALSE)),"NOT PRESENT",VLOOKUP(DATA!$P1905,'M2'!$A:$C,Q$2,FALSE)),VLOOKUP($P1905,'M1'!$A:$C,Q$2,FALSE)),"SPECIFY METHOD")))</f>
        <v>Debris - Zero</v>
      </c>
      <c r="R1905" s="7" t="str">
        <f>IF($N1905=1,IF(ISERROR(VLOOKUP($P1905,'M1'!$A:$C,R$2,FALSE)),"NOT PRESENT",VLOOKUP($P1905,'M1'!$A:$C,R$2,FALSE)),IF($N1905=2,IF(ISERROR(VLOOKUP(DATA!$P1905,'M2'!$A:$C,R$2,FALSE)),"NOT PRESENT",VLOOKUP(DATA!$P1905,'M2'!$A:$C,R$2,FALSE)),IF($N1905=0,IF(ISERROR(VLOOKUP($P1905,'M1'!$A:$C,R$2,FALSE)),IF(ISERROR(VLOOKUP(DATA!$P1905,'M2'!$A:$C,R$2,FALSE)),"NOT PRESENT",VLOOKUP(DATA!$P1905,'M2'!$A:$C,R$2,FALSE)),VLOOKUP($P1905,'M1'!$A:$C,R$2,FALSE)),"SPECIFY METHOD")))</f>
        <v>No Debris found</v>
      </c>
      <c r="S1905" s="33">
        <f t="shared" si="3737"/>
        <v>0</v>
      </c>
      <c r="T1905" s="2">
        <v>0</v>
      </c>
    </row>
    <row r="1906" spans="2:20">
      <c r="B1906" s="2" t="str">
        <f t="shared" ref="B1906:D1906" si="3798">IF(ISERROR(B1905),IF(ISERROR(B1904),IF(ISERROR(B1903),"BLANK",B1903),B1904),B1905)</f>
        <v>LH</v>
      </c>
      <c r="C1906" s="2" t="str">
        <f t="shared" si="3798"/>
        <v>KK</v>
      </c>
      <c r="D1906" s="2" t="str">
        <f t="shared" si="3798"/>
        <v>BC3</v>
      </c>
      <c r="E1906" s="7" t="str">
        <f>IF(ISERROR(VLOOKUP($D1906,SITES!$A:$E,2,FALSE)),"",VLOOKUP($D1906,SITES!$A:$E,2,FALSE))</f>
        <v>Broward County 3</v>
      </c>
      <c r="F1906" s="4">
        <f>IF(ISERROR(VLOOKUP($D1906,SITES!$A:$E,3,FALSE)),"",VLOOKUP($D1906,SITES!$A:$E,3,FALSE))</f>
        <v>26.158633333333334</v>
      </c>
      <c r="G1906" s="31">
        <f>IF(ISERROR(VLOOKUP($D1906,SITES!$A:$E,4,FALSE)),"",VLOOKUP($D1906,SITES!$A:$E,4,FALSE))</f>
        <v>-80.077349999999996</v>
      </c>
      <c r="H1906" s="50">
        <f t="shared" ref="H1906:P1906" si="3799">IF(ISERROR(H1905),IF(ISERROR(H1904),IF(ISERROR(H1903),"BLANK",H1903),H1904),H1905)</f>
        <v>45479</v>
      </c>
      <c r="I1906" s="2">
        <f t="shared" si="3799"/>
        <v>15</v>
      </c>
      <c r="J1906" s="2" t="str">
        <f t="shared" si="3799"/>
        <v>N</v>
      </c>
      <c r="K1906" s="6">
        <f t="shared" si="3799"/>
        <v>0.41666666666666669</v>
      </c>
      <c r="L1906" s="2" t="str">
        <f t="shared" si="3799"/>
        <v>Angela</v>
      </c>
      <c r="M1906" s="2">
        <f t="shared" si="3799"/>
        <v>18.899999999999999</v>
      </c>
      <c r="N1906" s="2">
        <f t="shared" si="3799"/>
        <v>2</v>
      </c>
      <c r="O1906" s="2">
        <f t="shared" si="3799"/>
        <v>2</v>
      </c>
      <c r="P1906" s="2" t="str">
        <f t="shared" si="3799"/>
        <v>dez</v>
      </c>
      <c r="Q1906" s="7" t="str">
        <f>IF($N1906=1,IF(ISERROR(VLOOKUP($P1906,'M1'!$A:$C,Q$2,FALSE)),"NOT PRESENT",VLOOKUP($P1906,'M1'!$A:$C,Q$2,FALSE)),IF($N1906=2,IF(ISERROR(VLOOKUP(DATA!$P1906,'M2'!$A:$C,Q$2,FALSE)),"NOT PRESENT",VLOOKUP(DATA!$P1906,'M2'!$A:$C,Q$2,FALSE)),IF($N1906=0,IF(ISERROR(VLOOKUP($P1906,'M1'!$A:$C,Q$2,FALSE)),IF(ISERROR(VLOOKUP(DATA!$P1906,'M2'!$A:$C,Q$2,FALSE)),"NOT PRESENT",VLOOKUP(DATA!$P1906,'M2'!$A:$C,Q$2,FALSE)),VLOOKUP($P1906,'M1'!$A:$C,Q$2,FALSE)),"SPECIFY METHOD")))</f>
        <v>Debris - Zero</v>
      </c>
      <c r="R1906" s="7" t="str">
        <f>IF($N1906=1,IF(ISERROR(VLOOKUP($P1906,'M1'!$A:$C,R$2,FALSE)),"NOT PRESENT",VLOOKUP($P1906,'M1'!$A:$C,R$2,FALSE)),IF($N1906=2,IF(ISERROR(VLOOKUP(DATA!$P1906,'M2'!$A:$C,R$2,FALSE)),"NOT PRESENT",VLOOKUP(DATA!$P1906,'M2'!$A:$C,R$2,FALSE)),IF($N1906=0,IF(ISERROR(VLOOKUP($P1906,'M1'!$A:$C,R$2,FALSE)),IF(ISERROR(VLOOKUP(DATA!$P1906,'M2'!$A:$C,R$2,FALSE)),"NOT PRESENT",VLOOKUP(DATA!$P1906,'M2'!$A:$C,R$2,FALSE)),VLOOKUP($P1906,'M1'!$A:$C,R$2,FALSE)),"SPECIFY METHOD")))</f>
        <v>No Debris found</v>
      </c>
      <c r="S1906" s="33">
        <f t="shared" si="3737"/>
        <v>0</v>
      </c>
      <c r="T1906" s="2">
        <v>0</v>
      </c>
    </row>
    <row r="1907" spans="2:20">
      <c r="B1907" s="2" t="str">
        <f t="shared" ref="B1907:D1907" si="3800">IF(ISERROR(B1906),IF(ISERROR(B1905),IF(ISERROR(B1904),"BLANK",B1904),B1905),B1906)</f>
        <v>LH</v>
      </c>
      <c r="C1907" s="2" t="str">
        <f t="shared" si="3800"/>
        <v>KK</v>
      </c>
      <c r="D1907" s="2" t="str">
        <f t="shared" si="3800"/>
        <v>BC3</v>
      </c>
      <c r="E1907" s="7" t="str">
        <f>IF(ISERROR(VLOOKUP($D1907,SITES!$A:$E,2,FALSE)),"",VLOOKUP($D1907,SITES!$A:$E,2,FALSE))</f>
        <v>Broward County 3</v>
      </c>
      <c r="F1907" s="4">
        <f>IF(ISERROR(VLOOKUP($D1907,SITES!$A:$E,3,FALSE)),"",VLOOKUP($D1907,SITES!$A:$E,3,FALSE))</f>
        <v>26.158633333333334</v>
      </c>
      <c r="G1907" s="31">
        <f>IF(ISERROR(VLOOKUP($D1907,SITES!$A:$E,4,FALSE)),"",VLOOKUP($D1907,SITES!$A:$E,4,FALSE))</f>
        <v>-80.077349999999996</v>
      </c>
      <c r="H1907" s="50">
        <f t="shared" ref="H1907:P1907" si="3801">IF(ISERROR(H1906),IF(ISERROR(H1905),IF(ISERROR(H1904),"BLANK",H1904),H1905),H1906)</f>
        <v>45479</v>
      </c>
      <c r="I1907" s="2">
        <f t="shared" si="3801"/>
        <v>15</v>
      </c>
      <c r="J1907" s="2" t="str">
        <f t="shared" si="3801"/>
        <v>N</v>
      </c>
      <c r="K1907" s="6">
        <f t="shared" si="3801"/>
        <v>0.41666666666666669</v>
      </c>
      <c r="L1907" s="2" t="str">
        <f t="shared" si="3801"/>
        <v>Angela</v>
      </c>
      <c r="M1907" s="2">
        <f t="shared" si="3801"/>
        <v>18.899999999999999</v>
      </c>
      <c r="N1907" s="2">
        <f t="shared" si="3801"/>
        <v>2</v>
      </c>
      <c r="O1907" s="2">
        <f t="shared" si="3801"/>
        <v>2</v>
      </c>
      <c r="P1907" s="2" t="str">
        <f t="shared" si="3801"/>
        <v>dez</v>
      </c>
      <c r="Q1907" s="7" t="str">
        <f>IF($N1907=1,IF(ISERROR(VLOOKUP($P1907,'M1'!$A:$C,Q$2,FALSE)),"NOT PRESENT",VLOOKUP($P1907,'M1'!$A:$C,Q$2,FALSE)),IF($N1907=2,IF(ISERROR(VLOOKUP(DATA!$P1907,'M2'!$A:$C,Q$2,FALSE)),"NOT PRESENT",VLOOKUP(DATA!$P1907,'M2'!$A:$C,Q$2,FALSE)),IF($N1907=0,IF(ISERROR(VLOOKUP($P1907,'M1'!$A:$C,Q$2,FALSE)),IF(ISERROR(VLOOKUP(DATA!$P1907,'M2'!$A:$C,Q$2,FALSE)),"NOT PRESENT",VLOOKUP(DATA!$P1907,'M2'!$A:$C,Q$2,FALSE)),VLOOKUP($P1907,'M1'!$A:$C,Q$2,FALSE)),"SPECIFY METHOD")))</f>
        <v>Debris - Zero</v>
      </c>
      <c r="R1907" s="7" t="str">
        <f>IF($N1907=1,IF(ISERROR(VLOOKUP($P1907,'M1'!$A:$C,R$2,FALSE)),"NOT PRESENT",VLOOKUP($P1907,'M1'!$A:$C,R$2,FALSE)),IF($N1907=2,IF(ISERROR(VLOOKUP(DATA!$P1907,'M2'!$A:$C,R$2,FALSE)),"NOT PRESENT",VLOOKUP(DATA!$P1907,'M2'!$A:$C,R$2,FALSE)),IF($N1907=0,IF(ISERROR(VLOOKUP($P1907,'M1'!$A:$C,R$2,FALSE)),IF(ISERROR(VLOOKUP(DATA!$P1907,'M2'!$A:$C,R$2,FALSE)),"NOT PRESENT",VLOOKUP(DATA!$P1907,'M2'!$A:$C,R$2,FALSE)),VLOOKUP($P1907,'M1'!$A:$C,R$2,FALSE)),"SPECIFY METHOD")))</f>
        <v>No Debris found</v>
      </c>
      <c r="S1907" s="33">
        <f t="shared" si="3737"/>
        <v>0</v>
      </c>
      <c r="T1907" s="2">
        <v>0</v>
      </c>
    </row>
    <row r="1908" spans="2:20">
      <c r="B1908" s="2" t="str">
        <f t="shared" ref="B1908:D1908" si="3802">IF(ISERROR(B1907),IF(ISERROR(B1906),IF(ISERROR(B1905),"BLANK",B1905),B1906),B1907)</f>
        <v>LH</v>
      </c>
      <c r="C1908" s="2" t="str">
        <f t="shared" si="3802"/>
        <v>KK</v>
      </c>
      <c r="D1908" s="2" t="str">
        <f t="shared" si="3802"/>
        <v>BC3</v>
      </c>
      <c r="E1908" s="7" t="str">
        <f>IF(ISERROR(VLOOKUP($D1908,SITES!$A:$E,2,FALSE)),"",VLOOKUP($D1908,SITES!$A:$E,2,FALSE))</f>
        <v>Broward County 3</v>
      </c>
      <c r="F1908" s="4">
        <f>IF(ISERROR(VLOOKUP($D1908,SITES!$A:$E,3,FALSE)),"",VLOOKUP($D1908,SITES!$A:$E,3,FALSE))</f>
        <v>26.158633333333334</v>
      </c>
      <c r="G1908" s="31">
        <f>IF(ISERROR(VLOOKUP($D1908,SITES!$A:$E,4,FALSE)),"",VLOOKUP($D1908,SITES!$A:$E,4,FALSE))</f>
        <v>-80.077349999999996</v>
      </c>
      <c r="H1908" s="50">
        <f t="shared" ref="H1908:P1908" si="3803">IF(ISERROR(H1907),IF(ISERROR(H1906),IF(ISERROR(H1905),"BLANK",H1905),H1906),H1907)</f>
        <v>45479</v>
      </c>
      <c r="I1908" s="2">
        <f t="shared" si="3803"/>
        <v>15</v>
      </c>
      <c r="J1908" s="2" t="str">
        <f t="shared" si="3803"/>
        <v>N</v>
      </c>
      <c r="K1908" s="6">
        <f t="shared" si="3803"/>
        <v>0.41666666666666669</v>
      </c>
      <c r="L1908" s="2" t="str">
        <f t="shared" si="3803"/>
        <v>Angela</v>
      </c>
      <c r="M1908" s="2">
        <f t="shared" si="3803"/>
        <v>18.899999999999999</v>
      </c>
      <c r="N1908" s="2">
        <f t="shared" si="3803"/>
        <v>2</v>
      </c>
      <c r="O1908" s="2">
        <f t="shared" si="3803"/>
        <v>2</v>
      </c>
      <c r="P1908" s="2" t="str">
        <f t="shared" si="3803"/>
        <v>dez</v>
      </c>
      <c r="Q1908" s="7" t="str">
        <f>IF($N1908=1,IF(ISERROR(VLOOKUP($P1908,'M1'!$A:$C,Q$2,FALSE)),"NOT PRESENT",VLOOKUP($P1908,'M1'!$A:$C,Q$2,FALSE)),IF($N1908=2,IF(ISERROR(VLOOKUP(DATA!$P1908,'M2'!$A:$C,Q$2,FALSE)),"NOT PRESENT",VLOOKUP(DATA!$P1908,'M2'!$A:$C,Q$2,FALSE)),IF($N1908=0,IF(ISERROR(VLOOKUP($P1908,'M1'!$A:$C,Q$2,FALSE)),IF(ISERROR(VLOOKUP(DATA!$P1908,'M2'!$A:$C,Q$2,FALSE)),"NOT PRESENT",VLOOKUP(DATA!$P1908,'M2'!$A:$C,Q$2,FALSE)),VLOOKUP($P1908,'M1'!$A:$C,Q$2,FALSE)),"SPECIFY METHOD")))</f>
        <v>Debris - Zero</v>
      </c>
      <c r="R1908" s="7" t="str">
        <f>IF($N1908=1,IF(ISERROR(VLOOKUP($P1908,'M1'!$A:$C,R$2,FALSE)),"NOT PRESENT",VLOOKUP($P1908,'M1'!$A:$C,R$2,FALSE)),IF($N1908=2,IF(ISERROR(VLOOKUP(DATA!$P1908,'M2'!$A:$C,R$2,FALSE)),"NOT PRESENT",VLOOKUP(DATA!$P1908,'M2'!$A:$C,R$2,FALSE)),IF($N1908=0,IF(ISERROR(VLOOKUP($P1908,'M1'!$A:$C,R$2,FALSE)),IF(ISERROR(VLOOKUP(DATA!$P1908,'M2'!$A:$C,R$2,FALSE)),"NOT PRESENT",VLOOKUP(DATA!$P1908,'M2'!$A:$C,R$2,FALSE)),VLOOKUP($P1908,'M1'!$A:$C,R$2,FALSE)),"SPECIFY METHOD")))</f>
        <v>No Debris found</v>
      </c>
      <c r="S1908" s="33">
        <f t="shared" si="3737"/>
        <v>0</v>
      </c>
      <c r="T1908" s="2">
        <v>0</v>
      </c>
    </row>
    <row r="1909" spans="2:20">
      <c r="B1909" s="2" t="str">
        <f t="shared" ref="B1909:D1909" si="3804">IF(ISERROR(B1908),IF(ISERROR(B1907),IF(ISERROR(B1906),"BLANK",B1906),B1907),B1908)</f>
        <v>LH</v>
      </c>
      <c r="C1909" s="2" t="str">
        <f t="shared" si="3804"/>
        <v>KK</v>
      </c>
      <c r="D1909" s="2" t="str">
        <f t="shared" si="3804"/>
        <v>BC3</v>
      </c>
      <c r="E1909" s="7" t="str">
        <f>IF(ISERROR(VLOOKUP($D1909,SITES!$A:$E,2,FALSE)),"",VLOOKUP($D1909,SITES!$A:$E,2,FALSE))</f>
        <v>Broward County 3</v>
      </c>
      <c r="F1909" s="4">
        <f>IF(ISERROR(VLOOKUP($D1909,SITES!$A:$E,3,FALSE)),"",VLOOKUP($D1909,SITES!$A:$E,3,FALSE))</f>
        <v>26.158633333333334</v>
      </c>
      <c r="G1909" s="31">
        <f>IF(ISERROR(VLOOKUP($D1909,SITES!$A:$E,4,FALSE)),"",VLOOKUP($D1909,SITES!$A:$E,4,FALSE))</f>
        <v>-80.077349999999996</v>
      </c>
      <c r="H1909" s="50">
        <f t="shared" ref="H1909:P1909" si="3805">IF(ISERROR(H1908),IF(ISERROR(H1907),IF(ISERROR(H1906),"BLANK",H1906),H1907),H1908)</f>
        <v>45479</v>
      </c>
      <c r="I1909" s="2">
        <f t="shared" si="3805"/>
        <v>15</v>
      </c>
      <c r="J1909" s="2" t="str">
        <f t="shared" si="3805"/>
        <v>N</v>
      </c>
      <c r="K1909" s="6">
        <f t="shared" si="3805"/>
        <v>0.41666666666666669</v>
      </c>
      <c r="L1909" s="2" t="str">
        <f t="shared" si="3805"/>
        <v>Angela</v>
      </c>
      <c r="M1909" s="2">
        <f t="shared" si="3805"/>
        <v>18.899999999999999</v>
      </c>
      <c r="N1909" s="2">
        <f t="shared" si="3805"/>
        <v>2</v>
      </c>
      <c r="O1909" s="2">
        <f t="shared" si="3805"/>
        <v>2</v>
      </c>
      <c r="P1909" s="2" t="str">
        <f t="shared" si="3805"/>
        <v>dez</v>
      </c>
      <c r="Q1909" s="7" t="str">
        <f>IF($N1909=1,IF(ISERROR(VLOOKUP($P1909,'M1'!$A:$C,Q$2,FALSE)),"NOT PRESENT",VLOOKUP($P1909,'M1'!$A:$C,Q$2,FALSE)),IF($N1909=2,IF(ISERROR(VLOOKUP(DATA!$P1909,'M2'!$A:$C,Q$2,FALSE)),"NOT PRESENT",VLOOKUP(DATA!$P1909,'M2'!$A:$C,Q$2,FALSE)),IF($N1909=0,IF(ISERROR(VLOOKUP($P1909,'M1'!$A:$C,Q$2,FALSE)),IF(ISERROR(VLOOKUP(DATA!$P1909,'M2'!$A:$C,Q$2,FALSE)),"NOT PRESENT",VLOOKUP(DATA!$P1909,'M2'!$A:$C,Q$2,FALSE)),VLOOKUP($P1909,'M1'!$A:$C,Q$2,FALSE)),"SPECIFY METHOD")))</f>
        <v>Debris - Zero</v>
      </c>
      <c r="R1909" s="7" t="str">
        <f>IF($N1909=1,IF(ISERROR(VLOOKUP($P1909,'M1'!$A:$C,R$2,FALSE)),"NOT PRESENT",VLOOKUP($P1909,'M1'!$A:$C,R$2,FALSE)),IF($N1909=2,IF(ISERROR(VLOOKUP(DATA!$P1909,'M2'!$A:$C,R$2,FALSE)),"NOT PRESENT",VLOOKUP(DATA!$P1909,'M2'!$A:$C,R$2,FALSE)),IF($N1909=0,IF(ISERROR(VLOOKUP($P1909,'M1'!$A:$C,R$2,FALSE)),IF(ISERROR(VLOOKUP(DATA!$P1909,'M2'!$A:$C,R$2,FALSE)),"NOT PRESENT",VLOOKUP(DATA!$P1909,'M2'!$A:$C,R$2,FALSE)),VLOOKUP($P1909,'M1'!$A:$C,R$2,FALSE)),"SPECIFY METHOD")))</f>
        <v>No Debris found</v>
      </c>
      <c r="S1909" s="33">
        <f t="shared" si="3737"/>
        <v>0</v>
      </c>
      <c r="T1909" s="2">
        <v>0</v>
      </c>
    </row>
    <row r="1910" spans="2:20">
      <c r="B1910" s="2" t="str">
        <f t="shared" ref="B1910:D1910" si="3806">IF(ISERROR(B1909),IF(ISERROR(B1908),IF(ISERROR(B1907),"BLANK",B1907),B1908),B1909)</f>
        <v>LH</v>
      </c>
      <c r="C1910" s="2" t="str">
        <f t="shared" si="3806"/>
        <v>KK</v>
      </c>
      <c r="D1910" s="2" t="str">
        <f t="shared" si="3806"/>
        <v>BC3</v>
      </c>
      <c r="E1910" s="7" t="str">
        <f>IF(ISERROR(VLOOKUP($D1910,SITES!$A:$E,2,FALSE)),"",VLOOKUP($D1910,SITES!$A:$E,2,FALSE))</f>
        <v>Broward County 3</v>
      </c>
      <c r="F1910" s="4">
        <f>IF(ISERROR(VLOOKUP($D1910,SITES!$A:$E,3,FALSE)),"",VLOOKUP($D1910,SITES!$A:$E,3,FALSE))</f>
        <v>26.158633333333334</v>
      </c>
      <c r="G1910" s="31">
        <f>IF(ISERROR(VLOOKUP($D1910,SITES!$A:$E,4,FALSE)),"",VLOOKUP($D1910,SITES!$A:$E,4,FALSE))</f>
        <v>-80.077349999999996</v>
      </c>
      <c r="H1910" s="50">
        <f t="shared" ref="H1910:P1910" si="3807">IF(ISERROR(H1909),IF(ISERROR(H1908),IF(ISERROR(H1907),"BLANK",H1907),H1908),H1909)</f>
        <v>45479</v>
      </c>
      <c r="I1910" s="2">
        <f t="shared" si="3807"/>
        <v>15</v>
      </c>
      <c r="J1910" s="2" t="str">
        <f t="shared" si="3807"/>
        <v>N</v>
      </c>
      <c r="K1910" s="6">
        <f t="shared" si="3807"/>
        <v>0.41666666666666669</v>
      </c>
      <c r="L1910" s="2" t="str">
        <f t="shared" si="3807"/>
        <v>Angela</v>
      </c>
      <c r="M1910" s="2">
        <f t="shared" si="3807"/>
        <v>18.899999999999999</v>
      </c>
      <c r="N1910" s="2">
        <f t="shared" si="3807"/>
        <v>2</v>
      </c>
      <c r="O1910" s="2">
        <f t="shared" si="3807"/>
        <v>2</v>
      </c>
      <c r="P1910" s="2" t="str">
        <f t="shared" si="3807"/>
        <v>dez</v>
      </c>
      <c r="Q1910" s="7" t="str">
        <f>IF($N1910=1,IF(ISERROR(VLOOKUP($P1910,'M1'!$A:$C,Q$2,FALSE)),"NOT PRESENT",VLOOKUP($P1910,'M1'!$A:$C,Q$2,FALSE)),IF($N1910=2,IF(ISERROR(VLOOKUP(DATA!$P1910,'M2'!$A:$C,Q$2,FALSE)),"NOT PRESENT",VLOOKUP(DATA!$P1910,'M2'!$A:$C,Q$2,FALSE)),IF($N1910=0,IF(ISERROR(VLOOKUP($P1910,'M1'!$A:$C,Q$2,FALSE)),IF(ISERROR(VLOOKUP(DATA!$P1910,'M2'!$A:$C,Q$2,FALSE)),"NOT PRESENT",VLOOKUP(DATA!$P1910,'M2'!$A:$C,Q$2,FALSE)),VLOOKUP($P1910,'M1'!$A:$C,Q$2,FALSE)),"SPECIFY METHOD")))</f>
        <v>Debris - Zero</v>
      </c>
      <c r="R1910" s="7" t="str">
        <f>IF($N1910=1,IF(ISERROR(VLOOKUP($P1910,'M1'!$A:$C,R$2,FALSE)),"NOT PRESENT",VLOOKUP($P1910,'M1'!$A:$C,R$2,FALSE)),IF($N1910=2,IF(ISERROR(VLOOKUP(DATA!$P1910,'M2'!$A:$C,R$2,FALSE)),"NOT PRESENT",VLOOKUP(DATA!$P1910,'M2'!$A:$C,R$2,FALSE)),IF($N1910=0,IF(ISERROR(VLOOKUP($P1910,'M1'!$A:$C,R$2,FALSE)),IF(ISERROR(VLOOKUP(DATA!$P1910,'M2'!$A:$C,R$2,FALSE)),"NOT PRESENT",VLOOKUP(DATA!$P1910,'M2'!$A:$C,R$2,FALSE)),VLOOKUP($P1910,'M1'!$A:$C,R$2,FALSE)),"SPECIFY METHOD")))</f>
        <v>No Debris found</v>
      </c>
      <c r="S1910" s="33">
        <f t="shared" si="3737"/>
        <v>0</v>
      </c>
      <c r="T1910" s="2">
        <v>0</v>
      </c>
    </row>
    <row r="1911" spans="2:20">
      <c r="B1911" s="2" t="str">
        <f t="shared" ref="B1911:D1911" si="3808">IF(ISERROR(B1910),IF(ISERROR(B1909),IF(ISERROR(B1908),"BLANK",B1908),B1909),B1910)</f>
        <v>LH</v>
      </c>
      <c r="C1911" s="2" t="str">
        <f t="shared" si="3808"/>
        <v>KK</v>
      </c>
      <c r="D1911" s="2" t="str">
        <f t="shared" si="3808"/>
        <v>BC3</v>
      </c>
      <c r="E1911" s="7" t="str">
        <f>IF(ISERROR(VLOOKUP($D1911,SITES!$A:$E,2,FALSE)),"",VLOOKUP($D1911,SITES!$A:$E,2,FALSE))</f>
        <v>Broward County 3</v>
      </c>
      <c r="F1911" s="4">
        <f>IF(ISERROR(VLOOKUP($D1911,SITES!$A:$E,3,FALSE)),"",VLOOKUP($D1911,SITES!$A:$E,3,FALSE))</f>
        <v>26.158633333333334</v>
      </c>
      <c r="G1911" s="31">
        <f>IF(ISERROR(VLOOKUP($D1911,SITES!$A:$E,4,FALSE)),"",VLOOKUP($D1911,SITES!$A:$E,4,FALSE))</f>
        <v>-80.077349999999996</v>
      </c>
      <c r="H1911" s="50">
        <f t="shared" ref="H1911:P1911" si="3809">IF(ISERROR(H1910),IF(ISERROR(H1909),IF(ISERROR(H1908),"BLANK",H1908),H1909),H1910)</f>
        <v>45479</v>
      </c>
      <c r="I1911" s="2">
        <f t="shared" si="3809"/>
        <v>15</v>
      </c>
      <c r="J1911" s="2" t="str">
        <f t="shared" si="3809"/>
        <v>N</v>
      </c>
      <c r="K1911" s="6">
        <f t="shared" si="3809"/>
        <v>0.41666666666666669</v>
      </c>
      <c r="L1911" s="2" t="str">
        <f t="shared" si="3809"/>
        <v>Angela</v>
      </c>
      <c r="M1911" s="2">
        <f t="shared" si="3809"/>
        <v>18.899999999999999</v>
      </c>
      <c r="N1911" s="2">
        <f t="shared" si="3809"/>
        <v>2</v>
      </c>
      <c r="O1911" s="2">
        <f t="shared" si="3809"/>
        <v>2</v>
      </c>
      <c r="P1911" s="2" t="str">
        <f t="shared" si="3809"/>
        <v>dez</v>
      </c>
      <c r="Q1911" s="7" t="str">
        <f>IF($N1911=1,IF(ISERROR(VLOOKUP($P1911,'M1'!$A:$C,Q$2,FALSE)),"NOT PRESENT",VLOOKUP($P1911,'M1'!$A:$C,Q$2,FALSE)),IF($N1911=2,IF(ISERROR(VLOOKUP(DATA!$P1911,'M2'!$A:$C,Q$2,FALSE)),"NOT PRESENT",VLOOKUP(DATA!$P1911,'M2'!$A:$C,Q$2,FALSE)),IF($N1911=0,IF(ISERROR(VLOOKUP($P1911,'M1'!$A:$C,Q$2,FALSE)),IF(ISERROR(VLOOKUP(DATA!$P1911,'M2'!$A:$C,Q$2,FALSE)),"NOT PRESENT",VLOOKUP(DATA!$P1911,'M2'!$A:$C,Q$2,FALSE)),VLOOKUP($P1911,'M1'!$A:$C,Q$2,FALSE)),"SPECIFY METHOD")))</f>
        <v>Debris - Zero</v>
      </c>
      <c r="R1911" s="7" t="str">
        <f>IF($N1911=1,IF(ISERROR(VLOOKUP($P1911,'M1'!$A:$C,R$2,FALSE)),"NOT PRESENT",VLOOKUP($P1911,'M1'!$A:$C,R$2,FALSE)),IF($N1911=2,IF(ISERROR(VLOOKUP(DATA!$P1911,'M2'!$A:$C,R$2,FALSE)),"NOT PRESENT",VLOOKUP(DATA!$P1911,'M2'!$A:$C,R$2,FALSE)),IF($N1911=0,IF(ISERROR(VLOOKUP($P1911,'M1'!$A:$C,R$2,FALSE)),IF(ISERROR(VLOOKUP(DATA!$P1911,'M2'!$A:$C,R$2,FALSE)),"NOT PRESENT",VLOOKUP(DATA!$P1911,'M2'!$A:$C,R$2,FALSE)),VLOOKUP($P1911,'M1'!$A:$C,R$2,FALSE)),"SPECIFY METHOD")))</f>
        <v>No Debris found</v>
      </c>
      <c r="S1911" s="33">
        <f t="shared" si="3737"/>
        <v>0</v>
      </c>
      <c r="T1911" s="2">
        <v>0</v>
      </c>
    </row>
    <row r="1912" spans="2:20">
      <c r="B1912" s="2" t="str">
        <f t="shared" ref="B1912:D1912" si="3810">IF(ISERROR(B1911),IF(ISERROR(B1910),IF(ISERROR(B1909),"BLANK",B1909),B1910),B1911)</f>
        <v>LH</v>
      </c>
      <c r="C1912" s="2" t="str">
        <f t="shared" si="3810"/>
        <v>KK</v>
      </c>
      <c r="D1912" s="2" t="str">
        <f t="shared" si="3810"/>
        <v>BC3</v>
      </c>
      <c r="E1912" s="7" t="str">
        <f>IF(ISERROR(VLOOKUP($D1912,SITES!$A:$E,2,FALSE)),"",VLOOKUP($D1912,SITES!$A:$E,2,FALSE))</f>
        <v>Broward County 3</v>
      </c>
      <c r="F1912" s="4">
        <f>IF(ISERROR(VLOOKUP($D1912,SITES!$A:$E,3,FALSE)),"",VLOOKUP($D1912,SITES!$A:$E,3,FALSE))</f>
        <v>26.158633333333334</v>
      </c>
      <c r="G1912" s="31">
        <f>IF(ISERROR(VLOOKUP($D1912,SITES!$A:$E,4,FALSE)),"",VLOOKUP($D1912,SITES!$A:$E,4,FALSE))</f>
        <v>-80.077349999999996</v>
      </c>
      <c r="H1912" s="50">
        <f t="shared" ref="H1912:P1912" si="3811">IF(ISERROR(H1911),IF(ISERROR(H1910),IF(ISERROR(H1909),"BLANK",H1909),H1910),H1911)</f>
        <v>45479</v>
      </c>
      <c r="I1912" s="2">
        <f t="shared" si="3811"/>
        <v>15</v>
      </c>
      <c r="J1912" s="2" t="str">
        <f t="shared" si="3811"/>
        <v>N</v>
      </c>
      <c r="K1912" s="6">
        <f t="shared" si="3811"/>
        <v>0.41666666666666669</v>
      </c>
      <c r="L1912" s="2" t="str">
        <f t="shared" si="3811"/>
        <v>Angela</v>
      </c>
      <c r="M1912" s="2">
        <f t="shared" si="3811"/>
        <v>18.899999999999999</v>
      </c>
      <c r="N1912" s="2">
        <f t="shared" si="3811"/>
        <v>2</v>
      </c>
      <c r="O1912" s="2">
        <f t="shared" si="3811"/>
        <v>2</v>
      </c>
      <c r="P1912" s="2" t="str">
        <f t="shared" si="3811"/>
        <v>dez</v>
      </c>
      <c r="Q1912" s="7" t="str">
        <f>IF($N1912=1,IF(ISERROR(VLOOKUP($P1912,'M1'!$A:$C,Q$2,FALSE)),"NOT PRESENT",VLOOKUP($P1912,'M1'!$A:$C,Q$2,FALSE)),IF($N1912=2,IF(ISERROR(VLOOKUP(DATA!$P1912,'M2'!$A:$C,Q$2,FALSE)),"NOT PRESENT",VLOOKUP(DATA!$P1912,'M2'!$A:$C,Q$2,FALSE)),IF($N1912=0,IF(ISERROR(VLOOKUP($P1912,'M1'!$A:$C,Q$2,FALSE)),IF(ISERROR(VLOOKUP(DATA!$P1912,'M2'!$A:$C,Q$2,FALSE)),"NOT PRESENT",VLOOKUP(DATA!$P1912,'M2'!$A:$C,Q$2,FALSE)),VLOOKUP($P1912,'M1'!$A:$C,Q$2,FALSE)),"SPECIFY METHOD")))</f>
        <v>Debris - Zero</v>
      </c>
      <c r="R1912" s="7" t="str">
        <f>IF($N1912=1,IF(ISERROR(VLOOKUP($P1912,'M1'!$A:$C,R$2,FALSE)),"NOT PRESENT",VLOOKUP($P1912,'M1'!$A:$C,R$2,FALSE)),IF($N1912=2,IF(ISERROR(VLOOKUP(DATA!$P1912,'M2'!$A:$C,R$2,FALSE)),"NOT PRESENT",VLOOKUP(DATA!$P1912,'M2'!$A:$C,R$2,FALSE)),IF($N1912=0,IF(ISERROR(VLOOKUP($P1912,'M1'!$A:$C,R$2,FALSE)),IF(ISERROR(VLOOKUP(DATA!$P1912,'M2'!$A:$C,R$2,FALSE)),"NOT PRESENT",VLOOKUP(DATA!$P1912,'M2'!$A:$C,R$2,FALSE)),VLOOKUP($P1912,'M1'!$A:$C,R$2,FALSE)),"SPECIFY METHOD")))</f>
        <v>No Debris found</v>
      </c>
      <c r="S1912" s="33">
        <f t="shared" si="3737"/>
        <v>0</v>
      </c>
      <c r="T1912" s="2">
        <v>0</v>
      </c>
    </row>
    <row r="1913" spans="2:20">
      <c r="B1913" s="2" t="str">
        <f t="shared" ref="B1913:D1913" si="3812">IF(ISERROR(B1912),IF(ISERROR(B1911),IF(ISERROR(B1910),"BLANK",B1910),B1911),B1912)</f>
        <v>LH</v>
      </c>
      <c r="C1913" s="2" t="str">
        <f t="shared" si="3812"/>
        <v>KK</v>
      </c>
      <c r="D1913" s="2" t="str">
        <f t="shared" si="3812"/>
        <v>BC3</v>
      </c>
      <c r="E1913" s="7" t="str">
        <f>IF(ISERROR(VLOOKUP($D1913,SITES!$A:$E,2,FALSE)),"",VLOOKUP($D1913,SITES!$A:$E,2,FALSE))</f>
        <v>Broward County 3</v>
      </c>
      <c r="F1913" s="4">
        <f>IF(ISERROR(VLOOKUP($D1913,SITES!$A:$E,3,FALSE)),"",VLOOKUP($D1913,SITES!$A:$E,3,FALSE))</f>
        <v>26.158633333333334</v>
      </c>
      <c r="G1913" s="31">
        <f>IF(ISERROR(VLOOKUP($D1913,SITES!$A:$E,4,FALSE)),"",VLOOKUP($D1913,SITES!$A:$E,4,FALSE))</f>
        <v>-80.077349999999996</v>
      </c>
      <c r="H1913" s="50">
        <f t="shared" ref="H1913:P1913" si="3813">IF(ISERROR(H1912),IF(ISERROR(H1911),IF(ISERROR(H1910),"BLANK",H1910),H1911),H1912)</f>
        <v>45479</v>
      </c>
      <c r="I1913" s="2">
        <f t="shared" si="3813"/>
        <v>15</v>
      </c>
      <c r="J1913" s="2" t="str">
        <f t="shared" si="3813"/>
        <v>N</v>
      </c>
      <c r="K1913" s="6">
        <f t="shared" si="3813"/>
        <v>0.41666666666666669</v>
      </c>
      <c r="L1913" s="2" t="str">
        <f t="shared" si="3813"/>
        <v>Angela</v>
      </c>
      <c r="M1913" s="2">
        <f t="shared" si="3813"/>
        <v>18.899999999999999</v>
      </c>
      <c r="N1913" s="2">
        <f t="shared" si="3813"/>
        <v>2</v>
      </c>
      <c r="O1913" s="2">
        <f t="shared" si="3813"/>
        <v>2</v>
      </c>
      <c r="P1913" s="2" t="str">
        <f t="shared" si="3813"/>
        <v>dez</v>
      </c>
      <c r="Q1913" s="7" t="str">
        <f>IF($N1913=1,IF(ISERROR(VLOOKUP($P1913,'M1'!$A:$C,Q$2,FALSE)),"NOT PRESENT",VLOOKUP($P1913,'M1'!$A:$C,Q$2,FALSE)),IF($N1913=2,IF(ISERROR(VLOOKUP(DATA!$P1913,'M2'!$A:$C,Q$2,FALSE)),"NOT PRESENT",VLOOKUP(DATA!$P1913,'M2'!$A:$C,Q$2,FALSE)),IF($N1913=0,IF(ISERROR(VLOOKUP($P1913,'M1'!$A:$C,Q$2,FALSE)),IF(ISERROR(VLOOKUP(DATA!$P1913,'M2'!$A:$C,Q$2,FALSE)),"NOT PRESENT",VLOOKUP(DATA!$P1913,'M2'!$A:$C,Q$2,FALSE)),VLOOKUP($P1913,'M1'!$A:$C,Q$2,FALSE)),"SPECIFY METHOD")))</f>
        <v>Debris - Zero</v>
      </c>
      <c r="R1913" s="7" t="str">
        <f>IF($N1913=1,IF(ISERROR(VLOOKUP($P1913,'M1'!$A:$C,R$2,FALSE)),"NOT PRESENT",VLOOKUP($P1913,'M1'!$A:$C,R$2,FALSE)),IF($N1913=2,IF(ISERROR(VLOOKUP(DATA!$P1913,'M2'!$A:$C,R$2,FALSE)),"NOT PRESENT",VLOOKUP(DATA!$P1913,'M2'!$A:$C,R$2,FALSE)),IF($N1913=0,IF(ISERROR(VLOOKUP($P1913,'M1'!$A:$C,R$2,FALSE)),IF(ISERROR(VLOOKUP(DATA!$P1913,'M2'!$A:$C,R$2,FALSE)),"NOT PRESENT",VLOOKUP(DATA!$P1913,'M2'!$A:$C,R$2,FALSE)),VLOOKUP($P1913,'M1'!$A:$C,R$2,FALSE)),"SPECIFY METHOD")))</f>
        <v>No Debris found</v>
      </c>
      <c r="S1913" s="33">
        <f t="shared" si="3737"/>
        <v>0</v>
      </c>
      <c r="T1913" s="2">
        <v>0</v>
      </c>
    </row>
    <row r="1914" spans="2:20">
      <c r="B1914" s="2" t="str">
        <f t="shared" ref="B1914:D1914" si="3814">IF(ISERROR(B1913),IF(ISERROR(B1912),IF(ISERROR(B1911),"BLANK",B1911),B1912),B1913)</f>
        <v>LH</v>
      </c>
      <c r="C1914" s="2" t="str">
        <f t="shared" si="3814"/>
        <v>KK</v>
      </c>
      <c r="D1914" s="2" t="str">
        <f t="shared" si="3814"/>
        <v>BC3</v>
      </c>
      <c r="E1914" s="7" t="str">
        <f>IF(ISERROR(VLOOKUP($D1914,SITES!$A:$E,2,FALSE)),"",VLOOKUP($D1914,SITES!$A:$E,2,FALSE))</f>
        <v>Broward County 3</v>
      </c>
      <c r="F1914" s="4">
        <f>IF(ISERROR(VLOOKUP($D1914,SITES!$A:$E,3,FALSE)),"",VLOOKUP($D1914,SITES!$A:$E,3,FALSE))</f>
        <v>26.158633333333334</v>
      </c>
      <c r="G1914" s="31">
        <f>IF(ISERROR(VLOOKUP($D1914,SITES!$A:$E,4,FALSE)),"",VLOOKUP($D1914,SITES!$A:$E,4,FALSE))</f>
        <v>-80.077349999999996</v>
      </c>
      <c r="H1914" s="50">
        <f t="shared" ref="H1914:P1914" si="3815">IF(ISERROR(H1913),IF(ISERROR(H1912),IF(ISERROR(H1911),"BLANK",H1911),H1912),H1913)</f>
        <v>45479</v>
      </c>
      <c r="I1914" s="2">
        <f t="shared" si="3815"/>
        <v>15</v>
      </c>
      <c r="J1914" s="2" t="str">
        <f t="shared" si="3815"/>
        <v>N</v>
      </c>
      <c r="K1914" s="6">
        <f t="shared" si="3815"/>
        <v>0.41666666666666669</v>
      </c>
      <c r="L1914" s="2" t="str">
        <f t="shared" si="3815"/>
        <v>Angela</v>
      </c>
      <c r="M1914" s="2">
        <f t="shared" si="3815"/>
        <v>18.899999999999999</v>
      </c>
      <c r="N1914" s="2">
        <f t="shared" si="3815"/>
        <v>2</v>
      </c>
      <c r="O1914" s="2">
        <f t="shared" si="3815"/>
        <v>2</v>
      </c>
      <c r="P1914" s="2" t="str">
        <f t="shared" si="3815"/>
        <v>dez</v>
      </c>
      <c r="Q1914" s="7" t="str">
        <f>IF($N1914=1,IF(ISERROR(VLOOKUP($P1914,'M1'!$A:$C,Q$2,FALSE)),"NOT PRESENT",VLOOKUP($P1914,'M1'!$A:$C,Q$2,FALSE)),IF($N1914=2,IF(ISERROR(VLOOKUP(DATA!$P1914,'M2'!$A:$C,Q$2,FALSE)),"NOT PRESENT",VLOOKUP(DATA!$P1914,'M2'!$A:$C,Q$2,FALSE)),IF($N1914=0,IF(ISERROR(VLOOKUP($P1914,'M1'!$A:$C,Q$2,FALSE)),IF(ISERROR(VLOOKUP(DATA!$P1914,'M2'!$A:$C,Q$2,FALSE)),"NOT PRESENT",VLOOKUP(DATA!$P1914,'M2'!$A:$C,Q$2,FALSE)),VLOOKUP($P1914,'M1'!$A:$C,Q$2,FALSE)),"SPECIFY METHOD")))</f>
        <v>Debris - Zero</v>
      </c>
      <c r="R1914" s="7" t="str">
        <f>IF($N1914=1,IF(ISERROR(VLOOKUP($P1914,'M1'!$A:$C,R$2,FALSE)),"NOT PRESENT",VLOOKUP($P1914,'M1'!$A:$C,R$2,FALSE)),IF($N1914=2,IF(ISERROR(VLOOKUP(DATA!$P1914,'M2'!$A:$C,R$2,FALSE)),"NOT PRESENT",VLOOKUP(DATA!$P1914,'M2'!$A:$C,R$2,FALSE)),IF($N1914=0,IF(ISERROR(VLOOKUP($P1914,'M1'!$A:$C,R$2,FALSE)),IF(ISERROR(VLOOKUP(DATA!$P1914,'M2'!$A:$C,R$2,FALSE)),"NOT PRESENT",VLOOKUP(DATA!$P1914,'M2'!$A:$C,R$2,FALSE)),VLOOKUP($P1914,'M1'!$A:$C,R$2,FALSE)),"SPECIFY METHOD")))</f>
        <v>No Debris found</v>
      </c>
      <c r="S1914" s="33">
        <f t="shared" si="3737"/>
        <v>0</v>
      </c>
      <c r="T1914" s="2">
        <v>0</v>
      </c>
    </row>
    <row r="1915" spans="2:20">
      <c r="B1915" s="2" t="str">
        <f t="shared" ref="B1915:D1915" si="3816">IF(ISERROR(B1914),IF(ISERROR(B1913),IF(ISERROR(B1912),"BLANK",B1912),B1913),B1914)</f>
        <v>LH</v>
      </c>
      <c r="C1915" s="2" t="str">
        <f t="shared" si="3816"/>
        <v>KK</v>
      </c>
      <c r="D1915" s="2" t="str">
        <f t="shared" si="3816"/>
        <v>BC3</v>
      </c>
      <c r="E1915" s="7" t="str">
        <f>IF(ISERROR(VLOOKUP($D1915,SITES!$A:$E,2,FALSE)),"",VLOOKUP($D1915,SITES!$A:$E,2,FALSE))</f>
        <v>Broward County 3</v>
      </c>
      <c r="F1915" s="4">
        <f>IF(ISERROR(VLOOKUP($D1915,SITES!$A:$E,3,FALSE)),"",VLOOKUP($D1915,SITES!$A:$E,3,FALSE))</f>
        <v>26.158633333333334</v>
      </c>
      <c r="G1915" s="31">
        <f>IF(ISERROR(VLOOKUP($D1915,SITES!$A:$E,4,FALSE)),"",VLOOKUP($D1915,SITES!$A:$E,4,FALSE))</f>
        <v>-80.077349999999996</v>
      </c>
      <c r="H1915" s="50">
        <f t="shared" ref="H1915:P1915" si="3817">IF(ISERROR(H1914),IF(ISERROR(H1913),IF(ISERROR(H1912),"BLANK",H1912),H1913),H1914)</f>
        <v>45479</v>
      </c>
      <c r="I1915" s="2">
        <f t="shared" si="3817"/>
        <v>15</v>
      </c>
      <c r="J1915" s="2" t="str">
        <f t="shared" si="3817"/>
        <v>N</v>
      </c>
      <c r="K1915" s="6">
        <f t="shared" si="3817"/>
        <v>0.41666666666666669</v>
      </c>
      <c r="L1915" s="2" t="str">
        <f t="shared" si="3817"/>
        <v>Angela</v>
      </c>
      <c r="M1915" s="2">
        <f t="shared" si="3817"/>
        <v>18.899999999999999</v>
      </c>
      <c r="N1915" s="2">
        <f t="shared" si="3817"/>
        <v>2</v>
      </c>
      <c r="O1915" s="2">
        <f t="shared" si="3817"/>
        <v>2</v>
      </c>
      <c r="P1915" s="2" t="str">
        <f t="shared" si="3817"/>
        <v>dez</v>
      </c>
      <c r="Q1915" s="7" t="str">
        <f>IF($N1915=1,IF(ISERROR(VLOOKUP($P1915,'M1'!$A:$C,Q$2,FALSE)),"NOT PRESENT",VLOOKUP($P1915,'M1'!$A:$C,Q$2,FALSE)),IF($N1915=2,IF(ISERROR(VLOOKUP(DATA!$P1915,'M2'!$A:$C,Q$2,FALSE)),"NOT PRESENT",VLOOKUP(DATA!$P1915,'M2'!$A:$C,Q$2,FALSE)),IF($N1915=0,IF(ISERROR(VLOOKUP($P1915,'M1'!$A:$C,Q$2,FALSE)),IF(ISERROR(VLOOKUP(DATA!$P1915,'M2'!$A:$C,Q$2,FALSE)),"NOT PRESENT",VLOOKUP(DATA!$P1915,'M2'!$A:$C,Q$2,FALSE)),VLOOKUP($P1915,'M1'!$A:$C,Q$2,FALSE)),"SPECIFY METHOD")))</f>
        <v>Debris - Zero</v>
      </c>
      <c r="R1915" s="7" t="str">
        <f>IF($N1915=1,IF(ISERROR(VLOOKUP($P1915,'M1'!$A:$C,R$2,FALSE)),"NOT PRESENT",VLOOKUP($P1915,'M1'!$A:$C,R$2,FALSE)),IF($N1915=2,IF(ISERROR(VLOOKUP(DATA!$P1915,'M2'!$A:$C,R$2,FALSE)),"NOT PRESENT",VLOOKUP(DATA!$P1915,'M2'!$A:$C,R$2,FALSE)),IF($N1915=0,IF(ISERROR(VLOOKUP($P1915,'M1'!$A:$C,R$2,FALSE)),IF(ISERROR(VLOOKUP(DATA!$P1915,'M2'!$A:$C,R$2,FALSE)),"NOT PRESENT",VLOOKUP(DATA!$P1915,'M2'!$A:$C,R$2,FALSE)),VLOOKUP($P1915,'M1'!$A:$C,R$2,FALSE)),"SPECIFY METHOD")))</f>
        <v>No Debris found</v>
      </c>
      <c r="S1915" s="33">
        <f t="shared" si="3737"/>
        <v>0</v>
      </c>
      <c r="T1915" s="2">
        <v>0</v>
      </c>
    </row>
    <row r="1916" spans="2:20">
      <c r="B1916" s="2" t="str">
        <f t="shared" ref="B1916:D1916" si="3818">IF(ISERROR(B1915),IF(ISERROR(B1914),IF(ISERROR(B1913),"BLANK",B1913),B1914),B1915)</f>
        <v>LH</v>
      </c>
      <c r="C1916" s="2" t="str">
        <f t="shared" si="3818"/>
        <v>KK</v>
      </c>
      <c r="D1916" s="2" t="str">
        <f t="shared" si="3818"/>
        <v>BC3</v>
      </c>
      <c r="E1916" s="7" t="str">
        <f>IF(ISERROR(VLOOKUP($D1916,SITES!$A:$E,2,FALSE)),"",VLOOKUP($D1916,SITES!$A:$E,2,FALSE))</f>
        <v>Broward County 3</v>
      </c>
      <c r="F1916" s="4">
        <f>IF(ISERROR(VLOOKUP($D1916,SITES!$A:$E,3,FALSE)),"",VLOOKUP($D1916,SITES!$A:$E,3,FALSE))</f>
        <v>26.158633333333334</v>
      </c>
      <c r="G1916" s="31">
        <f>IF(ISERROR(VLOOKUP($D1916,SITES!$A:$E,4,FALSE)),"",VLOOKUP($D1916,SITES!$A:$E,4,FALSE))</f>
        <v>-80.077349999999996</v>
      </c>
      <c r="H1916" s="50">
        <f t="shared" ref="H1916:P1916" si="3819">IF(ISERROR(H1915),IF(ISERROR(H1914),IF(ISERROR(H1913),"BLANK",H1913),H1914),H1915)</f>
        <v>45479</v>
      </c>
      <c r="I1916" s="2">
        <f t="shared" si="3819"/>
        <v>15</v>
      </c>
      <c r="J1916" s="2" t="str">
        <f t="shared" si="3819"/>
        <v>N</v>
      </c>
      <c r="K1916" s="6">
        <f t="shared" si="3819"/>
        <v>0.41666666666666669</v>
      </c>
      <c r="L1916" s="2" t="str">
        <f t="shared" si="3819"/>
        <v>Angela</v>
      </c>
      <c r="M1916" s="2">
        <f t="shared" si="3819"/>
        <v>18.899999999999999</v>
      </c>
      <c r="N1916" s="2">
        <f t="shared" si="3819"/>
        <v>2</v>
      </c>
      <c r="O1916" s="2">
        <f t="shared" si="3819"/>
        <v>2</v>
      </c>
      <c r="P1916" s="2" t="str">
        <f t="shared" si="3819"/>
        <v>dez</v>
      </c>
      <c r="Q1916" s="7" t="str">
        <f>IF($N1916=1,IF(ISERROR(VLOOKUP($P1916,'M1'!$A:$C,Q$2,FALSE)),"NOT PRESENT",VLOOKUP($P1916,'M1'!$A:$C,Q$2,FALSE)),IF($N1916=2,IF(ISERROR(VLOOKUP(DATA!$P1916,'M2'!$A:$C,Q$2,FALSE)),"NOT PRESENT",VLOOKUP(DATA!$P1916,'M2'!$A:$C,Q$2,FALSE)),IF($N1916=0,IF(ISERROR(VLOOKUP($P1916,'M1'!$A:$C,Q$2,FALSE)),IF(ISERROR(VLOOKUP(DATA!$P1916,'M2'!$A:$C,Q$2,FALSE)),"NOT PRESENT",VLOOKUP(DATA!$P1916,'M2'!$A:$C,Q$2,FALSE)),VLOOKUP($P1916,'M1'!$A:$C,Q$2,FALSE)),"SPECIFY METHOD")))</f>
        <v>Debris - Zero</v>
      </c>
      <c r="R1916" s="7" t="str">
        <f>IF($N1916=1,IF(ISERROR(VLOOKUP($P1916,'M1'!$A:$C,R$2,FALSE)),"NOT PRESENT",VLOOKUP($P1916,'M1'!$A:$C,R$2,FALSE)),IF($N1916=2,IF(ISERROR(VLOOKUP(DATA!$P1916,'M2'!$A:$C,R$2,FALSE)),"NOT PRESENT",VLOOKUP(DATA!$P1916,'M2'!$A:$C,R$2,FALSE)),IF($N1916=0,IF(ISERROR(VLOOKUP($P1916,'M1'!$A:$C,R$2,FALSE)),IF(ISERROR(VLOOKUP(DATA!$P1916,'M2'!$A:$C,R$2,FALSE)),"NOT PRESENT",VLOOKUP(DATA!$P1916,'M2'!$A:$C,R$2,FALSE)),VLOOKUP($P1916,'M1'!$A:$C,R$2,FALSE)),"SPECIFY METHOD")))</f>
        <v>No Debris found</v>
      </c>
      <c r="S1916" s="33">
        <f t="shared" si="3737"/>
        <v>0</v>
      </c>
      <c r="T1916" s="2">
        <v>0</v>
      </c>
    </row>
    <row r="1917" spans="2:20">
      <c r="B1917" s="2" t="str">
        <f t="shared" ref="B1917:D1917" si="3820">IF(ISERROR(B1916),IF(ISERROR(B1915),IF(ISERROR(B1914),"BLANK",B1914),B1915),B1916)</f>
        <v>LH</v>
      </c>
      <c r="C1917" s="2" t="str">
        <f t="shared" si="3820"/>
        <v>KK</v>
      </c>
      <c r="D1917" s="2" t="str">
        <f t="shared" si="3820"/>
        <v>BC3</v>
      </c>
      <c r="E1917" s="7" t="str">
        <f>IF(ISERROR(VLOOKUP($D1917,SITES!$A:$E,2,FALSE)),"",VLOOKUP($D1917,SITES!$A:$E,2,FALSE))</f>
        <v>Broward County 3</v>
      </c>
      <c r="F1917" s="4">
        <f>IF(ISERROR(VLOOKUP($D1917,SITES!$A:$E,3,FALSE)),"",VLOOKUP($D1917,SITES!$A:$E,3,FALSE))</f>
        <v>26.158633333333334</v>
      </c>
      <c r="G1917" s="31">
        <f>IF(ISERROR(VLOOKUP($D1917,SITES!$A:$E,4,FALSE)),"",VLOOKUP($D1917,SITES!$A:$E,4,FALSE))</f>
        <v>-80.077349999999996</v>
      </c>
      <c r="H1917" s="50">
        <f t="shared" ref="H1917:P1917" si="3821">IF(ISERROR(H1916),IF(ISERROR(H1915),IF(ISERROR(H1914),"BLANK",H1914),H1915),H1916)</f>
        <v>45479</v>
      </c>
      <c r="I1917" s="2">
        <f t="shared" si="3821"/>
        <v>15</v>
      </c>
      <c r="J1917" s="2" t="str">
        <f t="shared" si="3821"/>
        <v>N</v>
      </c>
      <c r="K1917" s="6">
        <f t="shared" si="3821"/>
        <v>0.41666666666666669</v>
      </c>
      <c r="L1917" s="2" t="str">
        <f t="shared" si="3821"/>
        <v>Angela</v>
      </c>
      <c r="M1917" s="2">
        <f t="shared" si="3821"/>
        <v>18.899999999999999</v>
      </c>
      <c r="N1917" s="2">
        <f t="shared" si="3821"/>
        <v>2</v>
      </c>
      <c r="O1917" s="2">
        <f t="shared" si="3821"/>
        <v>2</v>
      </c>
      <c r="P1917" s="2" t="str">
        <f t="shared" si="3821"/>
        <v>dez</v>
      </c>
      <c r="Q1917" s="7" t="str">
        <f>IF($N1917=1,IF(ISERROR(VLOOKUP($P1917,'M1'!$A:$C,Q$2,FALSE)),"NOT PRESENT",VLOOKUP($P1917,'M1'!$A:$C,Q$2,FALSE)),IF($N1917=2,IF(ISERROR(VLOOKUP(DATA!$P1917,'M2'!$A:$C,Q$2,FALSE)),"NOT PRESENT",VLOOKUP(DATA!$P1917,'M2'!$A:$C,Q$2,FALSE)),IF($N1917=0,IF(ISERROR(VLOOKUP($P1917,'M1'!$A:$C,Q$2,FALSE)),IF(ISERROR(VLOOKUP(DATA!$P1917,'M2'!$A:$C,Q$2,FALSE)),"NOT PRESENT",VLOOKUP(DATA!$P1917,'M2'!$A:$C,Q$2,FALSE)),VLOOKUP($P1917,'M1'!$A:$C,Q$2,FALSE)),"SPECIFY METHOD")))</f>
        <v>Debris - Zero</v>
      </c>
      <c r="R1917" s="7" t="str">
        <f>IF($N1917=1,IF(ISERROR(VLOOKUP($P1917,'M1'!$A:$C,R$2,FALSE)),"NOT PRESENT",VLOOKUP($P1917,'M1'!$A:$C,R$2,FALSE)),IF($N1917=2,IF(ISERROR(VLOOKUP(DATA!$P1917,'M2'!$A:$C,R$2,FALSE)),"NOT PRESENT",VLOOKUP(DATA!$P1917,'M2'!$A:$C,R$2,FALSE)),IF($N1917=0,IF(ISERROR(VLOOKUP($P1917,'M1'!$A:$C,R$2,FALSE)),IF(ISERROR(VLOOKUP(DATA!$P1917,'M2'!$A:$C,R$2,FALSE)),"NOT PRESENT",VLOOKUP(DATA!$P1917,'M2'!$A:$C,R$2,FALSE)),VLOOKUP($P1917,'M1'!$A:$C,R$2,FALSE)),"SPECIFY METHOD")))</f>
        <v>No Debris found</v>
      </c>
      <c r="S1917" s="33">
        <f t="shared" si="3737"/>
        <v>0</v>
      </c>
      <c r="T1917" s="2">
        <v>0</v>
      </c>
    </row>
    <row r="1918" spans="2:20">
      <c r="B1918" s="2" t="str">
        <f t="shared" ref="B1918:D1918" si="3822">IF(ISERROR(B1917),IF(ISERROR(B1916),IF(ISERROR(B1915),"BLANK",B1915),B1916),B1917)</f>
        <v>LH</v>
      </c>
      <c r="C1918" s="2" t="str">
        <f t="shared" si="3822"/>
        <v>KK</v>
      </c>
      <c r="D1918" s="2" t="str">
        <f t="shared" si="3822"/>
        <v>BC3</v>
      </c>
      <c r="E1918" s="7" t="str">
        <f>IF(ISERROR(VLOOKUP($D1918,SITES!$A:$E,2,FALSE)),"",VLOOKUP($D1918,SITES!$A:$E,2,FALSE))</f>
        <v>Broward County 3</v>
      </c>
      <c r="F1918" s="4">
        <f>IF(ISERROR(VLOOKUP($D1918,SITES!$A:$E,3,FALSE)),"",VLOOKUP($D1918,SITES!$A:$E,3,FALSE))</f>
        <v>26.158633333333334</v>
      </c>
      <c r="G1918" s="31">
        <f>IF(ISERROR(VLOOKUP($D1918,SITES!$A:$E,4,FALSE)),"",VLOOKUP($D1918,SITES!$A:$E,4,FALSE))</f>
        <v>-80.077349999999996</v>
      </c>
      <c r="H1918" s="50">
        <f t="shared" ref="H1918:P1918" si="3823">IF(ISERROR(H1917),IF(ISERROR(H1916),IF(ISERROR(H1915),"BLANK",H1915),H1916),H1917)</f>
        <v>45479</v>
      </c>
      <c r="I1918" s="2">
        <f t="shared" si="3823"/>
        <v>15</v>
      </c>
      <c r="J1918" s="2" t="str">
        <f t="shared" si="3823"/>
        <v>N</v>
      </c>
      <c r="K1918" s="6">
        <f t="shared" si="3823"/>
        <v>0.41666666666666669</v>
      </c>
      <c r="L1918" s="2" t="str">
        <f t="shared" si="3823"/>
        <v>Angela</v>
      </c>
      <c r="M1918" s="2">
        <f t="shared" si="3823"/>
        <v>18.899999999999999</v>
      </c>
      <c r="N1918" s="2">
        <f t="shared" si="3823"/>
        <v>2</v>
      </c>
      <c r="O1918" s="2">
        <f t="shared" si="3823"/>
        <v>2</v>
      </c>
      <c r="P1918" s="2" t="str">
        <f t="shared" si="3823"/>
        <v>dez</v>
      </c>
      <c r="Q1918" s="7" t="str">
        <f>IF($N1918=1,IF(ISERROR(VLOOKUP($P1918,'M1'!$A:$C,Q$2,FALSE)),"NOT PRESENT",VLOOKUP($P1918,'M1'!$A:$C,Q$2,FALSE)),IF($N1918=2,IF(ISERROR(VLOOKUP(DATA!$P1918,'M2'!$A:$C,Q$2,FALSE)),"NOT PRESENT",VLOOKUP(DATA!$P1918,'M2'!$A:$C,Q$2,FALSE)),IF($N1918=0,IF(ISERROR(VLOOKUP($P1918,'M1'!$A:$C,Q$2,FALSE)),IF(ISERROR(VLOOKUP(DATA!$P1918,'M2'!$A:$C,Q$2,FALSE)),"NOT PRESENT",VLOOKUP(DATA!$P1918,'M2'!$A:$C,Q$2,FALSE)),VLOOKUP($P1918,'M1'!$A:$C,Q$2,FALSE)),"SPECIFY METHOD")))</f>
        <v>Debris - Zero</v>
      </c>
      <c r="R1918" s="7" t="str">
        <f>IF($N1918=1,IF(ISERROR(VLOOKUP($P1918,'M1'!$A:$C,R$2,FALSE)),"NOT PRESENT",VLOOKUP($P1918,'M1'!$A:$C,R$2,FALSE)),IF($N1918=2,IF(ISERROR(VLOOKUP(DATA!$P1918,'M2'!$A:$C,R$2,FALSE)),"NOT PRESENT",VLOOKUP(DATA!$P1918,'M2'!$A:$C,R$2,FALSE)),IF($N1918=0,IF(ISERROR(VLOOKUP($P1918,'M1'!$A:$C,R$2,FALSE)),IF(ISERROR(VLOOKUP(DATA!$P1918,'M2'!$A:$C,R$2,FALSE)),"NOT PRESENT",VLOOKUP(DATA!$P1918,'M2'!$A:$C,R$2,FALSE)),VLOOKUP($P1918,'M1'!$A:$C,R$2,FALSE)),"SPECIFY METHOD")))</f>
        <v>No Debris found</v>
      </c>
      <c r="S1918" s="33">
        <f t="shared" si="3737"/>
        <v>0</v>
      </c>
      <c r="T1918" s="2">
        <v>0</v>
      </c>
    </row>
    <row r="1919" spans="2:20">
      <c r="B1919" s="2" t="str">
        <f t="shared" ref="B1919:D1919" si="3824">IF(ISERROR(B1918),IF(ISERROR(B1917),IF(ISERROR(B1916),"BLANK",B1916),B1917),B1918)</f>
        <v>LH</v>
      </c>
      <c r="C1919" s="2" t="str">
        <f t="shared" si="3824"/>
        <v>KK</v>
      </c>
      <c r="D1919" s="2" t="str">
        <f t="shared" si="3824"/>
        <v>BC3</v>
      </c>
      <c r="E1919" s="7" t="str">
        <f>IF(ISERROR(VLOOKUP($D1919,SITES!$A:$E,2,FALSE)),"",VLOOKUP($D1919,SITES!$A:$E,2,FALSE))</f>
        <v>Broward County 3</v>
      </c>
      <c r="F1919" s="4">
        <f>IF(ISERROR(VLOOKUP($D1919,SITES!$A:$E,3,FALSE)),"",VLOOKUP($D1919,SITES!$A:$E,3,FALSE))</f>
        <v>26.158633333333334</v>
      </c>
      <c r="G1919" s="31">
        <f>IF(ISERROR(VLOOKUP($D1919,SITES!$A:$E,4,FALSE)),"",VLOOKUP($D1919,SITES!$A:$E,4,FALSE))</f>
        <v>-80.077349999999996</v>
      </c>
      <c r="H1919" s="50">
        <f t="shared" ref="H1919:P1919" si="3825">IF(ISERROR(H1918),IF(ISERROR(H1917),IF(ISERROR(H1916),"BLANK",H1916),H1917),H1918)</f>
        <v>45479</v>
      </c>
      <c r="I1919" s="2">
        <f t="shared" si="3825"/>
        <v>15</v>
      </c>
      <c r="J1919" s="2" t="str">
        <f t="shared" si="3825"/>
        <v>N</v>
      </c>
      <c r="K1919" s="6">
        <f t="shared" si="3825"/>
        <v>0.41666666666666669</v>
      </c>
      <c r="L1919" s="2" t="str">
        <f t="shared" si="3825"/>
        <v>Angela</v>
      </c>
      <c r="M1919" s="2">
        <f t="shared" si="3825"/>
        <v>18.899999999999999</v>
      </c>
      <c r="N1919" s="2">
        <f t="shared" si="3825"/>
        <v>2</v>
      </c>
      <c r="O1919" s="2">
        <f t="shared" si="3825"/>
        <v>2</v>
      </c>
      <c r="P1919" s="2" t="str">
        <f t="shared" si="3825"/>
        <v>dez</v>
      </c>
      <c r="Q1919" s="7" t="str">
        <f>IF($N1919=1,IF(ISERROR(VLOOKUP($P1919,'M1'!$A:$C,Q$2,FALSE)),"NOT PRESENT",VLOOKUP($P1919,'M1'!$A:$C,Q$2,FALSE)),IF($N1919=2,IF(ISERROR(VLOOKUP(DATA!$P1919,'M2'!$A:$C,Q$2,FALSE)),"NOT PRESENT",VLOOKUP(DATA!$P1919,'M2'!$A:$C,Q$2,FALSE)),IF($N1919=0,IF(ISERROR(VLOOKUP($P1919,'M1'!$A:$C,Q$2,FALSE)),IF(ISERROR(VLOOKUP(DATA!$P1919,'M2'!$A:$C,Q$2,FALSE)),"NOT PRESENT",VLOOKUP(DATA!$P1919,'M2'!$A:$C,Q$2,FALSE)),VLOOKUP($P1919,'M1'!$A:$C,Q$2,FALSE)),"SPECIFY METHOD")))</f>
        <v>Debris - Zero</v>
      </c>
      <c r="R1919" s="7" t="str">
        <f>IF($N1919=1,IF(ISERROR(VLOOKUP($P1919,'M1'!$A:$C,R$2,FALSE)),"NOT PRESENT",VLOOKUP($P1919,'M1'!$A:$C,R$2,FALSE)),IF($N1919=2,IF(ISERROR(VLOOKUP(DATA!$P1919,'M2'!$A:$C,R$2,FALSE)),"NOT PRESENT",VLOOKUP(DATA!$P1919,'M2'!$A:$C,R$2,FALSE)),IF($N1919=0,IF(ISERROR(VLOOKUP($P1919,'M1'!$A:$C,R$2,FALSE)),IF(ISERROR(VLOOKUP(DATA!$P1919,'M2'!$A:$C,R$2,FALSE)),"NOT PRESENT",VLOOKUP(DATA!$P1919,'M2'!$A:$C,R$2,FALSE)),VLOOKUP($P1919,'M1'!$A:$C,R$2,FALSE)),"SPECIFY METHOD")))</f>
        <v>No Debris found</v>
      </c>
      <c r="S1919" s="33">
        <f t="shared" si="3737"/>
        <v>0</v>
      </c>
      <c r="T1919" s="2">
        <v>0</v>
      </c>
    </row>
    <row r="1920" spans="2:20">
      <c r="B1920" s="2" t="str">
        <f t="shared" ref="B1920:D1920" si="3826">IF(ISERROR(B1919),IF(ISERROR(B1918),IF(ISERROR(B1917),"BLANK",B1917),B1918),B1919)</f>
        <v>LH</v>
      </c>
      <c r="C1920" s="2" t="str">
        <f t="shared" si="3826"/>
        <v>KK</v>
      </c>
      <c r="D1920" s="2" t="str">
        <f t="shared" si="3826"/>
        <v>BC3</v>
      </c>
      <c r="E1920" s="7" t="str">
        <f>IF(ISERROR(VLOOKUP($D1920,SITES!$A:$E,2,FALSE)),"",VLOOKUP($D1920,SITES!$A:$E,2,FALSE))</f>
        <v>Broward County 3</v>
      </c>
      <c r="F1920" s="4">
        <f>IF(ISERROR(VLOOKUP($D1920,SITES!$A:$E,3,FALSE)),"",VLOOKUP($D1920,SITES!$A:$E,3,FALSE))</f>
        <v>26.158633333333334</v>
      </c>
      <c r="G1920" s="31">
        <f>IF(ISERROR(VLOOKUP($D1920,SITES!$A:$E,4,FALSE)),"",VLOOKUP($D1920,SITES!$A:$E,4,FALSE))</f>
        <v>-80.077349999999996</v>
      </c>
      <c r="H1920" s="50">
        <f t="shared" ref="H1920:P1920" si="3827">IF(ISERROR(H1919),IF(ISERROR(H1918),IF(ISERROR(H1917),"BLANK",H1917),H1918),H1919)</f>
        <v>45479</v>
      </c>
      <c r="I1920" s="2">
        <f t="shared" si="3827"/>
        <v>15</v>
      </c>
      <c r="J1920" s="2" t="str">
        <f t="shared" si="3827"/>
        <v>N</v>
      </c>
      <c r="K1920" s="6">
        <f t="shared" si="3827"/>
        <v>0.41666666666666669</v>
      </c>
      <c r="L1920" s="2" t="str">
        <f t="shared" si="3827"/>
        <v>Angela</v>
      </c>
      <c r="M1920" s="2">
        <f t="shared" si="3827"/>
        <v>18.899999999999999</v>
      </c>
      <c r="N1920" s="2">
        <f t="shared" si="3827"/>
        <v>2</v>
      </c>
      <c r="O1920" s="2">
        <f t="shared" si="3827"/>
        <v>2</v>
      </c>
      <c r="P1920" s="2" t="str">
        <f t="shared" si="3827"/>
        <v>dez</v>
      </c>
      <c r="Q1920" s="7" t="str">
        <f>IF($N1920=1,IF(ISERROR(VLOOKUP($P1920,'M1'!$A:$C,Q$2,FALSE)),"NOT PRESENT",VLOOKUP($P1920,'M1'!$A:$C,Q$2,FALSE)),IF($N1920=2,IF(ISERROR(VLOOKUP(DATA!$P1920,'M2'!$A:$C,Q$2,FALSE)),"NOT PRESENT",VLOOKUP(DATA!$P1920,'M2'!$A:$C,Q$2,FALSE)),IF($N1920=0,IF(ISERROR(VLOOKUP($P1920,'M1'!$A:$C,Q$2,FALSE)),IF(ISERROR(VLOOKUP(DATA!$P1920,'M2'!$A:$C,Q$2,FALSE)),"NOT PRESENT",VLOOKUP(DATA!$P1920,'M2'!$A:$C,Q$2,FALSE)),VLOOKUP($P1920,'M1'!$A:$C,Q$2,FALSE)),"SPECIFY METHOD")))</f>
        <v>Debris - Zero</v>
      </c>
      <c r="R1920" s="7" t="str">
        <f>IF($N1920=1,IF(ISERROR(VLOOKUP($P1920,'M1'!$A:$C,R$2,FALSE)),"NOT PRESENT",VLOOKUP($P1920,'M1'!$A:$C,R$2,FALSE)),IF($N1920=2,IF(ISERROR(VLOOKUP(DATA!$P1920,'M2'!$A:$C,R$2,FALSE)),"NOT PRESENT",VLOOKUP(DATA!$P1920,'M2'!$A:$C,R$2,FALSE)),IF($N1920=0,IF(ISERROR(VLOOKUP($P1920,'M1'!$A:$C,R$2,FALSE)),IF(ISERROR(VLOOKUP(DATA!$P1920,'M2'!$A:$C,R$2,FALSE)),"NOT PRESENT",VLOOKUP(DATA!$P1920,'M2'!$A:$C,R$2,FALSE)),VLOOKUP($P1920,'M1'!$A:$C,R$2,FALSE)),"SPECIFY METHOD")))</f>
        <v>No Debris found</v>
      </c>
      <c r="S1920" s="33">
        <f t="shared" si="3737"/>
        <v>0</v>
      </c>
      <c r="T1920" s="2">
        <v>0</v>
      </c>
    </row>
    <row r="1921" spans="2:20">
      <c r="B1921" s="2" t="str">
        <f t="shared" ref="B1921:D1921" si="3828">IF(ISERROR(B1920),IF(ISERROR(B1919),IF(ISERROR(B1918),"BLANK",B1918),B1919),B1920)</f>
        <v>LH</v>
      </c>
      <c r="C1921" s="2" t="str">
        <f t="shared" si="3828"/>
        <v>KK</v>
      </c>
      <c r="D1921" s="2" t="str">
        <f t="shared" si="3828"/>
        <v>BC3</v>
      </c>
      <c r="E1921" s="7" t="str">
        <f>IF(ISERROR(VLOOKUP($D1921,SITES!$A:$E,2,FALSE)),"",VLOOKUP($D1921,SITES!$A:$E,2,FALSE))</f>
        <v>Broward County 3</v>
      </c>
      <c r="F1921" s="4">
        <f>IF(ISERROR(VLOOKUP($D1921,SITES!$A:$E,3,FALSE)),"",VLOOKUP($D1921,SITES!$A:$E,3,FALSE))</f>
        <v>26.158633333333334</v>
      </c>
      <c r="G1921" s="31">
        <f>IF(ISERROR(VLOOKUP($D1921,SITES!$A:$E,4,FALSE)),"",VLOOKUP($D1921,SITES!$A:$E,4,FALSE))</f>
        <v>-80.077349999999996</v>
      </c>
      <c r="H1921" s="50">
        <f t="shared" ref="H1921:P1921" si="3829">IF(ISERROR(H1920),IF(ISERROR(H1919),IF(ISERROR(H1918),"BLANK",H1918),H1919),H1920)</f>
        <v>45479</v>
      </c>
      <c r="I1921" s="2">
        <f t="shared" si="3829"/>
        <v>15</v>
      </c>
      <c r="J1921" s="2" t="str">
        <f t="shared" si="3829"/>
        <v>N</v>
      </c>
      <c r="K1921" s="6">
        <f t="shared" si="3829"/>
        <v>0.41666666666666669</v>
      </c>
      <c r="L1921" s="2" t="str">
        <f t="shared" si="3829"/>
        <v>Angela</v>
      </c>
      <c r="M1921" s="2">
        <f t="shared" si="3829"/>
        <v>18.899999999999999</v>
      </c>
      <c r="N1921" s="2">
        <f t="shared" si="3829"/>
        <v>2</v>
      </c>
      <c r="O1921" s="2">
        <f t="shared" si="3829"/>
        <v>2</v>
      </c>
      <c r="P1921" s="2" t="str">
        <f t="shared" si="3829"/>
        <v>dez</v>
      </c>
      <c r="Q1921" s="7" t="str">
        <f>IF($N1921=1,IF(ISERROR(VLOOKUP($P1921,'M1'!$A:$C,Q$2,FALSE)),"NOT PRESENT",VLOOKUP($P1921,'M1'!$A:$C,Q$2,FALSE)),IF($N1921=2,IF(ISERROR(VLOOKUP(DATA!$P1921,'M2'!$A:$C,Q$2,FALSE)),"NOT PRESENT",VLOOKUP(DATA!$P1921,'M2'!$A:$C,Q$2,FALSE)),IF($N1921=0,IF(ISERROR(VLOOKUP($P1921,'M1'!$A:$C,Q$2,FALSE)),IF(ISERROR(VLOOKUP(DATA!$P1921,'M2'!$A:$C,Q$2,FALSE)),"NOT PRESENT",VLOOKUP(DATA!$P1921,'M2'!$A:$C,Q$2,FALSE)),VLOOKUP($P1921,'M1'!$A:$C,Q$2,FALSE)),"SPECIFY METHOD")))</f>
        <v>Debris - Zero</v>
      </c>
      <c r="R1921" s="7" t="str">
        <f>IF($N1921=1,IF(ISERROR(VLOOKUP($P1921,'M1'!$A:$C,R$2,FALSE)),"NOT PRESENT",VLOOKUP($P1921,'M1'!$A:$C,R$2,FALSE)),IF($N1921=2,IF(ISERROR(VLOOKUP(DATA!$P1921,'M2'!$A:$C,R$2,FALSE)),"NOT PRESENT",VLOOKUP(DATA!$P1921,'M2'!$A:$C,R$2,FALSE)),IF($N1921=0,IF(ISERROR(VLOOKUP($P1921,'M1'!$A:$C,R$2,FALSE)),IF(ISERROR(VLOOKUP(DATA!$P1921,'M2'!$A:$C,R$2,FALSE)),"NOT PRESENT",VLOOKUP(DATA!$P1921,'M2'!$A:$C,R$2,FALSE)),VLOOKUP($P1921,'M1'!$A:$C,R$2,FALSE)),"SPECIFY METHOD")))</f>
        <v>No Debris found</v>
      </c>
      <c r="S1921" s="33">
        <f t="shared" si="3737"/>
        <v>0</v>
      </c>
      <c r="T1921" s="2">
        <v>0</v>
      </c>
    </row>
    <row r="1922" spans="2:20">
      <c r="B1922" s="2" t="str">
        <f t="shared" ref="B1922:D1922" si="3830">IF(ISERROR(B1921),IF(ISERROR(B1920),IF(ISERROR(B1919),"BLANK",B1919),B1920),B1921)</f>
        <v>LH</v>
      </c>
      <c r="C1922" s="2" t="str">
        <f t="shared" si="3830"/>
        <v>KK</v>
      </c>
      <c r="D1922" s="2" t="str">
        <f t="shared" si="3830"/>
        <v>BC3</v>
      </c>
      <c r="E1922" s="7" t="str">
        <f>IF(ISERROR(VLOOKUP($D1922,SITES!$A:$E,2,FALSE)),"",VLOOKUP($D1922,SITES!$A:$E,2,FALSE))</f>
        <v>Broward County 3</v>
      </c>
      <c r="F1922" s="4">
        <f>IF(ISERROR(VLOOKUP($D1922,SITES!$A:$E,3,FALSE)),"",VLOOKUP($D1922,SITES!$A:$E,3,FALSE))</f>
        <v>26.158633333333334</v>
      </c>
      <c r="G1922" s="31">
        <f>IF(ISERROR(VLOOKUP($D1922,SITES!$A:$E,4,FALSE)),"",VLOOKUP($D1922,SITES!$A:$E,4,FALSE))</f>
        <v>-80.077349999999996</v>
      </c>
      <c r="H1922" s="50">
        <f t="shared" ref="H1922:P1922" si="3831">IF(ISERROR(H1921),IF(ISERROR(H1920),IF(ISERROR(H1919),"BLANK",H1919),H1920),H1921)</f>
        <v>45479</v>
      </c>
      <c r="I1922" s="2">
        <f t="shared" si="3831"/>
        <v>15</v>
      </c>
      <c r="J1922" s="2" t="str">
        <f t="shared" si="3831"/>
        <v>N</v>
      </c>
      <c r="K1922" s="6">
        <f t="shared" si="3831"/>
        <v>0.41666666666666669</v>
      </c>
      <c r="L1922" s="2" t="str">
        <f t="shared" si="3831"/>
        <v>Angela</v>
      </c>
      <c r="M1922" s="2">
        <f t="shared" si="3831"/>
        <v>18.899999999999999</v>
      </c>
      <c r="N1922" s="2">
        <f t="shared" si="3831"/>
        <v>2</v>
      </c>
      <c r="O1922" s="2">
        <f t="shared" si="3831"/>
        <v>2</v>
      </c>
      <c r="P1922" s="2" t="str">
        <f t="shared" si="3831"/>
        <v>dez</v>
      </c>
      <c r="Q1922" s="7" t="str">
        <f>IF($N1922=1,IF(ISERROR(VLOOKUP($P1922,'M1'!$A:$C,Q$2,FALSE)),"NOT PRESENT",VLOOKUP($P1922,'M1'!$A:$C,Q$2,FALSE)),IF($N1922=2,IF(ISERROR(VLOOKUP(DATA!$P1922,'M2'!$A:$C,Q$2,FALSE)),"NOT PRESENT",VLOOKUP(DATA!$P1922,'M2'!$A:$C,Q$2,FALSE)),IF($N1922=0,IF(ISERROR(VLOOKUP($P1922,'M1'!$A:$C,Q$2,FALSE)),IF(ISERROR(VLOOKUP(DATA!$P1922,'M2'!$A:$C,Q$2,FALSE)),"NOT PRESENT",VLOOKUP(DATA!$P1922,'M2'!$A:$C,Q$2,FALSE)),VLOOKUP($P1922,'M1'!$A:$C,Q$2,FALSE)),"SPECIFY METHOD")))</f>
        <v>Debris - Zero</v>
      </c>
      <c r="R1922" s="7" t="str">
        <f>IF($N1922=1,IF(ISERROR(VLOOKUP($P1922,'M1'!$A:$C,R$2,FALSE)),"NOT PRESENT",VLOOKUP($P1922,'M1'!$A:$C,R$2,FALSE)),IF($N1922=2,IF(ISERROR(VLOOKUP(DATA!$P1922,'M2'!$A:$C,R$2,FALSE)),"NOT PRESENT",VLOOKUP(DATA!$P1922,'M2'!$A:$C,R$2,FALSE)),IF($N1922=0,IF(ISERROR(VLOOKUP($P1922,'M1'!$A:$C,R$2,FALSE)),IF(ISERROR(VLOOKUP(DATA!$P1922,'M2'!$A:$C,R$2,FALSE)),"NOT PRESENT",VLOOKUP(DATA!$P1922,'M2'!$A:$C,R$2,FALSE)),VLOOKUP($P1922,'M1'!$A:$C,R$2,FALSE)),"SPECIFY METHOD")))</f>
        <v>No Debris found</v>
      </c>
      <c r="S1922" s="33">
        <f t="shared" si="3737"/>
        <v>0</v>
      </c>
      <c r="T1922" s="2">
        <v>0</v>
      </c>
    </row>
    <row r="1923" spans="2:20">
      <c r="B1923" s="2" t="str">
        <f t="shared" ref="B1923:D1923" si="3832">IF(ISERROR(B1922),IF(ISERROR(B1921),IF(ISERROR(B1920),"BLANK",B1920),B1921),B1922)</f>
        <v>LH</v>
      </c>
      <c r="C1923" s="2" t="str">
        <f t="shared" si="3832"/>
        <v>KK</v>
      </c>
      <c r="D1923" s="2" t="str">
        <f t="shared" si="3832"/>
        <v>BC3</v>
      </c>
      <c r="E1923" s="7" t="str">
        <f>IF(ISERROR(VLOOKUP($D1923,SITES!$A:$E,2,FALSE)),"",VLOOKUP($D1923,SITES!$A:$E,2,FALSE))</f>
        <v>Broward County 3</v>
      </c>
      <c r="F1923" s="4">
        <f>IF(ISERROR(VLOOKUP($D1923,SITES!$A:$E,3,FALSE)),"",VLOOKUP($D1923,SITES!$A:$E,3,FALSE))</f>
        <v>26.158633333333334</v>
      </c>
      <c r="G1923" s="31">
        <f>IF(ISERROR(VLOOKUP($D1923,SITES!$A:$E,4,FALSE)),"",VLOOKUP($D1923,SITES!$A:$E,4,FALSE))</f>
        <v>-80.077349999999996</v>
      </c>
      <c r="H1923" s="50">
        <f t="shared" ref="H1923:P1923" si="3833">IF(ISERROR(H1922),IF(ISERROR(H1921),IF(ISERROR(H1920),"BLANK",H1920),H1921),H1922)</f>
        <v>45479</v>
      </c>
      <c r="I1923" s="2">
        <f t="shared" si="3833"/>
        <v>15</v>
      </c>
      <c r="J1923" s="2" t="str">
        <f t="shared" si="3833"/>
        <v>N</v>
      </c>
      <c r="K1923" s="6">
        <f t="shared" si="3833"/>
        <v>0.41666666666666669</v>
      </c>
      <c r="L1923" s="2" t="str">
        <f t="shared" si="3833"/>
        <v>Angela</v>
      </c>
      <c r="M1923" s="2">
        <f t="shared" si="3833"/>
        <v>18.899999999999999</v>
      </c>
      <c r="N1923" s="2">
        <f t="shared" si="3833"/>
        <v>2</v>
      </c>
      <c r="O1923" s="2">
        <f t="shared" si="3833"/>
        <v>2</v>
      </c>
      <c r="P1923" s="2" t="str">
        <f t="shared" si="3833"/>
        <v>dez</v>
      </c>
      <c r="Q1923" s="7" t="str">
        <f>IF($N1923=1,IF(ISERROR(VLOOKUP($P1923,'M1'!$A:$C,Q$2,FALSE)),"NOT PRESENT",VLOOKUP($P1923,'M1'!$A:$C,Q$2,FALSE)),IF($N1923=2,IF(ISERROR(VLOOKUP(DATA!$P1923,'M2'!$A:$C,Q$2,FALSE)),"NOT PRESENT",VLOOKUP(DATA!$P1923,'M2'!$A:$C,Q$2,FALSE)),IF($N1923=0,IF(ISERROR(VLOOKUP($P1923,'M1'!$A:$C,Q$2,FALSE)),IF(ISERROR(VLOOKUP(DATA!$P1923,'M2'!$A:$C,Q$2,FALSE)),"NOT PRESENT",VLOOKUP(DATA!$P1923,'M2'!$A:$C,Q$2,FALSE)),VLOOKUP($P1923,'M1'!$A:$C,Q$2,FALSE)),"SPECIFY METHOD")))</f>
        <v>Debris - Zero</v>
      </c>
      <c r="R1923" s="7" t="str">
        <f>IF($N1923=1,IF(ISERROR(VLOOKUP($P1923,'M1'!$A:$C,R$2,FALSE)),"NOT PRESENT",VLOOKUP($P1923,'M1'!$A:$C,R$2,FALSE)),IF($N1923=2,IF(ISERROR(VLOOKUP(DATA!$P1923,'M2'!$A:$C,R$2,FALSE)),"NOT PRESENT",VLOOKUP(DATA!$P1923,'M2'!$A:$C,R$2,FALSE)),IF($N1923=0,IF(ISERROR(VLOOKUP($P1923,'M1'!$A:$C,R$2,FALSE)),IF(ISERROR(VLOOKUP(DATA!$P1923,'M2'!$A:$C,R$2,FALSE)),"NOT PRESENT",VLOOKUP(DATA!$P1923,'M2'!$A:$C,R$2,FALSE)),VLOOKUP($P1923,'M1'!$A:$C,R$2,FALSE)),"SPECIFY METHOD")))</f>
        <v>No Debris found</v>
      </c>
      <c r="S1923" s="33">
        <f t="shared" si="3737"/>
        <v>0</v>
      </c>
      <c r="T1923" s="2">
        <v>0</v>
      </c>
    </row>
    <row r="1924" spans="2:20">
      <c r="B1924" s="2" t="str">
        <f t="shared" ref="B1924:D1924" si="3834">IF(ISERROR(B1923),IF(ISERROR(B1922),IF(ISERROR(B1921),"BLANK",B1921),B1922),B1923)</f>
        <v>LH</v>
      </c>
      <c r="C1924" s="2" t="str">
        <f t="shared" si="3834"/>
        <v>KK</v>
      </c>
      <c r="D1924" s="2" t="str">
        <f t="shared" si="3834"/>
        <v>BC3</v>
      </c>
      <c r="E1924" s="7" t="str">
        <f>IF(ISERROR(VLOOKUP($D1924,SITES!$A:$E,2,FALSE)),"",VLOOKUP($D1924,SITES!$A:$E,2,FALSE))</f>
        <v>Broward County 3</v>
      </c>
      <c r="F1924" s="4">
        <f>IF(ISERROR(VLOOKUP($D1924,SITES!$A:$E,3,FALSE)),"",VLOOKUP($D1924,SITES!$A:$E,3,FALSE))</f>
        <v>26.158633333333334</v>
      </c>
      <c r="G1924" s="31">
        <f>IF(ISERROR(VLOOKUP($D1924,SITES!$A:$E,4,FALSE)),"",VLOOKUP($D1924,SITES!$A:$E,4,FALSE))</f>
        <v>-80.077349999999996</v>
      </c>
      <c r="H1924" s="50">
        <f t="shared" ref="H1924:P1924" si="3835">IF(ISERROR(H1923),IF(ISERROR(H1922),IF(ISERROR(H1921),"BLANK",H1921),H1922),H1923)</f>
        <v>45479</v>
      </c>
      <c r="I1924" s="2">
        <f t="shared" si="3835"/>
        <v>15</v>
      </c>
      <c r="J1924" s="2" t="str">
        <f t="shared" si="3835"/>
        <v>N</v>
      </c>
      <c r="K1924" s="6">
        <f t="shared" si="3835"/>
        <v>0.41666666666666669</v>
      </c>
      <c r="L1924" s="2" t="str">
        <f t="shared" si="3835"/>
        <v>Angela</v>
      </c>
      <c r="M1924" s="2">
        <f t="shared" si="3835"/>
        <v>18.899999999999999</v>
      </c>
      <c r="N1924" s="2">
        <f t="shared" si="3835"/>
        <v>2</v>
      </c>
      <c r="O1924" s="2">
        <f t="shared" si="3835"/>
        <v>2</v>
      </c>
      <c r="P1924" s="2" t="str">
        <f t="shared" si="3835"/>
        <v>dez</v>
      </c>
      <c r="Q1924" s="7" t="str">
        <f>IF($N1924=1,IF(ISERROR(VLOOKUP($P1924,'M1'!$A:$C,Q$2,FALSE)),"NOT PRESENT",VLOOKUP($P1924,'M1'!$A:$C,Q$2,FALSE)),IF($N1924=2,IF(ISERROR(VLOOKUP(DATA!$P1924,'M2'!$A:$C,Q$2,FALSE)),"NOT PRESENT",VLOOKUP(DATA!$P1924,'M2'!$A:$C,Q$2,FALSE)),IF($N1924=0,IF(ISERROR(VLOOKUP($P1924,'M1'!$A:$C,Q$2,FALSE)),IF(ISERROR(VLOOKUP(DATA!$P1924,'M2'!$A:$C,Q$2,FALSE)),"NOT PRESENT",VLOOKUP(DATA!$P1924,'M2'!$A:$C,Q$2,FALSE)),VLOOKUP($P1924,'M1'!$A:$C,Q$2,FALSE)),"SPECIFY METHOD")))</f>
        <v>Debris - Zero</v>
      </c>
      <c r="R1924" s="7" t="str">
        <f>IF($N1924=1,IF(ISERROR(VLOOKUP($P1924,'M1'!$A:$C,R$2,FALSE)),"NOT PRESENT",VLOOKUP($P1924,'M1'!$A:$C,R$2,FALSE)),IF($N1924=2,IF(ISERROR(VLOOKUP(DATA!$P1924,'M2'!$A:$C,R$2,FALSE)),"NOT PRESENT",VLOOKUP(DATA!$P1924,'M2'!$A:$C,R$2,FALSE)),IF($N1924=0,IF(ISERROR(VLOOKUP($P1924,'M1'!$A:$C,R$2,FALSE)),IF(ISERROR(VLOOKUP(DATA!$P1924,'M2'!$A:$C,R$2,FALSE)),"NOT PRESENT",VLOOKUP(DATA!$P1924,'M2'!$A:$C,R$2,FALSE)),VLOOKUP($P1924,'M1'!$A:$C,R$2,FALSE)),"SPECIFY METHOD")))</f>
        <v>No Debris found</v>
      </c>
      <c r="S1924" s="33">
        <f t="shared" si="3737"/>
        <v>0</v>
      </c>
      <c r="T1924" s="2">
        <v>0</v>
      </c>
    </row>
    <row r="1925" spans="2:20">
      <c r="B1925" s="2" t="str">
        <f t="shared" ref="B1925:D1925" si="3836">IF(ISERROR(B1924),IF(ISERROR(B1923),IF(ISERROR(B1922),"BLANK",B1922),B1923),B1924)</f>
        <v>LH</v>
      </c>
      <c r="C1925" s="2" t="str">
        <f t="shared" si="3836"/>
        <v>KK</v>
      </c>
      <c r="D1925" s="2" t="str">
        <f t="shared" si="3836"/>
        <v>BC3</v>
      </c>
      <c r="E1925" s="7" t="str">
        <f>IF(ISERROR(VLOOKUP($D1925,SITES!$A:$E,2,FALSE)),"",VLOOKUP($D1925,SITES!$A:$E,2,FALSE))</f>
        <v>Broward County 3</v>
      </c>
      <c r="F1925" s="4">
        <f>IF(ISERROR(VLOOKUP($D1925,SITES!$A:$E,3,FALSE)),"",VLOOKUP($D1925,SITES!$A:$E,3,FALSE))</f>
        <v>26.158633333333334</v>
      </c>
      <c r="G1925" s="31">
        <f>IF(ISERROR(VLOOKUP($D1925,SITES!$A:$E,4,FALSE)),"",VLOOKUP($D1925,SITES!$A:$E,4,FALSE))</f>
        <v>-80.077349999999996</v>
      </c>
      <c r="H1925" s="50">
        <f t="shared" ref="H1925:P1925" si="3837">IF(ISERROR(H1924),IF(ISERROR(H1923),IF(ISERROR(H1922),"BLANK",H1922),H1923),H1924)</f>
        <v>45479</v>
      </c>
      <c r="I1925" s="2">
        <f t="shared" si="3837"/>
        <v>15</v>
      </c>
      <c r="J1925" s="2" t="str">
        <f t="shared" si="3837"/>
        <v>N</v>
      </c>
      <c r="K1925" s="6">
        <f t="shared" si="3837"/>
        <v>0.41666666666666669</v>
      </c>
      <c r="L1925" s="2" t="str">
        <f t="shared" si="3837"/>
        <v>Angela</v>
      </c>
      <c r="M1925" s="2">
        <f t="shared" si="3837"/>
        <v>18.899999999999999</v>
      </c>
      <c r="N1925" s="2">
        <f t="shared" si="3837"/>
        <v>2</v>
      </c>
      <c r="O1925" s="2">
        <f t="shared" si="3837"/>
        <v>2</v>
      </c>
      <c r="P1925" s="2" t="str">
        <f t="shared" si="3837"/>
        <v>dez</v>
      </c>
      <c r="Q1925" s="7" t="str">
        <f>IF($N1925=1,IF(ISERROR(VLOOKUP($P1925,'M1'!$A:$C,Q$2,FALSE)),"NOT PRESENT",VLOOKUP($P1925,'M1'!$A:$C,Q$2,FALSE)),IF($N1925=2,IF(ISERROR(VLOOKUP(DATA!$P1925,'M2'!$A:$C,Q$2,FALSE)),"NOT PRESENT",VLOOKUP(DATA!$P1925,'M2'!$A:$C,Q$2,FALSE)),IF($N1925=0,IF(ISERROR(VLOOKUP($P1925,'M1'!$A:$C,Q$2,FALSE)),IF(ISERROR(VLOOKUP(DATA!$P1925,'M2'!$A:$C,Q$2,FALSE)),"NOT PRESENT",VLOOKUP(DATA!$P1925,'M2'!$A:$C,Q$2,FALSE)),VLOOKUP($P1925,'M1'!$A:$C,Q$2,FALSE)),"SPECIFY METHOD")))</f>
        <v>Debris - Zero</v>
      </c>
      <c r="R1925" s="7" t="str">
        <f>IF($N1925=1,IF(ISERROR(VLOOKUP($P1925,'M1'!$A:$C,R$2,FALSE)),"NOT PRESENT",VLOOKUP($P1925,'M1'!$A:$C,R$2,FALSE)),IF($N1925=2,IF(ISERROR(VLOOKUP(DATA!$P1925,'M2'!$A:$C,R$2,FALSE)),"NOT PRESENT",VLOOKUP(DATA!$P1925,'M2'!$A:$C,R$2,FALSE)),IF($N1925=0,IF(ISERROR(VLOOKUP($P1925,'M1'!$A:$C,R$2,FALSE)),IF(ISERROR(VLOOKUP(DATA!$P1925,'M2'!$A:$C,R$2,FALSE)),"NOT PRESENT",VLOOKUP(DATA!$P1925,'M2'!$A:$C,R$2,FALSE)),VLOOKUP($P1925,'M1'!$A:$C,R$2,FALSE)),"SPECIFY METHOD")))</f>
        <v>No Debris found</v>
      </c>
      <c r="S1925" s="33">
        <f t="shared" si="3737"/>
        <v>0</v>
      </c>
      <c r="T1925" s="2">
        <v>0</v>
      </c>
    </row>
    <row r="1926" spans="2:20">
      <c r="B1926" s="2" t="str">
        <f t="shared" ref="B1926:D1926" si="3838">IF(ISERROR(B1925),IF(ISERROR(B1924),IF(ISERROR(B1923),"BLANK",B1923),B1924),B1925)</f>
        <v>LH</v>
      </c>
      <c r="C1926" s="2" t="str">
        <f t="shared" si="3838"/>
        <v>KK</v>
      </c>
      <c r="D1926" s="2" t="str">
        <f t="shared" si="3838"/>
        <v>BC3</v>
      </c>
      <c r="E1926" s="7" t="str">
        <f>IF(ISERROR(VLOOKUP($D1926,SITES!$A:$E,2,FALSE)),"",VLOOKUP($D1926,SITES!$A:$E,2,FALSE))</f>
        <v>Broward County 3</v>
      </c>
      <c r="F1926" s="4">
        <f>IF(ISERROR(VLOOKUP($D1926,SITES!$A:$E,3,FALSE)),"",VLOOKUP($D1926,SITES!$A:$E,3,FALSE))</f>
        <v>26.158633333333334</v>
      </c>
      <c r="G1926" s="31">
        <f>IF(ISERROR(VLOOKUP($D1926,SITES!$A:$E,4,FALSE)),"",VLOOKUP($D1926,SITES!$A:$E,4,FALSE))</f>
        <v>-80.077349999999996</v>
      </c>
      <c r="H1926" s="50">
        <f t="shared" ref="H1926:P1926" si="3839">IF(ISERROR(H1925),IF(ISERROR(H1924),IF(ISERROR(H1923),"BLANK",H1923),H1924),H1925)</f>
        <v>45479</v>
      </c>
      <c r="I1926" s="2">
        <f t="shared" si="3839"/>
        <v>15</v>
      </c>
      <c r="J1926" s="2" t="str">
        <f t="shared" si="3839"/>
        <v>N</v>
      </c>
      <c r="K1926" s="6">
        <f t="shared" si="3839"/>
        <v>0.41666666666666669</v>
      </c>
      <c r="L1926" s="2" t="str">
        <f t="shared" si="3839"/>
        <v>Angela</v>
      </c>
      <c r="M1926" s="2">
        <f t="shared" si="3839"/>
        <v>18.899999999999999</v>
      </c>
      <c r="N1926" s="2">
        <f t="shared" si="3839"/>
        <v>2</v>
      </c>
      <c r="O1926" s="2">
        <f t="shared" si="3839"/>
        <v>2</v>
      </c>
      <c r="P1926" s="2" t="str">
        <f t="shared" si="3839"/>
        <v>dez</v>
      </c>
      <c r="Q1926" s="7" t="str">
        <f>IF($N1926=1,IF(ISERROR(VLOOKUP($P1926,'M1'!$A:$C,Q$2,FALSE)),"NOT PRESENT",VLOOKUP($P1926,'M1'!$A:$C,Q$2,FALSE)),IF($N1926=2,IF(ISERROR(VLOOKUP(DATA!$P1926,'M2'!$A:$C,Q$2,FALSE)),"NOT PRESENT",VLOOKUP(DATA!$P1926,'M2'!$A:$C,Q$2,FALSE)),IF($N1926=0,IF(ISERROR(VLOOKUP($P1926,'M1'!$A:$C,Q$2,FALSE)),IF(ISERROR(VLOOKUP(DATA!$P1926,'M2'!$A:$C,Q$2,FALSE)),"NOT PRESENT",VLOOKUP(DATA!$P1926,'M2'!$A:$C,Q$2,FALSE)),VLOOKUP($P1926,'M1'!$A:$C,Q$2,FALSE)),"SPECIFY METHOD")))</f>
        <v>Debris - Zero</v>
      </c>
      <c r="R1926" s="7" t="str">
        <f>IF($N1926=1,IF(ISERROR(VLOOKUP($P1926,'M1'!$A:$C,R$2,FALSE)),"NOT PRESENT",VLOOKUP($P1926,'M1'!$A:$C,R$2,FALSE)),IF($N1926=2,IF(ISERROR(VLOOKUP(DATA!$P1926,'M2'!$A:$C,R$2,FALSE)),"NOT PRESENT",VLOOKUP(DATA!$P1926,'M2'!$A:$C,R$2,FALSE)),IF($N1926=0,IF(ISERROR(VLOOKUP($P1926,'M1'!$A:$C,R$2,FALSE)),IF(ISERROR(VLOOKUP(DATA!$P1926,'M2'!$A:$C,R$2,FALSE)),"NOT PRESENT",VLOOKUP(DATA!$P1926,'M2'!$A:$C,R$2,FALSE)),VLOOKUP($P1926,'M1'!$A:$C,R$2,FALSE)),"SPECIFY METHOD")))</f>
        <v>No Debris found</v>
      </c>
      <c r="S1926" s="33">
        <f t="shared" si="3737"/>
        <v>0</v>
      </c>
      <c r="T1926" s="2">
        <v>0</v>
      </c>
    </row>
    <row r="1927" spans="2:20">
      <c r="B1927" s="2" t="str">
        <f t="shared" ref="B1927:D1927" si="3840">IF(ISERROR(B1926),IF(ISERROR(B1925),IF(ISERROR(B1924),"BLANK",B1924),B1925),B1926)</f>
        <v>LH</v>
      </c>
      <c r="C1927" s="2" t="str">
        <f t="shared" si="3840"/>
        <v>KK</v>
      </c>
      <c r="D1927" s="2" t="str">
        <f t="shared" si="3840"/>
        <v>BC3</v>
      </c>
      <c r="E1927" s="7" t="str">
        <f>IF(ISERROR(VLOOKUP($D1927,SITES!$A:$E,2,FALSE)),"",VLOOKUP($D1927,SITES!$A:$E,2,FALSE))</f>
        <v>Broward County 3</v>
      </c>
      <c r="F1927" s="4">
        <f>IF(ISERROR(VLOOKUP($D1927,SITES!$A:$E,3,FALSE)),"",VLOOKUP($D1927,SITES!$A:$E,3,FALSE))</f>
        <v>26.158633333333334</v>
      </c>
      <c r="G1927" s="31">
        <f>IF(ISERROR(VLOOKUP($D1927,SITES!$A:$E,4,FALSE)),"",VLOOKUP($D1927,SITES!$A:$E,4,FALSE))</f>
        <v>-80.077349999999996</v>
      </c>
      <c r="H1927" s="50">
        <f t="shared" ref="H1927:P1927" si="3841">IF(ISERROR(H1926),IF(ISERROR(H1925),IF(ISERROR(H1924),"BLANK",H1924),H1925),H1926)</f>
        <v>45479</v>
      </c>
      <c r="I1927" s="2">
        <f t="shared" si="3841"/>
        <v>15</v>
      </c>
      <c r="J1927" s="2" t="str">
        <f t="shared" si="3841"/>
        <v>N</v>
      </c>
      <c r="K1927" s="6">
        <f t="shared" si="3841"/>
        <v>0.41666666666666669</v>
      </c>
      <c r="L1927" s="2" t="str">
        <f t="shared" si="3841"/>
        <v>Angela</v>
      </c>
      <c r="M1927" s="2">
        <f t="shared" si="3841"/>
        <v>18.899999999999999</v>
      </c>
      <c r="N1927" s="2">
        <f t="shared" si="3841"/>
        <v>2</v>
      </c>
      <c r="O1927" s="2">
        <f t="shared" si="3841"/>
        <v>2</v>
      </c>
      <c r="P1927" s="2" t="str">
        <f t="shared" si="3841"/>
        <v>dez</v>
      </c>
      <c r="Q1927" s="7" t="str">
        <f>IF($N1927=1,IF(ISERROR(VLOOKUP($P1927,'M1'!$A:$C,Q$2,FALSE)),"NOT PRESENT",VLOOKUP($P1927,'M1'!$A:$C,Q$2,FALSE)),IF($N1927=2,IF(ISERROR(VLOOKUP(DATA!$P1927,'M2'!$A:$C,Q$2,FALSE)),"NOT PRESENT",VLOOKUP(DATA!$P1927,'M2'!$A:$C,Q$2,FALSE)),IF($N1927=0,IF(ISERROR(VLOOKUP($P1927,'M1'!$A:$C,Q$2,FALSE)),IF(ISERROR(VLOOKUP(DATA!$P1927,'M2'!$A:$C,Q$2,FALSE)),"NOT PRESENT",VLOOKUP(DATA!$P1927,'M2'!$A:$C,Q$2,FALSE)),VLOOKUP($P1927,'M1'!$A:$C,Q$2,FALSE)),"SPECIFY METHOD")))</f>
        <v>Debris - Zero</v>
      </c>
      <c r="R1927" s="7" t="str">
        <f>IF($N1927=1,IF(ISERROR(VLOOKUP($P1927,'M1'!$A:$C,R$2,FALSE)),"NOT PRESENT",VLOOKUP($P1927,'M1'!$A:$C,R$2,FALSE)),IF($N1927=2,IF(ISERROR(VLOOKUP(DATA!$P1927,'M2'!$A:$C,R$2,FALSE)),"NOT PRESENT",VLOOKUP(DATA!$P1927,'M2'!$A:$C,R$2,FALSE)),IF($N1927=0,IF(ISERROR(VLOOKUP($P1927,'M1'!$A:$C,R$2,FALSE)),IF(ISERROR(VLOOKUP(DATA!$P1927,'M2'!$A:$C,R$2,FALSE)),"NOT PRESENT",VLOOKUP(DATA!$P1927,'M2'!$A:$C,R$2,FALSE)),VLOOKUP($P1927,'M1'!$A:$C,R$2,FALSE)),"SPECIFY METHOD")))</f>
        <v>No Debris found</v>
      </c>
      <c r="S1927" s="33">
        <f t="shared" si="3737"/>
        <v>0</v>
      </c>
      <c r="T1927" s="2">
        <v>0</v>
      </c>
    </row>
    <row r="1928" spans="2:20">
      <c r="B1928" s="2" t="str">
        <f t="shared" ref="B1928:D1928" si="3842">IF(ISERROR(B1927),IF(ISERROR(B1926),IF(ISERROR(B1925),"BLANK",B1925),B1926),B1927)</f>
        <v>LH</v>
      </c>
      <c r="C1928" s="2" t="str">
        <f t="shared" si="3842"/>
        <v>KK</v>
      </c>
      <c r="D1928" s="2" t="str">
        <f t="shared" si="3842"/>
        <v>BC3</v>
      </c>
      <c r="E1928" s="7" t="str">
        <f>IF(ISERROR(VLOOKUP($D1928,SITES!$A:$E,2,FALSE)),"",VLOOKUP($D1928,SITES!$A:$E,2,FALSE))</f>
        <v>Broward County 3</v>
      </c>
      <c r="F1928" s="4">
        <f>IF(ISERROR(VLOOKUP($D1928,SITES!$A:$E,3,FALSE)),"",VLOOKUP($D1928,SITES!$A:$E,3,FALSE))</f>
        <v>26.158633333333334</v>
      </c>
      <c r="G1928" s="31">
        <f>IF(ISERROR(VLOOKUP($D1928,SITES!$A:$E,4,FALSE)),"",VLOOKUP($D1928,SITES!$A:$E,4,FALSE))</f>
        <v>-80.077349999999996</v>
      </c>
      <c r="H1928" s="50">
        <f t="shared" ref="H1928:P1928" si="3843">IF(ISERROR(H1927),IF(ISERROR(H1926),IF(ISERROR(H1925),"BLANK",H1925),H1926),H1927)</f>
        <v>45479</v>
      </c>
      <c r="I1928" s="2">
        <f t="shared" si="3843"/>
        <v>15</v>
      </c>
      <c r="J1928" s="2" t="str">
        <f t="shared" si="3843"/>
        <v>N</v>
      </c>
      <c r="K1928" s="6">
        <f t="shared" si="3843"/>
        <v>0.41666666666666669</v>
      </c>
      <c r="L1928" s="2" t="str">
        <f t="shared" si="3843"/>
        <v>Angela</v>
      </c>
      <c r="M1928" s="2">
        <f t="shared" si="3843"/>
        <v>18.899999999999999</v>
      </c>
      <c r="N1928" s="2">
        <f t="shared" si="3843"/>
        <v>2</v>
      </c>
      <c r="O1928" s="2">
        <f t="shared" si="3843"/>
        <v>2</v>
      </c>
      <c r="P1928" s="2" t="str">
        <f t="shared" si="3843"/>
        <v>dez</v>
      </c>
      <c r="Q1928" s="7" t="str">
        <f>IF($N1928=1,IF(ISERROR(VLOOKUP($P1928,'M1'!$A:$C,Q$2,FALSE)),"NOT PRESENT",VLOOKUP($P1928,'M1'!$A:$C,Q$2,FALSE)),IF($N1928=2,IF(ISERROR(VLOOKUP(DATA!$P1928,'M2'!$A:$C,Q$2,FALSE)),"NOT PRESENT",VLOOKUP(DATA!$P1928,'M2'!$A:$C,Q$2,FALSE)),IF($N1928=0,IF(ISERROR(VLOOKUP($P1928,'M1'!$A:$C,Q$2,FALSE)),IF(ISERROR(VLOOKUP(DATA!$P1928,'M2'!$A:$C,Q$2,FALSE)),"NOT PRESENT",VLOOKUP(DATA!$P1928,'M2'!$A:$C,Q$2,FALSE)),VLOOKUP($P1928,'M1'!$A:$C,Q$2,FALSE)),"SPECIFY METHOD")))</f>
        <v>Debris - Zero</v>
      </c>
      <c r="R1928" s="7" t="str">
        <f>IF($N1928=1,IF(ISERROR(VLOOKUP($P1928,'M1'!$A:$C,R$2,FALSE)),"NOT PRESENT",VLOOKUP($P1928,'M1'!$A:$C,R$2,FALSE)),IF($N1928=2,IF(ISERROR(VLOOKUP(DATA!$P1928,'M2'!$A:$C,R$2,FALSE)),"NOT PRESENT",VLOOKUP(DATA!$P1928,'M2'!$A:$C,R$2,FALSE)),IF($N1928=0,IF(ISERROR(VLOOKUP($P1928,'M1'!$A:$C,R$2,FALSE)),IF(ISERROR(VLOOKUP(DATA!$P1928,'M2'!$A:$C,R$2,FALSE)),"NOT PRESENT",VLOOKUP(DATA!$P1928,'M2'!$A:$C,R$2,FALSE)),VLOOKUP($P1928,'M1'!$A:$C,R$2,FALSE)),"SPECIFY METHOD")))</f>
        <v>No Debris found</v>
      </c>
      <c r="S1928" s="33">
        <f t="shared" si="3737"/>
        <v>0</v>
      </c>
      <c r="T1928" s="2">
        <v>0</v>
      </c>
    </row>
    <row r="1929" spans="2:20">
      <c r="B1929" s="2" t="str">
        <f t="shared" ref="B1929:D1929" si="3844">IF(ISERROR(B1928),IF(ISERROR(B1927),IF(ISERROR(B1926),"BLANK",B1926),B1927),B1928)</f>
        <v>LH</v>
      </c>
      <c r="C1929" s="2" t="str">
        <f t="shared" si="3844"/>
        <v>KK</v>
      </c>
      <c r="D1929" s="2" t="str">
        <f t="shared" si="3844"/>
        <v>BC3</v>
      </c>
      <c r="E1929" s="7" t="str">
        <f>IF(ISERROR(VLOOKUP($D1929,SITES!$A:$E,2,FALSE)),"",VLOOKUP($D1929,SITES!$A:$E,2,FALSE))</f>
        <v>Broward County 3</v>
      </c>
      <c r="F1929" s="4">
        <f>IF(ISERROR(VLOOKUP($D1929,SITES!$A:$E,3,FALSE)),"",VLOOKUP($D1929,SITES!$A:$E,3,FALSE))</f>
        <v>26.158633333333334</v>
      </c>
      <c r="G1929" s="31">
        <f>IF(ISERROR(VLOOKUP($D1929,SITES!$A:$E,4,FALSE)),"",VLOOKUP($D1929,SITES!$A:$E,4,FALSE))</f>
        <v>-80.077349999999996</v>
      </c>
      <c r="H1929" s="50">
        <f t="shared" ref="H1929:P1929" si="3845">IF(ISERROR(H1928),IF(ISERROR(H1927),IF(ISERROR(H1926),"BLANK",H1926),H1927),H1928)</f>
        <v>45479</v>
      </c>
      <c r="I1929" s="2">
        <f t="shared" si="3845"/>
        <v>15</v>
      </c>
      <c r="J1929" s="2" t="str">
        <f t="shared" si="3845"/>
        <v>N</v>
      </c>
      <c r="K1929" s="6">
        <f t="shared" si="3845"/>
        <v>0.41666666666666669</v>
      </c>
      <c r="L1929" s="2" t="str">
        <f t="shared" si="3845"/>
        <v>Angela</v>
      </c>
      <c r="M1929" s="2">
        <f t="shared" si="3845"/>
        <v>18.899999999999999</v>
      </c>
      <c r="N1929" s="2">
        <f t="shared" si="3845"/>
        <v>2</v>
      </c>
      <c r="O1929" s="2">
        <f t="shared" si="3845"/>
        <v>2</v>
      </c>
      <c r="P1929" s="2" t="str">
        <f t="shared" si="3845"/>
        <v>dez</v>
      </c>
      <c r="Q1929" s="7" t="str">
        <f>IF($N1929=1,IF(ISERROR(VLOOKUP($P1929,'M1'!$A:$C,Q$2,FALSE)),"NOT PRESENT",VLOOKUP($P1929,'M1'!$A:$C,Q$2,FALSE)),IF($N1929=2,IF(ISERROR(VLOOKUP(DATA!$P1929,'M2'!$A:$C,Q$2,FALSE)),"NOT PRESENT",VLOOKUP(DATA!$P1929,'M2'!$A:$C,Q$2,FALSE)),IF($N1929=0,IF(ISERROR(VLOOKUP($P1929,'M1'!$A:$C,Q$2,FALSE)),IF(ISERROR(VLOOKUP(DATA!$P1929,'M2'!$A:$C,Q$2,FALSE)),"NOT PRESENT",VLOOKUP(DATA!$P1929,'M2'!$A:$C,Q$2,FALSE)),VLOOKUP($P1929,'M1'!$A:$C,Q$2,FALSE)),"SPECIFY METHOD")))</f>
        <v>Debris - Zero</v>
      </c>
      <c r="R1929" s="7" t="str">
        <f>IF($N1929=1,IF(ISERROR(VLOOKUP($P1929,'M1'!$A:$C,R$2,FALSE)),"NOT PRESENT",VLOOKUP($P1929,'M1'!$A:$C,R$2,FALSE)),IF($N1929=2,IF(ISERROR(VLOOKUP(DATA!$P1929,'M2'!$A:$C,R$2,FALSE)),"NOT PRESENT",VLOOKUP(DATA!$P1929,'M2'!$A:$C,R$2,FALSE)),IF($N1929=0,IF(ISERROR(VLOOKUP($P1929,'M1'!$A:$C,R$2,FALSE)),IF(ISERROR(VLOOKUP(DATA!$P1929,'M2'!$A:$C,R$2,FALSE)),"NOT PRESENT",VLOOKUP(DATA!$P1929,'M2'!$A:$C,R$2,FALSE)),VLOOKUP($P1929,'M1'!$A:$C,R$2,FALSE)),"SPECIFY METHOD")))</f>
        <v>No Debris found</v>
      </c>
      <c r="S1929" s="33">
        <f t="shared" si="3737"/>
        <v>0</v>
      </c>
      <c r="T1929" s="2">
        <v>0</v>
      </c>
    </row>
    <row r="1930" spans="2:20">
      <c r="B1930" s="2" t="str">
        <f t="shared" ref="B1930:D1930" si="3846">IF(ISERROR(B1929),IF(ISERROR(B1928),IF(ISERROR(B1927),"BLANK",B1927),B1928),B1929)</f>
        <v>LH</v>
      </c>
      <c r="C1930" s="2" t="str">
        <f t="shared" si="3846"/>
        <v>KK</v>
      </c>
      <c r="D1930" s="2" t="str">
        <f t="shared" si="3846"/>
        <v>BC3</v>
      </c>
      <c r="E1930" s="7" t="str">
        <f>IF(ISERROR(VLOOKUP($D1930,SITES!$A:$E,2,FALSE)),"",VLOOKUP($D1930,SITES!$A:$E,2,FALSE))</f>
        <v>Broward County 3</v>
      </c>
      <c r="F1930" s="4">
        <f>IF(ISERROR(VLOOKUP($D1930,SITES!$A:$E,3,FALSE)),"",VLOOKUP($D1930,SITES!$A:$E,3,FALSE))</f>
        <v>26.158633333333334</v>
      </c>
      <c r="G1930" s="31">
        <f>IF(ISERROR(VLOOKUP($D1930,SITES!$A:$E,4,FALSE)),"",VLOOKUP($D1930,SITES!$A:$E,4,FALSE))</f>
        <v>-80.077349999999996</v>
      </c>
      <c r="H1930" s="50">
        <f t="shared" ref="H1930:P1930" si="3847">IF(ISERROR(H1929),IF(ISERROR(H1928),IF(ISERROR(H1927),"BLANK",H1927),H1928),H1929)</f>
        <v>45479</v>
      </c>
      <c r="I1930" s="2">
        <f t="shared" si="3847"/>
        <v>15</v>
      </c>
      <c r="J1930" s="2" t="str">
        <f t="shared" si="3847"/>
        <v>N</v>
      </c>
      <c r="K1930" s="6">
        <f t="shared" si="3847"/>
        <v>0.41666666666666669</v>
      </c>
      <c r="L1930" s="2" t="str">
        <f t="shared" si="3847"/>
        <v>Angela</v>
      </c>
      <c r="M1930" s="2">
        <f t="shared" si="3847"/>
        <v>18.899999999999999</v>
      </c>
      <c r="N1930" s="2">
        <f t="shared" si="3847"/>
        <v>2</v>
      </c>
      <c r="O1930" s="2">
        <f t="shared" si="3847"/>
        <v>2</v>
      </c>
      <c r="P1930" s="2" t="str">
        <f t="shared" si="3847"/>
        <v>dez</v>
      </c>
      <c r="Q1930" s="7" t="str">
        <f>IF($N1930=1,IF(ISERROR(VLOOKUP($P1930,'M1'!$A:$C,Q$2,FALSE)),"NOT PRESENT",VLOOKUP($P1930,'M1'!$A:$C,Q$2,FALSE)),IF($N1930=2,IF(ISERROR(VLOOKUP(DATA!$P1930,'M2'!$A:$C,Q$2,FALSE)),"NOT PRESENT",VLOOKUP(DATA!$P1930,'M2'!$A:$C,Q$2,FALSE)),IF($N1930=0,IF(ISERROR(VLOOKUP($P1930,'M1'!$A:$C,Q$2,FALSE)),IF(ISERROR(VLOOKUP(DATA!$P1930,'M2'!$A:$C,Q$2,FALSE)),"NOT PRESENT",VLOOKUP(DATA!$P1930,'M2'!$A:$C,Q$2,FALSE)),VLOOKUP($P1930,'M1'!$A:$C,Q$2,FALSE)),"SPECIFY METHOD")))</f>
        <v>Debris - Zero</v>
      </c>
      <c r="R1930" s="7" t="str">
        <f>IF($N1930=1,IF(ISERROR(VLOOKUP($P1930,'M1'!$A:$C,R$2,FALSE)),"NOT PRESENT",VLOOKUP($P1930,'M1'!$A:$C,R$2,FALSE)),IF($N1930=2,IF(ISERROR(VLOOKUP(DATA!$P1930,'M2'!$A:$C,R$2,FALSE)),"NOT PRESENT",VLOOKUP(DATA!$P1930,'M2'!$A:$C,R$2,FALSE)),IF($N1930=0,IF(ISERROR(VLOOKUP($P1930,'M1'!$A:$C,R$2,FALSE)),IF(ISERROR(VLOOKUP(DATA!$P1930,'M2'!$A:$C,R$2,FALSE)),"NOT PRESENT",VLOOKUP(DATA!$P1930,'M2'!$A:$C,R$2,FALSE)),VLOOKUP($P1930,'M1'!$A:$C,R$2,FALSE)),"SPECIFY METHOD")))</f>
        <v>No Debris found</v>
      </c>
      <c r="S1930" s="33">
        <f t="shared" si="3737"/>
        <v>0</v>
      </c>
      <c r="T1930" s="2">
        <v>0</v>
      </c>
    </row>
    <row r="1931" spans="2:20">
      <c r="B1931" s="2" t="str">
        <f t="shared" ref="B1931:D1931" si="3848">IF(ISERROR(B1930),IF(ISERROR(B1929),IF(ISERROR(B1928),"BLANK",B1928),B1929),B1930)</f>
        <v>LH</v>
      </c>
      <c r="C1931" s="2" t="str">
        <f t="shared" si="3848"/>
        <v>KK</v>
      </c>
      <c r="D1931" s="2" t="str">
        <f t="shared" si="3848"/>
        <v>BC3</v>
      </c>
      <c r="E1931" s="7" t="str">
        <f>IF(ISERROR(VLOOKUP($D1931,SITES!$A:$E,2,FALSE)),"",VLOOKUP($D1931,SITES!$A:$E,2,FALSE))</f>
        <v>Broward County 3</v>
      </c>
      <c r="F1931" s="4">
        <f>IF(ISERROR(VLOOKUP($D1931,SITES!$A:$E,3,FALSE)),"",VLOOKUP($D1931,SITES!$A:$E,3,FALSE))</f>
        <v>26.158633333333334</v>
      </c>
      <c r="G1931" s="31">
        <f>IF(ISERROR(VLOOKUP($D1931,SITES!$A:$E,4,FALSE)),"",VLOOKUP($D1931,SITES!$A:$E,4,FALSE))</f>
        <v>-80.077349999999996</v>
      </c>
      <c r="H1931" s="50">
        <f t="shared" ref="H1931:P1931" si="3849">IF(ISERROR(H1930),IF(ISERROR(H1929),IF(ISERROR(H1928),"BLANK",H1928),H1929),H1930)</f>
        <v>45479</v>
      </c>
      <c r="I1931" s="2">
        <f t="shared" si="3849"/>
        <v>15</v>
      </c>
      <c r="J1931" s="2" t="str">
        <f t="shared" si="3849"/>
        <v>N</v>
      </c>
      <c r="K1931" s="6">
        <f t="shared" si="3849"/>
        <v>0.41666666666666669</v>
      </c>
      <c r="L1931" s="2" t="str">
        <f t="shared" si="3849"/>
        <v>Angela</v>
      </c>
      <c r="M1931" s="2">
        <f t="shared" si="3849"/>
        <v>18.899999999999999</v>
      </c>
      <c r="N1931" s="2">
        <f t="shared" si="3849"/>
        <v>2</v>
      </c>
      <c r="O1931" s="2">
        <f t="shared" si="3849"/>
        <v>2</v>
      </c>
      <c r="P1931" s="2" t="str">
        <f t="shared" si="3849"/>
        <v>dez</v>
      </c>
      <c r="Q1931" s="7" t="str">
        <f>IF($N1931=1,IF(ISERROR(VLOOKUP($P1931,'M1'!$A:$C,Q$2,FALSE)),"NOT PRESENT",VLOOKUP($P1931,'M1'!$A:$C,Q$2,FALSE)),IF($N1931=2,IF(ISERROR(VLOOKUP(DATA!$P1931,'M2'!$A:$C,Q$2,FALSE)),"NOT PRESENT",VLOOKUP(DATA!$P1931,'M2'!$A:$C,Q$2,FALSE)),IF($N1931=0,IF(ISERROR(VLOOKUP($P1931,'M1'!$A:$C,Q$2,FALSE)),IF(ISERROR(VLOOKUP(DATA!$P1931,'M2'!$A:$C,Q$2,FALSE)),"NOT PRESENT",VLOOKUP(DATA!$P1931,'M2'!$A:$C,Q$2,FALSE)),VLOOKUP($P1931,'M1'!$A:$C,Q$2,FALSE)),"SPECIFY METHOD")))</f>
        <v>Debris - Zero</v>
      </c>
      <c r="R1931" s="7" t="str">
        <f>IF($N1931=1,IF(ISERROR(VLOOKUP($P1931,'M1'!$A:$C,R$2,FALSE)),"NOT PRESENT",VLOOKUP($P1931,'M1'!$A:$C,R$2,FALSE)),IF($N1931=2,IF(ISERROR(VLOOKUP(DATA!$P1931,'M2'!$A:$C,R$2,FALSE)),"NOT PRESENT",VLOOKUP(DATA!$P1931,'M2'!$A:$C,R$2,FALSE)),IF($N1931=0,IF(ISERROR(VLOOKUP($P1931,'M1'!$A:$C,R$2,FALSE)),IF(ISERROR(VLOOKUP(DATA!$P1931,'M2'!$A:$C,R$2,FALSE)),"NOT PRESENT",VLOOKUP(DATA!$P1931,'M2'!$A:$C,R$2,FALSE)),VLOOKUP($P1931,'M1'!$A:$C,R$2,FALSE)),"SPECIFY METHOD")))</f>
        <v>No Debris found</v>
      </c>
      <c r="S1931" s="33">
        <f t="shared" si="3737"/>
        <v>0</v>
      </c>
      <c r="T1931" s="2">
        <v>0</v>
      </c>
    </row>
    <row r="1932" spans="2:20">
      <c r="B1932" s="2" t="str">
        <f t="shared" ref="B1932:D1932" si="3850">IF(ISERROR(B1931),IF(ISERROR(B1930),IF(ISERROR(B1929),"BLANK",B1929),B1930),B1931)</f>
        <v>LH</v>
      </c>
      <c r="C1932" s="2" t="str">
        <f t="shared" si="3850"/>
        <v>KK</v>
      </c>
      <c r="D1932" s="2" t="str">
        <f t="shared" si="3850"/>
        <v>BC3</v>
      </c>
      <c r="E1932" s="7" t="str">
        <f>IF(ISERROR(VLOOKUP($D1932,SITES!$A:$E,2,FALSE)),"",VLOOKUP($D1932,SITES!$A:$E,2,FALSE))</f>
        <v>Broward County 3</v>
      </c>
      <c r="F1932" s="4">
        <f>IF(ISERROR(VLOOKUP($D1932,SITES!$A:$E,3,FALSE)),"",VLOOKUP($D1932,SITES!$A:$E,3,FALSE))</f>
        <v>26.158633333333334</v>
      </c>
      <c r="G1932" s="31">
        <f>IF(ISERROR(VLOOKUP($D1932,SITES!$A:$E,4,FALSE)),"",VLOOKUP($D1932,SITES!$A:$E,4,FALSE))</f>
        <v>-80.077349999999996</v>
      </c>
      <c r="H1932" s="50">
        <f t="shared" ref="H1932:P1932" si="3851">IF(ISERROR(H1931),IF(ISERROR(H1930),IF(ISERROR(H1929),"BLANK",H1929),H1930),H1931)</f>
        <v>45479</v>
      </c>
      <c r="I1932" s="2">
        <f t="shared" si="3851"/>
        <v>15</v>
      </c>
      <c r="J1932" s="2" t="str">
        <f t="shared" si="3851"/>
        <v>N</v>
      </c>
      <c r="K1932" s="6">
        <f t="shared" si="3851"/>
        <v>0.41666666666666669</v>
      </c>
      <c r="L1932" s="2" t="str">
        <f t="shared" si="3851"/>
        <v>Angela</v>
      </c>
      <c r="M1932" s="2">
        <f t="shared" si="3851"/>
        <v>18.899999999999999</v>
      </c>
      <c r="N1932" s="2">
        <f t="shared" si="3851"/>
        <v>2</v>
      </c>
      <c r="O1932" s="2">
        <f t="shared" si="3851"/>
        <v>2</v>
      </c>
      <c r="P1932" s="2" t="str">
        <f t="shared" si="3851"/>
        <v>dez</v>
      </c>
      <c r="Q1932" s="7" t="str">
        <f>IF($N1932=1,IF(ISERROR(VLOOKUP($P1932,'M1'!$A:$C,Q$2,FALSE)),"NOT PRESENT",VLOOKUP($P1932,'M1'!$A:$C,Q$2,FALSE)),IF($N1932=2,IF(ISERROR(VLOOKUP(DATA!$P1932,'M2'!$A:$C,Q$2,FALSE)),"NOT PRESENT",VLOOKUP(DATA!$P1932,'M2'!$A:$C,Q$2,FALSE)),IF($N1932=0,IF(ISERROR(VLOOKUP($P1932,'M1'!$A:$C,Q$2,FALSE)),IF(ISERROR(VLOOKUP(DATA!$P1932,'M2'!$A:$C,Q$2,FALSE)),"NOT PRESENT",VLOOKUP(DATA!$P1932,'M2'!$A:$C,Q$2,FALSE)),VLOOKUP($P1932,'M1'!$A:$C,Q$2,FALSE)),"SPECIFY METHOD")))</f>
        <v>Debris - Zero</v>
      </c>
      <c r="R1932" s="7" t="str">
        <f>IF($N1932=1,IF(ISERROR(VLOOKUP($P1932,'M1'!$A:$C,R$2,FALSE)),"NOT PRESENT",VLOOKUP($P1932,'M1'!$A:$C,R$2,FALSE)),IF($N1932=2,IF(ISERROR(VLOOKUP(DATA!$P1932,'M2'!$A:$C,R$2,FALSE)),"NOT PRESENT",VLOOKUP(DATA!$P1932,'M2'!$A:$C,R$2,FALSE)),IF($N1932=0,IF(ISERROR(VLOOKUP($P1932,'M1'!$A:$C,R$2,FALSE)),IF(ISERROR(VLOOKUP(DATA!$P1932,'M2'!$A:$C,R$2,FALSE)),"NOT PRESENT",VLOOKUP(DATA!$P1932,'M2'!$A:$C,R$2,FALSE)),VLOOKUP($P1932,'M1'!$A:$C,R$2,FALSE)),"SPECIFY METHOD")))</f>
        <v>No Debris found</v>
      </c>
      <c r="S1932" s="33">
        <f t="shared" si="3737"/>
        <v>0</v>
      </c>
      <c r="T1932" s="2">
        <v>0</v>
      </c>
    </row>
    <row r="1933" spans="2:20">
      <c r="B1933" s="2" t="str">
        <f t="shared" ref="B1933:D1933" si="3852">IF(ISERROR(B1932),IF(ISERROR(B1931),IF(ISERROR(B1930),"BLANK",B1930),B1931),B1932)</f>
        <v>LH</v>
      </c>
      <c r="C1933" s="2" t="str">
        <f t="shared" si="3852"/>
        <v>KK</v>
      </c>
      <c r="D1933" s="2" t="str">
        <f t="shared" si="3852"/>
        <v>BC3</v>
      </c>
      <c r="E1933" s="7" t="str">
        <f>IF(ISERROR(VLOOKUP($D1933,SITES!$A:$E,2,FALSE)),"",VLOOKUP($D1933,SITES!$A:$E,2,FALSE))</f>
        <v>Broward County 3</v>
      </c>
      <c r="F1933" s="4">
        <f>IF(ISERROR(VLOOKUP($D1933,SITES!$A:$E,3,FALSE)),"",VLOOKUP($D1933,SITES!$A:$E,3,FALSE))</f>
        <v>26.158633333333334</v>
      </c>
      <c r="G1933" s="31">
        <f>IF(ISERROR(VLOOKUP($D1933,SITES!$A:$E,4,FALSE)),"",VLOOKUP($D1933,SITES!$A:$E,4,FALSE))</f>
        <v>-80.077349999999996</v>
      </c>
      <c r="H1933" s="50">
        <f t="shared" ref="H1933:P1933" si="3853">IF(ISERROR(H1932),IF(ISERROR(H1931),IF(ISERROR(H1930),"BLANK",H1930),H1931),H1932)</f>
        <v>45479</v>
      </c>
      <c r="I1933" s="2">
        <f t="shared" si="3853"/>
        <v>15</v>
      </c>
      <c r="J1933" s="2" t="str">
        <f t="shared" si="3853"/>
        <v>N</v>
      </c>
      <c r="K1933" s="6">
        <f t="shared" si="3853"/>
        <v>0.41666666666666669</v>
      </c>
      <c r="L1933" s="2" t="str">
        <f t="shared" si="3853"/>
        <v>Angela</v>
      </c>
      <c r="M1933" s="2">
        <f t="shared" si="3853"/>
        <v>18.899999999999999</v>
      </c>
      <c r="N1933" s="2">
        <f t="shared" si="3853"/>
        <v>2</v>
      </c>
      <c r="O1933" s="2">
        <f t="shared" si="3853"/>
        <v>2</v>
      </c>
      <c r="P1933" s="2" t="str">
        <f t="shared" si="3853"/>
        <v>dez</v>
      </c>
      <c r="Q1933" s="7" t="str">
        <f>IF($N1933=1,IF(ISERROR(VLOOKUP($P1933,'M1'!$A:$C,Q$2,FALSE)),"NOT PRESENT",VLOOKUP($P1933,'M1'!$A:$C,Q$2,FALSE)),IF($N1933=2,IF(ISERROR(VLOOKUP(DATA!$P1933,'M2'!$A:$C,Q$2,FALSE)),"NOT PRESENT",VLOOKUP(DATA!$P1933,'M2'!$A:$C,Q$2,FALSE)),IF($N1933=0,IF(ISERROR(VLOOKUP($P1933,'M1'!$A:$C,Q$2,FALSE)),IF(ISERROR(VLOOKUP(DATA!$P1933,'M2'!$A:$C,Q$2,FALSE)),"NOT PRESENT",VLOOKUP(DATA!$P1933,'M2'!$A:$C,Q$2,FALSE)),VLOOKUP($P1933,'M1'!$A:$C,Q$2,FALSE)),"SPECIFY METHOD")))</f>
        <v>Debris - Zero</v>
      </c>
      <c r="R1933" s="7" t="str">
        <f>IF($N1933=1,IF(ISERROR(VLOOKUP($P1933,'M1'!$A:$C,R$2,FALSE)),"NOT PRESENT",VLOOKUP($P1933,'M1'!$A:$C,R$2,FALSE)),IF($N1933=2,IF(ISERROR(VLOOKUP(DATA!$P1933,'M2'!$A:$C,R$2,FALSE)),"NOT PRESENT",VLOOKUP(DATA!$P1933,'M2'!$A:$C,R$2,FALSE)),IF($N1933=0,IF(ISERROR(VLOOKUP($P1933,'M1'!$A:$C,R$2,FALSE)),IF(ISERROR(VLOOKUP(DATA!$P1933,'M2'!$A:$C,R$2,FALSE)),"NOT PRESENT",VLOOKUP(DATA!$P1933,'M2'!$A:$C,R$2,FALSE)),VLOOKUP($P1933,'M1'!$A:$C,R$2,FALSE)),"SPECIFY METHOD")))</f>
        <v>No Debris found</v>
      </c>
      <c r="S1933" s="33">
        <f t="shared" si="3737"/>
        <v>0</v>
      </c>
      <c r="T1933" s="2">
        <v>0</v>
      </c>
    </row>
    <row r="1934" spans="2:20">
      <c r="B1934" s="2" t="str">
        <f t="shared" ref="B1934:D1934" si="3854">IF(ISERROR(B1933),IF(ISERROR(B1932),IF(ISERROR(B1931),"BLANK",B1931),B1932),B1933)</f>
        <v>LH</v>
      </c>
      <c r="C1934" s="2" t="str">
        <f t="shared" si="3854"/>
        <v>KK</v>
      </c>
      <c r="D1934" s="2" t="str">
        <f t="shared" si="3854"/>
        <v>BC3</v>
      </c>
      <c r="E1934" s="7" t="str">
        <f>IF(ISERROR(VLOOKUP($D1934,SITES!$A:$E,2,FALSE)),"",VLOOKUP($D1934,SITES!$A:$E,2,FALSE))</f>
        <v>Broward County 3</v>
      </c>
      <c r="F1934" s="4">
        <f>IF(ISERROR(VLOOKUP($D1934,SITES!$A:$E,3,FALSE)),"",VLOOKUP($D1934,SITES!$A:$E,3,FALSE))</f>
        <v>26.158633333333334</v>
      </c>
      <c r="G1934" s="31">
        <f>IF(ISERROR(VLOOKUP($D1934,SITES!$A:$E,4,FALSE)),"",VLOOKUP($D1934,SITES!$A:$E,4,FALSE))</f>
        <v>-80.077349999999996</v>
      </c>
      <c r="H1934" s="50">
        <f t="shared" ref="H1934:P1934" si="3855">IF(ISERROR(H1933),IF(ISERROR(H1932),IF(ISERROR(H1931),"BLANK",H1931),H1932),H1933)</f>
        <v>45479</v>
      </c>
      <c r="I1934" s="2">
        <f t="shared" si="3855"/>
        <v>15</v>
      </c>
      <c r="J1934" s="2" t="str">
        <f t="shared" si="3855"/>
        <v>N</v>
      </c>
      <c r="K1934" s="6">
        <f t="shared" si="3855"/>
        <v>0.41666666666666669</v>
      </c>
      <c r="L1934" s="2" t="str">
        <f t="shared" si="3855"/>
        <v>Angela</v>
      </c>
      <c r="M1934" s="2">
        <f t="shared" si="3855"/>
        <v>18.899999999999999</v>
      </c>
      <c r="N1934" s="2">
        <f t="shared" si="3855"/>
        <v>2</v>
      </c>
      <c r="O1934" s="2">
        <f t="shared" si="3855"/>
        <v>2</v>
      </c>
      <c r="P1934" s="2" t="str">
        <f t="shared" si="3855"/>
        <v>dez</v>
      </c>
      <c r="Q1934" s="7" t="str">
        <f>IF($N1934=1,IF(ISERROR(VLOOKUP($P1934,'M1'!$A:$C,Q$2,FALSE)),"NOT PRESENT",VLOOKUP($P1934,'M1'!$A:$C,Q$2,FALSE)),IF($N1934=2,IF(ISERROR(VLOOKUP(DATA!$P1934,'M2'!$A:$C,Q$2,FALSE)),"NOT PRESENT",VLOOKUP(DATA!$P1934,'M2'!$A:$C,Q$2,FALSE)),IF($N1934=0,IF(ISERROR(VLOOKUP($P1934,'M1'!$A:$C,Q$2,FALSE)),IF(ISERROR(VLOOKUP(DATA!$P1934,'M2'!$A:$C,Q$2,FALSE)),"NOT PRESENT",VLOOKUP(DATA!$P1934,'M2'!$A:$C,Q$2,FALSE)),VLOOKUP($P1934,'M1'!$A:$C,Q$2,FALSE)),"SPECIFY METHOD")))</f>
        <v>Debris - Zero</v>
      </c>
      <c r="R1934" s="7" t="str">
        <f>IF($N1934=1,IF(ISERROR(VLOOKUP($P1934,'M1'!$A:$C,R$2,FALSE)),"NOT PRESENT",VLOOKUP($P1934,'M1'!$A:$C,R$2,FALSE)),IF($N1934=2,IF(ISERROR(VLOOKUP(DATA!$P1934,'M2'!$A:$C,R$2,FALSE)),"NOT PRESENT",VLOOKUP(DATA!$P1934,'M2'!$A:$C,R$2,FALSE)),IF($N1934=0,IF(ISERROR(VLOOKUP($P1934,'M1'!$A:$C,R$2,FALSE)),IF(ISERROR(VLOOKUP(DATA!$P1934,'M2'!$A:$C,R$2,FALSE)),"NOT PRESENT",VLOOKUP(DATA!$P1934,'M2'!$A:$C,R$2,FALSE)),VLOOKUP($P1934,'M1'!$A:$C,R$2,FALSE)),"SPECIFY METHOD")))</f>
        <v>No Debris found</v>
      </c>
      <c r="S1934" s="33">
        <f t="shared" si="3737"/>
        <v>0</v>
      </c>
      <c r="T1934" s="2">
        <v>0</v>
      </c>
    </row>
    <row r="1935" spans="2:20">
      <c r="B1935" s="2" t="str">
        <f t="shared" ref="B1935:D1935" si="3856">IF(ISERROR(B1934),IF(ISERROR(B1933),IF(ISERROR(B1932),"BLANK",B1932),B1933),B1934)</f>
        <v>LH</v>
      </c>
      <c r="C1935" s="2" t="str">
        <f t="shared" si="3856"/>
        <v>KK</v>
      </c>
      <c r="D1935" s="2" t="str">
        <f t="shared" si="3856"/>
        <v>BC3</v>
      </c>
      <c r="E1935" s="7" t="str">
        <f>IF(ISERROR(VLOOKUP($D1935,SITES!$A:$E,2,FALSE)),"",VLOOKUP($D1935,SITES!$A:$E,2,FALSE))</f>
        <v>Broward County 3</v>
      </c>
      <c r="F1935" s="4">
        <f>IF(ISERROR(VLOOKUP($D1935,SITES!$A:$E,3,FALSE)),"",VLOOKUP($D1935,SITES!$A:$E,3,FALSE))</f>
        <v>26.158633333333334</v>
      </c>
      <c r="G1935" s="31">
        <f>IF(ISERROR(VLOOKUP($D1935,SITES!$A:$E,4,FALSE)),"",VLOOKUP($D1935,SITES!$A:$E,4,FALSE))</f>
        <v>-80.077349999999996</v>
      </c>
      <c r="H1935" s="50">
        <f t="shared" ref="H1935:P1935" si="3857">IF(ISERROR(H1934),IF(ISERROR(H1933),IF(ISERROR(H1932),"BLANK",H1932),H1933),H1934)</f>
        <v>45479</v>
      </c>
      <c r="I1935" s="2">
        <f t="shared" si="3857"/>
        <v>15</v>
      </c>
      <c r="J1935" s="2" t="str">
        <f t="shared" si="3857"/>
        <v>N</v>
      </c>
      <c r="K1935" s="6">
        <f t="shared" si="3857"/>
        <v>0.41666666666666669</v>
      </c>
      <c r="L1935" s="2" t="str">
        <f t="shared" si="3857"/>
        <v>Angela</v>
      </c>
      <c r="M1935" s="2">
        <f t="shared" si="3857"/>
        <v>18.899999999999999</v>
      </c>
      <c r="N1935" s="2">
        <f t="shared" si="3857"/>
        <v>2</v>
      </c>
      <c r="O1935" s="2">
        <f t="shared" si="3857"/>
        <v>2</v>
      </c>
      <c r="P1935" s="2" t="str">
        <f t="shared" si="3857"/>
        <v>dez</v>
      </c>
      <c r="Q1935" s="7" t="str">
        <f>IF($N1935=1,IF(ISERROR(VLOOKUP($P1935,'M1'!$A:$C,Q$2,FALSE)),"NOT PRESENT",VLOOKUP($P1935,'M1'!$A:$C,Q$2,FALSE)),IF($N1935=2,IF(ISERROR(VLOOKUP(DATA!$P1935,'M2'!$A:$C,Q$2,FALSE)),"NOT PRESENT",VLOOKUP(DATA!$P1935,'M2'!$A:$C,Q$2,FALSE)),IF($N1935=0,IF(ISERROR(VLOOKUP($P1935,'M1'!$A:$C,Q$2,FALSE)),IF(ISERROR(VLOOKUP(DATA!$P1935,'M2'!$A:$C,Q$2,FALSE)),"NOT PRESENT",VLOOKUP(DATA!$P1935,'M2'!$A:$C,Q$2,FALSE)),VLOOKUP($P1935,'M1'!$A:$C,Q$2,FALSE)),"SPECIFY METHOD")))</f>
        <v>Debris - Zero</v>
      </c>
      <c r="R1935" s="7" t="str">
        <f>IF($N1935=1,IF(ISERROR(VLOOKUP($P1935,'M1'!$A:$C,R$2,FALSE)),"NOT PRESENT",VLOOKUP($P1935,'M1'!$A:$C,R$2,FALSE)),IF($N1935=2,IF(ISERROR(VLOOKUP(DATA!$P1935,'M2'!$A:$C,R$2,FALSE)),"NOT PRESENT",VLOOKUP(DATA!$P1935,'M2'!$A:$C,R$2,FALSE)),IF($N1935=0,IF(ISERROR(VLOOKUP($P1935,'M1'!$A:$C,R$2,FALSE)),IF(ISERROR(VLOOKUP(DATA!$P1935,'M2'!$A:$C,R$2,FALSE)),"NOT PRESENT",VLOOKUP(DATA!$P1935,'M2'!$A:$C,R$2,FALSE)),VLOOKUP($P1935,'M1'!$A:$C,R$2,FALSE)),"SPECIFY METHOD")))</f>
        <v>No Debris found</v>
      </c>
      <c r="S1935" s="33">
        <f t="shared" si="3737"/>
        <v>0</v>
      </c>
      <c r="T1935" s="2">
        <v>0</v>
      </c>
    </row>
    <row r="1936" spans="2:20">
      <c r="B1936" s="2" t="str">
        <f t="shared" ref="B1936:D1936" si="3858">IF(ISERROR(B1935),IF(ISERROR(B1934),IF(ISERROR(B1933),"BLANK",B1933),B1934),B1935)</f>
        <v>LH</v>
      </c>
      <c r="C1936" s="2" t="str">
        <f t="shared" si="3858"/>
        <v>KK</v>
      </c>
      <c r="D1936" s="2" t="str">
        <f t="shared" si="3858"/>
        <v>BC3</v>
      </c>
      <c r="E1936" s="7" t="str">
        <f>IF(ISERROR(VLOOKUP($D1936,SITES!$A:$E,2,FALSE)),"",VLOOKUP($D1936,SITES!$A:$E,2,FALSE))</f>
        <v>Broward County 3</v>
      </c>
      <c r="F1936" s="4">
        <f>IF(ISERROR(VLOOKUP($D1936,SITES!$A:$E,3,FALSE)),"",VLOOKUP($D1936,SITES!$A:$E,3,FALSE))</f>
        <v>26.158633333333334</v>
      </c>
      <c r="G1936" s="31">
        <f>IF(ISERROR(VLOOKUP($D1936,SITES!$A:$E,4,FALSE)),"",VLOOKUP($D1936,SITES!$A:$E,4,FALSE))</f>
        <v>-80.077349999999996</v>
      </c>
      <c r="H1936" s="50">
        <f t="shared" ref="H1936:P1936" si="3859">IF(ISERROR(H1935),IF(ISERROR(H1934),IF(ISERROR(H1933),"BLANK",H1933),H1934),H1935)</f>
        <v>45479</v>
      </c>
      <c r="I1936" s="2">
        <f t="shared" si="3859"/>
        <v>15</v>
      </c>
      <c r="J1936" s="2" t="str">
        <f t="shared" si="3859"/>
        <v>N</v>
      </c>
      <c r="K1936" s="6">
        <f t="shared" si="3859"/>
        <v>0.41666666666666669</v>
      </c>
      <c r="L1936" s="2" t="str">
        <f t="shared" si="3859"/>
        <v>Angela</v>
      </c>
      <c r="M1936" s="2">
        <f t="shared" si="3859"/>
        <v>18.899999999999999</v>
      </c>
      <c r="N1936" s="2">
        <f t="shared" si="3859"/>
        <v>2</v>
      </c>
      <c r="O1936" s="2">
        <f t="shared" si="3859"/>
        <v>2</v>
      </c>
      <c r="P1936" s="2" t="str">
        <f t="shared" si="3859"/>
        <v>dez</v>
      </c>
      <c r="Q1936" s="7" t="str">
        <f>IF($N1936=1,IF(ISERROR(VLOOKUP($P1936,'M1'!$A:$C,Q$2,FALSE)),"NOT PRESENT",VLOOKUP($P1936,'M1'!$A:$C,Q$2,FALSE)),IF($N1936=2,IF(ISERROR(VLOOKUP(DATA!$P1936,'M2'!$A:$C,Q$2,FALSE)),"NOT PRESENT",VLOOKUP(DATA!$P1936,'M2'!$A:$C,Q$2,FALSE)),IF($N1936=0,IF(ISERROR(VLOOKUP($P1936,'M1'!$A:$C,Q$2,FALSE)),IF(ISERROR(VLOOKUP(DATA!$P1936,'M2'!$A:$C,Q$2,FALSE)),"NOT PRESENT",VLOOKUP(DATA!$P1936,'M2'!$A:$C,Q$2,FALSE)),VLOOKUP($P1936,'M1'!$A:$C,Q$2,FALSE)),"SPECIFY METHOD")))</f>
        <v>Debris - Zero</v>
      </c>
      <c r="R1936" s="7" t="str">
        <f>IF($N1936=1,IF(ISERROR(VLOOKUP($P1936,'M1'!$A:$C,R$2,FALSE)),"NOT PRESENT",VLOOKUP($P1936,'M1'!$A:$C,R$2,FALSE)),IF($N1936=2,IF(ISERROR(VLOOKUP(DATA!$P1936,'M2'!$A:$C,R$2,FALSE)),"NOT PRESENT",VLOOKUP(DATA!$P1936,'M2'!$A:$C,R$2,FALSE)),IF($N1936=0,IF(ISERROR(VLOOKUP($P1936,'M1'!$A:$C,R$2,FALSE)),IF(ISERROR(VLOOKUP(DATA!$P1936,'M2'!$A:$C,R$2,FALSE)),"NOT PRESENT",VLOOKUP(DATA!$P1936,'M2'!$A:$C,R$2,FALSE)),VLOOKUP($P1936,'M1'!$A:$C,R$2,FALSE)),"SPECIFY METHOD")))</f>
        <v>No Debris found</v>
      </c>
      <c r="S1936" s="33">
        <f t="shared" si="3737"/>
        <v>0</v>
      </c>
      <c r="T1936" s="2">
        <v>0</v>
      </c>
    </row>
    <row r="1937" spans="2:20">
      <c r="B1937" s="2" t="str">
        <f t="shared" ref="B1937:D1937" si="3860">IF(ISERROR(B1936),IF(ISERROR(B1935),IF(ISERROR(B1934),"BLANK",B1934),B1935),B1936)</f>
        <v>LH</v>
      </c>
      <c r="C1937" s="2" t="str">
        <f t="shared" si="3860"/>
        <v>KK</v>
      </c>
      <c r="D1937" s="2" t="str">
        <f t="shared" si="3860"/>
        <v>BC3</v>
      </c>
      <c r="E1937" s="7" t="str">
        <f>IF(ISERROR(VLOOKUP($D1937,SITES!$A:$E,2,FALSE)),"",VLOOKUP($D1937,SITES!$A:$E,2,FALSE))</f>
        <v>Broward County 3</v>
      </c>
      <c r="F1937" s="4">
        <f>IF(ISERROR(VLOOKUP($D1937,SITES!$A:$E,3,FALSE)),"",VLOOKUP($D1937,SITES!$A:$E,3,FALSE))</f>
        <v>26.158633333333334</v>
      </c>
      <c r="G1937" s="31">
        <f>IF(ISERROR(VLOOKUP($D1937,SITES!$A:$E,4,FALSE)),"",VLOOKUP($D1937,SITES!$A:$E,4,FALSE))</f>
        <v>-80.077349999999996</v>
      </c>
      <c r="H1937" s="50">
        <f t="shared" ref="H1937:P1937" si="3861">IF(ISERROR(H1936),IF(ISERROR(H1935),IF(ISERROR(H1934),"BLANK",H1934),H1935),H1936)</f>
        <v>45479</v>
      </c>
      <c r="I1937" s="2">
        <f t="shared" si="3861"/>
        <v>15</v>
      </c>
      <c r="J1937" s="2" t="str">
        <f t="shared" si="3861"/>
        <v>N</v>
      </c>
      <c r="K1937" s="6">
        <f t="shared" si="3861"/>
        <v>0.41666666666666669</v>
      </c>
      <c r="L1937" s="2" t="str">
        <f t="shared" si="3861"/>
        <v>Angela</v>
      </c>
      <c r="M1937" s="2">
        <f t="shared" si="3861"/>
        <v>18.899999999999999</v>
      </c>
      <c r="N1937" s="2">
        <f t="shared" si="3861"/>
        <v>2</v>
      </c>
      <c r="O1937" s="2">
        <f t="shared" si="3861"/>
        <v>2</v>
      </c>
      <c r="P1937" s="2" t="str">
        <f t="shared" si="3861"/>
        <v>dez</v>
      </c>
      <c r="Q1937" s="7" t="str">
        <f>IF($N1937=1,IF(ISERROR(VLOOKUP($P1937,'M1'!$A:$C,Q$2,FALSE)),"NOT PRESENT",VLOOKUP($P1937,'M1'!$A:$C,Q$2,FALSE)),IF($N1937=2,IF(ISERROR(VLOOKUP(DATA!$P1937,'M2'!$A:$C,Q$2,FALSE)),"NOT PRESENT",VLOOKUP(DATA!$P1937,'M2'!$A:$C,Q$2,FALSE)),IF($N1937=0,IF(ISERROR(VLOOKUP($P1937,'M1'!$A:$C,Q$2,FALSE)),IF(ISERROR(VLOOKUP(DATA!$P1937,'M2'!$A:$C,Q$2,FALSE)),"NOT PRESENT",VLOOKUP(DATA!$P1937,'M2'!$A:$C,Q$2,FALSE)),VLOOKUP($P1937,'M1'!$A:$C,Q$2,FALSE)),"SPECIFY METHOD")))</f>
        <v>Debris - Zero</v>
      </c>
      <c r="R1937" s="7" t="str">
        <f>IF($N1937=1,IF(ISERROR(VLOOKUP($P1937,'M1'!$A:$C,R$2,FALSE)),"NOT PRESENT",VLOOKUP($P1937,'M1'!$A:$C,R$2,FALSE)),IF($N1937=2,IF(ISERROR(VLOOKUP(DATA!$P1937,'M2'!$A:$C,R$2,FALSE)),"NOT PRESENT",VLOOKUP(DATA!$P1937,'M2'!$A:$C,R$2,FALSE)),IF($N1937=0,IF(ISERROR(VLOOKUP($P1937,'M1'!$A:$C,R$2,FALSE)),IF(ISERROR(VLOOKUP(DATA!$P1937,'M2'!$A:$C,R$2,FALSE)),"NOT PRESENT",VLOOKUP(DATA!$P1937,'M2'!$A:$C,R$2,FALSE)),VLOOKUP($P1937,'M1'!$A:$C,R$2,FALSE)),"SPECIFY METHOD")))</f>
        <v>No Debris found</v>
      </c>
      <c r="S1937" s="33">
        <f t="shared" si="3737"/>
        <v>0</v>
      </c>
      <c r="T1937" s="2">
        <v>0</v>
      </c>
    </row>
    <row r="1938" spans="2:20">
      <c r="B1938" s="2" t="str">
        <f t="shared" ref="B1938:D1938" si="3862">IF(ISERROR(B1937),IF(ISERROR(B1936),IF(ISERROR(B1935),"BLANK",B1935),B1936),B1937)</f>
        <v>LH</v>
      </c>
      <c r="C1938" s="2" t="str">
        <f t="shared" si="3862"/>
        <v>KK</v>
      </c>
      <c r="D1938" s="2" t="str">
        <f t="shared" si="3862"/>
        <v>BC3</v>
      </c>
      <c r="E1938" s="7" t="str">
        <f>IF(ISERROR(VLOOKUP($D1938,SITES!$A:$E,2,FALSE)),"",VLOOKUP($D1938,SITES!$A:$E,2,FALSE))</f>
        <v>Broward County 3</v>
      </c>
      <c r="F1938" s="4">
        <f>IF(ISERROR(VLOOKUP($D1938,SITES!$A:$E,3,FALSE)),"",VLOOKUP($D1938,SITES!$A:$E,3,FALSE))</f>
        <v>26.158633333333334</v>
      </c>
      <c r="G1938" s="31">
        <f>IF(ISERROR(VLOOKUP($D1938,SITES!$A:$E,4,FALSE)),"",VLOOKUP($D1938,SITES!$A:$E,4,FALSE))</f>
        <v>-80.077349999999996</v>
      </c>
      <c r="H1938" s="50">
        <f t="shared" ref="H1938:P1938" si="3863">IF(ISERROR(H1937),IF(ISERROR(H1936),IF(ISERROR(H1935),"BLANK",H1935),H1936),H1937)</f>
        <v>45479</v>
      </c>
      <c r="I1938" s="2">
        <f t="shared" si="3863"/>
        <v>15</v>
      </c>
      <c r="J1938" s="2" t="str">
        <f t="shared" si="3863"/>
        <v>N</v>
      </c>
      <c r="K1938" s="6">
        <f t="shared" si="3863"/>
        <v>0.41666666666666669</v>
      </c>
      <c r="L1938" s="2" t="str">
        <f t="shared" si="3863"/>
        <v>Angela</v>
      </c>
      <c r="M1938" s="2">
        <f t="shared" si="3863"/>
        <v>18.899999999999999</v>
      </c>
      <c r="N1938" s="2">
        <f t="shared" si="3863"/>
        <v>2</v>
      </c>
      <c r="O1938" s="2">
        <f t="shared" si="3863"/>
        <v>2</v>
      </c>
      <c r="P1938" s="2" t="str">
        <f t="shared" si="3863"/>
        <v>dez</v>
      </c>
      <c r="Q1938" s="7" t="str">
        <f>IF($N1938=1,IF(ISERROR(VLOOKUP($P1938,'M1'!$A:$C,Q$2,FALSE)),"NOT PRESENT",VLOOKUP($P1938,'M1'!$A:$C,Q$2,FALSE)),IF($N1938=2,IF(ISERROR(VLOOKUP(DATA!$P1938,'M2'!$A:$C,Q$2,FALSE)),"NOT PRESENT",VLOOKUP(DATA!$P1938,'M2'!$A:$C,Q$2,FALSE)),IF($N1938=0,IF(ISERROR(VLOOKUP($P1938,'M1'!$A:$C,Q$2,FALSE)),IF(ISERROR(VLOOKUP(DATA!$P1938,'M2'!$A:$C,Q$2,FALSE)),"NOT PRESENT",VLOOKUP(DATA!$P1938,'M2'!$A:$C,Q$2,FALSE)),VLOOKUP($P1938,'M1'!$A:$C,Q$2,FALSE)),"SPECIFY METHOD")))</f>
        <v>Debris - Zero</v>
      </c>
      <c r="R1938" s="7" t="str">
        <f>IF($N1938=1,IF(ISERROR(VLOOKUP($P1938,'M1'!$A:$C,R$2,FALSE)),"NOT PRESENT",VLOOKUP($P1938,'M1'!$A:$C,R$2,FALSE)),IF($N1938=2,IF(ISERROR(VLOOKUP(DATA!$P1938,'M2'!$A:$C,R$2,FALSE)),"NOT PRESENT",VLOOKUP(DATA!$P1938,'M2'!$A:$C,R$2,FALSE)),IF($N1938=0,IF(ISERROR(VLOOKUP($P1938,'M1'!$A:$C,R$2,FALSE)),IF(ISERROR(VLOOKUP(DATA!$P1938,'M2'!$A:$C,R$2,FALSE)),"NOT PRESENT",VLOOKUP(DATA!$P1938,'M2'!$A:$C,R$2,FALSE)),VLOOKUP($P1938,'M1'!$A:$C,R$2,FALSE)),"SPECIFY METHOD")))</f>
        <v>No Debris found</v>
      </c>
      <c r="S1938" s="33">
        <f t="shared" si="3737"/>
        <v>0</v>
      </c>
      <c r="T1938" s="2">
        <v>0</v>
      </c>
    </row>
    <row r="1939" spans="2:20">
      <c r="B1939" s="2" t="str">
        <f t="shared" ref="B1939:D1939" si="3864">IF(ISERROR(B1938),IF(ISERROR(B1937),IF(ISERROR(B1936),"BLANK",B1936),B1937),B1938)</f>
        <v>LH</v>
      </c>
      <c r="C1939" s="2" t="str">
        <f t="shared" si="3864"/>
        <v>KK</v>
      </c>
      <c r="D1939" s="2" t="str">
        <f t="shared" si="3864"/>
        <v>BC3</v>
      </c>
      <c r="E1939" s="7" t="str">
        <f>IF(ISERROR(VLOOKUP($D1939,SITES!$A:$E,2,FALSE)),"",VLOOKUP($D1939,SITES!$A:$E,2,FALSE))</f>
        <v>Broward County 3</v>
      </c>
      <c r="F1939" s="4">
        <f>IF(ISERROR(VLOOKUP($D1939,SITES!$A:$E,3,FALSE)),"",VLOOKUP($D1939,SITES!$A:$E,3,FALSE))</f>
        <v>26.158633333333334</v>
      </c>
      <c r="G1939" s="31">
        <f>IF(ISERROR(VLOOKUP($D1939,SITES!$A:$E,4,FALSE)),"",VLOOKUP($D1939,SITES!$A:$E,4,FALSE))</f>
        <v>-80.077349999999996</v>
      </c>
      <c r="H1939" s="50">
        <f t="shared" ref="H1939:P1939" si="3865">IF(ISERROR(H1938),IF(ISERROR(H1937),IF(ISERROR(H1936),"BLANK",H1936),H1937),H1938)</f>
        <v>45479</v>
      </c>
      <c r="I1939" s="2">
        <f t="shared" si="3865"/>
        <v>15</v>
      </c>
      <c r="J1939" s="2" t="str">
        <f t="shared" si="3865"/>
        <v>N</v>
      </c>
      <c r="K1939" s="6">
        <f t="shared" si="3865"/>
        <v>0.41666666666666669</v>
      </c>
      <c r="L1939" s="2" t="str">
        <f t="shared" si="3865"/>
        <v>Angela</v>
      </c>
      <c r="M1939" s="2">
        <f t="shared" si="3865"/>
        <v>18.899999999999999</v>
      </c>
      <c r="N1939" s="2">
        <f t="shared" si="3865"/>
        <v>2</v>
      </c>
      <c r="O1939" s="2">
        <f t="shared" si="3865"/>
        <v>2</v>
      </c>
      <c r="P1939" s="2" t="str">
        <f t="shared" si="3865"/>
        <v>dez</v>
      </c>
      <c r="Q1939" s="7" t="str">
        <f>IF($N1939=1,IF(ISERROR(VLOOKUP($P1939,'M1'!$A:$C,Q$2,FALSE)),"NOT PRESENT",VLOOKUP($P1939,'M1'!$A:$C,Q$2,FALSE)),IF($N1939=2,IF(ISERROR(VLOOKUP(DATA!$P1939,'M2'!$A:$C,Q$2,FALSE)),"NOT PRESENT",VLOOKUP(DATA!$P1939,'M2'!$A:$C,Q$2,FALSE)),IF($N1939=0,IF(ISERROR(VLOOKUP($P1939,'M1'!$A:$C,Q$2,FALSE)),IF(ISERROR(VLOOKUP(DATA!$P1939,'M2'!$A:$C,Q$2,FALSE)),"NOT PRESENT",VLOOKUP(DATA!$P1939,'M2'!$A:$C,Q$2,FALSE)),VLOOKUP($P1939,'M1'!$A:$C,Q$2,FALSE)),"SPECIFY METHOD")))</f>
        <v>Debris - Zero</v>
      </c>
      <c r="R1939" s="7" t="str">
        <f>IF($N1939=1,IF(ISERROR(VLOOKUP($P1939,'M1'!$A:$C,R$2,FALSE)),"NOT PRESENT",VLOOKUP($P1939,'M1'!$A:$C,R$2,FALSE)),IF($N1939=2,IF(ISERROR(VLOOKUP(DATA!$P1939,'M2'!$A:$C,R$2,FALSE)),"NOT PRESENT",VLOOKUP(DATA!$P1939,'M2'!$A:$C,R$2,FALSE)),IF($N1939=0,IF(ISERROR(VLOOKUP($P1939,'M1'!$A:$C,R$2,FALSE)),IF(ISERROR(VLOOKUP(DATA!$P1939,'M2'!$A:$C,R$2,FALSE)),"NOT PRESENT",VLOOKUP(DATA!$P1939,'M2'!$A:$C,R$2,FALSE)),VLOOKUP($P1939,'M1'!$A:$C,R$2,FALSE)),"SPECIFY METHOD")))</f>
        <v>No Debris found</v>
      </c>
      <c r="S1939" s="33">
        <f t="shared" ref="S1939:S2002" si="3866">SUM(T1939:AV1939)</f>
        <v>0</v>
      </c>
      <c r="T1939" s="2">
        <v>0</v>
      </c>
    </row>
    <row r="1940" spans="2:20">
      <c r="B1940" s="2" t="str">
        <f t="shared" ref="B1940:D1940" si="3867">IF(ISERROR(B1939),IF(ISERROR(B1938),IF(ISERROR(B1937),"BLANK",B1937),B1938),B1939)</f>
        <v>LH</v>
      </c>
      <c r="C1940" s="2" t="str">
        <f t="shared" si="3867"/>
        <v>KK</v>
      </c>
      <c r="D1940" s="2" t="str">
        <f t="shared" si="3867"/>
        <v>BC3</v>
      </c>
      <c r="E1940" s="7" t="str">
        <f>IF(ISERROR(VLOOKUP($D1940,SITES!$A:$E,2,FALSE)),"",VLOOKUP($D1940,SITES!$A:$E,2,FALSE))</f>
        <v>Broward County 3</v>
      </c>
      <c r="F1940" s="4">
        <f>IF(ISERROR(VLOOKUP($D1940,SITES!$A:$E,3,FALSE)),"",VLOOKUP($D1940,SITES!$A:$E,3,FALSE))</f>
        <v>26.158633333333334</v>
      </c>
      <c r="G1940" s="31">
        <f>IF(ISERROR(VLOOKUP($D1940,SITES!$A:$E,4,FALSE)),"",VLOOKUP($D1940,SITES!$A:$E,4,FALSE))</f>
        <v>-80.077349999999996</v>
      </c>
      <c r="H1940" s="50">
        <f t="shared" ref="H1940:P1940" si="3868">IF(ISERROR(H1939),IF(ISERROR(H1938),IF(ISERROR(H1937),"BLANK",H1937),H1938),H1939)</f>
        <v>45479</v>
      </c>
      <c r="I1940" s="2">
        <f t="shared" si="3868"/>
        <v>15</v>
      </c>
      <c r="J1940" s="2" t="str">
        <f t="shared" si="3868"/>
        <v>N</v>
      </c>
      <c r="K1940" s="6">
        <f t="shared" si="3868"/>
        <v>0.41666666666666669</v>
      </c>
      <c r="L1940" s="2" t="str">
        <f t="shared" si="3868"/>
        <v>Angela</v>
      </c>
      <c r="M1940" s="2">
        <f t="shared" si="3868"/>
        <v>18.899999999999999</v>
      </c>
      <c r="N1940" s="2">
        <f t="shared" si="3868"/>
        <v>2</v>
      </c>
      <c r="O1940" s="2">
        <f t="shared" si="3868"/>
        <v>2</v>
      </c>
      <c r="P1940" s="2" t="str">
        <f t="shared" si="3868"/>
        <v>dez</v>
      </c>
      <c r="Q1940" s="7" t="str">
        <f>IF($N1940=1,IF(ISERROR(VLOOKUP($P1940,'M1'!$A:$C,Q$2,FALSE)),"NOT PRESENT",VLOOKUP($P1940,'M1'!$A:$C,Q$2,FALSE)),IF($N1940=2,IF(ISERROR(VLOOKUP(DATA!$P1940,'M2'!$A:$C,Q$2,FALSE)),"NOT PRESENT",VLOOKUP(DATA!$P1940,'M2'!$A:$C,Q$2,FALSE)),IF($N1940=0,IF(ISERROR(VLOOKUP($P1940,'M1'!$A:$C,Q$2,FALSE)),IF(ISERROR(VLOOKUP(DATA!$P1940,'M2'!$A:$C,Q$2,FALSE)),"NOT PRESENT",VLOOKUP(DATA!$P1940,'M2'!$A:$C,Q$2,FALSE)),VLOOKUP($P1940,'M1'!$A:$C,Q$2,FALSE)),"SPECIFY METHOD")))</f>
        <v>Debris - Zero</v>
      </c>
      <c r="R1940" s="7" t="str">
        <f>IF($N1940=1,IF(ISERROR(VLOOKUP($P1940,'M1'!$A:$C,R$2,FALSE)),"NOT PRESENT",VLOOKUP($P1940,'M1'!$A:$C,R$2,FALSE)),IF($N1940=2,IF(ISERROR(VLOOKUP(DATA!$P1940,'M2'!$A:$C,R$2,FALSE)),"NOT PRESENT",VLOOKUP(DATA!$P1940,'M2'!$A:$C,R$2,FALSE)),IF($N1940=0,IF(ISERROR(VLOOKUP($P1940,'M1'!$A:$C,R$2,FALSE)),IF(ISERROR(VLOOKUP(DATA!$P1940,'M2'!$A:$C,R$2,FALSE)),"NOT PRESENT",VLOOKUP(DATA!$P1940,'M2'!$A:$C,R$2,FALSE)),VLOOKUP($P1940,'M1'!$A:$C,R$2,FALSE)),"SPECIFY METHOD")))</f>
        <v>No Debris found</v>
      </c>
      <c r="S1940" s="33">
        <f t="shared" si="3866"/>
        <v>0</v>
      </c>
      <c r="T1940" s="2">
        <v>0</v>
      </c>
    </row>
    <row r="1941" spans="2:20">
      <c r="B1941" s="2" t="str">
        <f t="shared" ref="B1941:D1941" si="3869">IF(ISERROR(B1940),IF(ISERROR(B1939),IF(ISERROR(B1938),"BLANK",B1938),B1939),B1940)</f>
        <v>LH</v>
      </c>
      <c r="C1941" s="2" t="str">
        <f t="shared" si="3869"/>
        <v>KK</v>
      </c>
      <c r="D1941" s="2" t="str">
        <f t="shared" si="3869"/>
        <v>BC3</v>
      </c>
      <c r="E1941" s="7" t="str">
        <f>IF(ISERROR(VLOOKUP($D1941,SITES!$A:$E,2,FALSE)),"",VLOOKUP($D1941,SITES!$A:$E,2,FALSE))</f>
        <v>Broward County 3</v>
      </c>
      <c r="F1941" s="4">
        <f>IF(ISERROR(VLOOKUP($D1941,SITES!$A:$E,3,FALSE)),"",VLOOKUP($D1941,SITES!$A:$E,3,FALSE))</f>
        <v>26.158633333333334</v>
      </c>
      <c r="G1941" s="31">
        <f>IF(ISERROR(VLOOKUP($D1941,SITES!$A:$E,4,FALSE)),"",VLOOKUP($D1941,SITES!$A:$E,4,FALSE))</f>
        <v>-80.077349999999996</v>
      </c>
      <c r="H1941" s="50">
        <f t="shared" ref="H1941:P1941" si="3870">IF(ISERROR(H1940),IF(ISERROR(H1939),IF(ISERROR(H1938),"BLANK",H1938),H1939),H1940)</f>
        <v>45479</v>
      </c>
      <c r="I1941" s="2">
        <f t="shared" si="3870"/>
        <v>15</v>
      </c>
      <c r="J1941" s="2" t="str">
        <f t="shared" si="3870"/>
        <v>N</v>
      </c>
      <c r="K1941" s="6">
        <f t="shared" si="3870"/>
        <v>0.41666666666666669</v>
      </c>
      <c r="L1941" s="2" t="str">
        <f t="shared" si="3870"/>
        <v>Angela</v>
      </c>
      <c r="M1941" s="2">
        <f t="shared" si="3870"/>
        <v>18.899999999999999</v>
      </c>
      <c r="N1941" s="2">
        <f t="shared" si="3870"/>
        <v>2</v>
      </c>
      <c r="O1941" s="2">
        <f t="shared" si="3870"/>
        <v>2</v>
      </c>
      <c r="P1941" s="2" t="str">
        <f t="shared" si="3870"/>
        <v>dez</v>
      </c>
      <c r="Q1941" s="7" t="str">
        <f>IF($N1941=1,IF(ISERROR(VLOOKUP($P1941,'M1'!$A:$C,Q$2,FALSE)),"NOT PRESENT",VLOOKUP($P1941,'M1'!$A:$C,Q$2,FALSE)),IF($N1941=2,IF(ISERROR(VLOOKUP(DATA!$P1941,'M2'!$A:$C,Q$2,FALSE)),"NOT PRESENT",VLOOKUP(DATA!$P1941,'M2'!$A:$C,Q$2,FALSE)),IF($N1941=0,IF(ISERROR(VLOOKUP($P1941,'M1'!$A:$C,Q$2,FALSE)),IF(ISERROR(VLOOKUP(DATA!$P1941,'M2'!$A:$C,Q$2,FALSE)),"NOT PRESENT",VLOOKUP(DATA!$P1941,'M2'!$A:$C,Q$2,FALSE)),VLOOKUP($P1941,'M1'!$A:$C,Q$2,FALSE)),"SPECIFY METHOD")))</f>
        <v>Debris - Zero</v>
      </c>
      <c r="R1941" s="7" t="str">
        <f>IF($N1941=1,IF(ISERROR(VLOOKUP($P1941,'M1'!$A:$C,R$2,FALSE)),"NOT PRESENT",VLOOKUP($P1941,'M1'!$A:$C,R$2,FALSE)),IF($N1941=2,IF(ISERROR(VLOOKUP(DATA!$P1941,'M2'!$A:$C,R$2,FALSE)),"NOT PRESENT",VLOOKUP(DATA!$P1941,'M2'!$A:$C,R$2,FALSE)),IF($N1941=0,IF(ISERROR(VLOOKUP($P1941,'M1'!$A:$C,R$2,FALSE)),IF(ISERROR(VLOOKUP(DATA!$P1941,'M2'!$A:$C,R$2,FALSE)),"NOT PRESENT",VLOOKUP(DATA!$P1941,'M2'!$A:$C,R$2,FALSE)),VLOOKUP($P1941,'M1'!$A:$C,R$2,FALSE)),"SPECIFY METHOD")))</f>
        <v>No Debris found</v>
      </c>
      <c r="S1941" s="33">
        <f t="shared" si="3866"/>
        <v>0</v>
      </c>
      <c r="T1941" s="2">
        <v>0</v>
      </c>
    </row>
    <row r="1942" spans="2:20">
      <c r="B1942" s="2" t="str">
        <f t="shared" ref="B1942:D1942" si="3871">IF(ISERROR(B1941),IF(ISERROR(B1940),IF(ISERROR(B1939),"BLANK",B1939),B1940),B1941)</f>
        <v>LH</v>
      </c>
      <c r="C1942" s="2" t="str">
        <f t="shared" si="3871"/>
        <v>KK</v>
      </c>
      <c r="D1942" s="2" t="str">
        <f t="shared" si="3871"/>
        <v>BC3</v>
      </c>
      <c r="E1942" s="7" t="str">
        <f>IF(ISERROR(VLOOKUP($D1942,SITES!$A:$E,2,FALSE)),"",VLOOKUP($D1942,SITES!$A:$E,2,FALSE))</f>
        <v>Broward County 3</v>
      </c>
      <c r="F1942" s="4">
        <f>IF(ISERROR(VLOOKUP($D1942,SITES!$A:$E,3,FALSE)),"",VLOOKUP($D1942,SITES!$A:$E,3,FALSE))</f>
        <v>26.158633333333334</v>
      </c>
      <c r="G1942" s="31">
        <f>IF(ISERROR(VLOOKUP($D1942,SITES!$A:$E,4,FALSE)),"",VLOOKUP($D1942,SITES!$A:$E,4,FALSE))</f>
        <v>-80.077349999999996</v>
      </c>
      <c r="H1942" s="50">
        <f t="shared" ref="H1942:P1942" si="3872">IF(ISERROR(H1941),IF(ISERROR(H1940),IF(ISERROR(H1939),"BLANK",H1939),H1940),H1941)</f>
        <v>45479</v>
      </c>
      <c r="I1942" s="2">
        <f t="shared" si="3872"/>
        <v>15</v>
      </c>
      <c r="J1942" s="2" t="str">
        <f t="shared" si="3872"/>
        <v>N</v>
      </c>
      <c r="K1942" s="6">
        <f t="shared" si="3872"/>
        <v>0.41666666666666669</v>
      </c>
      <c r="L1942" s="2" t="str">
        <f t="shared" si="3872"/>
        <v>Angela</v>
      </c>
      <c r="M1942" s="2">
        <f t="shared" si="3872"/>
        <v>18.899999999999999</v>
      </c>
      <c r="N1942" s="2">
        <f t="shared" si="3872"/>
        <v>2</v>
      </c>
      <c r="O1942" s="2">
        <f t="shared" si="3872"/>
        <v>2</v>
      </c>
      <c r="P1942" s="2" t="str">
        <f t="shared" si="3872"/>
        <v>dez</v>
      </c>
      <c r="Q1942" s="7" t="str">
        <f>IF($N1942=1,IF(ISERROR(VLOOKUP($P1942,'M1'!$A:$C,Q$2,FALSE)),"NOT PRESENT",VLOOKUP($P1942,'M1'!$A:$C,Q$2,FALSE)),IF($N1942=2,IF(ISERROR(VLOOKUP(DATA!$P1942,'M2'!$A:$C,Q$2,FALSE)),"NOT PRESENT",VLOOKUP(DATA!$P1942,'M2'!$A:$C,Q$2,FALSE)),IF($N1942=0,IF(ISERROR(VLOOKUP($P1942,'M1'!$A:$C,Q$2,FALSE)),IF(ISERROR(VLOOKUP(DATA!$P1942,'M2'!$A:$C,Q$2,FALSE)),"NOT PRESENT",VLOOKUP(DATA!$P1942,'M2'!$A:$C,Q$2,FALSE)),VLOOKUP($P1942,'M1'!$A:$C,Q$2,FALSE)),"SPECIFY METHOD")))</f>
        <v>Debris - Zero</v>
      </c>
      <c r="R1942" s="7" t="str">
        <f>IF($N1942=1,IF(ISERROR(VLOOKUP($P1942,'M1'!$A:$C,R$2,FALSE)),"NOT PRESENT",VLOOKUP($P1942,'M1'!$A:$C,R$2,FALSE)),IF($N1942=2,IF(ISERROR(VLOOKUP(DATA!$P1942,'M2'!$A:$C,R$2,FALSE)),"NOT PRESENT",VLOOKUP(DATA!$P1942,'M2'!$A:$C,R$2,FALSE)),IF($N1942=0,IF(ISERROR(VLOOKUP($P1942,'M1'!$A:$C,R$2,FALSE)),IF(ISERROR(VLOOKUP(DATA!$P1942,'M2'!$A:$C,R$2,FALSE)),"NOT PRESENT",VLOOKUP(DATA!$P1942,'M2'!$A:$C,R$2,FALSE)),VLOOKUP($P1942,'M1'!$A:$C,R$2,FALSE)),"SPECIFY METHOD")))</f>
        <v>No Debris found</v>
      </c>
      <c r="S1942" s="33">
        <f t="shared" si="3866"/>
        <v>0</v>
      </c>
      <c r="T1942" s="2">
        <v>0</v>
      </c>
    </row>
    <row r="1943" spans="2:20">
      <c r="B1943" s="2" t="str">
        <f t="shared" ref="B1943:D1943" si="3873">IF(ISERROR(B1942),IF(ISERROR(B1941),IF(ISERROR(B1940),"BLANK",B1940),B1941),B1942)</f>
        <v>LH</v>
      </c>
      <c r="C1943" s="2" t="str">
        <f t="shared" si="3873"/>
        <v>KK</v>
      </c>
      <c r="D1943" s="2" t="str">
        <f t="shared" si="3873"/>
        <v>BC3</v>
      </c>
      <c r="E1943" s="7" t="str">
        <f>IF(ISERROR(VLOOKUP($D1943,SITES!$A:$E,2,FALSE)),"",VLOOKUP($D1943,SITES!$A:$E,2,FALSE))</f>
        <v>Broward County 3</v>
      </c>
      <c r="F1943" s="4">
        <f>IF(ISERROR(VLOOKUP($D1943,SITES!$A:$E,3,FALSE)),"",VLOOKUP($D1943,SITES!$A:$E,3,FALSE))</f>
        <v>26.158633333333334</v>
      </c>
      <c r="G1943" s="31">
        <f>IF(ISERROR(VLOOKUP($D1943,SITES!$A:$E,4,FALSE)),"",VLOOKUP($D1943,SITES!$A:$E,4,FALSE))</f>
        <v>-80.077349999999996</v>
      </c>
      <c r="H1943" s="50">
        <f t="shared" ref="H1943:P1943" si="3874">IF(ISERROR(H1942),IF(ISERROR(H1941),IF(ISERROR(H1940),"BLANK",H1940),H1941),H1942)</f>
        <v>45479</v>
      </c>
      <c r="I1943" s="2">
        <f t="shared" si="3874"/>
        <v>15</v>
      </c>
      <c r="J1943" s="2" t="str">
        <f t="shared" si="3874"/>
        <v>N</v>
      </c>
      <c r="K1943" s="6">
        <f t="shared" si="3874"/>
        <v>0.41666666666666669</v>
      </c>
      <c r="L1943" s="2" t="str">
        <f t="shared" si="3874"/>
        <v>Angela</v>
      </c>
      <c r="M1943" s="2">
        <f t="shared" si="3874"/>
        <v>18.899999999999999</v>
      </c>
      <c r="N1943" s="2">
        <f t="shared" si="3874"/>
        <v>2</v>
      </c>
      <c r="O1943" s="2">
        <f t="shared" si="3874"/>
        <v>2</v>
      </c>
      <c r="P1943" s="2" t="str">
        <f t="shared" si="3874"/>
        <v>dez</v>
      </c>
      <c r="Q1943" s="7" t="str">
        <f>IF($N1943=1,IF(ISERROR(VLOOKUP($P1943,'M1'!$A:$C,Q$2,FALSE)),"NOT PRESENT",VLOOKUP($P1943,'M1'!$A:$C,Q$2,FALSE)),IF($N1943=2,IF(ISERROR(VLOOKUP(DATA!$P1943,'M2'!$A:$C,Q$2,FALSE)),"NOT PRESENT",VLOOKUP(DATA!$P1943,'M2'!$A:$C,Q$2,FALSE)),IF($N1943=0,IF(ISERROR(VLOOKUP($P1943,'M1'!$A:$C,Q$2,FALSE)),IF(ISERROR(VLOOKUP(DATA!$P1943,'M2'!$A:$C,Q$2,FALSE)),"NOT PRESENT",VLOOKUP(DATA!$P1943,'M2'!$A:$C,Q$2,FALSE)),VLOOKUP($P1943,'M1'!$A:$C,Q$2,FALSE)),"SPECIFY METHOD")))</f>
        <v>Debris - Zero</v>
      </c>
      <c r="R1943" s="7" t="str">
        <f>IF($N1943=1,IF(ISERROR(VLOOKUP($P1943,'M1'!$A:$C,R$2,FALSE)),"NOT PRESENT",VLOOKUP($P1943,'M1'!$A:$C,R$2,FALSE)),IF($N1943=2,IF(ISERROR(VLOOKUP(DATA!$P1943,'M2'!$A:$C,R$2,FALSE)),"NOT PRESENT",VLOOKUP(DATA!$P1943,'M2'!$A:$C,R$2,FALSE)),IF($N1943=0,IF(ISERROR(VLOOKUP($P1943,'M1'!$A:$C,R$2,FALSE)),IF(ISERROR(VLOOKUP(DATA!$P1943,'M2'!$A:$C,R$2,FALSE)),"NOT PRESENT",VLOOKUP(DATA!$P1943,'M2'!$A:$C,R$2,FALSE)),VLOOKUP($P1943,'M1'!$A:$C,R$2,FALSE)),"SPECIFY METHOD")))</f>
        <v>No Debris found</v>
      </c>
      <c r="S1943" s="33">
        <f t="shared" si="3866"/>
        <v>0</v>
      </c>
      <c r="T1943" s="2">
        <v>0</v>
      </c>
    </row>
    <row r="1944" spans="2:20">
      <c r="B1944" s="2" t="str">
        <f t="shared" ref="B1944:D1944" si="3875">IF(ISERROR(B1943),IF(ISERROR(B1942),IF(ISERROR(B1941),"BLANK",B1941),B1942),B1943)</f>
        <v>LH</v>
      </c>
      <c r="C1944" s="2" t="str">
        <f t="shared" si="3875"/>
        <v>KK</v>
      </c>
      <c r="D1944" s="2" t="str">
        <f t="shared" si="3875"/>
        <v>BC3</v>
      </c>
      <c r="E1944" s="7" t="str">
        <f>IF(ISERROR(VLOOKUP($D1944,SITES!$A:$E,2,FALSE)),"",VLOOKUP($D1944,SITES!$A:$E,2,FALSE))</f>
        <v>Broward County 3</v>
      </c>
      <c r="F1944" s="4">
        <f>IF(ISERROR(VLOOKUP($D1944,SITES!$A:$E,3,FALSE)),"",VLOOKUP($D1944,SITES!$A:$E,3,FALSE))</f>
        <v>26.158633333333334</v>
      </c>
      <c r="G1944" s="31">
        <f>IF(ISERROR(VLOOKUP($D1944,SITES!$A:$E,4,FALSE)),"",VLOOKUP($D1944,SITES!$A:$E,4,FALSE))</f>
        <v>-80.077349999999996</v>
      </c>
      <c r="H1944" s="50">
        <f t="shared" ref="H1944:P1944" si="3876">IF(ISERROR(H1943),IF(ISERROR(H1942),IF(ISERROR(H1941),"BLANK",H1941),H1942),H1943)</f>
        <v>45479</v>
      </c>
      <c r="I1944" s="2">
        <f t="shared" si="3876"/>
        <v>15</v>
      </c>
      <c r="J1944" s="2" t="str">
        <f t="shared" si="3876"/>
        <v>N</v>
      </c>
      <c r="K1944" s="6">
        <f t="shared" si="3876"/>
        <v>0.41666666666666669</v>
      </c>
      <c r="L1944" s="2" t="str">
        <f t="shared" si="3876"/>
        <v>Angela</v>
      </c>
      <c r="M1944" s="2">
        <f t="shared" si="3876"/>
        <v>18.899999999999999</v>
      </c>
      <c r="N1944" s="2">
        <f t="shared" si="3876"/>
        <v>2</v>
      </c>
      <c r="O1944" s="2">
        <f t="shared" si="3876"/>
        <v>2</v>
      </c>
      <c r="P1944" s="2" t="str">
        <f t="shared" si="3876"/>
        <v>dez</v>
      </c>
      <c r="Q1944" s="7" t="str">
        <f>IF($N1944=1,IF(ISERROR(VLOOKUP($P1944,'M1'!$A:$C,Q$2,FALSE)),"NOT PRESENT",VLOOKUP($P1944,'M1'!$A:$C,Q$2,FALSE)),IF($N1944=2,IF(ISERROR(VLOOKUP(DATA!$P1944,'M2'!$A:$C,Q$2,FALSE)),"NOT PRESENT",VLOOKUP(DATA!$P1944,'M2'!$A:$C,Q$2,FALSE)),IF($N1944=0,IF(ISERROR(VLOOKUP($P1944,'M1'!$A:$C,Q$2,FALSE)),IF(ISERROR(VLOOKUP(DATA!$P1944,'M2'!$A:$C,Q$2,FALSE)),"NOT PRESENT",VLOOKUP(DATA!$P1944,'M2'!$A:$C,Q$2,FALSE)),VLOOKUP($P1944,'M1'!$A:$C,Q$2,FALSE)),"SPECIFY METHOD")))</f>
        <v>Debris - Zero</v>
      </c>
      <c r="R1944" s="7" t="str">
        <f>IF($N1944=1,IF(ISERROR(VLOOKUP($P1944,'M1'!$A:$C,R$2,FALSE)),"NOT PRESENT",VLOOKUP($P1944,'M1'!$A:$C,R$2,FALSE)),IF($N1944=2,IF(ISERROR(VLOOKUP(DATA!$P1944,'M2'!$A:$C,R$2,FALSE)),"NOT PRESENT",VLOOKUP(DATA!$P1944,'M2'!$A:$C,R$2,FALSE)),IF($N1944=0,IF(ISERROR(VLOOKUP($P1944,'M1'!$A:$C,R$2,FALSE)),IF(ISERROR(VLOOKUP(DATA!$P1944,'M2'!$A:$C,R$2,FALSE)),"NOT PRESENT",VLOOKUP(DATA!$P1944,'M2'!$A:$C,R$2,FALSE)),VLOOKUP($P1944,'M1'!$A:$C,R$2,FALSE)),"SPECIFY METHOD")))</f>
        <v>No Debris found</v>
      </c>
      <c r="S1944" s="33">
        <f t="shared" si="3866"/>
        <v>0</v>
      </c>
      <c r="T1944" s="2">
        <v>0</v>
      </c>
    </row>
    <row r="1945" spans="2:20">
      <c r="B1945" s="2" t="str">
        <f t="shared" ref="B1945:D1945" si="3877">IF(ISERROR(B1944),IF(ISERROR(B1943),IF(ISERROR(B1942),"BLANK",B1942),B1943),B1944)</f>
        <v>LH</v>
      </c>
      <c r="C1945" s="2" t="str">
        <f t="shared" si="3877"/>
        <v>KK</v>
      </c>
      <c r="D1945" s="2" t="str">
        <f t="shared" si="3877"/>
        <v>BC3</v>
      </c>
      <c r="E1945" s="7" t="str">
        <f>IF(ISERROR(VLOOKUP($D1945,SITES!$A:$E,2,FALSE)),"",VLOOKUP($D1945,SITES!$A:$E,2,FALSE))</f>
        <v>Broward County 3</v>
      </c>
      <c r="F1945" s="4">
        <f>IF(ISERROR(VLOOKUP($D1945,SITES!$A:$E,3,FALSE)),"",VLOOKUP($D1945,SITES!$A:$E,3,FALSE))</f>
        <v>26.158633333333334</v>
      </c>
      <c r="G1945" s="31">
        <f>IF(ISERROR(VLOOKUP($D1945,SITES!$A:$E,4,FALSE)),"",VLOOKUP($D1945,SITES!$A:$E,4,FALSE))</f>
        <v>-80.077349999999996</v>
      </c>
      <c r="H1945" s="50">
        <f t="shared" ref="H1945:P1945" si="3878">IF(ISERROR(H1944),IF(ISERROR(H1943),IF(ISERROR(H1942),"BLANK",H1942),H1943),H1944)</f>
        <v>45479</v>
      </c>
      <c r="I1945" s="2">
        <f t="shared" si="3878"/>
        <v>15</v>
      </c>
      <c r="J1945" s="2" t="str">
        <f t="shared" si="3878"/>
        <v>N</v>
      </c>
      <c r="K1945" s="6">
        <f t="shared" si="3878"/>
        <v>0.41666666666666669</v>
      </c>
      <c r="L1945" s="2" t="str">
        <f t="shared" si="3878"/>
        <v>Angela</v>
      </c>
      <c r="M1945" s="2">
        <f t="shared" si="3878"/>
        <v>18.899999999999999</v>
      </c>
      <c r="N1945" s="2">
        <f t="shared" si="3878"/>
        <v>2</v>
      </c>
      <c r="O1945" s="2">
        <f t="shared" si="3878"/>
        <v>2</v>
      </c>
      <c r="P1945" s="2" t="str">
        <f t="shared" si="3878"/>
        <v>dez</v>
      </c>
      <c r="Q1945" s="7" t="str">
        <f>IF($N1945=1,IF(ISERROR(VLOOKUP($P1945,'M1'!$A:$C,Q$2,FALSE)),"NOT PRESENT",VLOOKUP($P1945,'M1'!$A:$C,Q$2,FALSE)),IF($N1945=2,IF(ISERROR(VLOOKUP(DATA!$P1945,'M2'!$A:$C,Q$2,FALSE)),"NOT PRESENT",VLOOKUP(DATA!$P1945,'M2'!$A:$C,Q$2,FALSE)),IF($N1945=0,IF(ISERROR(VLOOKUP($P1945,'M1'!$A:$C,Q$2,FALSE)),IF(ISERROR(VLOOKUP(DATA!$P1945,'M2'!$A:$C,Q$2,FALSE)),"NOT PRESENT",VLOOKUP(DATA!$P1945,'M2'!$A:$C,Q$2,FALSE)),VLOOKUP($P1945,'M1'!$A:$C,Q$2,FALSE)),"SPECIFY METHOD")))</f>
        <v>Debris - Zero</v>
      </c>
      <c r="R1945" s="7" t="str">
        <f>IF($N1945=1,IF(ISERROR(VLOOKUP($P1945,'M1'!$A:$C,R$2,FALSE)),"NOT PRESENT",VLOOKUP($P1945,'M1'!$A:$C,R$2,FALSE)),IF($N1945=2,IF(ISERROR(VLOOKUP(DATA!$P1945,'M2'!$A:$C,R$2,FALSE)),"NOT PRESENT",VLOOKUP(DATA!$P1945,'M2'!$A:$C,R$2,FALSE)),IF($N1945=0,IF(ISERROR(VLOOKUP($P1945,'M1'!$A:$C,R$2,FALSE)),IF(ISERROR(VLOOKUP(DATA!$P1945,'M2'!$A:$C,R$2,FALSE)),"NOT PRESENT",VLOOKUP(DATA!$P1945,'M2'!$A:$C,R$2,FALSE)),VLOOKUP($P1945,'M1'!$A:$C,R$2,FALSE)),"SPECIFY METHOD")))</f>
        <v>No Debris found</v>
      </c>
      <c r="S1945" s="33">
        <f t="shared" si="3866"/>
        <v>0</v>
      </c>
      <c r="T1945" s="2">
        <v>0</v>
      </c>
    </row>
    <row r="1946" spans="2:20">
      <c r="B1946" s="2" t="str">
        <f t="shared" ref="B1946:D1946" si="3879">IF(ISERROR(B1945),IF(ISERROR(B1944),IF(ISERROR(B1943),"BLANK",B1943),B1944),B1945)</f>
        <v>LH</v>
      </c>
      <c r="C1946" s="2" t="str">
        <f t="shared" si="3879"/>
        <v>KK</v>
      </c>
      <c r="D1946" s="2" t="str">
        <f t="shared" si="3879"/>
        <v>BC3</v>
      </c>
      <c r="E1946" s="7" t="str">
        <f>IF(ISERROR(VLOOKUP($D1946,SITES!$A:$E,2,FALSE)),"",VLOOKUP($D1946,SITES!$A:$E,2,FALSE))</f>
        <v>Broward County 3</v>
      </c>
      <c r="F1946" s="4">
        <f>IF(ISERROR(VLOOKUP($D1946,SITES!$A:$E,3,FALSE)),"",VLOOKUP($D1946,SITES!$A:$E,3,FALSE))</f>
        <v>26.158633333333334</v>
      </c>
      <c r="G1946" s="31">
        <f>IF(ISERROR(VLOOKUP($D1946,SITES!$A:$E,4,FALSE)),"",VLOOKUP($D1946,SITES!$A:$E,4,FALSE))</f>
        <v>-80.077349999999996</v>
      </c>
      <c r="H1946" s="50">
        <f t="shared" ref="H1946:P1946" si="3880">IF(ISERROR(H1945),IF(ISERROR(H1944),IF(ISERROR(H1943),"BLANK",H1943),H1944),H1945)</f>
        <v>45479</v>
      </c>
      <c r="I1946" s="2">
        <f t="shared" si="3880"/>
        <v>15</v>
      </c>
      <c r="J1946" s="2" t="str">
        <f t="shared" si="3880"/>
        <v>N</v>
      </c>
      <c r="K1946" s="6">
        <f t="shared" si="3880"/>
        <v>0.41666666666666669</v>
      </c>
      <c r="L1946" s="2" t="str">
        <f t="shared" si="3880"/>
        <v>Angela</v>
      </c>
      <c r="M1946" s="2">
        <f t="shared" si="3880"/>
        <v>18.899999999999999</v>
      </c>
      <c r="N1946" s="2">
        <f t="shared" si="3880"/>
        <v>2</v>
      </c>
      <c r="O1946" s="2">
        <f t="shared" si="3880"/>
        <v>2</v>
      </c>
      <c r="P1946" s="2" t="str">
        <f t="shared" si="3880"/>
        <v>dez</v>
      </c>
      <c r="Q1946" s="7" t="str">
        <f>IF($N1946=1,IF(ISERROR(VLOOKUP($P1946,'M1'!$A:$C,Q$2,FALSE)),"NOT PRESENT",VLOOKUP($P1946,'M1'!$A:$C,Q$2,FALSE)),IF($N1946=2,IF(ISERROR(VLOOKUP(DATA!$P1946,'M2'!$A:$C,Q$2,FALSE)),"NOT PRESENT",VLOOKUP(DATA!$P1946,'M2'!$A:$C,Q$2,FALSE)),IF($N1946=0,IF(ISERROR(VLOOKUP($P1946,'M1'!$A:$C,Q$2,FALSE)),IF(ISERROR(VLOOKUP(DATA!$P1946,'M2'!$A:$C,Q$2,FALSE)),"NOT PRESENT",VLOOKUP(DATA!$P1946,'M2'!$A:$C,Q$2,FALSE)),VLOOKUP($P1946,'M1'!$A:$C,Q$2,FALSE)),"SPECIFY METHOD")))</f>
        <v>Debris - Zero</v>
      </c>
      <c r="R1946" s="7" t="str">
        <f>IF($N1946=1,IF(ISERROR(VLOOKUP($P1946,'M1'!$A:$C,R$2,FALSE)),"NOT PRESENT",VLOOKUP($P1946,'M1'!$A:$C,R$2,FALSE)),IF($N1946=2,IF(ISERROR(VLOOKUP(DATA!$P1946,'M2'!$A:$C,R$2,FALSE)),"NOT PRESENT",VLOOKUP(DATA!$P1946,'M2'!$A:$C,R$2,FALSE)),IF($N1946=0,IF(ISERROR(VLOOKUP($P1946,'M1'!$A:$C,R$2,FALSE)),IF(ISERROR(VLOOKUP(DATA!$P1946,'M2'!$A:$C,R$2,FALSE)),"NOT PRESENT",VLOOKUP(DATA!$P1946,'M2'!$A:$C,R$2,FALSE)),VLOOKUP($P1946,'M1'!$A:$C,R$2,FALSE)),"SPECIFY METHOD")))</f>
        <v>No Debris found</v>
      </c>
      <c r="S1946" s="33">
        <f t="shared" si="3866"/>
        <v>0</v>
      </c>
      <c r="T1946" s="2">
        <v>0</v>
      </c>
    </row>
    <row r="1947" spans="2:20">
      <c r="B1947" s="2" t="str">
        <f t="shared" ref="B1947:D1947" si="3881">IF(ISERROR(B1946),IF(ISERROR(B1945),IF(ISERROR(B1944),"BLANK",B1944),B1945),B1946)</f>
        <v>LH</v>
      </c>
      <c r="C1947" s="2" t="str">
        <f t="shared" si="3881"/>
        <v>KK</v>
      </c>
      <c r="D1947" s="2" t="str">
        <f t="shared" si="3881"/>
        <v>BC3</v>
      </c>
      <c r="E1947" s="7" t="str">
        <f>IF(ISERROR(VLOOKUP($D1947,SITES!$A:$E,2,FALSE)),"",VLOOKUP($D1947,SITES!$A:$E,2,FALSE))</f>
        <v>Broward County 3</v>
      </c>
      <c r="F1947" s="4">
        <f>IF(ISERROR(VLOOKUP($D1947,SITES!$A:$E,3,FALSE)),"",VLOOKUP($D1947,SITES!$A:$E,3,FALSE))</f>
        <v>26.158633333333334</v>
      </c>
      <c r="G1947" s="31">
        <f>IF(ISERROR(VLOOKUP($D1947,SITES!$A:$E,4,FALSE)),"",VLOOKUP($D1947,SITES!$A:$E,4,FALSE))</f>
        <v>-80.077349999999996</v>
      </c>
      <c r="H1947" s="50">
        <f t="shared" ref="H1947:P1947" si="3882">IF(ISERROR(H1946),IF(ISERROR(H1945),IF(ISERROR(H1944),"BLANK",H1944),H1945),H1946)</f>
        <v>45479</v>
      </c>
      <c r="I1947" s="2">
        <f t="shared" si="3882"/>
        <v>15</v>
      </c>
      <c r="J1947" s="2" t="str">
        <f t="shared" si="3882"/>
        <v>N</v>
      </c>
      <c r="K1947" s="6">
        <f t="shared" si="3882"/>
        <v>0.41666666666666669</v>
      </c>
      <c r="L1947" s="2" t="str">
        <f t="shared" si="3882"/>
        <v>Angela</v>
      </c>
      <c r="M1947" s="2">
        <f t="shared" si="3882"/>
        <v>18.899999999999999</v>
      </c>
      <c r="N1947" s="2">
        <f t="shared" si="3882"/>
        <v>2</v>
      </c>
      <c r="O1947" s="2">
        <f t="shared" si="3882"/>
        <v>2</v>
      </c>
      <c r="P1947" s="2" t="str">
        <f t="shared" si="3882"/>
        <v>dez</v>
      </c>
      <c r="Q1947" s="7" t="str">
        <f>IF($N1947=1,IF(ISERROR(VLOOKUP($P1947,'M1'!$A:$C,Q$2,FALSE)),"NOT PRESENT",VLOOKUP($P1947,'M1'!$A:$C,Q$2,FALSE)),IF($N1947=2,IF(ISERROR(VLOOKUP(DATA!$P1947,'M2'!$A:$C,Q$2,FALSE)),"NOT PRESENT",VLOOKUP(DATA!$P1947,'M2'!$A:$C,Q$2,FALSE)),IF($N1947=0,IF(ISERROR(VLOOKUP($P1947,'M1'!$A:$C,Q$2,FALSE)),IF(ISERROR(VLOOKUP(DATA!$P1947,'M2'!$A:$C,Q$2,FALSE)),"NOT PRESENT",VLOOKUP(DATA!$P1947,'M2'!$A:$C,Q$2,FALSE)),VLOOKUP($P1947,'M1'!$A:$C,Q$2,FALSE)),"SPECIFY METHOD")))</f>
        <v>Debris - Zero</v>
      </c>
      <c r="R1947" s="7" t="str">
        <f>IF($N1947=1,IF(ISERROR(VLOOKUP($P1947,'M1'!$A:$C,R$2,FALSE)),"NOT PRESENT",VLOOKUP($P1947,'M1'!$A:$C,R$2,FALSE)),IF($N1947=2,IF(ISERROR(VLOOKUP(DATA!$P1947,'M2'!$A:$C,R$2,FALSE)),"NOT PRESENT",VLOOKUP(DATA!$P1947,'M2'!$A:$C,R$2,FALSE)),IF($N1947=0,IF(ISERROR(VLOOKUP($P1947,'M1'!$A:$C,R$2,FALSE)),IF(ISERROR(VLOOKUP(DATA!$P1947,'M2'!$A:$C,R$2,FALSE)),"NOT PRESENT",VLOOKUP(DATA!$P1947,'M2'!$A:$C,R$2,FALSE)),VLOOKUP($P1947,'M1'!$A:$C,R$2,FALSE)),"SPECIFY METHOD")))</f>
        <v>No Debris found</v>
      </c>
      <c r="S1947" s="33">
        <f t="shared" si="3866"/>
        <v>0</v>
      </c>
      <c r="T1947" s="2">
        <v>0</v>
      </c>
    </row>
    <row r="1948" spans="2:20">
      <c r="B1948" s="2" t="str">
        <f t="shared" ref="B1948:D1948" si="3883">IF(ISERROR(B1947),IF(ISERROR(B1946),IF(ISERROR(B1945),"BLANK",B1945),B1946),B1947)</f>
        <v>LH</v>
      </c>
      <c r="C1948" s="2" t="str">
        <f t="shared" si="3883"/>
        <v>KK</v>
      </c>
      <c r="D1948" s="2" t="str">
        <f t="shared" si="3883"/>
        <v>BC3</v>
      </c>
      <c r="E1948" s="7" t="str">
        <f>IF(ISERROR(VLOOKUP($D1948,SITES!$A:$E,2,FALSE)),"",VLOOKUP($D1948,SITES!$A:$E,2,FALSE))</f>
        <v>Broward County 3</v>
      </c>
      <c r="F1948" s="4">
        <f>IF(ISERROR(VLOOKUP($D1948,SITES!$A:$E,3,FALSE)),"",VLOOKUP($D1948,SITES!$A:$E,3,FALSE))</f>
        <v>26.158633333333334</v>
      </c>
      <c r="G1948" s="31">
        <f>IF(ISERROR(VLOOKUP($D1948,SITES!$A:$E,4,FALSE)),"",VLOOKUP($D1948,SITES!$A:$E,4,FALSE))</f>
        <v>-80.077349999999996</v>
      </c>
      <c r="H1948" s="50">
        <f t="shared" ref="H1948:P1948" si="3884">IF(ISERROR(H1947),IF(ISERROR(H1946),IF(ISERROR(H1945),"BLANK",H1945),H1946),H1947)</f>
        <v>45479</v>
      </c>
      <c r="I1948" s="2">
        <f t="shared" si="3884"/>
        <v>15</v>
      </c>
      <c r="J1948" s="2" t="str">
        <f t="shared" si="3884"/>
        <v>N</v>
      </c>
      <c r="K1948" s="6">
        <f t="shared" si="3884"/>
        <v>0.41666666666666669</v>
      </c>
      <c r="L1948" s="2" t="str">
        <f t="shared" si="3884"/>
        <v>Angela</v>
      </c>
      <c r="M1948" s="2">
        <f t="shared" si="3884"/>
        <v>18.899999999999999</v>
      </c>
      <c r="N1948" s="2">
        <f t="shared" si="3884"/>
        <v>2</v>
      </c>
      <c r="O1948" s="2">
        <f t="shared" si="3884"/>
        <v>2</v>
      </c>
      <c r="P1948" s="2" t="str">
        <f t="shared" si="3884"/>
        <v>dez</v>
      </c>
      <c r="Q1948" s="7" t="str">
        <f>IF($N1948=1,IF(ISERROR(VLOOKUP($P1948,'M1'!$A:$C,Q$2,FALSE)),"NOT PRESENT",VLOOKUP($P1948,'M1'!$A:$C,Q$2,FALSE)),IF($N1948=2,IF(ISERROR(VLOOKUP(DATA!$P1948,'M2'!$A:$C,Q$2,FALSE)),"NOT PRESENT",VLOOKUP(DATA!$P1948,'M2'!$A:$C,Q$2,FALSE)),IF($N1948=0,IF(ISERROR(VLOOKUP($P1948,'M1'!$A:$C,Q$2,FALSE)),IF(ISERROR(VLOOKUP(DATA!$P1948,'M2'!$A:$C,Q$2,FALSE)),"NOT PRESENT",VLOOKUP(DATA!$P1948,'M2'!$A:$C,Q$2,FALSE)),VLOOKUP($P1948,'M1'!$A:$C,Q$2,FALSE)),"SPECIFY METHOD")))</f>
        <v>Debris - Zero</v>
      </c>
      <c r="R1948" s="7" t="str">
        <f>IF($N1948=1,IF(ISERROR(VLOOKUP($P1948,'M1'!$A:$C,R$2,FALSE)),"NOT PRESENT",VLOOKUP($P1948,'M1'!$A:$C,R$2,FALSE)),IF($N1948=2,IF(ISERROR(VLOOKUP(DATA!$P1948,'M2'!$A:$C,R$2,FALSE)),"NOT PRESENT",VLOOKUP(DATA!$P1948,'M2'!$A:$C,R$2,FALSE)),IF($N1948=0,IF(ISERROR(VLOOKUP($P1948,'M1'!$A:$C,R$2,FALSE)),IF(ISERROR(VLOOKUP(DATA!$P1948,'M2'!$A:$C,R$2,FALSE)),"NOT PRESENT",VLOOKUP(DATA!$P1948,'M2'!$A:$C,R$2,FALSE)),VLOOKUP($P1948,'M1'!$A:$C,R$2,FALSE)),"SPECIFY METHOD")))</f>
        <v>No Debris found</v>
      </c>
      <c r="S1948" s="33">
        <f t="shared" si="3866"/>
        <v>0</v>
      </c>
      <c r="T1948" s="2">
        <v>0</v>
      </c>
    </row>
    <row r="1949" spans="2:20">
      <c r="B1949" s="2" t="str">
        <f t="shared" ref="B1949:D1949" si="3885">IF(ISERROR(B1948),IF(ISERROR(B1947),IF(ISERROR(B1946),"BLANK",B1946),B1947),B1948)</f>
        <v>LH</v>
      </c>
      <c r="C1949" s="2" t="str">
        <f t="shared" si="3885"/>
        <v>KK</v>
      </c>
      <c r="D1949" s="2" t="str">
        <f t="shared" si="3885"/>
        <v>BC3</v>
      </c>
      <c r="E1949" s="7" t="str">
        <f>IF(ISERROR(VLOOKUP($D1949,SITES!$A:$E,2,FALSE)),"",VLOOKUP($D1949,SITES!$A:$E,2,FALSE))</f>
        <v>Broward County 3</v>
      </c>
      <c r="F1949" s="4">
        <f>IF(ISERROR(VLOOKUP($D1949,SITES!$A:$E,3,FALSE)),"",VLOOKUP($D1949,SITES!$A:$E,3,FALSE))</f>
        <v>26.158633333333334</v>
      </c>
      <c r="G1949" s="31">
        <f>IF(ISERROR(VLOOKUP($D1949,SITES!$A:$E,4,FALSE)),"",VLOOKUP($D1949,SITES!$A:$E,4,FALSE))</f>
        <v>-80.077349999999996</v>
      </c>
      <c r="H1949" s="50">
        <f t="shared" ref="H1949:P1949" si="3886">IF(ISERROR(H1948),IF(ISERROR(H1947),IF(ISERROR(H1946),"BLANK",H1946),H1947),H1948)</f>
        <v>45479</v>
      </c>
      <c r="I1949" s="2">
        <f t="shared" si="3886"/>
        <v>15</v>
      </c>
      <c r="J1949" s="2" t="str">
        <f t="shared" si="3886"/>
        <v>N</v>
      </c>
      <c r="K1949" s="6">
        <f t="shared" si="3886"/>
        <v>0.41666666666666669</v>
      </c>
      <c r="L1949" s="2" t="str">
        <f t="shared" si="3886"/>
        <v>Angela</v>
      </c>
      <c r="M1949" s="2">
        <f t="shared" si="3886"/>
        <v>18.899999999999999</v>
      </c>
      <c r="N1949" s="2">
        <f t="shared" si="3886"/>
        <v>2</v>
      </c>
      <c r="O1949" s="2">
        <f t="shared" si="3886"/>
        <v>2</v>
      </c>
      <c r="P1949" s="2" t="str">
        <f t="shared" si="3886"/>
        <v>dez</v>
      </c>
      <c r="Q1949" s="7" t="str">
        <f>IF($N1949=1,IF(ISERROR(VLOOKUP($P1949,'M1'!$A:$C,Q$2,FALSE)),"NOT PRESENT",VLOOKUP($P1949,'M1'!$A:$C,Q$2,FALSE)),IF($N1949=2,IF(ISERROR(VLOOKUP(DATA!$P1949,'M2'!$A:$C,Q$2,FALSE)),"NOT PRESENT",VLOOKUP(DATA!$P1949,'M2'!$A:$C,Q$2,FALSE)),IF($N1949=0,IF(ISERROR(VLOOKUP($P1949,'M1'!$A:$C,Q$2,FALSE)),IF(ISERROR(VLOOKUP(DATA!$P1949,'M2'!$A:$C,Q$2,FALSE)),"NOT PRESENT",VLOOKUP(DATA!$P1949,'M2'!$A:$C,Q$2,FALSE)),VLOOKUP($P1949,'M1'!$A:$C,Q$2,FALSE)),"SPECIFY METHOD")))</f>
        <v>Debris - Zero</v>
      </c>
      <c r="R1949" s="7" t="str">
        <f>IF($N1949=1,IF(ISERROR(VLOOKUP($P1949,'M1'!$A:$C,R$2,FALSE)),"NOT PRESENT",VLOOKUP($P1949,'M1'!$A:$C,R$2,FALSE)),IF($N1949=2,IF(ISERROR(VLOOKUP(DATA!$P1949,'M2'!$A:$C,R$2,FALSE)),"NOT PRESENT",VLOOKUP(DATA!$P1949,'M2'!$A:$C,R$2,FALSE)),IF($N1949=0,IF(ISERROR(VLOOKUP($P1949,'M1'!$A:$C,R$2,FALSE)),IF(ISERROR(VLOOKUP(DATA!$P1949,'M2'!$A:$C,R$2,FALSE)),"NOT PRESENT",VLOOKUP(DATA!$P1949,'M2'!$A:$C,R$2,FALSE)),VLOOKUP($P1949,'M1'!$A:$C,R$2,FALSE)),"SPECIFY METHOD")))</f>
        <v>No Debris found</v>
      </c>
      <c r="S1949" s="33">
        <f t="shared" si="3866"/>
        <v>0</v>
      </c>
      <c r="T1949" s="2">
        <v>0</v>
      </c>
    </row>
    <row r="1950" spans="2:20">
      <c r="B1950" s="2" t="str">
        <f t="shared" ref="B1950:D1950" si="3887">IF(ISERROR(B1949),IF(ISERROR(B1948),IF(ISERROR(B1947),"BLANK",B1947),B1948),B1949)</f>
        <v>LH</v>
      </c>
      <c r="C1950" s="2" t="str">
        <f t="shared" si="3887"/>
        <v>KK</v>
      </c>
      <c r="D1950" s="2" t="str">
        <f t="shared" si="3887"/>
        <v>BC3</v>
      </c>
      <c r="E1950" s="7" t="str">
        <f>IF(ISERROR(VLOOKUP($D1950,SITES!$A:$E,2,FALSE)),"",VLOOKUP($D1950,SITES!$A:$E,2,FALSE))</f>
        <v>Broward County 3</v>
      </c>
      <c r="F1950" s="4">
        <f>IF(ISERROR(VLOOKUP($D1950,SITES!$A:$E,3,FALSE)),"",VLOOKUP($D1950,SITES!$A:$E,3,FALSE))</f>
        <v>26.158633333333334</v>
      </c>
      <c r="G1950" s="31">
        <f>IF(ISERROR(VLOOKUP($D1950,SITES!$A:$E,4,FALSE)),"",VLOOKUP($D1950,SITES!$A:$E,4,FALSE))</f>
        <v>-80.077349999999996</v>
      </c>
      <c r="H1950" s="50">
        <f t="shared" ref="H1950:P1950" si="3888">IF(ISERROR(H1949),IF(ISERROR(H1948),IF(ISERROR(H1947),"BLANK",H1947),H1948),H1949)</f>
        <v>45479</v>
      </c>
      <c r="I1950" s="2">
        <f t="shared" si="3888"/>
        <v>15</v>
      </c>
      <c r="J1950" s="2" t="str">
        <f t="shared" si="3888"/>
        <v>N</v>
      </c>
      <c r="K1950" s="6">
        <f t="shared" si="3888"/>
        <v>0.41666666666666669</v>
      </c>
      <c r="L1950" s="2" t="str">
        <f t="shared" si="3888"/>
        <v>Angela</v>
      </c>
      <c r="M1950" s="2">
        <f t="shared" si="3888"/>
        <v>18.899999999999999</v>
      </c>
      <c r="N1950" s="2">
        <f t="shared" si="3888"/>
        <v>2</v>
      </c>
      <c r="O1950" s="2">
        <f t="shared" si="3888"/>
        <v>2</v>
      </c>
      <c r="P1950" s="2" t="str">
        <f t="shared" si="3888"/>
        <v>dez</v>
      </c>
      <c r="Q1950" s="7" t="str">
        <f>IF($N1950=1,IF(ISERROR(VLOOKUP($P1950,'M1'!$A:$C,Q$2,FALSE)),"NOT PRESENT",VLOOKUP($P1950,'M1'!$A:$C,Q$2,FALSE)),IF($N1950=2,IF(ISERROR(VLOOKUP(DATA!$P1950,'M2'!$A:$C,Q$2,FALSE)),"NOT PRESENT",VLOOKUP(DATA!$P1950,'M2'!$A:$C,Q$2,FALSE)),IF($N1950=0,IF(ISERROR(VLOOKUP($P1950,'M1'!$A:$C,Q$2,FALSE)),IF(ISERROR(VLOOKUP(DATA!$P1950,'M2'!$A:$C,Q$2,FALSE)),"NOT PRESENT",VLOOKUP(DATA!$P1950,'M2'!$A:$C,Q$2,FALSE)),VLOOKUP($P1950,'M1'!$A:$C,Q$2,FALSE)),"SPECIFY METHOD")))</f>
        <v>Debris - Zero</v>
      </c>
      <c r="R1950" s="7" t="str">
        <f>IF($N1950=1,IF(ISERROR(VLOOKUP($P1950,'M1'!$A:$C,R$2,FALSE)),"NOT PRESENT",VLOOKUP($P1950,'M1'!$A:$C,R$2,FALSE)),IF($N1950=2,IF(ISERROR(VLOOKUP(DATA!$P1950,'M2'!$A:$C,R$2,FALSE)),"NOT PRESENT",VLOOKUP(DATA!$P1950,'M2'!$A:$C,R$2,FALSE)),IF($N1950=0,IF(ISERROR(VLOOKUP($P1950,'M1'!$A:$C,R$2,FALSE)),IF(ISERROR(VLOOKUP(DATA!$P1950,'M2'!$A:$C,R$2,FALSE)),"NOT PRESENT",VLOOKUP(DATA!$P1950,'M2'!$A:$C,R$2,FALSE)),VLOOKUP($P1950,'M1'!$A:$C,R$2,FALSE)),"SPECIFY METHOD")))</f>
        <v>No Debris found</v>
      </c>
      <c r="S1950" s="33">
        <f t="shared" si="3866"/>
        <v>0</v>
      </c>
      <c r="T1950" s="2">
        <v>0</v>
      </c>
    </row>
    <row r="1951" spans="2:20">
      <c r="B1951" s="2" t="str">
        <f t="shared" ref="B1951:D1951" si="3889">IF(ISERROR(B1950),IF(ISERROR(B1949),IF(ISERROR(B1948),"BLANK",B1948),B1949),B1950)</f>
        <v>LH</v>
      </c>
      <c r="C1951" s="2" t="str">
        <f t="shared" si="3889"/>
        <v>KK</v>
      </c>
      <c r="D1951" s="2" t="str">
        <f t="shared" si="3889"/>
        <v>BC3</v>
      </c>
      <c r="E1951" s="7" t="str">
        <f>IF(ISERROR(VLOOKUP($D1951,SITES!$A:$E,2,FALSE)),"",VLOOKUP($D1951,SITES!$A:$E,2,FALSE))</f>
        <v>Broward County 3</v>
      </c>
      <c r="F1951" s="4">
        <f>IF(ISERROR(VLOOKUP($D1951,SITES!$A:$E,3,FALSE)),"",VLOOKUP($D1951,SITES!$A:$E,3,FALSE))</f>
        <v>26.158633333333334</v>
      </c>
      <c r="G1951" s="31">
        <f>IF(ISERROR(VLOOKUP($D1951,SITES!$A:$E,4,FALSE)),"",VLOOKUP($D1951,SITES!$A:$E,4,FALSE))</f>
        <v>-80.077349999999996</v>
      </c>
      <c r="H1951" s="50">
        <f t="shared" ref="H1951:P1951" si="3890">IF(ISERROR(H1950),IF(ISERROR(H1949),IF(ISERROR(H1948),"BLANK",H1948),H1949),H1950)</f>
        <v>45479</v>
      </c>
      <c r="I1951" s="2">
        <f t="shared" si="3890"/>
        <v>15</v>
      </c>
      <c r="J1951" s="2" t="str">
        <f t="shared" si="3890"/>
        <v>N</v>
      </c>
      <c r="K1951" s="6">
        <f t="shared" si="3890"/>
        <v>0.41666666666666669</v>
      </c>
      <c r="L1951" s="2" t="str">
        <f t="shared" si="3890"/>
        <v>Angela</v>
      </c>
      <c r="M1951" s="2">
        <f t="shared" si="3890"/>
        <v>18.899999999999999</v>
      </c>
      <c r="N1951" s="2">
        <f t="shared" si="3890"/>
        <v>2</v>
      </c>
      <c r="O1951" s="2">
        <f t="shared" si="3890"/>
        <v>2</v>
      </c>
      <c r="P1951" s="2" t="str">
        <f t="shared" si="3890"/>
        <v>dez</v>
      </c>
      <c r="Q1951" s="7" t="str">
        <f>IF($N1951=1,IF(ISERROR(VLOOKUP($P1951,'M1'!$A:$C,Q$2,FALSE)),"NOT PRESENT",VLOOKUP($P1951,'M1'!$A:$C,Q$2,FALSE)),IF($N1951=2,IF(ISERROR(VLOOKUP(DATA!$P1951,'M2'!$A:$C,Q$2,FALSE)),"NOT PRESENT",VLOOKUP(DATA!$P1951,'M2'!$A:$C,Q$2,FALSE)),IF($N1951=0,IF(ISERROR(VLOOKUP($P1951,'M1'!$A:$C,Q$2,FALSE)),IF(ISERROR(VLOOKUP(DATA!$P1951,'M2'!$A:$C,Q$2,FALSE)),"NOT PRESENT",VLOOKUP(DATA!$P1951,'M2'!$A:$C,Q$2,FALSE)),VLOOKUP($P1951,'M1'!$A:$C,Q$2,FALSE)),"SPECIFY METHOD")))</f>
        <v>Debris - Zero</v>
      </c>
      <c r="R1951" s="7" t="str">
        <f>IF($N1951=1,IF(ISERROR(VLOOKUP($P1951,'M1'!$A:$C,R$2,FALSE)),"NOT PRESENT",VLOOKUP($P1951,'M1'!$A:$C,R$2,FALSE)),IF($N1951=2,IF(ISERROR(VLOOKUP(DATA!$P1951,'M2'!$A:$C,R$2,FALSE)),"NOT PRESENT",VLOOKUP(DATA!$P1951,'M2'!$A:$C,R$2,FALSE)),IF($N1951=0,IF(ISERROR(VLOOKUP($P1951,'M1'!$A:$C,R$2,FALSE)),IF(ISERROR(VLOOKUP(DATA!$P1951,'M2'!$A:$C,R$2,FALSE)),"NOT PRESENT",VLOOKUP(DATA!$P1951,'M2'!$A:$C,R$2,FALSE)),VLOOKUP($P1951,'M1'!$A:$C,R$2,FALSE)),"SPECIFY METHOD")))</f>
        <v>No Debris found</v>
      </c>
      <c r="S1951" s="33">
        <f t="shared" si="3866"/>
        <v>0</v>
      </c>
      <c r="T1951" s="2">
        <v>0</v>
      </c>
    </row>
    <row r="1952" spans="2:20">
      <c r="B1952" s="2" t="str">
        <f t="shared" ref="B1952:D1952" si="3891">IF(ISERROR(B1951),IF(ISERROR(B1950),IF(ISERROR(B1949),"BLANK",B1949),B1950),B1951)</f>
        <v>LH</v>
      </c>
      <c r="C1952" s="2" t="str">
        <f t="shared" si="3891"/>
        <v>KK</v>
      </c>
      <c r="D1952" s="2" t="str">
        <f t="shared" si="3891"/>
        <v>BC3</v>
      </c>
      <c r="E1952" s="7" t="str">
        <f>IF(ISERROR(VLOOKUP($D1952,SITES!$A:$E,2,FALSE)),"",VLOOKUP($D1952,SITES!$A:$E,2,FALSE))</f>
        <v>Broward County 3</v>
      </c>
      <c r="F1952" s="4">
        <f>IF(ISERROR(VLOOKUP($D1952,SITES!$A:$E,3,FALSE)),"",VLOOKUP($D1952,SITES!$A:$E,3,FALSE))</f>
        <v>26.158633333333334</v>
      </c>
      <c r="G1952" s="31">
        <f>IF(ISERROR(VLOOKUP($D1952,SITES!$A:$E,4,FALSE)),"",VLOOKUP($D1952,SITES!$A:$E,4,FALSE))</f>
        <v>-80.077349999999996</v>
      </c>
      <c r="H1952" s="50">
        <f t="shared" ref="H1952:P1952" si="3892">IF(ISERROR(H1951),IF(ISERROR(H1950),IF(ISERROR(H1949),"BLANK",H1949),H1950),H1951)</f>
        <v>45479</v>
      </c>
      <c r="I1952" s="2">
        <f t="shared" si="3892"/>
        <v>15</v>
      </c>
      <c r="J1952" s="2" t="str">
        <f t="shared" si="3892"/>
        <v>N</v>
      </c>
      <c r="K1952" s="6">
        <f t="shared" si="3892"/>
        <v>0.41666666666666669</v>
      </c>
      <c r="L1952" s="2" t="str">
        <f t="shared" si="3892"/>
        <v>Angela</v>
      </c>
      <c r="M1952" s="2">
        <f t="shared" si="3892"/>
        <v>18.899999999999999</v>
      </c>
      <c r="N1952" s="2">
        <f t="shared" si="3892"/>
        <v>2</v>
      </c>
      <c r="O1952" s="2">
        <f t="shared" si="3892"/>
        <v>2</v>
      </c>
      <c r="P1952" s="2" t="str">
        <f t="shared" si="3892"/>
        <v>dez</v>
      </c>
      <c r="Q1952" s="7" t="str">
        <f>IF($N1952=1,IF(ISERROR(VLOOKUP($P1952,'M1'!$A:$C,Q$2,FALSE)),"NOT PRESENT",VLOOKUP($P1952,'M1'!$A:$C,Q$2,FALSE)),IF($N1952=2,IF(ISERROR(VLOOKUP(DATA!$P1952,'M2'!$A:$C,Q$2,FALSE)),"NOT PRESENT",VLOOKUP(DATA!$P1952,'M2'!$A:$C,Q$2,FALSE)),IF($N1952=0,IF(ISERROR(VLOOKUP($P1952,'M1'!$A:$C,Q$2,FALSE)),IF(ISERROR(VLOOKUP(DATA!$P1952,'M2'!$A:$C,Q$2,FALSE)),"NOT PRESENT",VLOOKUP(DATA!$P1952,'M2'!$A:$C,Q$2,FALSE)),VLOOKUP($P1952,'M1'!$A:$C,Q$2,FALSE)),"SPECIFY METHOD")))</f>
        <v>Debris - Zero</v>
      </c>
      <c r="R1952" s="7" t="str">
        <f>IF($N1952=1,IF(ISERROR(VLOOKUP($P1952,'M1'!$A:$C,R$2,FALSE)),"NOT PRESENT",VLOOKUP($P1952,'M1'!$A:$C,R$2,FALSE)),IF($N1952=2,IF(ISERROR(VLOOKUP(DATA!$P1952,'M2'!$A:$C,R$2,FALSE)),"NOT PRESENT",VLOOKUP(DATA!$P1952,'M2'!$A:$C,R$2,FALSE)),IF($N1952=0,IF(ISERROR(VLOOKUP($P1952,'M1'!$A:$C,R$2,FALSE)),IF(ISERROR(VLOOKUP(DATA!$P1952,'M2'!$A:$C,R$2,FALSE)),"NOT PRESENT",VLOOKUP(DATA!$P1952,'M2'!$A:$C,R$2,FALSE)),VLOOKUP($P1952,'M1'!$A:$C,R$2,FALSE)),"SPECIFY METHOD")))</f>
        <v>No Debris found</v>
      </c>
      <c r="S1952" s="33">
        <f t="shared" si="3866"/>
        <v>0</v>
      </c>
      <c r="T1952" s="2">
        <v>0</v>
      </c>
    </row>
    <row r="1953" spans="2:20">
      <c r="B1953" s="2" t="str">
        <f t="shared" ref="B1953:D1953" si="3893">IF(ISERROR(B1952),IF(ISERROR(B1951),IF(ISERROR(B1950),"BLANK",B1950),B1951),B1952)</f>
        <v>LH</v>
      </c>
      <c r="C1953" s="2" t="str">
        <f t="shared" si="3893"/>
        <v>KK</v>
      </c>
      <c r="D1953" s="2" t="str">
        <f t="shared" si="3893"/>
        <v>BC3</v>
      </c>
      <c r="E1953" s="7" t="str">
        <f>IF(ISERROR(VLOOKUP($D1953,SITES!$A:$E,2,FALSE)),"",VLOOKUP($D1953,SITES!$A:$E,2,FALSE))</f>
        <v>Broward County 3</v>
      </c>
      <c r="F1953" s="4">
        <f>IF(ISERROR(VLOOKUP($D1953,SITES!$A:$E,3,FALSE)),"",VLOOKUP($D1953,SITES!$A:$E,3,FALSE))</f>
        <v>26.158633333333334</v>
      </c>
      <c r="G1953" s="31">
        <f>IF(ISERROR(VLOOKUP($D1953,SITES!$A:$E,4,FALSE)),"",VLOOKUP($D1953,SITES!$A:$E,4,FALSE))</f>
        <v>-80.077349999999996</v>
      </c>
      <c r="H1953" s="50">
        <f t="shared" ref="H1953:P1953" si="3894">IF(ISERROR(H1952),IF(ISERROR(H1951),IF(ISERROR(H1950),"BLANK",H1950),H1951),H1952)</f>
        <v>45479</v>
      </c>
      <c r="I1953" s="2">
        <f t="shared" si="3894"/>
        <v>15</v>
      </c>
      <c r="J1953" s="2" t="str">
        <f t="shared" si="3894"/>
        <v>N</v>
      </c>
      <c r="K1953" s="6">
        <f t="shared" si="3894"/>
        <v>0.41666666666666669</v>
      </c>
      <c r="L1953" s="2" t="str">
        <f t="shared" si="3894"/>
        <v>Angela</v>
      </c>
      <c r="M1953" s="2">
        <f t="shared" si="3894"/>
        <v>18.899999999999999</v>
      </c>
      <c r="N1953" s="2">
        <f t="shared" si="3894"/>
        <v>2</v>
      </c>
      <c r="O1953" s="2">
        <f t="shared" si="3894"/>
        <v>2</v>
      </c>
      <c r="P1953" s="2" t="str">
        <f t="shared" si="3894"/>
        <v>dez</v>
      </c>
      <c r="Q1953" s="7" t="str">
        <f>IF($N1953=1,IF(ISERROR(VLOOKUP($P1953,'M1'!$A:$C,Q$2,FALSE)),"NOT PRESENT",VLOOKUP($P1953,'M1'!$A:$C,Q$2,FALSE)),IF($N1953=2,IF(ISERROR(VLOOKUP(DATA!$P1953,'M2'!$A:$C,Q$2,FALSE)),"NOT PRESENT",VLOOKUP(DATA!$P1953,'M2'!$A:$C,Q$2,FALSE)),IF($N1953=0,IF(ISERROR(VLOOKUP($P1953,'M1'!$A:$C,Q$2,FALSE)),IF(ISERROR(VLOOKUP(DATA!$P1953,'M2'!$A:$C,Q$2,FALSE)),"NOT PRESENT",VLOOKUP(DATA!$P1953,'M2'!$A:$C,Q$2,FALSE)),VLOOKUP($P1953,'M1'!$A:$C,Q$2,FALSE)),"SPECIFY METHOD")))</f>
        <v>Debris - Zero</v>
      </c>
      <c r="R1953" s="7" t="str">
        <f>IF($N1953=1,IF(ISERROR(VLOOKUP($P1953,'M1'!$A:$C,R$2,FALSE)),"NOT PRESENT",VLOOKUP($P1953,'M1'!$A:$C,R$2,FALSE)),IF($N1953=2,IF(ISERROR(VLOOKUP(DATA!$P1953,'M2'!$A:$C,R$2,FALSE)),"NOT PRESENT",VLOOKUP(DATA!$P1953,'M2'!$A:$C,R$2,FALSE)),IF($N1953=0,IF(ISERROR(VLOOKUP($P1953,'M1'!$A:$C,R$2,FALSE)),IF(ISERROR(VLOOKUP(DATA!$P1953,'M2'!$A:$C,R$2,FALSE)),"NOT PRESENT",VLOOKUP(DATA!$P1953,'M2'!$A:$C,R$2,FALSE)),VLOOKUP($P1953,'M1'!$A:$C,R$2,FALSE)),"SPECIFY METHOD")))</f>
        <v>No Debris found</v>
      </c>
      <c r="S1953" s="33">
        <f t="shared" si="3866"/>
        <v>0</v>
      </c>
      <c r="T1953" s="2">
        <v>0</v>
      </c>
    </row>
    <row r="1954" spans="2:20">
      <c r="B1954" s="2" t="str">
        <f t="shared" ref="B1954:D1954" si="3895">IF(ISERROR(B1953),IF(ISERROR(B1952),IF(ISERROR(B1951),"BLANK",B1951),B1952),B1953)</f>
        <v>LH</v>
      </c>
      <c r="C1954" s="2" t="str">
        <f t="shared" si="3895"/>
        <v>KK</v>
      </c>
      <c r="D1954" s="2" t="str">
        <f t="shared" si="3895"/>
        <v>BC3</v>
      </c>
      <c r="E1954" s="7" t="str">
        <f>IF(ISERROR(VLOOKUP($D1954,SITES!$A:$E,2,FALSE)),"",VLOOKUP($D1954,SITES!$A:$E,2,FALSE))</f>
        <v>Broward County 3</v>
      </c>
      <c r="F1954" s="4">
        <f>IF(ISERROR(VLOOKUP($D1954,SITES!$A:$E,3,FALSE)),"",VLOOKUP($D1954,SITES!$A:$E,3,FALSE))</f>
        <v>26.158633333333334</v>
      </c>
      <c r="G1954" s="31">
        <f>IF(ISERROR(VLOOKUP($D1954,SITES!$A:$E,4,FALSE)),"",VLOOKUP($D1954,SITES!$A:$E,4,FALSE))</f>
        <v>-80.077349999999996</v>
      </c>
      <c r="H1954" s="50">
        <f t="shared" ref="H1954:P1954" si="3896">IF(ISERROR(H1953),IF(ISERROR(H1952),IF(ISERROR(H1951),"BLANK",H1951),H1952),H1953)</f>
        <v>45479</v>
      </c>
      <c r="I1954" s="2">
        <f t="shared" si="3896"/>
        <v>15</v>
      </c>
      <c r="J1954" s="2" t="str">
        <f t="shared" si="3896"/>
        <v>N</v>
      </c>
      <c r="K1954" s="6">
        <f t="shared" si="3896"/>
        <v>0.41666666666666669</v>
      </c>
      <c r="L1954" s="2" t="str">
        <f t="shared" si="3896"/>
        <v>Angela</v>
      </c>
      <c r="M1954" s="2">
        <f t="shared" si="3896"/>
        <v>18.899999999999999</v>
      </c>
      <c r="N1954" s="2">
        <f t="shared" si="3896"/>
        <v>2</v>
      </c>
      <c r="O1954" s="2">
        <f t="shared" si="3896"/>
        <v>2</v>
      </c>
      <c r="P1954" s="2" t="str">
        <f t="shared" si="3896"/>
        <v>dez</v>
      </c>
      <c r="Q1954" s="7" t="str">
        <f>IF($N1954=1,IF(ISERROR(VLOOKUP($P1954,'M1'!$A:$C,Q$2,FALSE)),"NOT PRESENT",VLOOKUP($P1954,'M1'!$A:$C,Q$2,FALSE)),IF($N1954=2,IF(ISERROR(VLOOKUP(DATA!$P1954,'M2'!$A:$C,Q$2,FALSE)),"NOT PRESENT",VLOOKUP(DATA!$P1954,'M2'!$A:$C,Q$2,FALSE)),IF($N1954=0,IF(ISERROR(VLOOKUP($P1954,'M1'!$A:$C,Q$2,FALSE)),IF(ISERROR(VLOOKUP(DATA!$P1954,'M2'!$A:$C,Q$2,FALSE)),"NOT PRESENT",VLOOKUP(DATA!$P1954,'M2'!$A:$C,Q$2,FALSE)),VLOOKUP($P1954,'M1'!$A:$C,Q$2,FALSE)),"SPECIFY METHOD")))</f>
        <v>Debris - Zero</v>
      </c>
      <c r="R1954" s="7" t="str">
        <f>IF($N1954=1,IF(ISERROR(VLOOKUP($P1954,'M1'!$A:$C,R$2,FALSE)),"NOT PRESENT",VLOOKUP($P1954,'M1'!$A:$C,R$2,FALSE)),IF($N1954=2,IF(ISERROR(VLOOKUP(DATA!$P1954,'M2'!$A:$C,R$2,FALSE)),"NOT PRESENT",VLOOKUP(DATA!$P1954,'M2'!$A:$C,R$2,FALSE)),IF($N1954=0,IF(ISERROR(VLOOKUP($P1954,'M1'!$A:$C,R$2,FALSE)),IF(ISERROR(VLOOKUP(DATA!$P1954,'M2'!$A:$C,R$2,FALSE)),"NOT PRESENT",VLOOKUP(DATA!$P1954,'M2'!$A:$C,R$2,FALSE)),VLOOKUP($P1954,'M1'!$A:$C,R$2,FALSE)),"SPECIFY METHOD")))</f>
        <v>No Debris found</v>
      </c>
      <c r="S1954" s="33">
        <f t="shared" si="3866"/>
        <v>0</v>
      </c>
      <c r="T1954" s="2">
        <v>0</v>
      </c>
    </row>
    <row r="1955" spans="2:20">
      <c r="B1955" s="2" t="str">
        <f t="shared" ref="B1955:D1955" si="3897">IF(ISERROR(B1954),IF(ISERROR(B1953),IF(ISERROR(B1952),"BLANK",B1952),B1953),B1954)</f>
        <v>LH</v>
      </c>
      <c r="C1955" s="2" t="str">
        <f t="shared" si="3897"/>
        <v>KK</v>
      </c>
      <c r="D1955" s="2" t="str">
        <f t="shared" si="3897"/>
        <v>BC3</v>
      </c>
      <c r="E1955" s="7" t="str">
        <f>IF(ISERROR(VLOOKUP($D1955,SITES!$A:$E,2,FALSE)),"",VLOOKUP($D1955,SITES!$A:$E,2,FALSE))</f>
        <v>Broward County 3</v>
      </c>
      <c r="F1955" s="4">
        <f>IF(ISERROR(VLOOKUP($D1955,SITES!$A:$E,3,FALSE)),"",VLOOKUP($D1955,SITES!$A:$E,3,FALSE))</f>
        <v>26.158633333333334</v>
      </c>
      <c r="G1955" s="31">
        <f>IF(ISERROR(VLOOKUP($D1955,SITES!$A:$E,4,FALSE)),"",VLOOKUP($D1955,SITES!$A:$E,4,FALSE))</f>
        <v>-80.077349999999996</v>
      </c>
      <c r="H1955" s="50">
        <f t="shared" ref="H1955:P1955" si="3898">IF(ISERROR(H1954),IF(ISERROR(H1953),IF(ISERROR(H1952),"BLANK",H1952),H1953),H1954)</f>
        <v>45479</v>
      </c>
      <c r="I1955" s="2">
        <f t="shared" si="3898"/>
        <v>15</v>
      </c>
      <c r="J1955" s="2" t="str">
        <f t="shared" si="3898"/>
        <v>N</v>
      </c>
      <c r="K1955" s="6">
        <f t="shared" si="3898"/>
        <v>0.41666666666666669</v>
      </c>
      <c r="L1955" s="2" t="str">
        <f t="shared" si="3898"/>
        <v>Angela</v>
      </c>
      <c r="M1955" s="2">
        <f t="shared" si="3898"/>
        <v>18.899999999999999</v>
      </c>
      <c r="N1955" s="2">
        <f t="shared" si="3898"/>
        <v>2</v>
      </c>
      <c r="O1955" s="2">
        <f t="shared" si="3898"/>
        <v>2</v>
      </c>
      <c r="P1955" s="2" t="str">
        <f t="shared" si="3898"/>
        <v>dez</v>
      </c>
      <c r="Q1955" s="7" t="str">
        <f>IF($N1955=1,IF(ISERROR(VLOOKUP($P1955,'M1'!$A:$C,Q$2,FALSE)),"NOT PRESENT",VLOOKUP($P1955,'M1'!$A:$C,Q$2,FALSE)),IF($N1955=2,IF(ISERROR(VLOOKUP(DATA!$P1955,'M2'!$A:$C,Q$2,FALSE)),"NOT PRESENT",VLOOKUP(DATA!$P1955,'M2'!$A:$C,Q$2,FALSE)),IF($N1955=0,IF(ISERROR(VLOOKUP($P1955,'M1'!$A:$C,Q$2,FALSE)),IF(ISERROR(VLOOKUP(DATA!$P1955,'M2'!$A:$C,Q$2,FALSE)),"NOT PRESENT",VLOOKUP(DATA!$P1955,'M2'!$A:$C,Q$2,FALSE)),VLOOKUP($P1955,'M1'!$A:$C,Q$2,FALSE)),"SPECIFY METHOD")))</f>
        <v>Debris - Zero</v>
      </c>
      <c r="R1955" s="7" t="str">
        <f>IF($N1955=1,IF(ISERROR(VLOOKUP($P1955,'M1'!$A:$C,R$2,FALSE)),"NOT PRESENT",VLOOKUP($P1955,'M1'!$A:$C,R$2,FALSE)),IF($N1955=2,IF(ISERROR(VLOOKUP(DATA!$P1955,'M2'!$A:$C,R$2,FALSE)),"NOT PRESENT",VLOOKUP(DATA!$P1955,'M2'!$A:$C,R$2,FALSE)),IF($N1955=0,IF(ISERROR(VLOOKUP($P1955,'M1'!$A:$C,R$2,FALSE)),IF(ISERROR(VLOOKUP(DATA!$P1955,'M2'!$A:$C,R$2,FALSE)),"NOT PRESENT",VLOOKUP(DATA!$P1955,'M2'!$A:$C,R$2,FALSE)),VLOOKUP($P1955,'M1'!$A:$C,R$2,FALSE)),"SPECIFY METHOD")))</f>
        <v>No Debris found</v>
      </c>
      <c r="S1955" s="33">
        <f t="shared" si="3866"/>
        <v>0</v>
      </c>
      <c r="T1955" s="2">
        <v>0</v>
      </c>
    </row>
    <row r="1956" spans="2:20">
      <c r="B1956" s="2" t="str">
        <f t="shared" ref="B1956:D1956" si="3899">IF(ISERROR(B1955),IF(ISERROR(B1954),IF(ISERROR(B1953),"BLANK",B1953),B1954),B1955)</f>
        <v>LH</v>
      </c>
      <c r="C1956" s="2" t="str">
        <f t="shared" si="3899"/>
        <v>KK</v>
      </c>
      <c r="D1956" s="2" t="str">
        <f t="shared" si="3899"/>
        <v>BC3</v>
      </c>
      <c r="E1956" s="7" t="str">
        <f>IF(ISERROR(VLOOKUP($D1956,SITES!$A:$E,2,FALSE)),"",VLOOKUP($D1956,SITES!$A:$E,2,FALSE))</f>
        <v>Broward County 3</v>
      </c>
      <c r="F1956" s="4">
        <f>IF(ISERROR(VLOOKUP($D1956,SITES!$A:$E,3,FALSE)),"",VLOOKUP($D1956,SITES!$A:$E,3,FALSE))</f>
        <v>26.158633333333334</v>
      </c>
      <c r="G1956" s="31">
        <f>IF(ISERROR(VLOOKUP($D1956,SITES!$A:$E,4,FALSE)),"",VLOOKUP($D1956,SITES!$A:$E,4,FALSE))</f>
        <v>-80.077349999999996</v>
      </c>
      <c r="H1956" s="50">
        <f t="shared" ref="H1956:P1956" si="3900">IF(ISERROR(H1955),IF(ISERROR(H1954),IF(ISERROR(H1953),"BLANK",H1953),H1954),H1955)</f>
        <v>45479</v>
      </c>
      <c r="I1956" s="2">
        <f t="shared" si="3900"/>
        <v>15</v>
      </c>
      <c r="J1956" s="2" t="str">
        <f t="shared" si="3900"/>
        <v>N</v>
      </c>
      <c r="K1956" s="6">
        <f t="shared" si="3900"/>
        <v>0.41666666666666669</v>
      </c>
      <c r="L1956" s="2" t="str">
        <f t="shared" si="3900"/>
        <v>Angela</v>
      </c>
      <c r="M1956" s="2">
        <f t="shared" si="3900"/>
        <v>18.899999999999999</v>
      </c>
      <c r="N1956" s="2">
        <f t="shared" si="3900"/>
        <v>2</v>
      </c>
      <c r="O1956" s="2">
        <f t="shared" si="3900"/>
        <v>2</v>
      </c>
      <c r="P1956" s="2" t="str">
        <f t="shared" si="3900"/>
        <v>dez</v>
      </c>
      <c r="Q1956" s="7" t="str">
        <f>IF($N1956=1,IF(ISERROR(VLOOKUP($P1956,'M1'!$A:$C,Q$2,FALSE)),"NOT PRESENT",VLOOKUP($P1956,'M1'!$A:$C,Q$2,FALSE)),IF($N1956=2,IF(ISERROR(VLOOKUP(DATA!$P1956,'M2'!$A:$C,Q$2,FALSE)),"NOT PRESENT",VLOOKUP(DATA!$P1956,'M2'!$A:$C,Q$2,FALSE)),IF($N1956=0,IF(ISERROR(VLOOKUP($P1956,'M1'!$A:$C,Q$2,FALSE)),IF(ISERROR(VLOOKUP(DATA!$P1956,'M2'!$A:$C,Q$2,FALSE)),"NOT PRESENT",VLOOKUP(DATA!$P1956,'M2'!$A:$C,Q$2,FALSE)),VLOOKUP($P1956,'M1'!$A:$C,Q$2,FALSE)),"SPECIFY METHOD")))</f>
        <v>Debris - Zero</v>
      </c>
      <c r="R1956" s="7" t="str">
        <f>IF($N1956=1,IF(ISERROR(VLOOKUP($P1956,'M1'!$A:$C,R$2,FALSE)),"NOT PRESENT",VLOOKUP($P1956,'M1'!$A:$C,R$2,FALSE)),IF($N1956=2,IF(ISERROR(VLOOKUP(DATA!$P1956,'M2'!$A:$C,R$2,FALSE)),"NOT PRESENT",VLOOKUP(DATA!$P1956,'M2'!$A:$C,R$2,FALSE)),IF($N1956=0,IF(ISERROR(VLOOKUP($P1956,'M1'!$A:$C,R$2,FALSE)),IF(ISERROR(VLOOKUP(DATA!$P1956,'M2'!$A:$C,R$2,FALSE)),"NOT PRESENT",VLOOKUP(DATA!$P1956,'M2'!$A:$C,R$2,FALSE)),VLOOKUP($P1956,'M1'!$A:$C,R$2,FALSE)),"SPECIFY METHOD")))</f>
        <v>No Debris found</v>
      </c>
      <c r="S1956" s="33">
        <f t="shared" si="3866"/>
        <v>0</v>
      </c>
      <c r="T1956" s="2">
        <v>0</v>
      </c>
    </row>
    <row r="1957" spans="2:20">
      <c r="B1957" s="2" t="str">
        <f t="shared" ref="B1957:D1957" si="3901">IF(ISERROR(B1956),IF(ISERROR(B1955),IF(ISERROR(B1954),"BLANK",B1954),B1955),B1956)</f>
        <v>LH</v>
      </c>
      <c r="C1957" s="2" t="str">
        <f t="shared" si="3901"/>
        <v>KK</v>
      </c>
      <c r="D1957" s="2" t="str">
        <f t="shared" si="3901"/>
        <v>BC3</v>
      </c>
      <c r="E1957" s="7" t="str">
        <f>IF(ISERROR(VLOOKUP($D1957,SITES!$A:$E,2,FALSE)),"",VLOOKUP($D1957,SITES!$A:$E,2,FALSE))</f>
        <v>Broward County 3</v>
      </c>
      <c r="F1957" s="4">
        <f>IF(ISERROR(VLOOKUP($D1957,SITES!$A:$E,3,FALSE)),"",VLOOKUP($D1957,SITES!$A:$E,3,FALSE))</f>
        <v>26.158633333333334</v>
      </c>
      <c r="G1957" s="31">
        <f>IF(ISERROR(VLOOKUP($D1957,SITES!$A:$E,4,FALSE)),"",VLOOKUP($D1957,SITES!$A:$E,4,FALSE))</f>
        <v>-80.077349999999996</v>
      </c>
      <c r="H1957" s="50">
        <f t="shared" ref="H1957:P1957" si="3902">IF(ISERROR(H1956),IF(ISERROR(H1955),IF(ISERROR(H1954),"BLANK",H1954),H1955),H1956)</f>
        <v>45479</v>
      </c>
      <c r="I1957" s="2">
        <f t="shared" si="3902"/>
        <v>15</v>
      </c>
      <c r="J1957" s="2" t="str">
        <f t="shared" si="3902"/>
        <v>N</v>
      </c>
      <c r="K1957" s="6">
        <f t="shared" si="3902"/>
        <v>0.41666666666666669</v>
      </c>
      <c r="L1957" s="2" t="str">
        <f t="shared" si="3902"/>
        <v>Angela</v>
      </c>
      <c r="M1957" s="2">
        <f t="shared" si="3902"/>
        <v>18.899999999999999</v>
      </c>
      <c r="N1957" s="2">
        <f t="shared" si="3902"/>
        <v>2</v>
      </c>
      <c r="O1957" s="2">
        <f t="shared" si="3902"/>
        <v>2</v>
      </c>
      <c r="P1957" s="2" t="str">
        <f t="shared" si="3902"/>
        <v>dez</v>
      </c>
      <c r="Q1957" s="7" t="str">
        <f>IF($N1957=1,IF(ISERROR(VLOOKUP($P1957,'M1'!$A:$C,Q$2,FALSE)),"NOT PRESENT",VLOOKUP($P1957,'M1'!$A:$C,Q$2,FALSE)),IF($N1957=2,IF(ISERROR(VLOOKUP(DATA!$P1957,'M2'!$A:$C,Q$2,FALSE)),"NOT PRESENT",VLOOKUP(DATA!$P1957,'M2'!$A:$C,Q$2,FALSE)),IF($N1957=0,IF(ISERROR(VLOOKUP($P1957,'M1'!$A:$C,Q$2,FALSE)),IF(ISERROR(VLOOKUP(DATA!$P1957,'M2'!$A:$C,Q$2,FALSE)),"NOT PRESENT",VLOOKUP(DATA!$P1957,'M2'!$A:$C,Q$2,FALSE)),VLOOKUP($P1957,'M1'!$A:$C,Q$2,FALSE)),"SPECIFY METHOD")))</f>
        <v>Debris - Zero</v>
      </c>
      <c r="R1957" s="7" t="str">
        <f>IF($N1957=1,IF(ISERROR(VLOOKUP($P1957,'M1'!$A:$C,R$2,FALSE)),"NOT PRESENT",VLOOKUP($P1957,'M1'!$A:$C,R$2,FALSE)),IF($N1957=2,IF(ISERROR(VLOOKUP(DATA!$P1957,'M2'!$A:$C,R$2,FALSE)),"NOT PRESENT",VLOOKUP(DATA!$P1957,'M2'!$A:$C,R$2,FALSE)),IF($N1957=0,IF(ISERROR(VLOOKUP($P1957,'M1'!$A:$C,R$2,FALSE)),IF(ISERROR(VLOOKUP(DATA!$P1957,'M2'!$A:$C,R$2,FALSE)),"NOT PRESENT",VLOOKUP(DATA!$P1957,'M2'!$A:$C,R$2,FALSE)),VLOOKUP($P1957,'M1'!$A:$C,R$2,FALSE)),"SPECIFY METHOD")))</f>
        <v>No Debris found</v>
      </c>
      <c r="S1957" s="33">
        <f t="shared" si="3866"/>
        <v>0</v>
      </c>
      <c r="T1957" s="2">
        <v>0</v>
      </c>
    </row>
    <row r="1958" spans="2:20">
      <c r="B1958" s="2" t="str">
        <f t="shared" ref="B1958:D1958" si="3903">IF(ISERROR(B1957),IF(ISERROR(B1956),IF(ISERROR(B1955),"BLANK",B1955),B1956),B1957)</f>
        <v>LH</v>
      </c>
      <c r="C1958" s="2" t="str">
        <f t="shared" si="3903"/>
        <v>KK</v>
      </c>
      <c r="D1958" s="2" t="str">
        <f t="shared" si="3903"/>
        <v>BC3</v>
      </c>
      <c r="E1958" s="7" t="str">
        <f>IF(ISERROR(VLOOKUP($D1958,SITES!$A:$E,2,FALSE)),"",VLOOKUP($D1958,SITES!$A:$E,2,FALSE))</f>
        <v>Broward County 3</v>
      </c>
      <c r="F1958" s="4">
        <f>IF(ISERROR(VLOOKUP($D1958,SITES!$A:$E,3,FALSE)),"",VLOOKUP($D1958,SITES!$A:$E,3,FALSE))</f>
        <v>26.158633333333334</v>
      </c>
      <c r="G1958" s="31">
        <f>IF(ISERROR(VLOOKUP($D1958,SITES!$A:$E,4,FALSE)),"",VLOOKUP($D1958,SITES!$A:$E,4,FALSE))</f>
        <v>-80.077349999999996</v>
      </c>
      <c r="H1958" s="50">
        <f t="shared" ref="H1958:P1958" si="3904">IF(ISERROR(H1957),IF(ISERROR(H1956),IF(ISERROR(H1955),"BLANK",H1955),H1956),H1957)</f>
        <v>45479</v>
      </c>
      <c r="I1958" s="2">
        <f t="shared" si="3904"/>
        <v>15</v>
      </c>
      <c r="J1958" s="2" t="str">
        <f t="shared" si="3904"/>
        <v>N</v>
      </c>
      <c r="K1958" s="6">
        <f t="shared" si="3904"/>
        <v>0.41666666666666669</v>
      </c>
      <c r="L1958" s="2" t="str">
        <f t="shared" si="3904"/>
        <v>Angela</v>
      </c>
      <c r="M1958" s="2">
        <f t="shared" si="3904"/>
        <v>18.899999999999999</v>
      </c>
      <c r="N1958" s="2">
        <f t="shared" si="3904"/>
        <v>2</v>
      </c>
      <c r="O1958" s="2">
        <f t="shared" si="3904"/>
        <v>2</v>
      </c>
      <c r="P1958" s="2" t="str">
        <f t="shared" si="3904"/>
        <v>dez</v>
      </c>
      <c r="Q1958" s="7" t="str">
        <f>IF($N1958=1,IF(ISERROR(VLOOKUP($P1958,'M1'!$A:$C,Q$2,FALSE)),"NOT PRESENT",VLOOKUP($P1958,'M1'!$A:$C,Q$2,FALSE)),IF($N1958=2,IF(ISERROR(VLOOKUP(DATA!$P1958,'M2'!$A:$C,Q$2,FALSE)),"NOT PRESENT",VLOOKUP(DATA!$P1958,'M2'!$A:$C,Q$2,FALSE)),IF($N1958=0,IF(ISERROR(VLOOKUP($P1958,'M1'!$A:$C,Q$2,FALSE)),IF(ISERROR(VLOOKUP(DATA!$P1958,'M2'!$A:$C,Q$2,FALSE)),"NOT PRESENT",VLOOKUP(DATA!$P1958,'M2'!$A:$C,Q$2,FALSE)),VLOOKUP($P1958,'M1'!$A:$C,Q$2,FALSE)),"SPECIFY METHOD")))</f>
        <v>Debris - Zero</v>
      </c>
      <c r="R1958" s="7" t="str">
        <f>IF($N1958=1,IF(ISERROR(VLOOKUP($P1958,'M1'!$A:$C,R$2,FALSE)),"NOT PRESENT",VLOOKUP($P1958,'M1'!$A:$C,R$2,FALSE)),IF($N1958=2,IF(ISERROR(VLOOKUP(DATA!$P1958,'M2'!$A:$C,R$2,FALSE)),"NOT PRESENT",VLOOKUP(DATA!$P1958,'M2'!$A:$C,R$2,FALSE)),IF($N1958=0,IF(ISERROR(VLOOKUP($P1958,'M1'!$A:$C,R$2,FALSE)),IF(ISERROR(VLOOKUP(DATA!$P1958,'M2'!$A:$C,R$2,FALSE)),"NOT PRESENT",VLOOKUP(DATA!$P1958,'M2'!$A:$C,R$2,FALSE)),VLOOKUP($P1958,'M1'!$A:$C,R$2,FALSE)),"SPECIFY METHOD")))</f>
        <v>No Debris found</v>
      </c>
      <c r="S1958" s="33">
        <f t="shared" si="3866"/>
        <v>0</v>
      </c>
      <c r="T1958" s="2">
        <v>0</v>
      </c>
    </row>
    <row r="1959" spans="2:20">
      <c r="B1959" s="2" t="str">
        <f t="shared" ref="B1959:D1959" si="3905">IF(ISERROR(B1958),IF(ISERROR(B1957),IF(ISERROR(B1956),"BLANK",B1956),B1957),B1958)</f>
        <v>LH</v>
      </c>
      <c r="C1959" s="2" t="str">
        <f t="shared" si="3905"/>
        <v>KK</v>
      </c>
      <c r="D1959" s="2" t="str">
        <f t="shared" si="3905"/>
        <v>BC3</v>
      </c>
      <c r="E1959" s="7" t="str">
        <f>IF(ISERROR(VLOOKUP($D1959,SITES!$A:$E,2,FALSE)),"",VLOOKUP($D1959,SITES!$A:$E,2,FALSE))</f>
        <v>Broward County 3</v>
      </c>
      <c r="F1959" s="4">
        <f>IF(ISERROR(VLOOKUP($D1959,SITES!$A:$E,3,FALSE)),"",VLOOKUP($D1959,SITES!$A:$E,3,FALSE))</f>
        <v>26.158633333333334</v>
      </c>
      <c r="G1959" s="31">
        <f>IF(ISERROR(VLOOKUP($D1959,SITES!$A:$E,4,FALSE)),"",VLOOKUP($D1959,SITES!$A:$E,4,FALSE))</f>
        <v>-80.077349999999996</v>
      </c>
      <c r="H1959" s="50">
        <f t="shared" ref="H1959:P1959" si="3906">IF(ISERROR(H1958),IF(ISERROR(H1957),IF(ISERROR(H1956),"BLANK",H1956),H1957),H1958)</f>
        <v>45479</v>
      </c>
      <c r="I1959" s="2">
        <f t="shared" si="3906"/>
        <v>15</v>
      </c>
      <c r="J1959" s="2" t="str">
        <f t="shared" si="3906"/>
        <v>N</v>
      </c>
      <c r="K1959" s="6">
        <f t="shared" si="3906"/>
        <v>0.41666666666666669</v>
      </c>
      <c r="L1959" s="2" t="str">
        <f t="shared" si="3906"/>
        <v>Angela</v>
      </c>
      <c r="M1959" s="2">
        <f t="shared" si="3906"/>
        <v>18.899999999999999</v>
      </c>
      <c r="N1959" s="2">
        <f t="shared" si="3906"/>
        <v>2</v>
      </c>
      <c r="O1959" s="2">
        <f t="shared" si="3906"/>
        <v>2</v>
      </c>
      <c r="P1959" s="2" t="str">
        <f t="shared" si="3906"/>
        <v>dez</v>
      </c>
      <c r="Q1959" s="7" t="str">
        <f>IF($N1959=1,IF(ISERROR(VLOOKUP($P1959,'M1'!$A:$C,Q$2,FALSE)),"NOT PRESENT",VLOOKUP($P1959,'M1'!$A:$C,Q$2,FALSE)),IF($N1959=2,IF(ISERROR(VLOOKUP(DATA!$P1959,'M2'!$A:$C,Q$2,FALSE)),"NOT PRESENT",VLOOKUP(DATA!$P1959,'M2'!$A:$C,Q$2,FALSE)),IF($N1959=0,IF(ISERROR(VLOOKUP($P1959,'M1'!$A:$C,Q$2,FALSE)),IF(ISERROR(VLOOKUP(DATA!$P1959,'M2'!$A:$C,Q$2,FALSE)),"NOT PRESENT",VLOOKUP(DATA!$P1959,'M2'!$A:$C,Q$2,FALSE)),VLOOKUP($P1959,'M1'!$A:$C,Q$2,FALSE)),"SPECIFY METHOD")))</f>
        <v>Debris - Zero</v>
      </c>
      <c r="R1959" s="7" t="str">
        <f>IF($N1959=1,IF(ISERROR(VLOOKUP($P1959,'M1'!$A:$C,R$2,FALSE)),"NOT PRESENT",VLOOKUP($P1959,'M1'!$A:$C,R$2,FALSE)),IF($N1959=2,IF(ISERROR(VLOOKUP(DATA!$P1959,'M2'!$A:$C,R$2,FALSE)),"NOT PRESENT",VLOOKUP(DATA!$P1959,'M2'!$A:$C,R$2,FALSE)),IF($N1959=0,IF(ISERROR(VLOOKUP($P1959,'M1'!$A:$C,R$2,FALSE)),IF(ISERROR(VLOOKUP(DATA!$P1959,'M2'!$A:$C,R$2,FALSE)),"NOT PRESENT",VLOOKUP(DATA!$P1959,'M2'!$A:$C,R$2,FALSE)),VLOOKUP($P1959,'M1'!$A:$C,R$2,FALSE)),"SPECIFY METHOD")))</f>
        <v>No Debris found</v>
      </c>
      <c r="S1959" s="33">
        <f t="shared" si="3866"/>
        <v>0</v>
      </c>
      <c r="T1959" s="2">
        <v>0</v>
      </c>
    </row>
    <row r="1960" spans="2:20">
      <c r="B1960" s="2" t="str">
        <f t="shared" ref="B1960:D1960" si="3907">IF(ISERROR(B1959),IF(ISERROR(B1958),IF(ISERROR(B1957),"BLANK",B1957),B1958),B1959)</f>
        <v>LH</v>
      </c>
      <c r="C1960" s="2" t="str">
        <f t="shared" si="3907"/>
        <v>KK</v>
      </c>
      <c r="D1960" s="2" t="str">
        <f t="shared" si="3907"/>
        <v>BC3</v>
      </c>
      <c r="E1960" s="7" t="str">
        <f>IF(ISERROR(VLOOKUP($D1960,SITES!$A:$E,2,FALSE)),"",VLOOKUP($D1960,SITES!$A:$E,2,FALSE))</f>
        <v>Broward County 3</v>
      </c>
      <c r="F1960" s="4">
        <f>IF(ISERROR(VLOOKUP($D1960,SITES!$A:$E,3,FALSE)),"",VLOOKUP($D1960,SITES!$A:$E,3,FALSE))</f>
        <v>26.158633333333334</v>
      </c>
      <c r="G1960" s="31">
        <f>IF(ISERROR(VLOOKUP($D1960,SITES!$A:$E,4,FALSE)),"",VLOOKUP($D1960,SITES!$A:$E,4,FALSE))</f>
        <v>-80.077349999999996</v>
      </c>
      <c r="H1960" s="50">
        <f t="shared" ref="H1960:P1960" si="3908">IF(ISERROR(H1959),IF(ISERROR(H1958),IF(ISERROR(H1957),"BLANK",H1957),H1958),H1959)</f>
        <v>45479</v>
      </c>
      <c r="I1960" s="2">
        <f t="shared" si="3908"/>
        <v>15</v>
      </c>
      <c r="J1960" s="2" t="str">
        <f t="shared" si="3908"/>
        <v>N</v>
      </c>
      <c r="K1960" s="6">
        <f t="shared" si="3908"/>
        <v>0.41666666666666669</v>
      </c>
      <c r="L1960" s="2" t="str">
        <f t="shared" si="3908"/>
        <v>Angela</v>
      </c>
      <c r="M1960" s="2">
        <f t="shared" si="3908"/>
        <v>18.899999999999999</v>
      </c>
      <c r="N1960" s="2">
        <f t="shared" si="3908"/>
        <v>2</v>
      </c>
      <c r="O1960" s="2">
        <f t="shared" si="3908"/>
        <v>2</v>
      </c>
      <c r="P1960" s="2" t="str">
        <f t="shared" si="3908"/>
        <v>dez</v>
      </c>
      <c r="Q1960" s="7" t="str">
        <f>IF($N1960=1,IF(ISERROR(VLOOKUP($P1960,'M1'!$A:$C,Q$2,FALSE)),"NOT PRESENT",VLOOKUP($P1960,'M1'!$A:$C,Q$2,FALSE)),IF($N1960=2,IF(ISERROR(VLOOKUP(DATA!$P1960,'M2'!$A:$C,Q$2,FALSE)),"NOT PRESENT",VLOOKUP(DATA!$P1960,'M2'!$A:$C,Q$2,FALSE)),IF($N1960=0,IF(ISERROR(VLOOKUP($P1960,'M1'!$A:$C,Q$2,FALSE)),IF(ISERROR(VLOOKUP(DATA!$P1960,'M2'!$A:$C,Q$2,FALSE)),"NOT PRESENT",VLOOKUP(DATA!$P1960,'M2'!$A:$C,Q$2,FALSE)),VLOOKUP($P1960,'M1'!$A:$C,Q$2,FALSE)),"SPECIFY METHOD")))</f>
        <v>Debris - Zero</v>
      </c>
      <c r="R1960" s="7" t="str">
        <f>IF($N1960=1,IF(ISERROR(VLOOKUP($P1960,'M1'!$A:$C,R$2,FALSE)),"NOT PRESENT",VLOOKUP($P1960,'M1'!$A:$C,R$2,FALSE)),IF($N1960=2,IF(ISERROR(VLOOKUP(DATA!$P1960,'M2'!$A:$C,R$2,FALSE)),"NOT PRESENT",VLOOKUP(DATA!$P1960,'M2'!$A:$C,R$2,FALSE)),IF($N1960=0,IF(ISERROR(VLOOKUP($P1960,'M1'!$A:$C,R$2,FALSE)),IF(ISERROR(VLOOKUP(DATA!$P1960,'M2'!$A:$C,R$2,FALSE)),"NOT PRESENT",VLOOKUP(DATA!$P1960,'M2'!$A:$C,R$2,FALSE)),VLOOKUP($P1960,'M1'!$A:$C,R$2,FALSE)),"SPECIFY METHOD")))</f>
        <v>No Debris found</v>
      </c>
      <c r="S1960" s="33">
        <f t="shared" si="3866"/>
        <v>0</v>
      </c>
      <c r="T1960" s="2">
        <v>0</v>
      </c>
    </row>
    <row r="1961" spans="2:20">
      <c r="B1961" s="2" t="str">
        <f t="shared" ref="B1961:D1961" si="3909">IF(ISERROR(B1960),IF(ISERROR(B1959),IF(ISERROR(B1958),"BLANK",B1958),B1959),B1960)</f>
        <v>LH</v>
      </c>
      <c r="C1961" s="2" t="str">
        <f t="shared" si="3909"/>
        <v>KK</v>
      </c>
      <c r="D1961" s="2" t="str">
        <f t="shared" si="3909"/>
        <v>BC3</v>
      </c>
      <c r="E1961" s="7" t="str">
        <f>IF(ISERROR(VLOOKUP($D1961,SITES!$A:$E,2,FALSE)),"",VLOOKUP($D1961,SITES!$A:$E,2,FALSE))</f>
        <v>Broward County 3</v>
      </c>
      <c r="F1961" s="4">
        <f>IF(ISERROR(VLOOKUP($D1961,SITES!$A:$E,3,FALSE)),"",VLOOKUP($D1961,SITES!$A:$E,3,FALSE))</f>
        <v>26.158633333333334</v>
      </c>
      <c r="G1961" s="31">
        <f>IF(ISERROR(VLOOKUP($D1961,SITES!$A:$E,4,FALSE)),"",VLOOKUP($D1961,SITES!$A:$E,4,FALSE))</f>
        <v>-80.077349999999996</v>
      </c>
      <c r="H1961" s="50">
        <f t="shared" ref="H1961:P1961" si="3910">IF(ISERROR(H1960),IF(ISERROR(H1959),IF(ISERROR(H1958),"BLANK",H1958),H1959),H1960)</f>
        <v>45479</v>
      </c>
      <c r="I1961" s="2">
        <f t="shared" si="3910"/>
        <v>15</v>
      </c>
      <c r="J1961" s="2" t="str">
        <f t="shared" si="3910"/>
        <v>N</v>
      </c>
      <c r="K1961" s="6">
        <f t="shared" si="3910"/>
        <v>0.41666666666666669</v>
      </c>
      <c r="L1961" s="2" t="str">
        <f t="shared" si="3910"/>
        <v>Angela</v>
      </c>
      <c r="M1961" s="2">
        <f t="shared" si="3910"/>
        <v>18.899999999999999</v>
      </c>
      <c r="N1961" s="2">
        <f t="shared" si="3910"/>
        <v>2</v>
      </c>
      <c r="O1961" s="2">
        <f t="shared" si="3910"/>
        <v>2</v>
      </c>
      <c r="P1961" s="2" t="str">
        <f t="shared" si="3910"/>
        <v>dez</v>
      </c>
      <c r="Q1961" s="7" t="str">
        <f>IF($N1961=1,IF(ISERROR(VLOOKUP($P1961,'M1'!$A:$C,Q$2,FALSE)),"NOT PRESENT",VLOOKUP($P1961,'M1'!$A:$C,Q$2,FALSE)),IF($N1961=2,IF(ISERROR(VLOOKUP(DATA!$P1961,'M2'!$A:$C,Q$2,FALSE)),"NOT PRESENT",VLOOKUP(DATA!$P1961,'M2'!$A:$C,Q$2,FALSE)),IF($N1961=0,IF(ISERROR(VLOOKUP($P1961,'M1'!$A:$C,Q$2,FALSE)),IF(ISERROR(VLOOKUP(DATA!$P1961,'M2'!$A:$C,Q$2,FALSE)),"NOT PRESENT",VLOOKUP(DATA!$P1961,'M2'!$A:$C,Q$2,FALSE)),VLOOKUP($P1961,'M1'!$A:$C,Q$2,FALSE)),"SPECIFY METHOD")))</f>
        <v>Debris - Zero</v>
      </c>
      <c r="R1961" s="7" t="str">
        <f>IF($N1961=1,IF(ISERROR(VLOOKUP($P1961,'M1'!$A:$C,R$2,FALSE)),"NOT PRESENT",VLOOKUP($P1961,'M1'!$A:$C,R$2,FALSE)),IF($N1961=2,IF(ISERROR(VLOOKUP(DATA!$P1961,'M2'!$A:$C,R$2,FALSE)),"NOT PRESENT",VLOOKUP(DATA!$P1961,'M2'!$A:$C,R$2,FALSE)),IF($N1961=0,IF(ISERROR(VLOOKUP($P1961,'M1'!$A:$C,R$2,FALSE)),IF(ISERROR(VLOOKUP(DATA!$P1961,'M2'!$A:$C,R$2,FALSE)),"NOT PRESENT",VLOOKUP(DATA!$P1961,'M2'!$A:$C,R$2,FALSE)),VLOOKUP($P1961,'M1'!$A:$C,R$2,FALSE)),"SPECIFY METHOD")))</f>
        <v>No Debris found</v>
      </c>
      <c r="S1961" s="33">
        <f t="shared" si="3866"/>
        <v>0</v>
      </c>
      <c r="T1961" s="2">
        <v>0</v>
      </c>
    </row>
    <row r="1962" spans="2:20">
      <c r="B1962" s="2" t="str">
        <f t="shared" ref="B1962:D1962" si="3911">IF(ISERROR(B1961),IF(ISERROR(B1960),IF(ISERROR(B1959),"BLANK",B1959),B1960),B1961)</f>
        <v>LH</v>
      </c>
      <c r="C1962" s="2" t="str">
        <f t="shared" si="3911"/>
        <v>KK</v>
      </c>
      <c r="D1962" s="2" t="str">
        <f t="shared" si="3911"/>
        <v>BC3</v>
      </c>
      <c r="E1962" s="7" t="str">
        <f>IF(ISERROR(VLOOKUP($D1962,SITES!$A:$E,2,FALSE)),"",VLOOKUP($D1962,SITES!$A:$E,2,FALSE))</f>
        <v>Broward County 3</v>
      </c>
      <c r="F1962" s="4">
        <f>IF(ISERROR(VLOOKUP($D1962,SITES!$A:$E,3,FALSE)),"",VLOOKUP($D1962,SITES!$A:$E,3,FALSE))</f>
        <v>26.158633333333334</v>
      </c>
      <c r="G1962" s="31">
        <f>IF(ISERROR(VLOOKUP($D1962,SITES!$A:$E,4,FALSE)),"",VLOOKUP($D1962,SITES!$A:$E,4,FALSE))</f>
        <v>-80.077349999999996</v>
      </c>
      <c r="H1962" s="50">
        <f t="shared" ref="H1962:P1962" si="3912">IF(ISERROR(H1961),IF(ISERROR(H1960),IF(ISERROR(H1959),"BLANK",H1959),H1960),H1961)</f>
        <v>45479</v>
      </c>
      <c r="I1962" s="2">
        <f t="shared" si="3912"/>
        <v>15</v>
      </c>
      <c r="J1962" s="2" t="str">
        <f t="shared" si="3912"/>
        <v>N</v>
      </c>
      <c r="K1962" s="6">
        <f t="shared" si="3912"/>
        <v>0.41666666666666669</v>
      </c>
      <c r="L1962" s="2" t="str">
        <f t="shared" si="3912"/>
        <v>Angela</v>
      </c>
      <c r="M1962" s="2">
        <f t="shared" si="3912"/>
        <v>18.899999999999999</v>
      </c>
      <c r="N1962" s="2">
        <f t="shared" si="3912"/>
        <v>2</v>
      </c>
      <c r="O1962" s="2">
        <f t="shared" si="3912"/>
        <v>2</v>
      </c>
      <c r="P1962" s="2" t="str">
        <f t="shared" si="3912"/>
        <v>dez</v>
      </c>
      <c r="Q1962" s="7" t="str">
        <f>IF($N1962=1,IF(ISERROR(VLOOKUP($P1962,'M1'!$A:$C,Q$2,FALSE)),"NOT PRESENT",VLOOKUP($P1962,'M1'!$A:$C,Q$2,FALSE)),IF($N1962=2,IF(ISERROR(VLOOKUP(DATA!$P1962,'M2'!$A:$C,Q$2,FALSE)),"NOT PRESENT",VLOOKUP(DATA!$P1962,'M2'!$A:$C,Q$2,FALSE)),IF($N1962=0,IF(ISERROR(VLOOKUP($P1962,'M1'!$A:$C,Q$2,FALSE)),IF(ISERROR(VLOOKUP(DATA!$P1962,'M2'!$A:$C,Q$2,FALSE)),"NOT PRESENT",VLOOKUP(DATA!$P1962,'M2'!$A:$C,Q$2,FALSE)),VLOOKUP($P1962,'M1'!$A:$C,Q$2,FALSE)),"SPECIFY METHOD")))</f>
        <v>Debris - Zero</v>
      </c>
      <c r="R1962" s="7" t="str">
        <f>IF($N1962=1,IF(ISERROR(VLOOKUP($P1962,'M1'!$A:$C,R$2,FALSE)),"NOT PRESENT",VLOOKUP($P1962,'M1'!$A:$C,R$2,FALSE)),IF($N1962=2,IF(ISERROR(VLOOKUP(DATA!$P1962,'M2'!$A:$C,R$2,FALSE)),"NOT PRESENT",VLOOKUP(DATA!$P1962,'M2'!$A:$C,R$2,FALSE)),IF($N1962=0,IF(ISERROR(VLOOKUP($P1962,'M1'!$A:$C,R$2,FALSE)),IF(ISERROR(VLOOKUP(DATA!$P1962,'M2'!$A:$C,R$2,FALSE)),"NOT PRESENT",VLOOKUP(DATA!$P1962,'M2'!$A:$C,R$2,FALSE)),VLOOKUP($P1962,'M1'!$A:$C,R$2,FALSE)),"SPECIFY METHOD")))</f>
        <v>No Debris found</v>
      </c>
      <c r="S1962" s="33">
        <f t="shared" si="3866"/>
        <v>0</v>
      </c>
      <c r="T1962" s="2">
        <v>0</v>
      </c>
    </row>
    <row r="1963" spans="2:20">
      <c r="B1963" s="2" t="str">
        <f t="shared" ref="B1963:D1963" si="3913">IF(ISERROR(B1962),IF(ISERROR(B1961),IF(ISERROR(B1960),"BLANK",B1960),B1961),B1962)</f>
        <v>LH</v>
      </c>
      <c r="C1963" s="2" t="str">
        <f t="shared" si="3913"/>
        <v>KK</v>
      </c>
      <c r="D1963" s="2" t="str">
        <f t="shared" si="3913"/>
        <v>BC3</v>
      </c>
      <c r="E1963" s="7" t="str">
        <f>IF(ISERROR(VLOOKUP($D1963,SITES!$A:$E,2,FALSE)),"",VLOOKUP($D1963,SITES!$A:$E,2,FALSE))</f>
        <v>Broward County 3</v>
      </c>
      <c r="F1963" s="4">
        <f>IF(ISERROR(VLOOKUP($D1963,SITES!$A:$E,3,FALSE)),"",VLOOKUP($D1963,SITES!$A:$E,3,FALSE))</f>
        <v>26.158633333333334</v>
      </c>
      <c r="G1963" s="31">
        <f>IF(ISERROR(VLOOKUP($D1963,SITES!$A:$E,4,FALSE)),"",VLOOKUP($D1963,SITES!$A:$E,4,FALSE))</f>
        <v>-80.077349999999996</v>
      </c>
      <c r="H1963" s="50">
        <f t="shared" ref="H1963:P1963" si="3914">IF(ISERROR(H1962),IF(ISERROR(H1961),IF(ISERROR(H1960),"BLANK",H1960),H1961),H1962)</f>
        <v>45479</v>
      </c>
      <c r="I1963" s="2">
        <f t="shared" si="3914"/>
        <v>15</v>
      </c>
      <c r="J1963" s="2" t="str">
        <f t="shared" si="3914"/>
        <v>N</v>
      </c>
      <c r="K1963" s="6">
        <f t="shared" si="3914"/>
        <v>0.41666666666666669</v>
      </c>
      <c r="L1963" s="2" t="str">
        <f t="shared" si="3914"/>
        <v>Angela</v>
      </c>
      <c r="M1963" s="2">
        <f t="shared" si="3914"/>
        <v>18.899999999999999</v>
      </c>
      <c r="N1963" s="2">
        <f t="shared" si="3914"/>
        <v>2</v>
      </c>
      <c r="O1963" s="2">
        <f t="shared" si="3914"/>
        <v>2</v>
      </c>
      <c r="P1963" s="2" t="str">
        <f t="shared" si="3914"/>
        <v>dez</v>
      </c>
      <c r="Q1963" s="7" t="str">
        <f>IF($N1963=1,IF(ISERROR(VLOOKUP($P1963,'M1'!$A:$C,Q$2,FALSE)),"NOT PRESENT",VLOOKUP($P1963,'M1'!$A:$C,Q$2,FALSE)),IF($N1963=2,IF(ISERROR(VLOOKUP(DATA!$P1963,'M2'!$A:$C,Q$2,FALSE)),"NOT PRESENT",VLOOKUP(DATA!$P1963,'M2'!$A:$C,Q$2,FALSE)),IF($N1963=0,IF(ISERROR(VLOOKUP($P1963,'M1'!$A:$C,Q$2,FALSE)),IF(ISERROR(VLOOKUP(DATA!$P1963,'M2'!$A:$C,Q$2,FALSE)),"NOT PRESENT",VLOOKUP(DATA!$P1963,'M2'!$A:$C,Q$2,FALSE)),VLOOKUP($P1963,'M1'!$A:$C,Q$2,FALSE)),"SPECIFY METHOD")))</f>
        <v>Debris - Zero</v>
      </c>
      <c r="R1963" s="7" t="str">
        <f>IF($N1963=1,IF(ISERROR(VLOOKUP($P1963,'M1'!$A:$C,R$2,FALSE)),"NOT PRESENT",VLOOKUP($P1963,'M1'!$A:$C,R$2,FALSE)),IF($N1963=2,IF(ISERROR(VLOOKUP(DATA!$P1963,'M2'!$A:$C,R$2,FALSE)),"NOT PRESENT",VLOOKUP(DATA!$P1963,'M2'!$A:$C,R$2,FALSE)),IF($N1963=0,IF(ISERROR(VLOOKUP($P1963,'M1'!$A:$C,R$2,FALSE)),IF(ISERROR(VLOOKUP(DATA!$P1963,'M2'!$A:$C,R$2,FALSE)),"NOT PRESENT",VLOOKUP(DATA!$P1963,'M2'!$A:$C,R$2,FALSE)),VLOOKUP($P1963,'M1'!$A:$C,R$2,FALSE)),"SPECIFY METHOD")))</f>
        <v>No Debris found</v>
      </c>
      <c r="S1963" s="33">
        <f t="shared" si="3866"/>
        <v>0</v>
      </c>
      <c r="T1963" s="2">
        <v>0</v>
      </c>
    </row>
    <row r="1964" spans="2:20">
      <c r="B1964" s="2" t="str">
        <f t="shared" ref="B1964:D1964" si="3915">IF(ISERROR(B1963),IF(ISERROR(B1962),IF(ISERROR(B1961),"BLANK",B1961),B1962),B1963)</f>
        <v>LH</v>
      </c>
      <c r="C1964" s="2" t="str">
        <f t="shared" si="3915"/>
        <v>KK</v>
      </c>
      <c r="D1964" s="2" t="str">
        <f t="shared" si="3915"/>
        <v>BC3</v>
      </c>
      <c r="E1964" s="7" t="str">
        <f>IF(ISERROR(VLOOKUP($D1964,SITES!$A:$E,2,FALSE)),"",VLOOKUP($D1964,SITES!$A:$E,2,FALSE))</f>
        <v>Broward County 3</v>
      </c>
      <c r="F1964" s="4">
        <f>IF(ISERROR(VLOOKUP($D1964,SITES!$A:$E,3,FALSE)),"",VLOOKUP($D1964,SITES!$A:$E,3,FALSE))</f>
        <v>26.158633333333334</v>
      </c>
      <c r="G1964" s="31">
        <f>IF(ISERROR(VLOOKUP($D1964,SITES!$A:$E,4,FALSE)),"",VLOOKUP($D1964,SITES!$A:$E,4,FALSE))</f>
        <v>-80.077349999999996</v>
      </c>
      <c r="H1964" s="50">
        <f t="shared" ref="H1964:P1964" si="3916">IF(ISERROR(H1963),IF(ISERROR(H1962),IF(ISERROR(H1961),"BLANK",H1961),H1962),H1963)</f>
        <v>45479</v>
      </c>
      <c r="I1964" s="2">
        <f t="shared" si="3916"/>
        <v>15</v>
      </c>
      <c r="J1964" s="2" t="str">
        <f t="shared" si="3916"/>
        <v>N</v>
      </c>
      <c r="K1964" s="6">
        <f t="shared" si="3916"/>
        <v>0.41666666666666669</v>
      </c>
      <c r="L1964" s="2" t="str">
        <f t="shared" si="3916"/>
        <v>Angela</v>
      </c>
      <c r="M1964" s="2">
        <f t="shared" si="3916"/>
        <v>18.899999999999999</v>
      </c>
      <c r="N1964" s="2">
        <f t="shared" si="3916"/>
        <v>2</v>
      </c>
      <c r="O1964" s="2">
        <f t="shared" si="3916"/>
        <v>2</v>
      </c>
      <c r="P1964" s="2" t="str">
        <f t="shared" si="3916"/>
        <v>dez</v>
      </c>
      <c r="Q1964" s="7" t="str">
        <f>IF($N1964=1,IF(ISERROR(VLOOKUP($P1964,'M1'!$A:$C,Q$2,FALSE)),"NOT PRESENT",VLOOKUP($P1964,'M1'!$A:$C,Q$2,FALSE)),IF($N1964=2,IF(ISERROR(VLOOKUP(DATA!$P1964,'M2'!$A:$C,Q$2,FALSE)),"NOT PRESENT",VLOOKUP(DATA!$P1964,'M2'!$A:$C,Q$2,FALSE)),IF($N1964=0,IF(ISERROR(VLOOKUP($P1964,'M1'!$A:$C,Q$2,FALSE)),IF(ISERROR(VLOOKUP(DATA!$P1964,'M2'!$A:$C,Q$2,FALSE)),"NOT PRESENT",VLOOKUP(DATA!$P1964,'M2'!$A:$C,Q$2,FALSE)),VLOOKUP($P1964,'M1'!$A:$C,Q$2,FALSE)),"SPECIFY METHOD")))</f>
        <v>Debris - Zero</v>
      </c>
      <c r="R1964" s="7" t="str">
        <f>IF($N1964=1,IF(ISERROR(VLOOKUP($P1964,'M1'!$A:$C,R$2,FALSE)),"NOT PRESENT",VLOOKUP($P1964,'M1'!$A:$C,R$2,FALSE)),IF($N1964=2,IF(ISERROR(VLOOKUP(DATA!$P1964,'M2'!$A:$C,R$2,FALSE)),"NOT PRESENT",VLOOKUP(DATA!$P1964,'M2'!$A:$C,R$2,FALSE)),IF($N1964=0,IF(ISERROR(VLOOKUP($P1964,'M1'!$A:$C,R$2,FALSE)),IF(ISERROR(VLOOKUP(DATA!$P1964,'M2'!$A:$C,R$2,FALSE)),"NOT PRESENT",VLOOKUP(DATA!$P1964,'M2'!$A:$C,R$2,FALSE)),VLOOKUP($P1964,'M1'!$A:$C,R$2,FALSE)),"SPECIFY METHOD")))</f>
        <v>No Debris found</v>
      </c>
      <c r="S1964" s="33">
        <f t="shared" si="3866"/>
        <v>0</v>
      </c>
      <c r="T1964" s="2">
        <v>0</v>
      </c>
    </row>
    <row r="1965" spans="2:20">
      <c r="B1965" s="2" t="str">
        <f t="shared" ref="B1965:D1965" si="3917">IF(ISERROR(B1964),IF(ISERROR(B1963),IF(ISERROR(B1962),"BLANK",B1962),B1963),B1964)</f>
        <v>LH</v>
      </c>
      <c r="C1965" s="2" t="str">
        <f t="shared" si="3917"/>
        <v>KK</v>
      </c>
      <c r="D1965" s="2" t="str">
        <f t="shared" si="3917"/>
        <v>BC3</v>
      </c>
      <c r="E1965" s="7" t="str">
        <f>IF(ISERROR(VLOOKUP($D1965,SITES!$A:$E,2,FALSE)),"",VLOOKUP($D1965,SITES!$A:$E,2,FALSE))</f>
        <v>Broward County 3</v>
      </c>
      <c r="F1965" s="4">
        <f>IF(ISERROR(VLOOKUP($D1965,SITES!$A:$E,3,FALSE)),"",VLOOKUP($D1965,SITES!$A:$E,3,FALSE))</f>
        <v>26.158633333333334</v>
      </c>
      <c r="G1965" s="31">
        <f>IF(ISERROR(VLOOKUP($D1965,SITES!$A:$E,4,FALSE)),"",VLOOKUP($D1965,SITES!$A:$E,4,FALSE))</f>
        <v>-80.077349999999996</v>
      </c>
      <c r="H1965" s="50">
        <f t="shared" ref="H1965:P1965" si="3918">IF(ISERROR(H1964),IF(ISERROR(H1963),IF(ISERROR(H1962),"BLANK",H1962),H1963),H1964)</f>
        <v>45479</v>
      </c>
      <c r="I1965" s="2">
        <f t="shared" si="3918"/>
        <v>15</v>
      </c>
      <c r="J1965" s="2" t="str">
        <f t="shared" si="3918"/>
        <v>N</v>
      </c>
      <c r="K1965" s="6">
        <f t="shared" si="3918"/>
        <v>0.41666666666666669</v>
      </c>
      <c r="L1965" s="2" t="str">
        <f t="shared" si="3918"/>
        <v>Angela</v>
      </c>
      <c r="M1965" s="2">
        <f t="shared" si="3918"/>
        <v>18.899999999999999</v>
      </c>
      <c r="N1965" s="2">
        <f t="shared" si="3918"/>
        <v>2</v>
      </c>
      <c r="O1965" s="2">
        <f t="shared" si="3918"/>
        <v>2</v>
      </c>
      <c r="P1965" s="2" t="str">
        <f t="shared" si="3918"/>
        <v>dez</v>
      </c>
      <c r="Q1965" s="7" t="str">
        <f>IF($N1965=1,IF(ISERROR(VLOOKUP($P1965,'M1'!$A:$C,Q$2,FALSE)),"NOT PRESENT",VLOOKUP($P1965,'M1'!$A:$C,Q$2,FALSE)),IF($N1965=2,IF(ISERROR(VLOOKUP(DATA!$P1965,'M2'!$A:$C,Q$2,FALSE)),"NOT PRESENT",VLOOKUP(DATA!$P1965,'M2'!$A:$C,Q$2,FALSE)),IF($N1965=0,IF(ISERROR(VLOOKUP($P1965,'M1'!$A:$C,Q$2,FALSE)),IF(ISERROR(VLOOKUP(DATA!$P1965,'M2'!$A:$C,Q$2,FALSE)),"NOT PRESENT",VLOOKUP(DATA!$P1965,'M2'!$A:$C,Q$2,FALSE)),VLOOKUP($P1965,'M1'!$A:$C,Q$2,FALSE)),"SPECIFY METHOD")))</f>
        <v>Debris - Zero</v>
      </c>
      <c r="R1965" s="7" t="str">
        <f>IF($N1965=1,IF(ISERROR(VLOOKUP($P1965,'M1'!$A:$C,R$2,FALSE)),"NOT PRESENT",VLOOKUP($P1965,'M1'!$A:$C,R$2,FALSE)),IF($N1965=2,IF(ISERROR(VLOOKUP(DATA!$P1965,'M2'!$A:$C,R$2,FALSE)),"NOT PRESENT",VLOOKUP(DATA!$P1965,'M2'!$A:$C,R$2,FALSE)),IF($N1965=0,IF(ISERROR(VLOOKUP($P1965,'M1'!$A:$C,R$2,FALSE)),IF(ISERROR(VLOOKUP(DATA!$P1965,'M2'!$A:$C,R$2,FALSE)),"NOT PRESENT",VLOOKUP(DATA!$P1965,'M2'!$A:$C,R$2,FALSE)),VLOOKUP($P1965,'M1'!$A:$C,R$2,FALSE)),"SPECIFY METHOD")))</f>
        <v>No Debris found</v>
      </c>
      <c r="S1965" s="33">
        <f t="shared" si="3866"/>
        <v>0</v>
      </c>
      <c r="T1965" s="2">
        <v>0</v>
      </c>
    </row>
    <row r="1966" spans="2:20">
      <c r="B1966" s="2" t="str">
        <f t="shared" ref="B1966:D1966" si="3919">IF(ISERROR(B1965),IF(ISERROR(B1964),IF(ISERROR(B1963),"BLANK",B1963),B1964),B1965)</f>
        <v>LH</v>
      </c>
      <c r="C1966" s="2" t="str">
        <f t="shared" si="3919"/>
        <v>KK</v>
      </c>
      <c r="D1966" s="2" t="str">
        <f t="shared" si="3919"/>
        <v>BC3</v>
      </c>
      <c r="E1966" s="7" t="str">
        <f>IF(ISERROR(VLOOKUP($D1966,SITES!$A:$E,2,FALSE)),"",VLOOKUP($D1966,SITES!$A:$E,2,FALSE))</f>
        <v>Broward County 3</v>
      </c>
      <c r="F1966" s="4">
        <f>IF(ISERROR(VLOOKUP($D1966,SITES!$A:$E,3,FALSE)),"",VLOOKUP($D1966,SITES!$A:$E,3,FALSE))</f>
        <v>26.158633333333334</v>
      </c>
      <c r="G1966" s="31">
        <f>IF(ISERROR(VLOOKUP($D1966,SITES!$A:$E,4,FALSE)),"",VLOOKUP($D1966,SITES!$A:$E,4,FALSE))</f>
        <v>-80.077349999999996</v>
      </c>
      <c r="H1966" s="50">
        <f t="shared" ref="H1966:P1966" si="3920">IF(ISERROR(H1965),IF(ISERROR(H1964),IF(ISERROR(H1963),"BLANK",H1963),H1964),H1965)</f>
        <v>45479</v>
      </c>
      <c r="I1966" s="2">
        <f t="shared" si="3920"/>
        <v>15</v>
      </c>
      <c r="J1966" s="2" t="str">
        <f t="shared" si="3920"/>
        <v>N</v>
      </c>
      <c r="K1966" s="6">
        <f t="shared" si="3920"/>
        <v>0.41666666666666669</v>
      </c>
      <c r="L1966" s="2" t="str">
        <f t="shared" si="3920"/>
        <v>Angela</v>
      </c>
      <c r="M1966" s="2">
        <f t="shared" si="3920"/>
        <v>18.899999999999999</v>
      </c>
      <c r="N1966" s="2">
        <f t="shared" si="3920"/>
        <v>2</v>
      </c>
      <c r="O1966" s="2">
        <f t="shared" si="3920"/>
        <v>2</v>
      </c>
      <c r="P1966" s="2" t="str">
        <f t="shared" si="3920"/>
        <v>dez</v>
      </c>
      <c r="Q1966" s="7" t="str">
        <f>IF($N1966=1,IF(ISERROR(VLOOKUP($P1966,'M1'!$A:$C,Q$2,FALSE)),"NOT PRESENT",VLOOKUP($P1966,'M1'!$A:$C,Q$2,FALSE)),IF($N1966=2,IF(ISERROR(VLOOKUP(DATA!$P1966,'M2'!$A:$C,Q$2,FALSE)),"NOT PRESENT",VLOOKUP(DATA!$P1966,'M2'!$A:$C,Q$2,FALSE)),IF($N1966=0,IF(ISERROR(VLOOKUP($P1966,'M1'!$A:$C,Q$2,FALSE)),IF(ISERROR(VLOOKUP(DATA!$P1966,'M2'!$A:$C,Q$2,FALSE)),"NOT PRESENT",VLOOKUP(DATA!$P1966,'M2'!$A:$C,Q$2,FALSE)),VLOOKUP($P1966,'M1'!$A:$C,Q$2,FALSE)),"SPECIFY METHOD")))</f>
        <v>Debris - Zero</v>
      </c>
      <c r="R1966" s="7" t="str">
        <f>IF($N1966=1,IF(ISERROR(VLOOKUP($P1966,'M1'!$A:$C,R$2,FALSE)),"NOT PRESENT",VLOOKUP($P1966,'M1'!$A:$C,R$2,FALSE)),IF($N1966=2,IF(ISERROR(VLOOKUP(DATA!$P1966,'M2'!$A:$C,R$2,FALSE)),"NOT PRESENT",VLOOKUP(DATA!$P1966,'M2'!$A:$C,R$2,FALSE)),IF($N1966=0,IF(ISERROR(VLOOKUP($P1966,'M1'!$A:$C,R$2,FALSE)),IF(ISERROR(VLOOKUP(DATA!$P1966,'M2'!$A:$C,R$2,FALSE)),"NOT PRESENT",VLOOKUP(DATA!$P1966,'M2'!$A:$C,R$2,FALSE)),VLOOKUP($P1966,'M1'!$A:$C,R$2,FALSE)),"SPECIFY METHOD")))</f>
        <v>No Debris found</v>
      </c>
      <c r="S1966" s="33">
        <f t="shared" si="3866"/>
        <v>0</v>
      </c>
      <c r="T1966" s="2">
        <v>0</v>
      </c>
    </row>
    <row r="1967" spans="2:20">
      <c r="B1967" s="2" t="str">
        <f t="shared" ref="B1967:D1967" si="3921">IF(ISERROR(B1966),IF(ISERROR(B1965),IF(ISERROR(B1964),"BLANK",B1964),B1965),B1966)</f>
        <v>LH</v>
      </c>
      <c r="C1967" s="2" t="str">
        <f t="shared" si="3921"/>
        <v>KK</v>
      </c>
      <c r="D1967" s="2" t="str">
        <f t="shared" si="3921"/>
        <v>BC3</v>
      </c>
      <c r="E1967" s="7" t="str">
        <f>IF(ISERROR(VLOOKUP($D1967,SITES!$A:$E,2,FALSE)),"",VLOOKUP($D1967,SITES!$A:$E,2,FALSE))</f>
        <v>Broward County 3</v>
      </c>
      <c r="F1967" s="4">
        <f>IF(ISERROR(VLOOKUP($D1967,SITES!$A:$E,3,FALSE)),"",VLOOKUP($D1967,SITES!$A:$E,3,FALSE))</f>
        <v>26.158633333333334</v>
      </c>
      <c r="G1967" s="31">
        <f>IF(ISERROR(VLOOKUP($D1967,SITES!$A:$E,4,FALSE)),"",VLOOKUP($D1967,SITES!$A:$E,4,FALSE))</f>
        <v>-80.077349999999996</v>
      </c>
      <c r="H1967" s="50">
        <f t="shared" ref="H1967:P1967" si="3922">IF(ISERROR(H1966),IF(ISERROR(H1965),IF(ISERROR(H1964),"BLANK",H1964),H1965),H1966)</f>
        <v>45479</v>
      </c>
      <c r="I1967" s="2">
        <f t="shared" si="3922"/>
        <v>15</v>
      </c>
      <c r="J1967" s="2" t="str">
        <f t="shared" si="3922"/>
        <v>N</v>
      </c>
      <c r="K1967" s="6">
        <f t="shared" si="3922"/>
        <v>0.41666666666666669</v>
      </c>
      <c r="L1967" s="2" t="str">
        <f t="shared" si="3922"/>
        <v>Angela</v>
      </c>
      <c r="M1967" s="2">
        <f t="shared" si="3922"/>
        <v>18.899999999999999</v>
      </c>
      <c r="N1967" s="2">
        <f t="shared" si="3922"/>
        <v>2</v>
      </c>
      <c r="O1967" s="2">
        <f t="shared" si="3922"/>
        <v>2</v>
      </c>
      <c r="P1967" s="2" t="str">
        <f t="shared" si="3922"/>
        <v>dez</v>
      </c>
      <c r="Q1967" s="7" t="str">
        <f>IF($N1967=1,IF(ISERROR(VLOOKUP($P1967,'M1'!$A:$C,Q$2,FALSE)),"NOT PRESENT",VLOOKUP($P1967,'M1'!$A:$C,Q$2,FALSE)),IF($N1967=2,IF(ISERROR(VLOOKUP(DATA!$P1967,'M2'!$A:$C,Q$2,FALSE)),"NOT PRESENT",VLOOKUP(DATA!$P1967,'M2'!$A:$C,Q$2,FALSE)),IF($N1967=0,IF(ISERROR(VLOOKUP($P1967,'M1'!$A:$C,Q$2,FALSE)),IF(ISERROR(VLOOKUP(DATA!$P1967,'M2'!$A:$C,Q$2,FALSE)),"NOT PRESENT",VLOOKUP(DATA!$P1967,'M2'!$A:$C,Q$2,FALSE)),VLOOKUP($P1967,'M1'!$A:$C,Q$2,FALSE)),"SPECIFY METHOD")))</f>
        <v>Debris - Zero</v>
      </c>
      <c r="R1967" s="7" t="str">
        <f>IF($N1967=1,IF(ISERROR(VLOOKUP($P1967,'M1'!$A:$C,R$2,FALSE)),"NOT PRESENT",VLOOKUP($P1967,'M1'!$A:$C,R$2,FALSE)),IF($N1967=2,IF(ISERROR(VLOOKUP(DATA!$P1967,'M2'!$A:$C,R$2,FALSE)),"NOT PRESENT",VLOOKUP(DATA!$P1967,'M2'!$A:$C,R$2,FALSE)),IF($N1967=0,IF(ISERROR(VLOOKUP($P1967,'M1'!$A:$C,R$2,FALSE)),IF(ISERROR(VLOOKUP(DATA!$P1967,'M2'!$A:$C,R$2,FALSE)),"NOT PRESENT",VLOOKUP(DATA!$P1967,'M2'!$A:$C,R$2,FALSE)),VLOOKUP($P1967,'M1'!$A:$C,R$2,FALSE)),"SPECIFY METHOD")))</f>
        <v>No Debris found</v>
      </c>
      <c r="S1967" s="33">
        <f t="shared" si="3866"/>
        <v>0</v>
      </c>
      <c r="T1967" s="2">
        <v>0</v>
      </c>
    </row>
    <row r="1968" spans="2:20">
      <c r="B1968" s="2" t="str">
        <f t="shared" ref="B1968:D1968" si="3923">IF(ISERROR(B1967),IF(ISERROR(B1966),IF(ISERROR(B1965),"BLANK",B1965),B1966),B1967)</f>
        <v>LH</v>
      </c>
      <c r="C1968" s="2" t="str">
        <f t="shared" si="3923"/>
        <v>KK</v>
      </c>
      <c r="D1968" s="2" t="str">
        <f t="shared" si="3923"/>
        <v>BC3</v>
      </c>
      <c r="E1968" s="7" t="str">
        <f>IF(ISERROR(VLOOKUP($D1968,SITES!$A:$E,2,FALSE)),"",VLOOKUP($D1968,SITES!$A:$E,2,FALSE))</f>
        <v>Broward County 3</v>
      </c>
      <c r="F1968" s="4">
        <f>IF(ISERROR(VLOOKUP($D1968,SITES!$A:$E,3,FALSE)),"",VLOOKUP($D1968,SITES!$A:$E,3,FALSE))</f>
        <v>26.158633333333334</v>
      </c>
      <c r="G1968" s="31">
        <f>IF(ISERROR(VLOOKUP($D1968,SITES!$A:$E,4,FALSE)),"",VLOOKUP($D1968,SITES!$A:$E,4,FALSE))</f>
        <v>-80.077349999999996</v>
      </c>
      <c r="H1968" s="50">
        <f t="shared" ref="H1968:P1968" si="3924">IF(ISERROR(H1967),IF(ISERROR(H1966),IF(ISERROR(H1965),"BLANK",H1965),H1966),H1967)</f>
        <v>45479</v>
      </c>
      <c r="I1968" s="2">
        <f t="shared" si="3924"/>
        <v>15</v>
      </c>
      <c r="J1968" s="2" t="str">
        <f t="shared" si="3924"/>
        <v>N</v>
      </c>
      <c r="K1968" s="6">
        <f t="shared" si="3924"/>
        <v>0.41666666666666669</v>
      </c>
      <c r="L1968" s="2" t="str">
        <f t="shared" si="3924"/>
        <v>Angela</v>
      </c>
      <c r="M1968" s="2">
        <f t="shared" si="3924"/>
        <v>18.899999999999999</v>
      </c>
      <c r="N1968" s="2">
        <f t="shared" si="3924"/>
        <v>2</v>
      </c>
      <c r="O1968" s="2">
        <f t="shared" si="3924"/>
        <v>2</v>
      </c>
      <c r="P1968" s="2" t="str">
        <f t="shared" si="3924"/>
        <v>dez</v>
      </c>
      <c r="Q1968" s="7" t="str">
        <f>IF($N1968=1,IF(ISERROR(VLOOKUP($P1968,'M1'!$A:$C,Q$2,FALSE)),"NOT PRESENT",VLOOKUP($P1968,'M1'!$A:$C,Q$2,FALSE)),IF($N1968=2,IF(ISERROR(VLOOKUP(DATA!$P1968,'M2'!$A:$C,Q$2,FALSE)),"NOT PRESENT",VLOOKUP(DATA!$P1968,'M2'!$A:$C,Q$2,FALSE)),IF($N1968=0,IF(ISERROR(VLOOKUP($P1968,'M1'!$A:$C,Q$2,FALSE)),IF(ISERROR(VLOOKUP(DATA!$P1968,'M2'!$A:$C,Q$2,FALSE)),"NOT PRESENT",VLOOKUP(DATA!$P1968,'M2'!$A:$C,Q$2,FALSE)),VLOOKUP($P1968,'M1'!$A:$C,Q$2,FALSE)),"SPECIFY METHOD")))</f>
        <v>Debris - Zero</v>
      </c>
      <c r="R1968" s="7" t="str">
        <f>IF($N1968=1,IF(ISERROR(VLOOKUP($P1968,'M1'!$A:$C,R$2,FALSE)),"NOT PRESENT",VLOOKUP($P1968,'M1'!$A:$C,R$2,FALSE)),IF($N1968=2,IF(ISERROR(VLOOKUP(DATA!$P1968,'M2'!$A:$C,R$2,FALSE)),"NOT PRESENT",VLOOKUP(DATA!$P1968,'M2'!$A:$C,R$2,FALSE)),IF($N1968=0,IF(ISERROR(VLOOKUP($P1968,'M1'!$A:$C,R$2,FALSE)),IF(ISERROR(VLOOKUP(DATA!$P1968,'M2'!$A:$C,R$2,FALSE)),"NOT PRESENT",VLOOKUP(DATA!$P1968,'M2'!$A:$C,R$2,FALSE)),VLOOKUP($P1968,'M1'!$A:$C,R$2,FALSE)),"SPECIFY METHOD")))</f>
        <v>No Debris found</v>
      </c>
      <c r="S1968" s="33">
        <f t="shared" si="3866"/>
        <v>0</v>
      </c>
      <c r="T1968" s="2">
        <v>0</v>
      </c>
    </row>
    <row r="1969" spans="2:20">
      <c r="B1969" s="2" t="str">
        <f t="shared" ref="B1969:D1969" si="3925">IF(ISERROR(B1968),IF(ISERROR(B1967),IF(ISERROR(B1966),"BLANK",B1966),B1967),B1968)</f>
        <v>LH</v>
      </c>
      <c r="C1969" s="2" t="str">
        <f t="shared" si="3925"/>
        <v>KK</v>
      </c>
      <c r="D1969" s="2" t="str">
        <f t="shared" si="3925"/>
        <v>BC3</v>
      </c>
      <c r="E1969" s="7" t="str">
        <f>IF(ISERROR(VLOOKUP($D1969,SITES!$A:$E,2,FALSE)),"",VLOOKUP($D1969,SITES!$A:$E,2,FALSE))</f>
        <v>Broward County 3</v>
      </c>
      <c r="F1969" s="4">
        <f>IF(ISERROR(VLOOKUP($D1969,SITES!$A:$E,3,FALSE)),"",VLOOKUP($D1969,SITES!$A:$E,3,FALSE))</f>
        <v>26.158633333333334</v>
      </c>
      <c r="G1969" s="31">
        <f>IF(ISERROR(VLOOKUP($D1969,SITES!$A:$E,4,FALSE)),"",VLOOKUP($D1969,SITES!$A:$E,4,FALSE))</f>
        <v>-80.077349999999996</v>
      </c>
      <c r="H1969" s="50">
        <f t="shared" ref="H1969:P1969" si="3926">IF(ISERROR(H1968),IF(ISERROR(H1967),IF(ISERROR(H1966),"BLANK",H1966),H1967),H1968)</f>
        <v>45479</v>
      </c>
      <c r="I1969" s="2">
        <f t="shared" si="3926"/>
        <v>15</v>
      </c>
      <c r="J1969" s="2" t="str">
        <f t="shared" si="3926"/>
        <v>N</v>
      </c>
      <c r="K1969" s="6">
        <f t="shared" si="3926"/>
        <v>0.41666666666666669</v>
      </c>
      <c r="L1969" s="2" t="str">
        <f t="shared" si="3926"/>
        <v>Angela</v>
      </c>
      <c r="M1969" s="2">
        <f t="shared" si="3926"/>
        <v>18.899999999999999</v>
      </c>
      <c r="N1969" s="2">
        <f t="shared" si="3926"/>
        <v>2</v>
      </c>
      <c r="O1969" s="2">
        <f t="shared" si="3926"/>
        <v>2</v>
      </c>
      <c r="P1969" s="2" t="str">
        <f t="shared" si="3926"/>
        <v>dez</v>
      </c>
      <c r="Q1969" s="7" t="str">
        <f>IF($N1969=1,IF(ISERROR(VLOOKUP($P1969,'M1'!$A:$C,Q$2,FALSE)),"NOT PRESENT",VLOOKUP($P1969,'M1'!$A:$C,Q$2,FALSE)),IF($N1969=2,IF(ISERROR(VLOOKUP(DATA!$P1969,'M2'!$A:$C,Q$2,FALSE)),"NOT PRESENT",VLOOKUP(DATA!$P1969,'M2'!$A:$C,Q$2,FALSE)),IF($N1969=0,IF(ISERROR(VLOOKUP($P1969,'M1'!$A:$C,Q$2,FALSE)),IF(ISERROR(VLOOKUP(DATA!$P1969,'M2'!$A:$C,Q$2,FALSE)),"NOT PRESENT",VLOOKUP(DATA!$P1969,'M2'!$A:$C,Q$2,FALSE)),VLOOKUP($P1969,'M1'!$A:$C,Q$2,FALSE)),"SPECIFY METHOD")))</f>
        <v>Debris - Zero</v>
      </c>
      <c r="R1969" s="7" t="str">
        <f>IF($N1969=1,IF(ISERROR(VLOOKUP($P1969,'M1'!$A:$C,R$2,FALSE)),"NOT PRESENT",VLOOKUP($P1969,'M1'!$A:$C,R$2,FALSE)),IF($N1969=2,IF(ISERROR(VLOOKUP(DATA!$P1969,'M2'!$A:$C,R$2,FALSE)),"NOT PRESENT",VLOOKUP(DATA!$P1969,'M2'!$A:$C,R$2,FALSE)),IF($N1969=0,IF(ISERROR(VLOOKUP($P1969,'M1'!$A:$C,R$2,FALSE)),IF(ISERROR(VLOOKUP(DATA!$P1969,'M2'!$A:$C,R$2,FALSE)),"NOT PRESENT",VLOOKUP(DATA!$P1969,'M2'!$A:$C,R$2,FALSE)),VLOOKUP($P1969,'M1'!$A:$C,R$2,FALSE)),"SPECIFY METHOD")))</f>
        <v>No Debris found</v>
      </c>
      <c r="S1969" s="33">
        <f t="shared" si="3866"/>
        <v>0</v>
      </c>
      <c r="T1969" s="2">
        <v>0</v>
      </c>
    </row>
    <row r="1970" spans="2:20">
      <c r="B1970" s="2" t="str">
        <f t="shared" ref="B1970:D1970" si="3927">IF(ISERROR(B1969),IF(ISERROR(B1968),IF(ISERROR(B1967),"BLANK",B1967),B1968),B1969)</f>
        <v>LH</v>
      </c>
      <c r="C1970" s="2" t="str">
        <f t="shared" si="3927"/>
        <v>KK</v>
      </c>
      <c r="D1970" s="2" t="str">
        <f t="shared" si="3927"/>
        <v>BC3</v>
      </c>
      <c r="E1970" s="7" t="str">
        <f>IF(ISERROR(VLOOKUP($D1970,SITES!$A:$E,2,FALSE)),"",VLOOKUP($D1970,SITES!$A:$E,2,FALSE))</f>
        <v>Broward County 3</v>
      </c>
      <c r="F1970" s="4">
        <f>IF(ISERROR(VLOOKUP($D1970,SITES!$A:$E,3,FALSE)),"",VLOOKUP($D1970,SITES!$A:$E,3,FALSE))</f>
        <v>26.158633333333334</v>
      </c>
      <c r="G1970" s="31">
        <f>IF(ISERROR(VLOOKUP($D1970,SITES!$A:$E,4,FALSE)),"",VLOOKUP($D1970,SITES!$A:$E,4,FALSE))</f>
        <v>-80.077349999999996</v>
      </c>
      <c r="H1970" s="50">
        <f t="shared" ref="H1970:P1970" si="3928">IF(ISERROR(H1969),IF(ISERROR(H1968),IF(ISERROR(H1967),"BLANK",H1967),H1968),H1969)</f>
        <v>45479</v>
      </c>
      <c r="I1970" s="2">
        <f t="shared" si="3928"/>
        <v>15</v>
      </c>
      <c r="J1970" s="2" t="str">
        <f t="shared" si="3928"/>
        <v>N</v>
      </c>
      <c r="K1970" s="6">
        <f t="shared" si="3928"/>
        <v>0.41666666666666669</v>
      </c>
      <c r="L1970" s="2" t="str">
        <f t="shared" si="3928"/>
        <v>Angela</v>
      </c>
      <c r="M1970" s="2">
        <f t="shared" si="3928"/>
        <v>18.899999999999999</v>
      </c>
      <c r="N1970" s="2">
        <f t="shared" si="3928"/>
        <v>2</v>
      </c>
      <c r="O1970" s="2">
        <f t="shared" si="3928"/>
        <v>2</v>
      </c>
      <c r="P1970" s="2" t="str">
        <f t="shared" si="3928"/>
        <v>dez</v>
      </c>
      <c r="Q1970" s="7" t="str">
        <f>IF($N1970=1,IF(ISERROR(VLOOKUP($P1970,'M1'!$A:$C,Q$2,FALSE)),"NOT PRESENT",VLOOKUP($P1970,'M1'!$A:$C,Q$2,FALSE)),IF($N1970=2,IF(ISERROR(VLOOKUP(DATA!$P1970,'M2'!$A:$C,Q$2,FALSE)),"NOT PRESENT",VLOOKUP(DATA!$P1970,'M2'!$A:$C,Q$2,FALSE)),IF($N1970=0,IF(ISERROR(VLOOKUP($P1970,'M1'!$A:$C,Q$2,FALSE)),IF(ISERROR(VLOOKUP(DATA!$P1970,'M2'!$A:$C,Q$2,FALSE)),"NOT PRESENT",VLOOKUP(DATA!$P1970,'M2'!$A:$C,Q$2,FALSE)),VLOOKUP($P1970,'M1'!$A:$C,Q$2,FALSE)),"SPECIFY METHOD")))</f>
        <v>Debris - Zero</v>
      </c>
      <c r="R1970" s="7" t="str">
        <f>IF($N1970=1,IF(ISERROR(VLOOKUP($P1970,'M1'!$A:$C,R$2,FALSE)),"NOT PRESENT",VLOOKUP($P1970,'M1'!$A:$C,R$2,FALSE)),IF($N1970=2,IF(ISERROR(VLOOKUP(DATA!$P1970,'M2'!$A:$C,R$2,FALSE)),"NOT PRESENT",VLOOKUP(DATA!$P1970,'M2'!$A:$C,R$2,FALSE)),IF($N1970=0,IF(ISERROR(VLOOKUP($P1970,'M1'!$A:$C,R$2,FALSE)),IF(ISERROR(VLOOKUP(DATA!$P1970,'M2'!$A:$C,R$2,FALSE)),"NOT PRESENT",VLOOKUP(DATA!$P1970,'M2'!$A:$C,R$2,FALSE)),VLOOKUP($P1970,'M1'!$A:$C,R$2,FALSE)),"SPECIFY METHOD")))</f>
        <v>No Debris found</v>
      </c>
      <c r="S1970" s="33">
        <f t="shared" si="3866"/>
        <v>0</v>
      </c>
      <c r="T1970" s="2">
        <v>0</v>
      </c>
    </row>
    <row r="1971" spans="2:20">
      <c r="B1971" s="2" t="str">
        <f t="shared" ref="B1971:D1971" si="3929">IF(ISERROR(B1970),IF(ISERROR(B1969),IF(ISERROR(B1968),"BLANK",B1968),B1969),B1970)</f>
        <v>LH</v>
      </c>
      <c r="C1971" s="2" t="str">
        <f t="shared" si="3929"/>
        <v>KK</v>
      </c>
      <c r="D1971" s="2" t="str">
        <f t="shared" si="3929"/>
        <v>BC3</v>
      </c>
      <c r="E1971" s="7" t="str">
        <f>IF(ISERROR(VLOOKUP($D1971,SITES!$A:$E,2,FALSE)),"",VLOOKUP($D1971,SITES!$A:$E,2,FALSE))</f>
        <v>Broward County 3</v>
      </c>
      <c r="F1971" s="4">
        <f>IF(ISERROR(VLOOKUP($D1971,SITES!$A:$E,3,FALSE)),"",VLOOKUP($D1971,SITES!$A:$E,3,FALSE))</f>
        <v>26.158633333333334</v>
      </c>
      <c r="G1971" s="31">
        <f>IF(ISERROR(VLOOKUP($D1971,SITES!$A:$E,4,FALSE)),"",VLOOKUP($D1971,SITES!$A:$E,4,FALSE))</f>
        <v>-80.077349999999996</v>
      </c>
      <c r="H1971" s="50">
        <f t="shared" ref="H1971:P1971" si="3930">IF(ISERROR(H1970),IF(ISERROR(H1969),IF(ISERROR(H1968),"BLANK",H1968),H1969),H1970)</f>
        <v>45479</v>
      </c>
      <c r="I1971" s="2">
        <f t="shared" si="3930"/>
        <v>15</v>
      </c>
      <c r="J1971" s="2" t="str">
        <f t="shared" si="3930"/>
        <v>N</v>
      </c>
      <c r="K1971" s="6">
        <f t="shared" si="3930"/>
        <v>0.41666666666666669</v>
      </c>
      <c r="L1971" s="2" t="str">
        <f t="shared" si="3930"/>
        <v>Angela</v>
      </c>
      <c r="M1971" s="2">
        <f t="shared" si="3930"/>
        <v>18.899999999999999</v>
      </c>
      <c r="N1971" s="2">
        <f t="shared" si="3930"/>
        <v>2</v>
      </c>
      <c r="O1971" s="2">
        <f t="shared" si="3930"/>
        <v>2</v>
      </c>
      <c r="P1971" s="2" t="str">
        <f t="shared" si="3930"/>
        <v>dez</v>
      </c>
      <c r="Q1971" s="7" t="str">
        <f>IF($N1971=1,IF(ISERROR(VLOOKUP($P1971,'M1'!$A:$C,Q$2,FALSE)),"NOT PRESENT",VLOOKUP($P1971,'M1'!$A:$C,Q$2,FALSE)),IF($N1971=2,IF(ISERROR(VLOOKUP(DATA!$P1971,'M2'!$A:$C,Q$2,FALSE)),"NOT PRESENT",VLOOKUP(DATA!$P1971,'M2'!$A:$C,Q$2,FALSE)),IF($N1971=0,IF(ISERROR(VLOOKUP($P1971,'M1'!$A:$C,Q$2,FALSE)),IF(ISERROR(VLOOKUP(DATA!$P1971,'M2'!$A:$C,Q$2,FALSE)),"NOT PRESENT",VLOOKUP(DATA!$P1971,'M2'!$A:$C,Q$2,FALSE)),VLOOKUP($P1971,'M1'!$A:$C,Q$2,FALSE)),"SPECIFY METHOD")))</f>
        <v>Debris - Zero</v>
      </c>
      <c r="R1971" s="7" t="str">
        <f>IF($N1971=1,IF(ISERROR(VLOOKUP($P1971,'M1'!$A:$C,R$2,FALSE)),"NOT PRESENT",VLOOKUP($P1971,'M1'!$A:$C,R$2,FALSE)),IF($N1971=2,IF(ISERROR(VLOOKUP(DATA!$P1971,'M2'!$A:$C,R$2,FALSE)),"NOT PRESENT",VLOOKUP(DATA!$P1971,'M2'!$A:$C,R$2,FALSE)),IF($N1971=0,IF(ISERROR(VLOOKUP($P1971,'M1'!$A:$C,R$2,FALSE)),IF(ISERROR(VLOOKUP(DATA!$P1971,'M2'!$A:$C,R$2,FALSE)),"NOT PRESENT",VLOOKUP(DATA!$P1971,'M2'!$A:$C,R$2,FALSE)),VLOOKUP($P1971,'M1'!$A:$C,R$2,FALSE)),"SPECIFY METHOD")))</f>
        <v>No Debris found</v>
      </c>
      <c r="S1971" s="33">
        <f t="shared" si="3866"/>
        <v>0</v>
      </c>
      <c r="T1971" s="2">
        <v>0</v>
      </c>
    </row>
    <row r="1972" spans="2:20">
      <c r="B1972" s="2" t="str">
        <f t="shared" ref="B1972:D1972" si="3931">IF(ISERROR(B1971),IF(ISERROR(B1970),IF(ISERROR(B1969),"BLANK",B1969),B1970),B1971)</f>
        <v>LH</v>
      </c>
      <c r="C1972" s="2" t="str">
        <f t="shared" si="3931"/>
        <v>KK</v>
      </c>
      <c r="D1972" s="2" t="str">
        <f t="shared" si="3931"/>
        <v>BC3</v>
      </c>
      <c r="E1972" s="7" t="str">
        <f>IF(ISERROR(VLOOKUP($D1972,SITES!$A:$E,2,FALSE)),"",VLOOKUP($D1972,SITES!$A:$E,2,FALSE))</f>
        <v>Broward County 3</v>
      </c>
      <c r="F1972" s="4">
        <f>IF(ISERROR(VLOOKUP($D1972,SITES!$A:$E,3,FALSE)),"",VLOOKUP($D1972,SITES!$A:$E,3,FALSE))</f>
        <v>26.158633333333334</v>
      </c>
      <c r="G1972" s="31">
        <f>IF(ISERROR(VLOOKUP($D1972,SITES!$A:$E,4,FALSE)),"",VLOOKUP($D1972,SITES!$A:$E,4,FALSE))</f>
        <v>-80.077349999999996</v>
      </c>
      <c r="H1972" s="50">
        <f t="shared" ref="H1972:P1972" si="3932">IF(ISERROR(H1971),IF(ISERROR(H1970),IF(ISERROR(H1969),"BLANK",H1969),H1970),H1971)</f>
        <v>45479</v>
      </c>
      <c r="I1972" s="2">
        <f t="shared" si="3932"/>
        <v>15</v>
      </c>
      <c r="J1972" s="2" t="str">
        <f t="shared" si="3932"/>
        <v>N</v>
      </c>
      <c r="K1972" s="6">
        <f t="shared" si="3932"/>
        <v>0.41666666666666669</v>
      </c>
      <c r="L1972" s="2" t="str">
        <f t="shared" si="3932"/>
        <v>Angela</v>
      </c>
      <c r="M1972" s="2">
        <f t="shared" si="3932"/>
        <v>18.899999999999999</v>
      </c>
      <c r="N1972" s="2">
        <f t="shared" si="3932"/>
        <v>2</v>
      </c>
      <c r="O1972" s="2">
        <f t="shared" si="3932"/>
        <v>2</v>
      </c>
      <c r="P1972" s="2" t="str">
        <f t="shared" si="3932"/>
        <v>dez</v>
      </c>
      <c r="Q1972" s="7" t="str">
        <f>IF($N1972=1,IF(ISERROR(VLOOKUP($P1972,'M1'!$A:$C,Q$2,FALSE)),"NOT PRESENT",VLOOKUP($P1972,'M1'!$A:$C,Q$2,FALSE)),IF($N1972=2,IF(ISERROR(VLOOKUP(DATA!$P1972,'M2'!$A:$C,Q$2,FALSE)),"NOT PRESENT",VLOOKUP(DATA!$P1972,'M2'!$A:$C,Q$2,FALSE)),IF($N1972=0,IF(ISERROR(VLOOKUP($P1972,'M1'!$A:$C,Q$2,FALSE)),IF(ISERROR(VLOOKUP(DATA!$P1972,'M2'!$A:$C,Q$2,FALSE)),"NOT PRESENT",VLOOKUP(DATA!$P1972,'M2'!$A:$C,Q$2,FALSE)),VLOOKUP($P1972,'M1'!$A:$C,Q$2,FALSE)),"SPECIFY METHOD")))</f>
        <v>Debris - Zero</v>
      </c>
      <c r="R1972" s="7" t="str">
        <f>IF($N1972=1,IF(ISERROR(VLOOKUP($P1972,'M1'!$A:$C,R$2,FALSE)),"NOT PRESENT",VLOOKUP($P1972,'M1'!$A:$C,R$2,FALSE)),IF($N1972=2,IF(ISERROR(VLOOKUP(DATA!$P1972,'M2'!$A:$C,R$2,FALSE)),"NOT PRESENT",VLOOKUP(DATA!$P1972,'M2'!$A:$C,R$2,FALSE)),IF($N1972=0,IF(ISERROR(VLOOKUP($P1972,'M1'!$A:$C,R$2,FALSE)),IF(ISERROR(VLOOKUP(DATA!$P1972,'M2'!$A:$C,R$2,FALSE)),"NOT PRESENT",VLOOKUP(DATA!$P1972,'M2'!$A:$C,R$2,FALSE)),VLOOKUP($P1972,'M1'!$A:$C,R$2,FALSE)),"SPECIFY METHOD")))</f>
        <v>No Debris found</v>
      </c>
      <c r="S1972" s="33">
        <f t="shared" si="3866"/>
        <v>0</v>
      </c>
      <c r="T1972" s="2">
        <v>0</v>
      </c>
    </row>
    <row r="1973" spans="2:20">
      <c r="B1973" s="2" t="str">
        <f t="shared" ref="B1973:D1973" si="3933">IF(ISERROR(B1972),IF(ISERROR(B1971),IF(ISERROR(B1970),"BLANK",B1970),B1971),B1972)</f>
        <v>LH</v>
      </c>
      <c r="C1973" s="2" t="str">
        <f t="shared" si="3933"/>
        <v>KK</v>
      </c>
      <c r="D1973" s="2" t="str">
        <f t="shared" si="3933"/>
        <v>BC3</v>
      </c>
      <c r="E1973" s="7" t="str">
        <f>IF(ISERROR(VLOOKUP($D1973,SITES!$A:$E,2,FALSE)),"",VLOOKUP($D1973,SITES!$A:$E,2,FALSE))</f>
        <v>Broward County 3</v>
      </c>
      <c r="F1973" s="4">
        <f>IF(ISERROR(VLOOKUP($D1973,SITES!$A:$E,3,FALSE)),"",VLOOKUP($D1973,SITES!$A:$E,3,FALSE))</f>
        <v>26.158633333333334</v>
      </c>
      <c r="G1973" s="31">
        <f>IF(ISERROR(VLOOKUP($D1973,SITES!$A:$E,4,FALSE)),"",VLOOKUP($D1973,SITES!$A:$E,4,FALSE))</f>
        <v>-80.077349999999996</v>
      </c>
      <c r="H1973" s="50">
        <f t="shared" ref="H1973:P1973" si="3934">IF(ISERROR(H1972),IF(ISERROR(H1971),IF(ISERROR(H1970),"BLANK",H1970),H1971),H1972)</f>
        <v>45479</v>
      </c>
      <c r="I1973" s="2">
        <f t="shared" si="3934"/>
        <v>15</v>
      </c>
      <c r="J1973" s="2" t="str">
        <f t="shared" si="3934"/>
        <v>N</v>
      </c>
      <c r="K1973" s="6">
        <f t="shared" si="3934"/>
        <v>0.41666666666666669</v>
      </c>
      <c r="L1973" s="2" t="str">
        <f t="shared" si="3934"/>
        <v>Angela</v>
      </c>
      <c r="M1973" s="2">
        <f t="shared" si="3934"/>
        <v>18.899999999999999</v>
      </c>
      <c r="N1973" s="2">
        <f t="shared" si="3934"/>
        <v>2</v>
      </c>
      <c r="O1973" s="2">
        <f t="shared" si="3934"/>
        <v>2</v>
      </c>
      <c r="P1973" s="2" t="str">
        <f t="shared" si="3934"/>
        <v>dez</v>
      </c>
      <c r="Q1973" s="7" t="str">
        <f>IF($N1973=1,IF(ISERROR(VLOOKUP($P1973,'M1'!$A:$C,Q$2,FALSE)),"NOT PRESENT",VLOOKUP($P1973,'M1'!$A:$C,Q$2,FALSE)),IF($N1973=2,IF(ISERROR(VLOOKUP(DATA!$P1973,'M2'!$A:$C,Q$2,FALSE)),"NOT PRESENT",VLOOKUP(DATA!$P1973,'M2'!$A:$C,Q$2,FALSE)),IF($N1973=0,IF(ISERROR(VLOOKUP($P1973,'M1'!$A:$C,Q$2,FALSE)),IF(ISERROR(VLOOKUP(DATA!$P1973,'M2'!$A:$C,Q$2,FALSE)),"NOT PRESENT",VLOOKUP(DATA!$P1973,'M2'!$A:$C,Q$2,FALSE)),VLOOKUP($P1973,'M1'!$A:$C,Q$2,FALSE)),"SPECIFY METHOD")))</f>
        <v>Debris - Zero</v>
      </c>
      <c r="R1973" s="7" t="str">
        <f>IF($N1973=1,IF(ISERROR(VLOOKUP($P1973,'M1'!$A:$C,R$2,FALSE)),"NOT PRESENT",VLOOKUP($P1973,'M1'!$A:$C,R$2,FALSE)),IF($N1973=2,IF(ISERROR(VLOOKUP(DATA!$P1973,'M2'!$A:$C,R$2,FALSE)),"NOT PRESENT",VLOOKUP(DATA!$P1973,'M2'!$A:$C,R$2,FALSE)),IF($N1973=0,IF(ISERROR(VLOOKUP($P1973,'M1'!$A:$C,R$2,FALSE)),IF(ISERROR(VLOOKUP(DATA!$P1973,'M2'!$A:$C,R$2,FALSE)),"NOT PRESENT",VLOOKUP(DATA!$P1973,'M2'!$A:$C,R$2,FALSE)),VLOOKUP($P1973,'M1'!$A:$C,R$2,FALSE)),"SPECIFY METHOD")))</f>
        <v>No Debris found</v>
      </c>
      <c r="S1973" s="33">
        <f t="shared" si="3866"/>
        <v>0</v>
      </c>
      <c r="T1973" s="2">
        <v>0</v>
      </c>
    </row>
    <row r="1974" spans="2:20">
      <c r="B1974" s="2" t="str">
        <f t="shared" ref="B1974:D1974" si="3935">IF(ISERROR(B1973),IF(ISERROR(B1972),IF(ISERROR(B1971),"BLANK",B1971),B1972),B1973)</f>
        <v>LH</v>
      </c>
      <c r="C1974" s="2" t="str">
        <f t="shared" si="3935"/>
        <v>KK</v>
      </c>
      <c r="D1974" s="2" t="str">
        <f t="shared" si="3935"/>
        <v>BC3</v>
      </c>
      <c r="E1974" s="7" t="str">
        <f>IF(ISERROR(VLOOKUP($D1974,SITES!$A:$E,2,FALSE)),"",VLOOKUP($D1974,SITES!$A:$E,2,FALSE))</f>
        <v>Broward County 3</v>
      </c>
      <c r="F1974" s="4">
        <f>IF(ISERROR(VLOOKUP($D1974,SITES!$A:$E,3,FALSE)),"",VLOOKUP($D1974,SITES!$A:$E,3,FALSE))</f>
        <v>26.158633333333334</v>
      </c>
      <c r="G1974" s="31">
        <f>IF(ISERROR(VLOOKUP($D1974,SITES!$A:$E,4,FALSE)),"",VLOOKUP($D1974,SITES!$A:$E,4,FALSE))</f>
        <v>-80.077349999999996</v>
      </c>
      <c r="H1974" s="50">
        <f t="shared" ref="H1974:P1974" si="3936">IF(ISERROR(H1973),IF(ISERROR(H1972),IF(ISERROR(H1971),"BLANK",H1971),H1972),H1973)</f>
        <v>45479</v>
      </c>
      <c r="I1974" s="2">
        <f t="shared" si="3936"/>
        <v>15</v>
      </c>
      <c r="J1974" s="2" t="str">
        <f t="shared" si="3936"/>
        <v>N</v>
      </c>
      <c r="K1974" s="6">
        <f t="shared" si="3936"/>
        <v>0.41666666666666669</v>
      </c>
      <c r="L1974" s="2" t="str">
        <f t="shared" si="3936"/>
        <v>Angela</v>
      </c>
      <c r="M1974" s="2">
        <f t="shared" si="3936"/>
        <v>18.899999999999999</v>
      </c>
      <c r="N1974" s="2">
        <f t="shared" si="3936"/>
        <v>2</v>
      </c>
      <c r="O1974" s="2">
        <f t="shared" si="3936"/>
        <v>2</v>
      </c>
      <c r="P1974" s="2" t="str">
        <f t="shared" si="3936"/>
        <v>dez</v>
      </c>
      <c r="Q1974" s="7" t="str">
        <f>IF($N1974=1,IF(ISERROR(VLOOKUP($P1974,'M1'!$A:$C,Q$2,FALSE)),"NOT PRESENT",VLOOKUP($P1974,'M1'!$A:$C,Q$2,FALSE)),IF($N1974=2,IF(ISERROR(VLOOKUP(DATA!$P1974,'M2'!$A:$C,Q$2,FALSE)),"NOT PRESENT",VLOOKUP(DATA!$P1974,'M2'!$A:$C,Q$2,FALSE)),IF($N1974=0,IF(ISERROR(VLOOKUP($P1974,'M1'!$A:$C,Q$2,FALSE)),IF(ISERROR(VLOOKUP(DATA!$P1974,'M2'!$A:$C,Q$2,FALSE)),"NOT PRESENT",VLOOKUP(DATA!$P1974,'M2'!$A:$C,Q$2,FALSE)),VLOOKUP($P1974,'M1'!$A:$C,Q$2,FALSE)),"SPECIFY METHOD")))</f>
        <v>Debris - Zero</v>
      </c>
      <c r="R1974" s="7" t="str">
        <f>IF($N1974=1,IF(ISERROR(VLOOKUP($P1974,'M1'!$A:$C,R$2,FALSE)),"NOT PRESENT",VLOOKUP($P1974,'M1'!$A:$C,R$2,FALSE)),IF($N1974=2,IF(ISERROR(VLOOKUP(DATA!$P1974,'M2'!$A:$C,R$2,FALSE)),"NOT PRESENT",VLOOKUP(DATA!$P1974,'M2'!$A:$C,R$2,FALSE)),IF($N1974=0,IF(ISERROR(VLOOKUP($P1974,'M1'!$A:$C,R$2,FALSE)),IF(ISERROR(VLOOKUP(DATA!$P1974,'M2'!$A:$C,R$2,FALSE)),"NOT PRESENT",VLOOKUP(DATA!$P1974,'M2'!$A:$C,R$2,FALSE)),VLOOKUP($P1974,'M1'!$A:$C,R$2,FALSE)),"SPECIFY METHOD")))</f>
        <v>No Debris found</v>
      </c>
      <c r="S1974" s="33">
        <f t="shared" si="3866"/>
        <v>0</v>
      </c>
      <c r="T1974" s="2">
        <v>0</v>
      </c>
    </row>
    <row r="1975" spans="2:20">
      <c r="B1975" s="2" t="str">
        <f t="shared" ref="B1975:D1975" si="3937">IF(ISERROR(B1974),IF(ISERROR(B1973),IF(ISERROR(B1972),"BLANK",B1972),B1973),B1974)</f>
        <v>LH</v>
      </c>
      <c r="C1975" s="2" t="str">
        <f t="shared" si="3937"/>
        <v>KK</v>
      </c>
      <c r="D1975" s="2" t="str">
        <f t="shared" si="3937"/>
        <v>BC3</v>
      </c>
      <c r="E1975" s="7" t="str">
        <f>IF(ISERROR(VLOOKUP($D1975,SITES!$A:$E,2,FALSE)),"",VLOOKUP($D1975,SITES!$A:$E,2,FALSE))</f>
        <v>Broward County 3</v>
      </c>
      <c r="F1975" s="4">
        <f>IF(ISERROR(VLOOKUP($D1975,SITES!$A:$E,3,FALSE)),"",VLOOKUP($D1975,SITES!$A:$E,3,FALSE))</f>
        <v>26.158633333333334</v>
      </c>
      <c r="G1975" s="31">
        <f>IF(ISERROR(VLOOKUP($D1975,SITES!$A:$E,4,FALSE)),"",VLOOKUP($D1975,SITES!$A:$E,4,FALSE))</f>
        <v>-80.077349999999996</v>
      </c>
      <c r="H1975" s="50">
        <f t="shared" ref="H1975:P1975" si="3938">IF(ISERROR(H1974),IF(ISERROR(H1973),IF(ISERROR(H1972),"BLANK",H1972),H1973),H1974)</f>
        <v>45479</v>
      </c>
      <c r="I1975" s="2">
        <f t="shared" si="3938"/>
        <v>15</v>
      </c>
      <c r="J1975" s="2" t="str">
        <f t="shared" si="3938"/>
        <v>N</v>
      </c>
      <c r="K1975" s="6">
        <f t="shared" si="3938"/>
        <v>0.41666666666666669</v>
      </c>
      <c r="L1975" s="2" t="str">
        <f t="shared" si="3938"/>
        <v>Angela</v>
      </c>
      <c r="M1975" s="2">
        <f t="shared" si="3938"/>
        <v>18.899999999999999</v>
      </c>
      <c r="N1975" s="2">
        <f t="shared" si="3938"/>
        <v>2</v>
      </c>
      <c r="O1975" s="2">
        <f t="shared" si="3938"/>
        <v>2</v>
      </c>
      <c r="P1975" s="2" t="str">
        <f t="shared" si="3938"/>
        <v>dez</v>
      </c>
      <c r="Q1975" s="7" t="str">
        <f>IF($N1975=1,IF(ISERROR(VLOOKUP($P1975,'M1'!$A:$C,Q$2,FALSE)),"NOT PRESENT",VLOOKUP($P1975,'M1'!$A:$C,Q$2,FALSE)),IF($N1975=2,IF(ISERROR(VLOOKUP(DATA!$P1975,'M2'!$A:$C,Q$2,FALSE)),"NOT PRESENT",VLOOKUP(DATA!$P1975,'M2'!$A:$C,Q$2,FALSE)),IF($N1975=0,IF(ISERROR(VLOOKUP($P1975,'M1'!$A:$C,Q$2,FALSE)),IF(ISERROR(VLOOKUP(DATA!$P1975,'M2'!$A:$C,Q$2,FALSE)),"NOT PRESENT",VLOOKUP(DATA!$P1975,'M2'!$A:$C,Q$2,FALSE)),VLOOKUP($P1975,'M1'!$A:$C,Q$2,FALSE)),"SPECIFY METHOD")))</f>
        <v>Debris - Zero</v>
      </c>
      <c r="R1975" s="7" t="str">
        <f>IF($N1975=1,IF(ISERROR(VLOOKUP($P1975,'M1'!$A:$C,R$2,FALSE)),"NOT PRESENT",VLOOKUP($P1975,'M1'!$A:$C,R$2,FALSE)),IF($N1975=2,IF(ISERROR(VLOOKUP(DATA!$P1975,'M2'!$A:$C,R$2,FALSE)),"NOT PRESENT",VLOOKUP(DATA!$P1975,'M2'!$A:$C,R$2,FALSE)),IF($N1975=0,IF(ISERROR(VLOOKUP($P1975,'M1'!$A:$C,R$2,FALSE)),IF(ISERROR(VLOOKUP(DATA!$P1975,'M2'!$A:$C,R$2,FALSE)),"NOT PRESENT",VLOOKUP(DATA!$P1975,'M2'!$A:$C,R$2,FALSE)),VLOOKUP($P1975,'M1'!$A:$C,R$2,FALSE)),"SPECIFY METHOD")))</f>
        <v>No Debris found</v>
      </c>
      <c r="S1975" s="33">
        <f t="shared" si="3866"/>
        <v>0</v>
      </c>
      <c r="T1975" s="2">
        <v>0</v>
      </c>
    </row>
    <row r="1976" spans="2:20">
      <c r="B1976" s="2" t="str">
        <f t="shared" ref="B1976:D1976" si="3939">IF(ISERROR(B1975),IF(ISERROR(B1974),IF(ISERROR(B1973),"BLANK",B1973),B1974),B1975)</f>
        <v>LH</v>
      </c>
      <c r="C1976" s="2" t="str">
        <f t="shared" si="3939"/>
        <v>KK</v>
      </c>
      <c r="D1976" s="2" t="str">
        <f t="shared" si="3939"/>
        <v>BC3</v>
      </c>
      <c r="E1976" s="7" t="str">
        <f>IF(ISERROR(VLOOKUP($D1976,SITES!$A:$E,2,FALSE)),"",VLOOKUP($D1976,SITES!$A:$E,2,FALSE))</f>
        <v>Broward County 3</v>
      </c>
      <c r="F1976" s="4">
        <f>IF(ISERROR(VLOOKUP($D1976,SITES!$A:$E,3,FALSE)),"",VLOOKUP($D1976,SITES!$A:$E,3,FALSE))</f>
        <v>26.158633333333334</v>
      </c>
      <c r="G1976" s="31">
        <f>IF(ISERROR(VLOOKUP($D1976,SITES!$A:$E,4,FALSE)),"",VLOOKUP($D1976,SITES!$A:$E,4,FALSE))</f>
        <v>-80.077349999999996</v>
      </c>
      <c r="H1976" s="50">
        <f t="shared" ref="H1976:P1976" si="3940">IF(ISERROR(H1975),IF(ISERROR(H1974),IF(ISERROR(H1973),"BLANK",H1973),H1974),H1975)</f>
        <v>45479</v>
      </c>
      <c r="I1976" s="2">
        <f t="shared" si="3940"/>
        <v>15</v>
      </c>
      <c r="J1976" s="2" t="str">
        <f t="shared" si="3940"/>
        <v>N</v>
      </c>
      <c r="K1976" s="6">
        <f t="shared" si="3940"/>
        <v>0.41666666666666669</v>
      </c>
      <c r="L1976" s="2" t="str">
        <f t="shared" si="3940"/>
        <v>Angela</v>
      </c>
      <c r="M1976" s="2">
        <f t="shared" si="3940"/>
        <v>18.899999999999999</v>
      </c>
      <c r="N1976" s="2">
        <f t="shared" si="3940"/>
        <v>2</v>
      </c>
      <c r="O1976" s="2">
        <f t="shared" si="3940"/>
        <v>2</v>
      </c>
      <c r="P1976" s="2" t="str">
        <f t="shared" si="3940"/>
        <v>dez</v>
      </c>
      <c r="Q1976" s="7" t="str">
        <f>IF($N1976=1,IF(ISERROR(VLOOKUP($P1976,'M1'!$A:$C,Q$2,FALSE)),"NOT PRESENT",VLOOKUP($P1976,'M1'!$A:$C,Q$2,FALSE)),IF($N1976=2,IF(ISERROR(VLOOKUP(DATA!$P1976,'M2'!$A:$C,Q$2,FALSE)),"NOT PRESENT",VLOOKUP(DATA!$P1976,'M2'!$A:$C,Q$2,FALSE)),IF($N1976=0,IF(ISERROR(VLOOKUP($P1976,'M1'!$A:$C,Q$2,FALSE)),IF(ISERROR(VLOOKUP(DATA!$P1976,'M2'!$A:$C,Q$2,FALSE)),"NOT PRESENT",VLOOKUP(DATA!$P1976,'M2'!$A:$C,Q$2,FALSE)),VLOOKUP($P1976,'M1'!$A:$C,Q$2,FALSE)),"SPECIFY METHOD")))</f>
        <v>Debris - Zero</v>
      </c>
      <c r="R1976" s="7" t="str">
        <f>IF($N1976=1,IF(ISERROR(VLOOKUP($P1976,'M1'!$A:$C,R$2,FALSE)),"NOT PRESENT",VLOOKUP($P1976,'M1'!$A:$C,R$2,FALSE)),IF($N1976=2,IF(ISERROR(VLOOKUP(DATA!$P1976,'M2'!$A:$C,R$2,FALSE)),"NOT PRESENT",VLOOKUP(DATA!$P1976,'M2'!$A:$C,R$2,FALSE)),IF($N1976=0,IF(ISERROR(VLOOKUP($P1976,'M1'!$A:$C,R$2,FALSE)),IF(ISERROR(VLOOKUP(DATA!$P1976,'M2'!$A:$C,R$2,FALSE)),"NOT PRESENT",VLOOKUP(DATA!$P1976,'M2'!$A:$C,R$2,FALSE)),VLOOKUP($P1976,'M1'!$A:$C,R$2,FALSE)),"SPECIFY METHOD")))</f>
        <v>No Debris found</v>
      </c>
      <c r="S1976" s="33">
        <f t="shared" si="3866"/>
        <v>0</v>
      </c>
      <c r="T1976" s="2">
        <v>0</v>
      </c>
    </row>
    <row r="1977" spans="2:20">
      <c r="B1977" s="2" t="str">
        <f t="shared" ref="B1977:D1977" si="3941">IF(ISERROR(B1976),IF(ISERROR(B1975),IF(ISERROR(B1974),"BLANK",B1974),B1975),B1976)</f>
        <v>LH</v>
      </c>
      <c r="C1977" s="2" t="str">
        <f t="shared" si="3941"/>
        <v>KK</v>
      </c>
      <c r="D1977" s="2" t="str">
        <f t="shared" si="3941"/>
        <v>BC3</v>
      </c>
      <c r="E1977" s="7" t="str">
        <f>IF(ISERROR(VLOOKUP($D1977,SITES!$A:$E,2,FALSE)),"",VLOOKUP($D1977,SITES!$A:$E,2,FALSE))</f>
        <v>Broward County 3</v>
      </c>
      <c r="F1977" s="4">
        <f>IF(ISERROR(VLOOKUP($D1977,SITES!$A:$E,3,FALSE)),"",VLOOKUP($D1977,SITES!$A:$E,3,FALSE))</f>
        <v>26.158633333333334</v>
      </c>
      <c r="G1977" s="31">
        <f>IF(ISERROR(VLOOKUP($D1977,SITES!$A:$E,4,FALSE)),"",VLOOKUP($D1977,SITES!$A:$E,4,FALSE))</f>
        <v>-80.077349999999996</v>
      </c>
      <c r="H1977" s="50">
        <f t="shared" ref="H1977:P1977" si="3942">IF(ISERROR(H1976),IF(ISERROR(H1975),IF(ISERROR(H1974),"BLANK",H1974),H1975),H1976)</f>
        <v>45479</v>
      </c>
      <c r="I1977" s="2">
        <f t="shared" si="3942"/>
        <v>15</v>
      </c>
      <c r="J1977" s="2" t="str">
        <f t="shared" si="3942"/>
        <v>N</v>
      </c>
      <c r="K1977" s="6">
        <f t="shared" si="3942"/>
        <v>0.41666666666666669</v>
      </c>
      <c r="L1977" s="2" t="str">
        <f t="shared" si="3942"/>
        <v>Angela</v>
      </c>
      <c r="M1977" s="2">
        <f t="shared" si="3942"/>
        <v>18.899999999999999</v>
      </c>
      <c r="N1977" s="2">
        <f t="shared" si="3942"/>
        <v>2</v>
      </c>
      <c r="O1977" s="2">
        <f t="shared" si="3942"/>
        <v>2</v>
      </c>
      <c r="P1977" s="2" t="str">
        <f t="shared" si="3942"/>
        <v>dez</v>
      </c>
      <c r="Q1977" s="7" t="str">
        <f>IF($N1977=1,IF(ISERROR(VLOOKUP($P1977,'M1'!$A:$C,Q$2,FALSE)),"NOT PRESENT",VLOOKUP($P1977,'M1'!$A:$C,Q$2,FALSE)),IF($N1977=2,IF(ISERROR(VLOOKUP(DATA!$P1977,'M2'!$A:$C,Q$2,FALSE)),"NOT PRESENT",VLOOKUP(DATA!$P1977,'M2'!$A:$C,Q$2,FALSE)),IF($N1977=0,IF(ISERROR(VLOOKUP($P1977,'M1'!$A:$C,Q$2,FALSE)),IF(ISERROR(VLOOKUP(DATA!$P1977,'M2'!$A:$C,Q$2,FALSE)),"NOT PRESENT",VLOOKUP(DATA!$P1977,'M2'!$A:$C,Q$2,FALSE)),VLOOKUP($P1977,'M1'!$A:$C,Q$2,FALSE)),"SPECIFY METHOD")))</f>
        <v>Debris - Zero</v>
      </c>
      <c r="R1977" s="7" t="str">
        <f>IF($N1977=1,IF(ISERROR(VLOOKUP($P1977,'M1'!$A:$C,R$2,FALSE)),"NOT PRESENT",VLOOKUP($P1977,'M1'!$A:$C,R$2,FALSE)),IF($N1977=2,IF(ISERROR(VLOOKUP(DATA!$P1977,'M2'!$A:$C,R$2,FALSE)),"NOT PRESENT",VLOOKUP(DATA!$P1977,'M2'!$A:$C,R$2,FALSE)),IF($N1977=0,IF(ISERROR(VLOOKUP($P1977,'M1'!$A:$C,R$2,FALSE)),IF(ISERROR(VLOOKUP(DATA!$P1977,'M2'!$A:$C,R$2,FALSE)),"NOT PRESENT",VLOOKUP(DATA!$P1977,'M2'!$A:$C,R$2,FALSE)),VLOOKUP($P1977,'M1'!$A:$C,R$2,FALSE)),"SPECIFY METHOD")))</f>
        <v>No Debris found</v>
      </c>
      <c r="S1977" s="33">
        <f t="shared" si="3866"/>
        <v>0</v>
      </c>
      <c r="T1977" s="2">
        <v>0</v>
      </c>
    </row>
    <row r="1978" spans="2:20">
      <c r="B1978" s="2" t="str">
        <f t="shared" ref="B1978:D1978" si="3943">IF(ISERROR(B1977),IF(ISERROR(B1976),IF(ISERROR(B1975),"BLANK",B1975),B1976),B1977)</f>
        <v>LH</v>
      </c>
      <c r="C1978" s="2" t="str">
        <f t="shared" si="3943"/>
        <v>KK</v>
      </c>
      <c r="D1978" s="2" t="str">
        <f t="shared" si="3943"/>
        <v>BC3</v>
      </c>
      <c r="E1978" s="7" t="str">
        <f>IF(ISERROR(VLOOKUP($D1978,SITES!$A:$E,2,FALSE)),"",VLOOKUP($D1978,SITES!$A:$E,2,FALSE))</f>
        <v>Broward County 3</v>
      </c>
      <c r="F1978" s="4">
        <f>IF(ISERROR(VLOOKUP($D1978,SITES!$A:$E,3,FALSE)),"",VLOOKUP($D1978,SITES!$A:$E,3,FALSE))</f>
        <v>26.158633333333334</v>
      </c>
      <c r="G1978" s="31">
        <f>IF(ISERROR(VLOOKUP($D1978,SITES!$A:$E,4,FALSE)),"",VLOOKUP($D1978,SITES!$A:$E,4,FALSE))</f>
        <v>-80.077349999999996</v>
      </c>
      <c r="H1978" s="50">
        <f t="shared" ref="H1978:P1978" si="3944">IF(ISERROR(H1977),IF(ISERROR(H1976),IF(ISERROR(H1975),"BLANK",H1975),H1976),H1977)</f>
        <v>45479</v>
      </c>
      <c r="I1978" s="2">
        <f t="shared" si="3944"/>
        <v>15</v>
      </c>
      <c r="J1978" s="2" t="str">
        <f t="shared" si="3944"/>
        <v>N</v>
      </c>
      <c r="K1978" s="6">
        <f t="shared" si="3944"/>
        <v>0.41666666666666669</v>
      </c>
      <c r="L1978" s="2" t="str">
        <f t="shared" si="3944"/>
        <v>Angela</v>
      </c>
      <c r="M1978" s="2">
        <f t="shared" si="3944"/>
        <v>18.899999999999999</v>
      </c>
      <c r="N1978" s="2">
        <f t="shared" si="3944"/>
        <v>2</v>
      </c>
      <c r="O1978" s="2">
        <f t="shared" si="3944"/>
        <v>2</v>
      </c>
      <c r="P1978" s="2" t="str">
        <f t="shared" si="3944"/>
        <v>dez</v>
      </c>
      <c r="Q1978" s="7" t="str">
        <f>IF($N1978=1,IF(ISERROR(VLOOKUP($P1978,'M1'!$A:$C,Q$2,FALSE)),"NOT PRESENT",VLOOKUP($P1978,'M1'!$A:$C,Q$2,FALSE)),IF($N1978=2,IF(ISERROR(VLOOKUP(DATA!$P1978,'M2'!$A:$C,Q$2,FALSE)),"NOT PRESENT",VLOOKUP(DATA!$P1978,'M2'!$A:$C,Q$2,FALSE)),IF($N1978=0,IF(ISERROR(VLOOKUP($P1978,'M1'!$A:$C,Q$2,FALSE)),IF(ISERROR(VLOOKUP(DATA!$P1978,'M2'!$A:$C,Q$2,FALSE)),"NOT PRESENT",VLOOKUP(DATA!$P1978,'M2'!$A:$C,Q$2,FALSE)),VLOOKUP($P1978,'M1'!$A:$C,Q$2,FALSE)),"SPECIFY METHOD")))</f>
        <v>Debris - Zero</v>
      </c>
      <c r="R1978" s="7" t="str">
        <f>IF($N1978=1,IF(ISERROR(VLOOKUP($P1978,'M1'!$A:$C,R$2,FALSE)),"NOT PRESENT",VLOOKUP($P1978,'M1'!$A:$C,R$2,FALSE)),IF($N1978=2,IF(ISERROR(VLOOKUP(DATA!$P1978,'M2'!$A:$C,R$2,FALSE)),"NOT PRESENT",VLOOKUP(DATA!$P1978,'M2'!$A:$C,R$2,FALSE)),IF($N1978=0,IF(ISERROR(VLOOKUP($P1978,'M1'!$A:$C,R$2,FALSE)),IF(ISERROR(VLOOKUP(DATA!$P1978,'M2'!$A:$C,R$2,FALSE)),"NOT PRESENT",VLOOKUP(DATA!$P1978,'M2'!$A:$C,R$2,FALSE)),VLOOKUP($P1978,'M1'!$A:$C,R$2,FALSE)),"SPECIFY METHOD")))</f>
        <v>No Debris found</v>
      </c>
      <c r="S1978" s="33">
        <f t="shared" si="3866"/>
        <v>0</v>
      </c>
      <c r="T1978" s="2">
        <v>0</v>
      </c>
    </row>
    <row r="1979" spans="2:20">
      <c r="B1979" s="2" t="str">
        <f t="shared" ref="B1979:D1979" si="3945">IF(ISERROR(B1978),IF(ISERROR(B1977),IF(ISERROR(B1976),"BLANK",B1976),B1977),B1978)</f>
        <v>LH</v>
      </c>
      <c r="C1979" s="2" t="str">
        <f t="shared" si="3945"/>
        <v>KK</v>
      </c>
      <c r="D1979" s="2" t="str">
        <f t="shared" si="3945"/>
        <v>BC3</v>
      </c>
      <c r="E1979" s="7" t="str">
        <f>IF(ISERROR(VLOOKUP($D1979,SITES!$A:$E,2,FALSE)),"",VLOOKUP($D1979,SITES!$A:$E,2,FALSE))</f>
        <v>Broward County 3</v>
      </c>
      <c r="F1979" s="4">
        <f>IF(ISERROR(VLOOKUP($D1979,SITES!$A:$E,3,FALSE)),"",VLOOKUP($D1979,SITES!$A:$E,3,FALSE))</f>
        <v>26.158633333333334</v>
      </c>
      <c r="G1979" s="31">
        <f>IF(ISERROR(VLOOKUP($D1979,SITES!$A:$E,4,FALSE)),"",VLOOKUP($D1979,SITES!$A:$E,4,FALSE))</f>
        <v>-80.077349999999996</v>
      </c>
      <c r="H1979" s="50">
        <f t="shared" ref="H1979:P1979" si="3946">IF(ISERROR(H1978),IF(ISERROR(H1977),IF(ISERROR(H1976),"BLANK",H1976),H1977),H1978)</f>
        <v>45479</v>
      </c>
      <c r="I1979" s="2">
        <f t="shared" si="3946"/>
        <v>15</v>
      </c>
      <c r="J1979" s="2" t="str">
        <f t="shared" si="3946"/>
        <v>N</v>
      </c>
      <c r="K1979" s="6">
        <f t="shared" si="3946"/>
        <v>0.41666666666666669</v>
      </c>
      <c r="L1979" s="2" t="str">
        <f t="shared" si="3946"/>
        <v>Angela</v>
      </c>
      <c r="M1979" s="2">
        <f t="shared" si="3946"/>
        <v>18.899999999999999</v>
      </c>
      <c r="N1979" s="2">
        <f t="shared" si="3946"/>
        <v>2</v>
      </c>
      <c r="O1979" s="2">
        <f t="shared" si="3946"/>
        <v>2</v>
      </c>
      <c r="P1979" s="2" t="str">
        <f t="shared" si="3946"/>
        <v>dez</v>
      </c>
      <c r="Q1979" s="7" t="str">
        <f>IF($N1979=1,IF(ISERROR(VLOOKUP($P1979,'M1'!$A:$C,Q$2,FALSE)),"NOT PRESENT",VLOOKUP($P1979,'M1'!$A:$C,Q$2,FALSE)),IF($N1979=2,IF(ISERROR(VLOOKUP(DATA!$P1979,'M2'!$A:$C,Q$2,FALSE)),"NOT PRESENT",VLOOKUP(DATA!$P1979,'M2'!$A:$C,Q$2,FALSE)),IF($N1979=0,IF(ISERROR(VLOOKUP($P1979,'M1'!$A:$C,Q$2,FALSE)),IF(ISERROR(VLOOKUP(DATA!$P1979,'M2'!$A:$C,Q$2,FALSE)),"NOT PRESENT",VLOOKUP(DATA!$P1979,'M2'!$A:$C,Q$2,FALSE)),VLOOKUP($P1979,'M1'!$A:$C,Q$2,FALSE)),"SPECIFY METHOD")))</f>
        <v>Debris - Zero</v>
      </c>
      <c r="R1979" s="7" t="str">
        <f>IF($N1979=1,IF(ISERROR(VLOOKUP($P1979,'M1'!$A:$C,R$2,FALSE)),"NOT PRESENT",VLOOKUP($P1979,'M1'!$A:$C,R$2,FALSE)),IF($N1979=2,IF(ISERROR(VLOOKUP(DATA!$P1979,'M2'!$A:$C,R$2,FALSE)),"NOT PRESENT",VLOOKUP(DATA!$P1979,'M2'!$A:$C,R$2,FALSE)),IF($N1979=0,IF(ISERROR(VLOOKUP($P1979,'M1'!$A:$C,R$2,FALSE)),IF(ISERROR(VLOOKUP(DATA!$P1979,'M2'!$A:$C,R$2,FALSE)),"NOT PRESENT",VLOOKUP(DATA!$P1979,'M2'!$A:$C,R$2,FALSE)),VLOOKUP($P1979,'M1'!$A:$C,R$2,FALSE)),"SPECIFY METHOD")))</f>
        <v>No Debris found</v>
      </c>
      <c r="S1979" s="33">
        <f t="shared" si="3866"/>
        <v>0</v>
      </c>
      <c r="T1979" s="2">
        <v>0</v>
      </c>
    </row>
    <row r="1980" spans="2:20">
      <c r="B1980" s="2" t="str">
        <f t="shared" ref="B1980:D1980" si="3947">IF(ISERROR(B1979),IF(ISERROR(B1978),IF(ISERROR(B1977),"BLANK",B1977),B1978),B1979)</f>
        <v>LH</v>
      </c>
      <c r="C1980" s="2" t="str">
        <f t="shared" si="3947"/>
        <v>KK</v>
      </c>
      <c r="D1980" s="2" t="str">
        <f t="shared" si="3947"/>
        <v>BC3</v>
      </c>
      <c r="E1980" s="7" t="str">
        <f>IF(ISERROR(VLOOKUP($D1980,SITES!$A:$E,2,FALSE)),"",VLOOKUP($D1980,SITES!$A:$E,2,FALSE))</f>
        <v>Broward County 3</v>
      </c>
      <c r="F1980" s="4">
        <f>IF(ISERROR(VLOOKUP($D1980,SITES!$A:$E,3,FALSE)),"",VLOOKUP($D1980,SITES!$A:$E,3,FALSE))</f>
        <v>26.158633333333334</v>
      </c>
      <c r="G1980" s="31">
        <f>IF(ISERROR(VLOOKUP($D1980,SITES!$A:$E,4,FALSE)),"",VLOOKUP($D1980,SITES!$A:$E,4,FALSE))</f>
        <v>-80.077349999999996</v>
      </c>
      <c r="H1980" s="50">
        <f t="shared" ref="H1980:P1980" si="3948">IF(ISERROR(H1979),IF(ISERROR(H1978),IF(ISERROR(H1977),"BLANK",H1977),H1978),H1979)</f>
        <v>45479</v>
      </c>
      <c r="I1980" s="2">
        <f t="shared" si="3948"/>
        <v>15</v>
      </c>
      <c r="J1980" s="2" t="str">
        <f t="shared" si="3948"/>
        <v>N</v>
      </c>
      <c r="K1980" s="6">
        <f t="shared" si="3948"/>
        <v>0.41666666666666669</v>
      </c>
      <c r="L1980" s="2" t="str">
        <f t="shared" si="3948"/>
        <v>Angela</v>
      </c>
      <c r="M1980" s="2">
        <f t="shared" si="3948"/>
        <v>18.899999999999999</v>
      </c>
      <c r="N1980" s="2">
        <f t="shared" si="3948"/>
        <v>2</v>
      </c>
      <c r="O1980" s="2">
        <f t="shared" si="3948"/>
        <v>2</v>
      </c>
      <c r="P1980" s="2" t="str">
        <f t="shared" si="3948"/>
        <v>dez</v>
      </c>
      <c r="Q1980" s="7" t="str">
        <f>IF($N1980=1,IF(ISERROR(VLOOKUP($P1980,'M1'!$A:$C,Q$2,FALSE)),"NOT PRESENT",VLOOKUP($P1980,'M1'!$A:$C,Q$2,FALSE)),IF($N1980=2,IF(ISERROR(VLOOKUP(DATA!$P1980,'M2'!$A:$C,Q$2,FALSE)),"NOT PRESENT",VLOOKUP(DATA!$P1980,'M2'!$A:$C,Q$2,FALSE)),IF($N1980=0,IF(ISERROR(VLOOKUP($P1980,'M1'!$A:$C,Q$2,FALSE)),IF(ISERROR(VLOOKUP(DATA!$P1980,'M2'!$A:$C,Q$2,FALSE)),"NOT PRESENT",VLOOKUP(DATA!$P1980,'M2'!$A:$C,Q$2,FALSE)),VLOOKUP($P1980,'M1'!$A:$C,Q$2,FALSE)),"SPECIFY METHOD")))</f>
        <v>Debris - Zero</v>
      </c>
      <c r="R1980" s="7" t="str">
        <f>IF($N1980=1,IF(ISERROR(VLOOKUP($P1980,'M1'!$A:$C,R$2,FALSE)),"NOT PRESENT",VLOOKUP($P1980,'M1'!$A:$C,R$2,FALSE)),IF($N1980=2,IF(ISERROR(VLOOKUP(DATA!$P1980,'M2'!$A:$C,R$2,FALSE)),"NOT PRESENT",VLOOKUP(DATA!$P1980,'M2'!$A:$C,R$2,FALSE)),IF($N1980=0,IF(ISERROR(VLOOKUP($P1980,'M1'!$A:$C,R$2,FALSE)),IF(ISERROR(VLOOKUP(DATA!$P1980,'M2'!$A:$C,R$2,FALSE)),"NOT PRESENT",VLOOKUP(DATA!$P1980,'M2'!$A:$C,R$2,FALSE)),VLOOKUP($P1980,'M1'!$A:$C,R$2,FALSE)),"SPECIFY METHOD")))</f>
        <v>No Debris found</v>
      </c>
      <c r="S1980" s="33">
        <f t="shared" si="3866"/>
        <v>0</v>
      </c>
      <c r="T1980" s="2">
        <v>0</v>
      </c>
    </row>
    <row r="1981" spans="2:20">
      <c r="B1981" s="2" t="str">
        <f t="shared" ref="B1981:D1981" si="3949">IF(ISERROR(B1980),IF(ISERROR(B1979),IF(ISERROR(B1978),"BLANK",B1978),B1979),B1980)</f>
        <v>LH</v>
      </c>
      <c r="C1981" s="2" t="str">
        <f t="shared" si="3949"/>
        <v>KK</v>
      </c>
      <c r="D1981" s="2" t="str">
        <f t="shared" si="3949"/>
        <v>BC3</v>
      </c>
      <c r="E1981" s="7" t="str">
        <f>IF(ISERROR(VLOOKUP($D1981,SITES!$A:$E,2,FALSE)),"",VLOOKUP($D1981,SITES!$A:$E,2,FALSE))</f>
        <v>Broward County 3</v>
      </c>
      <c r="F1981" s="4">
        <f>IF(ISERROR(VLOOKUP($D1981,SITES!$A:$E,3,FALSE)),"",VLOOKUP($D1981,SITES!$A:$E,3,FALSE))</f>
        <v>26.158633333333334</v>
      </c>
      <c r="G1981" s="31">
        <f>IF(ISERROR(VLOOKUP($D1981,SITES!$A:$E,4,FALSE)),"",VLOOKUP($D1981,SITES!$A:$E,4,FALSE))</f>
        <v>-80.077349999999996</v>
      </c>
      <c r="H1981" s="50">
        <f t="shared" ref="H1981:P1981" si="3950">IF(ISERROR(H1980),IF(ISERROR(H1979),IF(ISERROR(H1978),"BLANK",H1978),H1979),H1980)</f>
        <v>45479</v>
      </c>
      <c r="I1981" s="2">
        <f t="shared" si="3950"/>
        <v>15</v>
      </c>
      <c r="J1981" s="2" t="str">
        <f t="shared" si="3950"/>
        <v>N</v>
      </c>
      <c r="K1981" s="6">
        <f t="shared" si="3950"/>
        <v>0.41666666666666669</v>
      </c>
      <c r="L1981" s="2" t="str">
        <f t="shared" si="3950"/>
        <v>Angela</v>
      </c>
      <c r="M1981" s="2">
        <f t="shared" si="3950"/>
        <v>18.899999999999999</v>
      </c>
      <c r="N1981" s="2">
        <f t="shared" si="3950"/>
        <v>2</v>
      </c>
      <c r="O1981" s="2">
        <f t="shared" si="3950"/>
        <v>2</v>
      </c>
      <c r="P1981" s="2" t="str">
        <f t="shared" si="3950"/>
        <v>dez</v>
      </c>
      <c r="Q1981" s="7" t="str">
        <f>IF($N1981=1,IF(ISERROR(VLOOKUP($P1981,'M1'!$A:$C,Q$2,FALSE)),"NOT PRESENT",VLOOKUP($P1981,'M1'!$A:$C,Q$2,FALSE)),IF($N1981=2,IF(ISERROR(VLOOKUP(DATA!$P1981,'M2'!$A:$C,Q$2,FALSE)),"NOT PRESENT",VLOOKUP(DATA!$P1981,'M2'!$A:$C,Q$2,FALSE)),IF($N1981=0,IF(ISERROR(VLOOKUP($P1981,'M1'!$A:$C,Q$2,FALSE)),IF(ISERROR(VLOOKUP(DATA!$P1981,'M2'!$A:$C,Q$2,FALSE)),"NOT PRESENT",VLOOKUP(DATA!$P1981,'M2'!$A:$C,Q$2,FALSE)),VLOOKUP($P1981,'M1'!$A:$C,Q$2,FALSE)),"SPECIFY METHOD")))</f>
        <v>Debris - Zero</v>
      </c>
      <c r="R1981" s="7" t="str">
        <f>IF($N1981=1,IF(ISERROR(VLOOKUP($P1981,'M1'!$A:$C,R$2,FALSE)),"NOT PRESENT",VLOOKUP($P1981,'M1'!$A:$C,R$2,FALSE)),IF($N1981=2,IF(ISERROR(VLOOKUP(DATA!$P1981,'M2'!$A:$C,R$2,FALSE)),"NOT PRESENT",VLOOKUP(DATA!$P1981,'M2'!$A:$C,R$2,FALSE)),IF($N1981=0,IF(ISERROR(VLOOKUP($P1981,'M1'!$A:$C,R$2,FALSE)),IF(ISERROR(VLOOKUP(DATA!$P1981,'M2'!$A:$C,R$2,FALSE)),"NOT PRESENT",VLOOKUP(DATA!$P1981,'M2'!$A:$C,R$2,FALSE)),VLOOKUP($P1981,'M1'!$A:$C,R$2,FALSE)),"SPECIFY METHOD")))</f>
        <v>No Debris found</v>
      </c>
      <c r="S1981" s="33">
        <f t="shared" si="3866"/>
        <v>0</v>
      </c>
      <c r="T1981" s="2">
        <v>0</v>
      </c>
    </row>
    <row r="1982" spans="2:20">
      <c r="B1982" s="2" t="str">
        <f t="shared" ref="B1982:D1982" si="3951">IF(ISERROR(B1981),IF(ISERROR(B1980),IF(ISERROR(B1979),"BLANK",B1979),B1980),B1981)</f>
        <v>LH</v>
      </c>
      <c r="C1982" s="2" t="str">
        <f t="shared" si="3951"/>
        <v>KK</v>
      </c>
      <c r="D1982" s="2" t="str">
        <f t="shared" si="3951"/>
        <v>BC3</v>
      </c>
      <c r="E1982" s="7" t="str">
        <f>IF(ISERROR(VLOOKUP($D1982,SITES!$A:$E,2,FALSE)),"",VLOOKUP($D1982,SITES!$A:$E,2,FALSE))</f>
        <v>Broward County 3</v>
      </c>
      <c r="F1982" s="4">
        <f>IF(ISERROR(VLOOKUP($D1982,SITES!$A:$E,3,FALSE)),"",VLOOKUP($D1982,SITES!$A:$E,3,FALSE))</f>
        <v>26.158633333333334</v>
      </c>
      <c r="G1982" s="31">
        <f>IF(ISERROR(VLOOKUP($D1982,SITES!$A:$E,4,FALSE)),"",VLOOKUP($D1982,SITES!$A:$E,4,FALSE))</f>
        <v>-80.077349999999996</v>
      </c>
      <c r="H1982" s="50">
        <f t="shared" ref="H1982:P1982" si="3952">IF(ISERROR(H1981),IF(ISERROR(H1980),IF(ISERROR(H1979),"BLANK",H1979),H1980),H1981)</f>
        <v>45479</v>
      </c>
      <c r="I1982" s="2">
        <f t="shared" si="3952"/>
        <v>15</v>
      </c>
      <c r="J1982" s="2" t="str">
        <f t="shared" si="3952"/>
        <v>N</v>
      </c>
      <c r="K1982" s="6">
        <f t="shared" si="3952"/>
        <v>0.41666666666666669</v>
      </c>
      <c r="L1982" s="2" t="str">
        <f t="shared" si="3952"/>
        <v>Angela</v>
      </c>
      <c r="M1982" s="2">
        <f t="shared" si="3952"/>
        <v>18.899999999999999</v>
      </c>
      <c r="N1982" s="2">
        <f t="shared" si="3952"/>
        <v>2</v>
      </c>
      <c r="O1982" s="2">
        <f t="shared" si="3952"/>
        <v>2</v>
      </c>
      <c r="P1982" s="2" t="str">
        <f t="shared" si="3952"/>
        <v>dez</v>
      </c>
      <c r="Q1982" s="7" t="str">
        <f>IF($N1982=1,IF(ISERROR(VLOOKUP($P1982,'M1'!$A:$C,Q$2,FALSE)),"NOT PRESENT",VLOOKUP($P1982,'M1'!$A:$C,Q$2,FALSE)),IF($N1982=2,IF(ISERROR(VLOOKUP(DATA!$P1982,'M2'!$A:$C,Q$2,FALSE)),"NOT PRESENT",VLOOKUP(DATA!$P1982,'M2'!$A:$C,Q$2,FALSE)),IF($N1982=0,IF(ISERROR(VLOOKUP($P1982,'M1'!$A:$C,Q$2,FALSE)),IF(ISERROR(VLOOKUP(DATA!$P1982,'M2'!$A:$C,Q$2,FALSE)),"NOT PRESENT",VLOOKUP(DATA!$P1982,'M2'!$A:$C,Q$2,FALSE)),VLOOKUP($P1982,'M1'!$A:$C,Q$2,FALSE)),"SPECIFY METHOD")))</f>
        <v>Debris - Zero</v>
      </c>
      <c r="R1982" s="7" t="str">
        <f>IF($N1982=1,IF(ISERROR(VLOOKUP($P1982,'M1'!$A:$C,R$2,FALSE)),"NOT PRESENT",VLOOKUP($P1982,'M1'!$A:$C,R$2,FALSE)),IF($N1982=2,IF(ISERROR(VLOOKUP(DATA!$P1982,'M2'!$A:$C,R$2,FALSE)),"NOT PRESENT",VLOOKUP(DATA!$P1982,'M2'!$A:$C,R$2,FALSE)),IF($N1982=0,IF(ISERROR(VLOOKUP($P1982,'M1'!$A:$C,R$2,FALSE)),IF(ISERROR(VLOOKUP(DATA!$P1982,'M2'!$A:$C,R$2,FALSE)),"NOT PRESENT",VLOOKUP(DATA!$P1982,'M2'!$A:$C,R$2,FALSE)),VLOOKUP($P1982,'M1'!$A:$C,R$2,FALSE)),"SPECIFY METHOD")))</f>
        <v>No Debris found</v>
      </c>
      <c r="S1982" s="33">
        <f t="shared" si="3866"/>
        <v>0</v>
      </c>
      <c r="T1982" s="2">
        <v>0</v>
      </c>
    </row>
    <row r="1983" spans="2:20">
      <c r="B1983" s="2" t="str">
        <f t="shared" ref="B1983:D1983" si="3953">IF(ISERROR(B1982),IF(ISERROR(B1981),IF(ISERROR(B1980),"BLANK",B1980),B1981),B1982)</f>
        <v>LH</v>
      </c>
      <c r="C1983" s="2" t="str">
        <f t="shared" si="3953"/>
        <v>KK</v>
      </c>
      <c r="D1983" s="2" t="str">
        <f t="shared" si="3953"/>
        <v>BC3</v>
      </c>
      <c r="E1983" s="7" t="str">
        <f>IF(ISERROR(VLOOKUP($D1983,SITES!$A:$E,2,FALSE)),"",VLOOKUP($D1983,SITES!$A:$E,2,FALSE))</f>
        <v>Broward County 3</v>
      </c>
      <c r="F1983" s="4">
        <f>IF(ISERROR(VLOOKUP($D1983,SITES!$A:$E,3,FALSE)),"",VLOOKUP($D1983,SITES!$A:$E,3,FALSE))</f>
        <v>26.158633333333334</v>
      </c>
      <c r="G1983" s="31">
        <f>IF(ISERROR(VLOOKUP($D1983,SITES!$A:$E,4,FALSE)),"",VLOOKUP($D1983,SITES!$A:$E,4,FALSE))</f>
        <v>-80.077349999999996</v>
      </c>
      <c r="H1983" s="50">
        <f t="shared" ref="H1983:P1983" si="3954">IF(ISERROR(H1982),IF(ISERROR(H1981),IF(ISERROR(H1980),"BLANK",H1980),H1981),H1982)</f>
        <v>45479</v>
      </c>
      <c r="I1983" s="2">
        <f t="shared" si="3954"/>
        <v>15</v>
      </c>
      <c r="J1983" s="2" t="str">
        <f t="shared" si="3954"/>
        <v>N</v>
      </c>
      <c r="K1983" s="6">
        <f t="shared" si="3954"/>
        <v>0.41666666666666669</v>
      </c>
      <c r="L1983" s="2" t="str">
        <f t="shared" si="3954"/>
        <v>Angela</v>
      </c>
      <c r="M1983" s="2">
        <f t="shared" si="3954"/>
        <v>18.899999999999999</v>
      </c>
      <c r="N1983" s="2">
        <f t="shared" si="3954"/>
        <v>2</v>
      </c>
      <c r="O1983" s="2">
        <f t="shared" si="3954"/>
        <v>2</v>
      </c>
      <c r="P1983" s="2" t="str">
        <f t="shared" si="3954"/>
        <v>dez</v>
      </c>
      <c r="Q1983" s="7" t="str">
        <f>IF($N1983=1,IF(ISERROR(VLOOKUP($P1983,'M1'!$A:$C,Q$2,FALSE)),"NOT PRESENT",VLOOKUP($P1983,'M1'!$A:$C,Q$2,FALSE)),IF($N1983=2,IF(ISERROR(VLOOKUP(DATA!$P1983,'M2'!$A:$C,Q$2,FALSE)),"NOT PRESENT",VLOOKUP(DATA!$P1983,'M2'!$A:$C,Q$2,FALSE)),IF($N1983=0,IF(ISERROR(VLOOKUP($P1983,'M1'!$A:$C,Q$2,FALSE)),IF(ISERROR(VLOOKUP(DATA!$P1983,'M2'!$A:$C,Q$2,FALSE)),"NOT PRESENT",VLOOKUP(DATA!$P1983,'M2'!$A:$C,Q$2,FALSE)),VLOOKUP($P1983,'M1'!$A:$C,Q$2,FALSE)),"SPECIFY METHOD")))</f>
        <v>Debris - Zero</v>
      </c>
      <c r="R1983" s="7" t="str">
        <f>IF($N1983=1,IF(ISERROR(VLOOKUP($P1983,'M1'!$A:$C,R$2,FALSE)),"NOT PRESENT",VLOOKUP($P1983,'M1'!$A:$C,R$2,FALSE)),IF($N1983=2,IF(ISERROR(VLOOKUP(DATA!$P1983,'M2'!$A:$C,R$2,FALSE)),"NOT PRESENT",VLOOKUP(DATA!$P1983,'M2'!$A:$C,R$2,FALSE)),IF($N1983=0,IF(ISERROR(VLOOKUP($P1983,'M1'!$A:$C,R$2,FALSE)),IF(ISERROR(VLOOKUP(DATA!$P1983,'M2'!$A:$C,R$2,FALSE)),"NOT PRESENT",VLOOKUP(DATA!$P1983,'M2'!$A:$C,R$2,FALSE)),VLOOKUP($P1983,'M1'!$A:$C,R$2,FALSE)),"SPECIFY METHOD")))</f>
        <v>No Debris found</v>
      </c>
      <c r="S1983" s="33">
        <f t="shared" si="3866"/>
        <v>0</v>
      </c>
      <c r="T1983" s="2">
        <v>0</v>
      </c>
    </row>
    <row r="1984" spans="2:20">
      <c r="B1984" s="2" t="str">
        <f t="shared" ref="B1984:D1984" si="3955">IF(ISERROR(B1983),IF(ISERROR(B1982),IF(ISERROR(B1981),"BLANK",B1981),B1982),B1983)</f>
        <v>LH</v>
      </c>
      <c r="C1984" s="2" t="str">
        <f t="shared" si="3955"/>
        <v>KK</v>
      </c>
      <c r="D1984" s="2" t="str">
        <f t="shared" si="3955"/>
        <v>BC3</v>
      </c>
      <c r="E1984" s="7" t="str">
        <f>IF(ISERROR(VLOOKUP($D1984,SITES!$A:$E,2,FALSE)),"",VLOOKUP($D1984,SITES!$A:$E,2,FALSE))</f>
        <v>Broward County 3</v>
      </c>
      <c r="F1984" s="4">
        <f>IF(ISERROR(VLOOKUP($D1984,SITES!$A:$E,3,FALSE)),"",VLOOKUP($D1984,SITES!$A:$E,3,FALSE))</f>
        <v>26.158633333333334</v>
      </c>
      <c r="G1984" s="31">
        <f>IF(ISERROR(VLOOKUP($D1984,SITES!$A:$E,4,FALSE)),"",VLOOKUP($D1984,SITES!$A:$E,4,FALSE))</f>
        <v>-80.077349999999996</v>
      </c>
      <c r="H1984" s="50">
        <f t="shared" ref="H1984:P1984" si="3956">IF(ISERROR(H1983),IF(ISERROR(H1982),IF(ISERROR(H1981),"BLANK",H1981),H1982),H1983)</f>
        <v>45479</v>
      </c>
      <c r="I1984" s="2">
        <f t="shared" si="3956"/>
        <v>15</v>
      </c>
      <c r="J1984" s="2" t="str">
        <f t="shared" si="3956"/>
        <v>N</v>
      </c>
      <c r="K1984" s="6">
        <f t="shared" si="3956"/>
        <v>0.41666666666666669</v>
      </c>
      <c r="L1984" s="2" t="str">
        <f t="shared" si="3956"/>
        <v>Angela</v>
      </c>
      <c r="M1984" s="2">
        <f t="shared" si="3956"/>
        <v>18.899999999999999</v>
      </c>
      <c r="N1984" s="2">
        <f t="shared" si="3956"/>
        <v>2</v>
      </c>
      <c r="O1984" s="2">
        <f t="shared" si="3956"/>
        <v>2</v>
      </c>
      <c r="P1984" s="2" t="str">
        <f t="shared" si="3956"/>
        <v>dez</v>
      </c>
      <c r="Q1984" s="7" t="str">
        <f>IF($N1984=1,IF(ISERROR(VLOOKUP($P1984,'M1'!$A:$C,Q$2,FALSE)),"NOT PRESENT",VLOOKUP($P1984,'M1'!$A:$C,Q$2,FALSE)),IF($N1984=2,IF(ISERROR(VLOOKUP(DATA!$P1984,'M2'!$A:$C,Q$2,FALSE)),"NOT PRESENT",VLOOKUP(DATA!$P1984,'M2'!$A:$C,Q$2,FALSE)),IF($N1984=0,IF(ISERROR(VLOOKUP($P1984,'M1'!$A:$C,Q$2,FALSE)),IF(ISERROR(VLOOKUP(DATA!$P1984,'M2'!$A:$C,Q$2,FALSE)),"NOT PRESENT",VLOOKUP(DATA!$P1984,'M2'!$A:$C,Q$2,FALSE)),VLOOKUP($P1984,'M1'!$A:$C,Q$2,FALSE)),"SPECIFY METHOD")))</f>
        <v>Debris - Zero</v>
      </c>
      <c r="R1984" s="7" t="str">
        <f>IF($N1984=1,IF(ISERROR(VLOOKUP($P1984,'M1'!$A:$C,R$2,FALSE)),"NOT PRESENT",VLOOKUP($P1984,'M1'!$A:$C,R$2,FALSE)),IF($N1984=2,IF(ISERROR(VLOOKUP(DATA!$P1984,'M2'!$A:$C,R$2,FALSE)),"NOT PRESENT",VLOOKUP(DATA!$P1984,'M2'!$A:$C,R$2,FALSE)),IF($N1984=0,IF(ISERROR(VLOOKUP($P1984,'M1'!$A:$C,R$2,FALSE)),IF(ISERROR(VLOOKUP(DATA!$P1984,'M2'!$A:$C,R$2,FALSE)),"NOT PRESENT",VLOOKUP(DATA!$P1984,'M2'!$A:$C,R$2,FALSE)),VLOOKUP($P1984,'M1'!$A:$C,R$2,FALSE)),"SPECIFY METHOD")))</f>
        <v>No Debris found</v>
      </c>
      <c r="S1984" s="33">
        <f t="shared" si="3866"/>
        <v>0</v>
      </c>
      <c r="T1984" s="2">
        <v>0</v>
      </c>
    </row>
    <row r="1985" spans="2:20">
      <c r="B1985" s="2" t="str">
        <f t="shared" ref="B1985:D1985" si="3957">IF(ISERROR(B1984),IF(ISERROR(B1983),IF(ISERROR(B1982),"BLANK",B1982),B1983),B1984)</f>
        <v>LH</v>
      </c>
      <c r="C1985" s="2" t="str">
        <f t="shared" si="3957"/>
        <v>KK</v>
      </c>
      <c r="D1985" s="2" t="str">
        <f t="shared" si="3957"/>
        <v>BC3</v>
      </c>
      <c r="E1985" s="7" t="str">
        <f>IF(ISERROR(VLOOKUP($D1985,SITES!$A:$E,2,FALSE)),"",VLOOKUP($D1985,SITES!$A:$E,2,FALSE))</f>
        <v>Broward County 3</v>
      </c>
      <c r="F1985" s="4">
        <f>IF(ISERROR(VLOOKUP($D1985,SITES!$A:$E,3,FALSE)),"",VLOOKUP($D1985,SITES!$A:$E,3,FALSE))</f>
        <v>26.158633333333334</v>
      </c>
      <c r="G1985" s="31">
        <f>IF(ISERROR(VLOOKUP($D1985,SITES!$A:$E,4,FALSE)),"",VLOOKUP($D1985,SITES!$A:$E,4,FALSE))</f>
        <v>-80.077349999999996</v>
      </c>
      <c r="H1985" s="50">
        <f t="shared" ref="H1985:P1985" si="3958">IF(ISERROR(H1984),IF(ISERROR(H1983),IF(ISERROR(H1982),"BLANK",H1982),H1983),H1984)</f>
        <v>45479</v>
      </c>
      <c r="I1985" s="2">
        <f t="shared" si="3958"/>
        <v>15</v>
      </c>
      <c r="J1985" s="2" t="str">
        <f t="shared" si="3958"/>
        <v>N</v>
      </c>
      <c r="K1985" s="6">
        <f t="shared" si="3958"/>
        <v>0.41666666666666669</v>
      </c>
      <c r="L1985" s="2" t="str">
        <f t="shared" si="3958"/>
        <v>Angela</v>
      </c>
      <c r="M1985" s="2">
        <f t="shared" si="3958"/>
        <v>18.899999999999999</v>
      </c>
      <c r="N1985" s="2">
        <f t="shared" si="3958"/>
        <v>2</v>
      </c>
      <c r="O1985" s="2">
        <f t="shared" si="3958"/>
        <v>2</v>
      </c>
      <c r="P1985" s="2" t="str">
        <f t="shared" si="3958"/>
        <v>dez</v>
      </c>
      <c r="Q1985" s="7" t="str">
        <f>IF($N1985=1,IF(ISERROR(VLOOKUP($P1985,'M1'!$A:$C,Q$2,FALSE)),"NOT PRESENT",VLOOKUP($P1985,'M1'!$A:$C,Q$2,FALSE)),IF($N1985=2,IF(ISERROR(VLOOKUP(DATA!$P1985,'M2'!$A:$C,Q$2,FALSE)),"NOT PRESENT",VLOOKUP(DATA!$P1985,'M2'!$A:$C,Q$2,FALSE)),IF($N1985=0,IF(ISERROR(VLOOKUP($P1985,'M1'!$A:$C,Q$2,FALSE)),IF(ISERROR(VLOOKUP(DATA!$P1985,'M2'!$A:$C,Q$2,FALSE)),"NOT PRESENT",VLOOKUP(DATA!$P1985,'M2'!$A:$C,Q$2,FALSE)),VLOOKUP($P1985,'M1'!$A:$C,Q$2,FALSE)),"SPECIFY METHOD")))</f>
        <v>Debris - Zero</v>
      </c>
      <c r="R1985" s="7" t="str">
        <f>IF($N1985=1,IF(ISERROR(VLOOKUP($P1985,'M1'!$A:$C,R$2,FALSE)),"NOT PRESENT",VLOOKUP($P1985,'M1'!$A:$C,R$2,FALSE)),IF($N1985=2,IF(ISERROR(VLOOKUP(DATA!$P1985,'M2'!$A:$C,R$2,FALSE)),"NOT PRESENT",VLOOKUP(DATA!$P1985,'M2'!$A:$C,R$2,FALSE)),IF($N1985=0,IF(ISERROR(VLOOKUP($P1985,'M1'!$A:$C,R$2,FALSE)),IF(ISERROR(VLOOKUP(DATA!$P1985,'M2'!$A:$C,R$2,FALSE)),"NOT PRESENT",VLOOKUP(DATA!$P1985,'M2'!$A:$C,R$2,FALSE)),VLOOKUP($P1985,'M1'!$A:$C,R$2,FALSE)),"SPECIFY METHOD")))</f>
        <v>No Debris found</v>
      </c>
      <c r="S1985" s="33">
        <f t="shared" si="3866"/>
        <v>0</v>
      </c>
      <c r="T1985" s="2">
        <v>0</v>
      </c>
    </row>
    <row r="1986" spans="2:20">
      <c r="B1986" s="2" t="str">
        <f t="shared" ref="B1986:D1986" si="3959">IF(ISERROR(B1985),IF(ISERROR(B1984),IF(ISERROR(B1983),"BLANK",B1983),B1984),B1985)</f>
        <v>LH</v>
      </c>
      <c r="C1986" s="2" t="str">
        <f t="shared" si="3959"/>
        <v>KK</v>
      </c>
      <c r="D1986" s="2" t="str">
        <f t="shared" si="3959"/>
        <v>BC3</v>
      </c>
      <c r="E1986" s="7" t="str">
        <f>IF(ISERROR(VLOOKUP($D1986,SITES!$A:$E,2,FALSE)),"",VLOOKUP($D1986,SITES!$A:$E,2,FALSE))</f>
        <v>Broward County 3</v>
      </c>
      <c r="F1986" s="4">
        <f>IF(ISERROR(VLOOKUP($D1986,SITES!$A:$E,3,FALSE)),"",VLOOKUP($D1986,SITES!$A:$E,3,FALSE))</f>
        <v>26.158633333333334</v>
      </c>
      <c r="G1986" s="31">
        <f>IF(ISERROR(VLOOKUP($D1986,SITES!$A:$E,4,FALSE)),"",VLOOKUP($D1986,SITES!$A:$E,4,FALSE))</f>
        <v>-80.077349999999996</v>
      </c>
      <c r="H1986" s="50">
        <f t="shared" ref="H1986:P1986" si="3960">IF(ISERROR(H1985),IF(ISERROR(H1984),IF(ISERROR(H1983),"BLANK",H1983),H1984),H1985)</f>
        <v>45479</v>
      </c>
      <c r="I1986" s="2">
        <f t="shared" si="3960"/>
        <v>15</v>
      </c>
      <c r="J1986" s="2" t="str">
        <f t="shared" si="3960"/>
        <v>N</v>
      </c>
      <c r="K1986" s="6">
        <f t="shared" si="3960"/>
        <v>0.41666666666666669</v>
      </c>
      <c r="L1986" s="2" t="str">
        <f t="shared" si="3960"/>
        <v>Angela</v>
      </c>
      <c r="M1986" s="2">
        <f t="shared" si="3960"/>
        <v>18.899999999999999</v>
      </c>
      <c r="N1986" s="2">
        <f t="shared" si="3960"/>
        <v>2</v>
      </c>
      <c r="O1986" s="2">
        <f t="shared" si="3960"/>
        <v>2</v>
      </c>
      <c r="P1986" s="2" t="str">
        <f t="shared" si="3960"/>
        <v>dez</v>
      </c>
      <c r="Q1986" s="7" t="str">
        <f>IF($N1986=1,IF(ISERROR(VLOOKUP($P1986,'M1'!$A:$C,Q$2,FALSE)),"NOT PRESENT",VLOOKUP($P1986,'M1'!$A:$C,Q$2,FALSE)),IF($N1986=2,IF(ISERROR(VLOOKUP(DATA!$P1986,'M2'!$A:$C,Q$2,FALSE)),"NOT PRESENT",VLOOKUP(DATA!$P1986,'M2'!$A:$C,Q$2,FALSE)),IF($N1986=0,IF(ISERROR(VLOOKUP($P1986,'M1'!$A:$C,Q$2,FALSE)),IF(ISERROR(VLOOKUP(DATA!$P1986,'M2'!$A:$C,Q$2,FALSE)),"NOT PRESENT",VLOOKUP(DATA!$P1986,'M2'!$A:$C,Q$2,FALSE)),VLOOKUP($P1986,'M1'!$A:$C,Q$2,FALSE)),"SPECIFY METHOD")))</f>
        <v>Debris - Zero</v>
      </c>
      <c r="R1986" s="7" t="str">
        <f>IF($N1986=1,IF(ISERROR(VLOOKUP($P1986,'M1'!$A:$C,R$2,FALSE)),"NOT PRESENT",VLOOKUP($P1986,'M1'!$A:$C,R$2,FALSE)),IF($N1986=2,IF(ISERROR(VLOOKUP(DATA!$P1986,'M2'!$A:$C,R$2,FALSE)),"NOT PRESENT",VLOOKUP(DATA!$P1986,'M2'!$A:$C,R$2,FALSE)),IF($N1986=0,IF(ISERROR(VLOOKUP($P1986,'M1'!$A:$C,R$2,FALSE)),IF(ISERROR(VLOOKUP(DATA!$P1986,'M2'!$A:$C,R$2,FALSE)),"NOT PRESENT",VLOOKUP(DATA!$P1986,'M2'!$A:$C,R$2,FALSE)),VLOOKUP($P1986,'M1'!$A:$C,R$2,FALSE)),"SPECIFY METHOD")))</f>
        <v>No Debris found</v>
      </c>
      <c r="S1986" s="33">
        <f t="shared" si="3866"/>
        <v>0</v>
      </c>
      <c r="T1986" s="2">
        <v>0</v>
      </c>
    </row>
    <row r="1987" spans="2:20">
      <c r="B1987" s="2" t="str">
        <f t="shared" ref="B1987:D1987" si="3961">IF(ISERROR(B1986),IF(ISERROR(B1985),IF(ISERROR(B1984),"BLANK",B1984),B1985),B1986)</f>
        <v>LH</v>
      </c>
      <c r="C1987" s="2" t="str">
        <f t="shared" si="3961"/>
        <v>KK</v>
      </c>
      <c r="D1987" s="2" t="str">
        <f t="shared" si="3961"/>
        <v>BC3</v>
      </c>
      <c r="E1987" s="7" t="str">
        <f>IF(ISERROR(VLOOKUP($D1987,SITES!$A:$E,2,FALSE)),"",VLOOKUP($D1987,SITES!$A:$E,2,FALSE))</f>
        <v>Broward County 3</v>
      </c>
      <c r="F1987" s="4">
        <f>IF(ISERROR(VLOOKUP($D1987,SITES!$A:$E,3,FALSE)),"",VLOOKUP($D1987,SITES!$A:$E,3,FALSE))</f>
        <v>26.158633333333334</v>
      </c>
      <c r="G1987" s="31">
        <f>IF(ISERROR(VLOOKUP($D1987,SITES!$A:$E,4,FALSE)),"",VLOOKUP($D1987,SITES!$A:$E,4,FALSE))</f>
        <v>-80.077349999999996</v>
      </c>
      <c r="H1987" s="50">
        <f t="shared" ref="H1987:P1987" si="3962">IF(ISERROR(H1986),IF(ISERROR(H1985),IF(ISERROR(H1984),"BLANK",H1984),H1985),H1986)</f>
        <v>45479</v>
      </c>
      <c r="I1987" s="2">
        <f t="shared" si="3962"/>
        <v>15</v>
      </c>
      <c r="J1987" s="2" t="str">
        <f t="shared" si="3962"/>
        <v>N</v>
      </c>
      <c r="K1987" s="6">
        <f t="shared" si="3962"/>
        <v>0.41666666666666669</v>
      </c>
      <c r="L1987" s="2" t="str">
        <f t="shared" si="3962"/>
        <v>Angela</v>
      </c>
      <c r="M1987" s="2">
        <f t="shared" si="3962"/>
        <v>18.899999999999999</v>
      </c>
      <c r="N1987" s="2">
        <f t="shared" si="3962"/>
        <v>2</v>
      </c>
      <c r="O1987" s="2">
        <f t="shared" si="3962"/>
        <v>2</v>
      </c>
      <c r="P1987" s="2" t="str">
        <f t="shared" si="3962"/>
        <v>dez</v>
      </c>
      <c r="Q1987" s="7" t="str">
        <f>IF($N1987=1,IF(ISERROR(VLOOKUP($P1987,'M1'!$A:$C,Q$2,FALSE)),"NOT PRESENT",VLOOKUP($P1987,'M1'!$A:$C,Q$2,FALSE)),IF($N1987=2,IF(ISERROR(VLOOKUP(DATA!$P1987,'M2'!$A:$C,Q$2,FALSE)),"NOT PRESENT",VLOOKUP(DATA!$P1987,'M2'!$A:$C,Q$2,FALSE)),IF($N1987=0,IF(ISERROR(VLOOKUP($P1987,'M1'!$A:$C,Q$2,FALSE)),IF(ISERROR(VLOOKUP(DATA!$P1987,'M2'!$A:$C,Q$2,FALSE)),"NOT PRESENT",VLOOKUP(DATA!$P1987,'M2'!$A:$C,Q$2,FALSE)),VLOOKUP($P1987,'M1'!$A:$C,Q$2,FALSE)),"SPECIFY METHOD")))</f>
        <v>Debris - Zero</v>
      </c>
      <c r="R1987" s="7" t="str">
        <f>IF($N1987=1,IF(ISERROR(VLOOKUP($P1987,'M1'!$A:$C,R$2,FALSE)),"NOT PRESENT",VLOOKUP($P1987,'M1'!$A:$C,R$2,FALSE)),IF($N1987=2,IF(ISERROR(VLOOKUP(DATA!$P1987,'M2'!$A:$C,R$2,FALSE)),"NOT PRESENT",VLOOKUP(DATA!$P1987,'M2'!$A:$C,R$2,FALSE)),IF($N1987=0,IF(ISERROR(VLOOKUP($P1987,'M1'!$A:$C,R$2,FALSE)),IF(ISERROR(VLOOKUP(DATA!$P1987,'M2'!$A:$C,R$2,FALSE)),"NOT PRESENT",VLOOKUP(DATA!$P1987,'M2'!$A:$C,R$2,FALSE)),VLOOKUP($P1987,'M1'!$A:$C,R$2,FALSE)),"SPECIFY METHOD")))</f>
        <v>No Debris found</v>
      </c>
      <c r="S1987" s="33">
        <f t="shared" si="3866"/>
        <v>0</v>
      </c>
      <c r="T1987" s="2">
        <v>0</v>
      </c>
    </row>
    <row r="1988" spans="2:20">
      <c r="B1988" s="2" t="str">
        <f t="shared" ref="B1988:D1988" si="3963">IF(ISERROR(B1987),IF(ISERROR(B1986),IF(ISERROR(B1985),"BLANK",B1985),B1986),B1987)</f>
        <v>LH</v>
      </c>
      <c r="C1988" s="2" t="str">
        <f t="shared" si="3963"/>
        <v>KK</v>
      </c>
      <c r="D1988" s="2" t="str">
        <f t="shared" si="3963"/>
        <v>BC3</v>
      </c>
      <c r="E1988" s="7" t="str">
        <f>IF(ISERROR(VLOOKUP($D1988,SITES!$A:$E,2,FALSE)),"",VLOOKUP($D1988,SITES!$A:$E,2,FALSE))</f>
        <v>Broward County 3</v>
      </c>
      <c r="F1988" s="4">
        <f>IF(ISERROR(VLOOKUP($D1988,SITES!$A:$E,3,FALSE)),"",VLOOKUP($D1988,SITES!$A:$E,3,FALSE))</f>
        <v>26.158633333333334</v>
      </c>
      <c r="G1988" s="31">
        <f>IF(ISERROR(VLOOKUP($D1988,SITES!$A:$E,4,FALSE)),"",VLOOKUP($D1988,SITES!$A:$E,4,FALSE))</f>
        <v>-80.077349999999996</v>
      </c>
      <c r="H1988" s="50">
        <f t="shared" ref="H1988:P1988" si="3964">IF(ISERROR(H1987),IF(ISERROR(H1986),IF(ISERROR(H1985),"BLANK",H1985),H1986),H1987)</f>
        <v>45479</v>
      </c>
      <c r="I1988" s="2">
        <f t="shared" si="3964"/>
        <v>15</v>
      </c>
      <c r="J1988" s="2" t="str">
        <f t="shared" si="3964"/>
        <v>N</v>
      </c>
      <c r="K1988" s="6">
        <f t="shared" si="3964"/>
        <v>0.41666666666666669</v>
      </c>
      <c r="L1988" s="2" t="str">
        <f t="shared" si="3964"/>
        <v>Angela</v>
      </c>
      <c r="M1988" s="2">
        <f t="shared" si="3964"/>
        <v>18.899999999999999</v>
      </c>
      <c r="N1988" s="2">
        <f t="shared" si="3964"/>
        <v>2</v>
      </c>
      <c r="O1988" s="2">
        <f t="shared" si="3964"/>
        <v>2</v>
      </c>
      <c r="P1988" s="2" t="str">
        <f t="shared" si="3964"/>
        <v>dez</v>
      </c>
      <c r="Q1988" s="7" t="str">
        <f>IF($N1988=1,IF(ISERROR(VLOOKUP($P1988,'M1'!$A:$C,Q$2,FALSE)),"NOT PRESENT",VLOOKUP($P1988,'M1'!$A:$C,Q$2,FALSE)),IF($N1988=2,IF(ISERROR(VLOOKUP(DATA!$P1988,'M2'!$A:$C,Q$2,FALSE)),"NOT PRESENT",VLOOKUP(DATA!$P1988,'M2'!$A:$C,Q$2,FALSE)),IF($N1988=0,IF(ISERROR(VLOOKUP($P1988,'M1'!$A:$C,Q$2,FALSE)),IF(ISERROR(VLOOKUP(DATA!$P1988,'M2'!$A:$C,Q$2,FALSE)),"NOT PRESENT",VLOOKUP(DATA!$P1988,'M2'!$A:$C,Q$2,FALSE)),VLOOKUP($P1988,'M1'!$A:$C,Q$2,FALSE)),"SPECIFY METHOD")))</f>
        <v>Debris - Zero</v>
      </c>
      <c r="R1988" s="7" t="str">
        <f>IF($N1988=1,IF(ISERROR(VLOOKUP($P1988,'M1'!$A:$C,R$2,FALSE)),"NOT PRESENT",VLOOKUP($P1988,'M1'!$A:$C,R$2,FALSE)),IF($N1988=2,IF(ISERROR(VLOOKUP(DATA!$P1988,'M2'!$A:$C,R$2,FALSE)),"NOT PRESENT",VLOOKUP(DATA!$P1988,'M2'!$A:$C,R$2,FALSE)),IF($N1988=0,IF(ISERROR(VLOOKUP($P1988,'M1'!$A:$C,R$2,FALSE)),IF(ISERROR(VLOOKUP(DATA!$P1988,'M2'!$A:$C,R$2,FALSE)),"NOT PRESENT",VLOOKUP(DATA!$P1988,'M2'!$A:$C,R$2,FALSE)),VLOOKUP($P1988,'M1'!$A:$C,R$2,FALSE)),"SPECIFY METHOD")))</f>
        <v>No Debris found</v>
      </c>
      <c r="S1988" s="33">
        <f t="shared" si="3866"/>
        <v>0</v>
      </c>
      <c r="T1988" s="2">
        <v>0</v>
      </c>
    </row>
    <row r="1989" spans="2:20">
      <c r="B1989" s="2" t="str">
        <f t="shared" ref="B1989:D1989" si="3965">IF(ISERROR(B1988),IF(ISERROR(B1987),IF(ISERROR(B1986),"BLANK",B1986),B1987),B1988)</f>
        <v>LH</v>
      </c>
      <c r="C1989" s="2" t="str">
        <f t="shared" si="3965"/>
        <v>KK</v>
      </c>
      <c r="D1989" s="2" t="str">
        <f t="shared" si="3965"/>
        <v>BC3</v>
      </c>
      <c r="E1989" s="7" t="str">
        <f>IF(ISERROR(VLOOKUP($D1989,SITES!$A:$E,2,FALSE)),"",VLOOKUP($D1989,SITES!$A:$E,2,FALSE))</f>
        <v>Broward County 3</v>
      </c>
      <c r="F1989" s="4">
        <f>IF(ISERROR(VLOOKUP($D1989,SITES!$A:$E,3,FALSE)),"",VLOOKUP($D1989,SITES!$A:$E,3,FALSE))</f>
        <v>26.158633333333334</v>
      </c>
      <c r="G1989" s="31">
        <f>IF(ISERROR(VLOOKUP($D1989,SITES!$A:$E,4,FALSE)),"",VLOOKUP($D1989,SITES!$A:$E,4,FALSE))</f>
        <v>-80.077349999999996</v>
      </c>
      <c r="H1989" s="50">
        <f t="shared" ref="H1989:P1989" si="3966">IF(ISERROR(H1988),IF(ISERROR(H1987),IF(ISERROR(H1986),"BLANK",H1986),H1987),H1988)</f>
        <v>45479</v>
      </c>
      <c r="I1989" s="2">
        <f t="shared" si="3966"/>
        <v>15</v>
      </c>
      <c r="J1989" s="2" t="str">
        <f t="shared" si="3966"/>
        <v>N</v>
      </c>
      <c r="K1989" s="6">
        <f t="shared" si="3966"/>
        <v>0.41666666666666669</v>
      </c>
      <c r="L1989" s="2" t="str">
        <f t="shared" si="3966"/>
        <v>Angela</v>
      </c>
      <c r="M1989" s="2">
        <f t="shared" si="3966"/>
        <v>18.899999999999999</v>
      </c>
      <c r="N1989" s="2">
        <f t="shared" si="3966"/>
        <v>2</v>
      </c>
      <c r="O1989" s="2">
        <f t="shared" si="3966"/>
        <v>2</v>
      </c>
      <c r="P1989" s="2" t="str">
        <f t="shared" si="3966"/>
        <v>dez</v>
      </c>
      <c r="Q1989" s="7" t="str">
        <f>IF($N1989=1,IF(ISERROR(VLOOKUP($P1989,'M1'!$A:$C,Q$2,FALSE)),"NOT PRESENT",VLOOKUP($P1989,'M1'!$A:$C,Q$2,FALSE)),IF($N1989=2,IF(ISERROR(VLOOKUP(DATA!$P1989,'M2'!$A:$C,Q$2,FALSE)),"NOT PRESENT",VLOOKUP(DATA!$P1989,'M2'!$A:$C,Q$2,FALSE)),IF($N1989=0,IF(ISERROR(VLOOKUP($P1989,'M1'!$A:$C,Q$2,FALSE)),IF(ISERROR(VLOOKUP(DATA!$P1989,'M2'!$A:$C,Q$2,FALSE)),"NOT PRESENT",VLOOKUP(DATA!$P1989,'M2'!$A:$C,Q$2,FALSE)),VLOOKUP($P1989,'M1'!$A:$C,Q$2,FALSE)),"SPECIFY METHOD")))</f>
        <v>Debris - Zero</v>
      </c>
      <c r="R1989" s="7" t="str">
        <f>IF($N1989=1,IF(ISERROR(VLOOKUP($P1989,'M1'!$A:$C,R$2,FALSE)),"NOT PRESENT",VLOOKUP($P1989,'M1'!$A:$C,R$2,FALSE)),IF($N1989=2,IF(ISERROR(VLOOKUP(DATA!$P1989,'M2'!$A:$C,R$2,FALSE)),"NOT PRESENT",VLOOKUP(DATA!$P1989,'M2'!$A:$C,R$2,FALSE)),IF($N1989=0,IF(ISERROR(VLOOKUP($P1989,'M1'!$A:$C,R$2,FALSE)),IF(ISERROR(VLOOKUP(DATA!$P1989,'M2'!$A:$C,R$2,FALSE)),"NOT PRESENT",VLOOKUP(DATA!$P1989,'M2'!$A:$C,R$2,FALSE)),VLOOKUP($P1989,'M1'!$A:$C,R$2,FALSE)),"SPECIFY METHOD")))</f>
        <v>No Debris found</v>
      </c>
      <c r="S1989" s="33">
        <f t="shared" si="3866"/>
        <v>0</v>
      </c>
      <c r="T1989" s="2">
        <v>0</v>
      </c>
    </row>
    <row r="1990" spans="2:20">
      <c r="B1990" s="2" t="str">
        <f t="shared" ref="B1990:D1990" si="3967">IF(ISERROR(B1989),IF(ISERROR(B1988),IF(ISERROR(B1987),"BLANK",B1987),B1988),B1989)</f>
        <v>LH</v>
      </c>
      <c r="C1990" s="2" t="str">
        <f t="shared" si="3967"/>
        <v>KK</v>
      </c>
      <c r="D1990" s="2" t="str">
        <f t="shared" si="3967"/>
        <v>BC3</v>
      </c>
      <c r="E1990" s="7" t="str">
        <f>IF(ISERROR(VLOOKUP($D1990,SITES!$A:$E,2,FALSE)),"",VLOOKUP($D1990,SITES!$A:$E,2,FALSE))</f>
        <v>Broward County 3</v>
      </c>
      <c r="F1990" s="4">
        <f>IF(ISERROR(VLOOKUP($D1990,SITES!$A:$E,3,FALSE)),"",VLOOKUP($D1990,SITES!$A:$E,3,FALSE))</f>
        <v>26.158633333333334</v>
      </c>
      <c r="G1990" s="31">
        <f>IF(ISERROR(VLOOKUP($D1990,SITES!$A:$E,4,FALSE)),"",VLOOKUP($D1990,SITES!$A:$E,4,FALSE))</f>
        <v>-80.077349999999996</v>
      </c>
      <c r="H1990" s="50">
        <f t="shared" ref="H1990:P1990" si="3968">IF(ISERROR(H1989),IF(ISERROR(H1988),IF(ISERROR(H1987),"BLANK",H1987),H1988),H1989)</f>
        <v>45479</v>
      </c>
      <c r="I1990" s="2">
        <f t="shared" si="3968"/>
        <v>15</v>
      </c>
      <c r="J1990" s="2" t="str">
        <f t="shared" si="3968"/>
        <v>N</v>
      </c>
      <c r="K1990" s="6">
        <f t="shared" si="3968"/>
        <v>0.41666666666666669</v>
      </c>
      <c r="L1990" s="2" t="str">
        <f t="shared" si="3968"/>
        <v>Angela</v>
      </c>
      <c r="M1990" s="2">
        <f t="shared" si="3968"/>
        <v>18.899999999999999</v>
      </c>
      <c r="N1990" s="2">
        <f t="shared" si="3968"/>
        <v>2</v>
      </c>
      <c r="O1990" s="2">
        <f t="shared" si="3968"/>
        <v>2</v>
      </c>
      <c r="P1990" s="2" t="str">
        <f t="shared" si="3968"/>
        <v>dez</v>
      </c>
      <c r="Q1990" s="7" t="str">
        <f>IF($N1990=1,IF(ISERROR(VLOOKUP($P1990,'M1'!$A:$C,Q$2,FALSE)),"NOT PRESENT",VLOOKUP($P1990,'M1'!$A:$C,Q$2,FALSE)),IF($N1990=2,IF(ISERROR(VLOOKUP(DATA!$P1990,'M2'!$A:$C,Q$2,FALSE)),"NOT PRESENT",VLOOKUP(DATA!$P1990,'M2'!$A:$C,Q$2,FALSE)),IF($N1990=0,IF(ISERROR(VLOOKUP($P1990,'M1'!$A:$C,Q$2,FALSE)),IF(ISERROR(VLOOKUP(DATA!$P1990,'M2'!$A:$C,Q$2,FALSE)),"NOT PRESENT",VLOOKUP(DATA!$P1990,'M2'!$A:$C,Q$2,FALSE)),VLOOKUP($P1990,'M1'!$A:$C,Q$2,FALSE)),"SPECIFY METHOD")))</f>
        <v>Debris - Zero</v>
      </c>
      <c r="R1990" s="7" t="str">
        <f>IF($N1990=1,IF(ISERROR(VLOOKUP($P1990,'M1'!$A:$C,R$2,FALSE)),"NOT PRESENT",VLOOKUP($P1990,'M1'!$A:$C,R$2,FALSE)),IF($N1990=2,IF(ISERROR(VLOOKUP(DATA!$P1990,'M2'!$A:$C,R$2,FALSE)),"NOT PRESENT",VLOOKUP(DATA!$P1990,'M2'!$A:$C,R$2,FALSE)),IF($N1990=0,IF(ISERROR(VLOOKUP($P1990,'M1'!$A:$C,R$2,FALSE)),IF(ISERROR(VLOOKUP(DATA!$P1990,'M2'!$A:$C,R$2,FALSE)),"NOT PRESENT",VLOOKUP(DATA!$P1990,'M2'!$A:$C,R$2,FALSE)),VLOOKUP($P1990,'M1'!$A:$C,R$2,FALSE)),"SPECIFY METHOD")))</f>
        <v>No Debris found</v>
      </c>
      <c r="S1990" s="33">
        <f t="shared" si="3866"/>
        <v>0</v>
      </c>
      <c r="T1990" s="2">
        <v>0</v>
      </c>
    </row>
    <row r="1991" spans="2:20">
      <c r="B1991" s="2" t="str">
        <f t="shared" ref="B1991:D1991" si="3969">IF(ISERROR(B1990),IF(ISERROR(B1989),IF(ISERROR(B1988),"BLANK",B1988),B1989),B1990)</f>
        <v>LH</v>
      </c>
      <c r="C1991" s="2" t="str">
        <f t="shared" si="3969"/>
        <v>KK</v>
      </c>
      <c r="D1991" s="2" t="str">
        <f t="shared" si="3969"/>
        <v>BC3</v>
      </c>
      <c r="E1991" s="7" t="str">
        <f>IF(ISERROR(VLOOKUP($D1991,SITES!$A:$E,2,FALSE)),"",VLOOKUP($D1991,SITES!$A:$E,2,FALSE))</f>
        <v>Broward County 3</v>
      </c>
      <c r="F1991" s="4">
        <f>IF(ISERROR(VLOOKUP($D1991,SITES!$A:$E,3,FALSE)),"",VLOOKUP($D1991,SITES!$A:$E,3,FALSE))</f>
        <v>26.158633333333334</v>
      </c>
      <c r="G1991" s="31">
        <f>IF(ISERROR(VLOOKUP($D1991,SITES!$A:$E,4,FALSE)),"",VLOOKUP($D1991,SITES!$A:$E,4,FALSE))</f>
        <v>-80.077349999999996</v>
      </c>
      <c r="H1991" s="50">
        <f t="shared" ref="H1991:P1991" si="3970">IF(ISERROR(H1990),IF(ISERROR(H1989),IF(ISERROR(H1988),"BLANK",H1988),H1989),H1990)</f>
        <v>45479</v>
      </c>
      <c r="I1991" s="2">
        <f t="shared" si="3970"/>
        <v>15</v>
      </c>
      <c r="J1991" s="2" t="str">
        <f t="shared" si="3970"/>
        <v>N</v>
      </c>
      <c r="K1991" s="6">
        <f t="shared" si="3970"/>
        <v>0.41666666666666669</v>
      </c>
      <c r="L1991" s="2" t="str">
        <f t="shared" si="3970"/>
        <v>Angela</v>
      </c>
      <c r="M1991" s="2">
        <f t="shared" si="3970"/>
        <v>18.899999999999999</v>
      </c>
      <c r="N1991" s="2">
        <f t="shared" si="3970"/>
        <v>2</v>
      </c>
      <c r="O1991" s="2">
        <f t="shared" si="3970"/>
        <v>2</v>
      </c>
      <c r="P1991" s="2" t="str">
        <f t="shared" si="3970"/>
        <v>dez</v>
      </c>
      <c r="Q1991" s="7" t="str">
        <f>IF($N1991=1,IF(ISERROR(VLOOKUP($P1991,'M1'!$A:$C,Q$2,FALSE)),"NOT PRESENT",VLOOKUP($P1991,'M1'!$A:$C,Q$2,FALSE)),IF($N1991=2,IF(ISERROR(VLOOKUP(DATA!$P1991,'M2'!$A:$C,Q$2,FALSE)),"NOT PRESENT",VLOOKUP(DATA!$P1991,'M2'!$A:$C,Q$2,FALSE)),IF($N1991=0,IF(ISERROR(VLOOKUP($P1991,'M1'!$A:$C,Q$2,FALSE)),IF(ISERROR(VLOOKUP(DATA!$P1991,'M2'!$A:$C,Q$2,FALSE)),"NOT PRESENT",VLOOKUP(DATA!$P1991,'M2'!$A:$C,Q$2,FALSE)),VLOOKUP($P1991,'M1'!$A:$C,Q$2,FALSE)),"SPECIFY METHOD")))</f>
        <v>Debris - Zero</v>
      </c>
      <c r="R1991" s="7" t="str">
        <f>IF($N1991=1,IF(ISERROR(VLOOKUP($P1991,'M1'!$A:$C,R$2,FALSE)),"NOT PRESENT",VLOOKUP($P1991,'M1'!$A:$C,R$2,FALSE)),IF($N1991=2,IF(ISERROR(VLOOKUP(DATA!$P1991,'M2'!$A:$C,R$2,FALSE)),"NOT PRESENT",VLOOKUP(DATA!$P1991,'M2'!$A:$C,R$2,FALSE)),IF($N1991=0,IF(ISERROR(VLOOKUP($P1991,'M1'!$A:$C,R$2,FALSE)),IF(ISERROR(VLOOKUP(DATA!$P1991,'M2'!$A:$C,R$2,FALSE)),"NOT PRESENT",VLOOKUP(DATA!$P1991,'M2'!$A:$C,R$2,FALSE)),VLOOKUP($P1991,'M1'!$A:$C,R$2,FALSE)),"SPECIFY METHOD")))</f>
        <v>No Debris found</v>
      </c>
      <c r="S1991" s="33">
        <f t="shared" si="3866"/>
        <v>0</v>
      </c>
      <c r="T1991" s="2">
        <v>0</v>
      </c>
    </row>
    <row r="1992" spans="2:20">
      <c r="B1992" s="2" t="str">
        <f t="shared" ref="B1992:D1992" si="3971">IF(ISERROR(B1991),IF(ISERROR(B1990),IF(ISERROR(B1989),"BLANK",B1989),B1990),B1991)</f>
        <v>LH</v>
      </c>
      <c r="C1992" s="2" t="str">
        <f t="shared" si="3971"/>
        <v>KK</v>
      </c>
      <c r="D1992" s="2" t="str">
        <f t="shared" si="3971"/>
        <v>BC3</v>
      </c>
      <c r="E1992" s="7" t="str">
        <f>IF(ISERROR(VLOOKUP($D1992,SITES!$A:$E,2,FALSE)),"",VLOOKUP($D1992,SITES!$A:$E,2,FALSE))</f>
        <v>Broward County 3</v>
      </c>
      <c r="F1992" s="4">
        <f>IF(ISERROR(VLOOKUP($D1992,SITES!$A:$E,3,FALSE)),"",VLOOKUP($D1992,SITES!$A:$E,3,FALSE))</f>
        <v>26.158633333333334</v>
      </c>
      <c r="G1992" s="31">
        <f>IF(ISERROR(VLOOKUP($D1992,SITES!$A:$E,4,FALSE)),"",VLOOKUP($D1992,SITES!$A:$E,4,FALSE))</f>
        <v>-80.077349999999996</v>
      </c>
      <c r="H1992" s="50">
        <f t="shared" ref="H1992:P1992" si="3972">IF(ISERROR(H1991),IF(ISERROR(H1990),IF(ISERROR(H1989),"BLANK",H1989),H1990),H1991)</f>
        <v>45479</v>
      </c>
      <c r="I1992" s="2">
        <f t="shared" si="3972"/>
        <v>15</v>
      </c>
      <c r="J1992" s="2" t="str">
        <f t="shared" si="3972"/>
        <v>N</v>
      </c>
      <c r="K1992" s="6">
        <f t="shared" si="3972"/>
        <v>0.41666666666666669</v>
      </c>
      <c r="L1992" s="2" t="str">
        <f t="shared" si="3972"/>
        <v>Angela</v>
      </c>
      <c r="M1992" s="2">
        <f t="shared" si="3972"/>
        <v>18.899999999999999</v>
      </c>
      <c r="N1992" s="2">
        <f t="shared" si="3972"/>
        <v>2</v>
      </c>
      <c r="O1992" s="2">
        <f t="shared" si="3972"/>
        <v>2</v>
      </c>
      <c r="P1992" s="2" t="str">
        <f t="shared" si="3972"/>
        <v>dez</v>
      </c>
      <c r="Q1992" s="7" t="str">
        <f>IF($N1992=1,IF(ISERROR(VLOOKUP($P1992,'M1'!$A:$C,Q$2,FALSE)),"NOT PRESENT",VLOOKUP($P1992,'M1'!$A:$C,Q$2,FALSE)),IF($N1992=2,IF(ISERROR(VLOOKUP(DATA!$P1992,'M2'!$A:$C,Q$2,FALSE)),"NOT PRESENT",VLOOKUP(DATA!$P1992,'M2'!$A:$C,Q$2,FALSE)),IF($N1992=0,IF(ISERROR(VLOOKUP($P1992,'M1'!$A:$C,Q$2,FALSE)),IF(ISERROR(VLOOKUP(DATA!$P1992,'M2'!$A:$C,Q$2,FALSE)),"NOT PRESENT",VLOOKUP(DATA!$P1992,'M2'!$A:$C,Q$2,FALSE)),VLOOKUP($P1992,'M1'!$A:$C,Q$2,FALSE)),"SPECIFY METHOD")))</f>
        <v>Debris - Zero</v>
      </c>
      <c r="R1992" s="7" t="str">
        <f>IF($N1992=1,IF(ISERROR(VLOOKUP($P1992,'M1'!$A:$C,R$2,FALSE)),"NOT PRESENT",VLOOKUP($P1992,'M1'!$A:$C,R$2,FALSE)),IF($N1992=2,IF(ISERROR(VLOOKUP(DATA!$P1992,'M2'!$A:$C,R$2,FALSE)),"NOT PRESENT",VLOOKUP(DATA!$P1992,'M2'!$A:$C,R$2,FALSE)),IF($N1992=0,IF(ISERROR(VLOOKUP($P1992,'M1'!$A:$C,R$2,FALSE)),IF(ISERROR(VLOOKUP(DATA!$P1992,'M2'!$A:$C,R$2,FALSE)),"NOT PRESENT",VLOOKUP(DATA!$P1992,'M2'!$A:$C,R$2,FALSE)),VLOOKUP($P1992,'M1'!$A:$C,R$2,FALSE)),"SPECIFY METHOD")))</f>
        <v>No Debris found</v>
      </c>
      <c r="S1992" s="33">
        <f t="shared" si="3866"/>
        <v>0</v>
      </c>
      <c r="T1992" s="2">
        <v>0</v>
      </c>
    </row>
    <row r="1993" spans="2:20">
      <c r="B1993" s="2" t="str">
        <f t="shared" ref="B1993:D1993" si="3973">IF(ISERROR(B1992),IF(ISERROR(B1991),IF(ISERROR(B1990),"BLANK",B1990),B1991),B1992)</f>
        <v>LH</v>
      </c>
      <c r="C1993" s="2" t="str">
        <f t="shared" si="3973"/>
        <v>KK</v>
      </c>
      <c r="D1993" s="2" t="str">
        <f t="shared" si="3973"/>
        <v>BC3</v>
      </c>
      <c r="E1993" s="7" t="str">
        <f>IF(ISERROR(VLOOKUP($D1993,SITES!$A:$E,2,FALSE)),"",VLOOKUP($D1993,SITES!$A:$E,2,FALSE))</f>
        <v>Broward County 3</v>
      </c>
      <c r="F1993" s="4">
        <f>IF(ISERROR(VLOOKUP($D1993,SITES!$A:$E,3,FALSE)),"",VLOOKUP($D1993,SITES!$A:$E,3,FALSE))</f>
        <v>26.158633333333334</v>
      </c>
      <c r="G1993" s="31">
        <f>IF(ISERROR(VLOOKUP($D1993,SITES!$A:$E,4,FALSE)),"",VLOOKUP($D1993,SITES!$A:$E,4,FALSE))</f>
        <v>-80.077349999999996</v>
      </c>
      <c r="H1993" s="50">
        <f t="shared" ref="H1993:P1993" si="3974">IF(ISERROR(H1992),IF(ISERROR(H1991),IF(ISERROR(H1990),"BLANK",H1990),H1991),H1992)</f>
        <v>45479</v>
      </c>
      <c r="I1993" s="2">
        <f t="shared" si="3974"/>
        <v>15</v>
      </c>
      <c r="J1993" s="2" t="str">
        <f t="shared" si="3974"/>
        <v>N</v>
      </c>
      <c r="K1993" s="6">
        <f t="shared" si="3974"/>
        <v>0.41666666666666669</v>
      </c>
      <c r="L1993" s="2" t="str">
        <f t="shared" si="3974"/>
        <v>Angela</v>
      </c>
      <c r="M1993" s="2">
        <f t="shared" si="3974"/>
        <v>18.899999999999999</v>
      </c>
      <c r="N1993" s="2">
        <f t="shared" si="3974"/>
        <v>2</v>
      </c>
      <c r="O1993" s="2">
        <f t="shared" si="3974"/>
        <v>2</v>
      </c>
      <c r="P1993" s="2" t="str">
        <f t="shared" si="3974"/>
        <v>dez</v>
      </c>
      <c r="Q1993" s="7" t="str">
        <f>IF($N1993=1,IF(ISERROR(VLOOKUP($P1993,'M1'!$A:$C,Q$2,FALSE)),"NOT PRESENT",VLOOKUP($P1993,'M1'!$A:$C,Q$2,FALSE)),IF($N1993=2,IF(ISERROR(VLOOKUP(DATA!$P1993,'M2'!$A:$C,Q$2,FALSE)),"NOT PRESENT",VLOOKUP(DATA!$P1993,'M2'!$A:$C,Q$2,FALSE)),IF($N1993=0,IF(ISERROR(VLOOKUP($P1993,'M1'!$A:$C,Q$2,FALSE)),IF(ISERROR(VLOOKUP(DATA!$P1993,'M2'!$A:$C,Q$2,FALSE)),"NOT PRESENT",VLOOKUP(DATA!$P1993,'M2'!$A:$C,Q$2,FALSE)),VLOOKUP($P1993,'M1'!$A:$C,Q$2,FALSE)),"SPECIFY METHOD")))</f>
        <v>Debris - Zero</v>
      </c>
      <c r="R1993" s="7" t="str">
        <f>IF($N1993=1,IF(ISERROR(VLOOKUP($P1993,'M1'!$A:$C,R$2,FALSE)),"NOT PRESENT",VLOOKUP($P1993,'M1'!$A:$C,R$2,FALSE)),IF($N1993=2,IF(ISERROR(VLOOKUP(DATA!$P1993,'M2'!$A:$C,R$2,FALSE)),"NOT PRESENT",VLOOKUP(DATA!$P1993,'M2'!$A:$C,R$2,FALSE)),IF($N1993=0,IF(ISERROR(VLOOKUP($P1993,'M1'!$A:$C,R$2,FALSE)),IF(ISERROR(VLOOKUP(DATA!$P1993,'M2'!$A:$C,R$2,FALSE)),"NOT PRESENT",VLOOKUP(DATA!$P1993,'M2'!$A:$C,R$2,FALSE)),VLOOKUP($P1993,'M1'!$A:$C,R$2,FALSE)),"SPECIFY METHOD")))</f>
        <v>No Debris found</v>
      </c>
      <c r="S1993" s="33">
        <f t="shared" si="3866"/>
        <v>0</v>
      </c>
      <c r="T1993" s="2">
        <v>0</v>
      </c>
    </row>
    <row r="1994" spans="2:20">
      <c r="B1994" s="2" t="str">
        <f t="shared" ref="B1994:D1994" si="3975">IF(ISERROR(B1993),IF(ISERROR(B1992),IF(ISERROR(B1991),"BLANK",B1991),B1992),B1993)</f>
        <v>LH</v>
      </c>
      <c r="C1994" s="2" t="str">
        <f t="shared" si="3975"/>
        <v>KK</v>
      </c>
      <c r="D1994" s="2" t="str">
        <f t="shared" si="3975"/>
        <v>BC3</v>
      </c>
      <c r="E1994" s="7" t="str">
        <f>IF(ISERROR(VLOOKUP($D1994,SITES!$A:$E,2,FALSE)),"",VLOOKUP($D1994,SITES!$A:$E,2,FALSE))</f>
        <v>Broward County 3</v>
      </c>
      <c r="F1994" s="4">
        <f>IF(ISERROR(VLOOKUP($D1994,SITES!$A:$E,3,FALSE)),"",VLOOKUP($D1994,SITES!$A:$E,3,FALSE))</f>
        <v>26.158633333333334</v>
      </c>
      <c r="G1994" s="31">
        <f>IF(ISERROR(VLOOKUP($D1994,SITES!$A:$E,4,FALSE)),"",VLOOKUP($D1994,SITES!$A:$E,4,FALSE))</f>
        <v>-80.077349999999996</v>
      </c>
      <c r="H1994" s="50">
        <f t="shared" ref="H1994:P1994" si="3976">IF(ISERROR(H1993),IF(ISERROR(H1992),IF(ISERROR(H1991),"BLANK",H1991),H1992),H1993)</f>
        <v>45479</v>
      </c>
      <c r="I1994" s="2">
        <f t="shared" si="3976"/>
        <v>15</v>
      </c>
      <c r="J1994" s="2" t="str">
        <f t="shared" si="3976"/>
        <v>N</v>
      </c>
      <c r="K1994" s="6">
        <f t="shared" si="3976"/>
        <v>0.41666666666666669</v>
      </c>
      <c r="L1994" s="2" t="str">
        <f t="shared" si="3976"/>
        <v>Angela</v>
      </c>
      <c r="M1994" s="2">
        <f t="shared" si="3976"/>
        <v>18.899999999999999</v>
      </c>
      <c r="N1994" s="2">
        <f t="shared" si="3976"/>
        <v>2</v>
      </c>
      <c r="O1994" s="2">
        <f t="shared" si="3976"/>
        <v>2</v>
      </c>
      <c r="P1994" s="2" t="str">
        <f t="shared" si="3976"/>
        <v>dez</v>
      </c>
      <c r="Q1994" s="7" t="str">
        <f>IF($N1994=1,IF(ISERROR(VLOOKUP($P1994,'M1'!$A:$C,Q$2,FALSE)),"NOT PRESENT",VLOOKUP($P1994,'M1'!$A:$C,Q$2,FALSE)),IF($N1994=2,IF(ISERROR(VLOOKUP(DATA!$P1994,'M2'!$A:$C,Q$2,FALSE)),"NOT PRESENT",VLOOKUP(DATA!$P1994,'M2'!$A:$C,Q$2,FALSE)),IF($N1994=0,IF(ISERROR(VLOOKUP($P1994,'M1'!$A:$C,Q$2,FALSE)),IF(ISERROR(VLOOKUP(DATA!$P1994,'M2'!$A:$C,Q$2,FALSE)),"NOT PRESENT",VLOOKUP(DATA!$P1994,'M2'!$A:$C,Q$2,FALSE)),VLOOKUP($P1994,'M1'!$A:$C,Q$2,FALSE)),"SPECIFY METHOD")))</f>
        <v>Debris - Zero</v>
      </c>
      <c r="R1994" s="7" t="str">
        <f>IF($N1994=1,IF(ISERROR(VLOOKUP($P1994,'M1'!$A:$C,R$2,FALSE)),"NOT PRESENT",VLOOKUP($P1994,'M1'!$A:$C,R$2,FALSE)),IF($N1994=2,IF(ISERROR(VLOOKUP(DATA!$P1994,'M2'!$A:$C,R$2,FALSE)),"NOT PRESENT",VLOOKUP(DATA!$P1994,'M2'!$A:$C,R$2,FALSE)),IF($N1994=0,IF(ISERROR(VLOOKUP($P1994,'M1'!$A:$C,R$2,FALSE)),IF(ISERROR(VLOOKUP(DATA!$P1994,'M2'!$A:$C,R$2,FALSE)),"NOT PRESENT",VLOOKUP(DATA!$P1994,'M2'!$A:$C,R$2,FALSE)),VLOOKUP($P1994,'M1'!$A:$C,R$2,FALSE)),"SPECIFY METHOD")))</f>
        <v>No Debris found</v>
      </c>
      <c r="S1994" s="33">
        <f t="shared" si="3866"/>
        <v>0</v>
      </c>
      <c r="T1994" s="2">
        <v>0</v>
      </c>
    </row>
    <row r="1995" spans="2:20">
      <c r="B1995" s="2" t="str">
        <f t="shared" ref="B1995:D1995" si="3977">IF(ISERROR(B1994),IF(ISERROR(B1993),IF(ISERROR(B1992),"BLANK",B1992),B1993),B1994)</f>
        <v>LH</v>
      </c>
      <c r="C1995" s="2" t="str">
        <f t="shared" si="3977"/>
        <v>KK</v>
      </c>
      <c r="D1995" s="2" t="str">
        <f t="shared" si="3977"/>
        <v>BC3</v>
      </c>
      <c r="E1995" s="7" t="str">
        <f>IF(ISERROR(VLOOKUP($D1995,SITES!$A:$E,2,FALSE)),"",VLOOKUP($D1995,SITES!$A:$E,2,FALSE))</f>
        <v>Broward County 3</v>
      </c>
      <c r="F1995" s="4">
        <f>IF(ISERROR(VLOOKUP($D1995,SITES!$A:$E,3,FALSE)),"",VLOOKUP($D1995,SITES!$A:$E,3,FALSE))</f>
        <v>26.158633333333334</v>
      </c>
      <c r="G1995" s="31">
        <f>IF(ISERROR(VLOOKUP($D1995,SITES!$A:$E,4,FALSE)),"",VLOOKUP($D1995,SITES!$A:$E,4,FALSE))</f>
        <v>-80.077349999999996</v>
      </c>
      <c r="H1995" s="50">
        <f t="shared" ref="H1995:P1995" si="3978">IF(ISERROR(H1994),IF(ISERROR(H1993),IF(ISERROR(H1992),"BLANK",H1992),H1993),H1994)</f>
        <v>45479</v>
      </c>
      <c r="I1995" s="2">
        <f t="shared" si="3978"/>
        <v>15</v>
      </c>
      <c r="J1995" s="2" t="str">
        <f t="shared" si="3978"/>
        <v>N</v>
      </c>
      <c r="K1995" s="6">
        <f t="shared" si="3978"/>
        <v>0.41666666666666669</v>
      </c>
      <c r="L1995" s="2" t="str">
        <f t="shared" si="3978"/>
        <v>Angela</v>
      </c>
      <c r="M1995" s="2">
        <f t="shared" si="3978"/>
        <v>18.899999999999999</v>
      </c>
      <c r="N1995" s="2">
        <f t="shared" si="3978"/>
        <v>2</v>
      </c>
      <c r="O1995" s="2">
        <f t="shared" si="3978"/>
        <v>2</v>
      </c>
      <c r="P1995" s="2" t="str">
        <f t="shared" si="3978"/>
        <v>dez</v>
      </c>
      <c r="Q1995" s="7" t="str">
        <f>IF($N1995=1,IF(ISERROR(VLOOKUP($P1995,'M1'!$A:$C,Q$2,FALSE)),"NOT PRESENT",VLOOKUP($P1995,'M1'!$A:$C,Q$2,FALSE)),IF($N1995=2,IF(ISERROR(VLOOKUP(DATA!$P1995,'M2'!$A:$C,Q$2,FALSE)),"NOT PRESENT",VLOOKUP(DATA!$P1995,'M2'!$A:$C,Q$2,FALSE)),IF($N1995=0,IF(ISERROR(VLOOKUP($P1995,'M1'!$A:$C,Q$2,FALSE)),IF(ISERROR(VLOOKUP(DATA!$P1995,'M2'!$A:$C,Q$2,FALSE)),"NOT PRESENT",VLOOKUP(DATA!$P1995,'M2'!$A:$C,Q$2,FALSE)),VLOOKUP($P1995,'M1'!$A:$C,Q$2,FALSE)),"SPECIFY METHOD")))</f>
        <v>Debris - Zero</v>
      </c>
      <c r="R1995" s="7" t="str">
        <f>IF($N1995=1,IF(ISERROR(VLOOKUP($P1995,'M1'!$A:$C,R$2,FALSE)),"NOT PRESENT",VLOOKUP($P1995,'M1'!$A:$C,R$2,FALSE)),IF($N1995=2,IF(ISERROR(VLOOKUP(DATA!$P1995,'M2'!$A:$C,R$2,FALSE)),"NOT PRESENT",VLOOKUP(DATA!$P1995,'M2'!$A:$C,R$2,FALSE)),IF($N1995=0,IF(ISERROR(VLOOKUP($P1995,'M1'!$A:$C,R$2,FALSE)),IF(ISERROR(VLOOKUP(DATA!$P1995,'M2'!$A:$C,R$2,FALSE)),"NOT PRESENT",VLOOKUP(DATA!$P1995,'M2'!$A:$C,R$2,FALSE)),VLOOKUP($P1995,'M1'!$A:$C,R$2,FALSE)),"SPECIFY METHOD")))</f>
        <v>No Debris found</v>
      </c>
      <c r="S1995" s="33">
        <f t="shared" si="3866"/>
        <v>0</v>
      </c>
      <c r="T1995" s="2">
        <v>0</v>
      </c>
    </row>
    <row r="1996" spans="2:20">
      <c r="B1996" s="2" t="str">
        <f t="shared" ref="B1996:D1996" si="3979">IF(ISERROR(B1995),IF(ISERROR(B1994),IF(ISERROR(B1993),"BLANK",B1993),B1994),B1995)</f>
        <v>LH</v>
      </c>
      <c r="C1996" s="2" t="str">
        <f t="shared" si="3979"/>
        <v>KK</v>
      </c>
      <c r="D1996" s="2" t="str">
        <f t="shared" si="3979"/>
        <v>BC3</v>
      </c>
      <c r="E1996" s="7" t="str">
        <f>IF(ISERROR(VLOOKUP($D1996,SITES!$A:$E,2,FALSE)),"",VLOOKUP($D1996,SITES!$A:$E,2,FALSE))</f>
        <v>Broward County 3</v>
      </c>
      <c r="F1996" s="4">
        <f>IF(ISERROR(VLOOKUP($D1996,SITES!$A:$E,3,FALSE)),"",VLOOKUP($D1996,SITES!$A:$E,3,FALSE))</f>
        <v>26.158633333333334</v>
      </c>
      <c r="G1996" s="31">
        <f>IF(ISERROR(VLOOKUP($D1996,SITES!$A:$E,4,FALSE)),"",VLOOKUP($D1996,SITES!$A:$E,4,FALSE))</f>
        <v>-80.077349999999996</v>
      </c>
      <c r="H1996" s="50">
        <f t="shared" ref="H1996:P1996" si="3980">IF(ISERROR(H1995),IF(ISERROR(H1994),IF(ISERROR(H1993),"BLANK",H1993),H1994),H1995)</f>
        <v>45479</v>
      </c>
      <c r="I1996" s="2">
        <f t="shared" si="3980"/>
        <v>15</v>
      </c>
      <c r="J1996" s="2" t="str">
        <f t="shared" si="3980"/>
        <v>N</v>
      </c>
      <c r="K1996" s="6">
        <f t="shared" si="3980"/>
        <v>0.41666666666666669</v>
      </c>
      <c r="L1996" s="2" t="str">
        <f t="shared" si="3980"/>
        <v>Angela</v>
      </c>
      <c r="M1996" s="2">
        <f t="shared" si="3980"/>
        <v>18.899999999999999</v>
      </c>
      <c r="N1996" s="2">
        <f t="shared" si="3980"/>
        <v>2</v>
      </c>
      <c r="O1996" s="2">
        <f t="shared" si="3980"/>
        <v>2</v>
      </c>
      <c r="P1996" s="2" t="str">
        <f t="shared" si="3980"/>
        <v>dez</v>
      </c>
      <c r="Q1996" s="7" t="str">
        <f>IF($N1996=1,IF(ISERROR(VLOOKUP($P1996,'M1'!$A:$C,Q$2,FALSE)),"NOT PRESENT",VLOOKUP($P1996,'M1'!$A:$C,Q$2,FALSE)),IF($N1996=2,IF(ISERROR(VLOOKUP(DATA!$P1996,'M2'!$A:$C,Q$2,FALSE)),"NOT PRESENT",VLOOKUP(DATA!$P1996,'M2'!$A:$C,Q$2,FALSE)),IF($N1996=0,IF(ISERROR(VLOOKUP($P1996,'M1'!$A:$C,Q$2,FALSE)),IF(ISERROR(VLOOKUP(DATA!$P1996,'M2'!$A:$C,Q$2,FALSE)),"NOT PRESENT",VLOOKUP(DATA!$P1996,'M2'!$A:$C,Q$2,FALSE)),VLOOKUP($P1996,'M1'!$A:$C,Q$2,FALSE)),"SPECIFY METHOD")))</f>
        <v>Debris - Zero</v>
      </c>
      <c r="R1996" s="7" t="str">
        <f>IF($N1996=1,IF(ISERROR(VLOOKUP($P1996,'M1'!$A:$C,R$2,FALSE)),"NOT PRESENT",VLOOKUP($P1996,'M1'!$A:$C,R$2,FALSE)),IF($N1996=2,IF(ISERROR(VLOOKUP(DATA!$P1996,'M2'!$A:$C,R$2,FALSE)),"NOT PRESENT",VLOOKUP(DATA!$P1996,'M2'!$A:$C,R$2,FALSE)),IF($N1996=0,IF(ISERROR(VLOOKUP($P1996,'M1'!$A:$C,R$2,FALSE)),IF(ISERROR(VLOOKUP(DATA!$P1996,'M2'!$A:$C,R$2,FALSE)),"NOT PRESENT",VLOOKUP(DATA!$P1996,'M2'!$A:$C,R$2,FALSE)),VLOOKUP($P1996,'M1'!$A:$C,R$2,FALSE)),"SPECIFY METHOD")))</f>
        <v>No Debris found</v>
      </c>
      <c r="S1996" s="33">
        <f t="shared" si="3866"/>
        <v>0</v>
      </c>
      <c r="T1996" s="2">
        <v>0</v>
      </c>
    </row>
    <row r="1997" spans="2:20">
      <c r="B1997" s="2" t="str">
        <f t="shared" ref="B1997:D1997" si="3981">IF(ISERROR(B1996),IF(ISERROR(B1995),IF(ISERROR(B1994),"BLANK",B1994),B1995),B1996)</f>
        <v>LH</v>
      </c>
      <c r="C1997" s="2" t="str">
        <f t="shared" si="3981"/>
        <v>KK</v>
      </c>
      <c r="D1997" s="2" t="str">
        <f t="shared" si="3981"/>
        <v>BC3</v>
      </c>
      <c r="E1997" s="7" t="str">
        <f>IF(ISERROR(VLOOKUP($D1997,SITES!$A:$E,2,FALSE)),"",VLOOKUP($D1997,SITES!$A:$E,2,FALSE))</f>
        <v>Broward County 3</v>
      </c>
      <c r="F1997" s="4">
        <f>IF(ISERROR(VLOOKUP($D1997,SITES!$A:$E,3,FALSE)),"",VLOOKUP($D1997,SITES!$A:$E,3,FALSE))</f>
        <v>26.158633333333334</v>
      </c>
      <c r="G1997" s="31">
        <f>IF(ISERROR(VLOOKUP($D1997,SITES!$A:$E,4,FALSE)),"",VLOOKUP($D1997,SITES!$A:$E,4,FALSE))</f>
        <v>-80.077349999999996</v>
      </c>
      <c r="H1997" s="50">
        <f t="shared" ref="H1997:P1997" si="3982">IF(ISERROR(H1996),IF(ISERROR(H1995),IF(ISERROR(H1994),"BLANK",H1994),H1995),H1996)</f>
        <v>45479</v>
      </c>
      <c r="I1997" s="2">
        <f t="shared" si="3982"/>
        <v>15</v>
      </c>
      <c r="J1997" s="2" t="str">
        <f t="shared" si="3982"/>
        <v>N</v>
      </c>
      <c r="K1997" s="6">
        <f t="shared" si="3982"/>
        <v>0.41666666666666669</v>
      </c>
      <c r="L1997" s="2" t="str">
        <f t="shared" si="3982"/>
        <v>Angela</v>
      </c>
      <c r="M1997" s="2">
        <f t="shared" si="3982"/>
        <v>18.899999999999999</v>
      </c>
      <c r="N1997" s="2">
        <f t="shared" si="3982"/>
        <v>2</v>
      </c>
      <c r="O1997" s="2">
        <f t="shared" si="3982"/>
        <v>2</v>
      </c>
      <c r="P1997" s="2" t="str">
        <f t="shared" si="3982"/>
        <v>dez</v>
      </c>
      <c r="Q1997" s="7" t="str">
        <f>IF($N1997=1,IF(ISERROR(VLOOKUP($P1997,'M1'!$A:$C,Q$2,FALSE)),"NOT PRESENT",VLOOKUP($P1997,'M1'!$A:$C,Q$2,FALSE)),IF($N1997=2,IF(ISERROR(VLOOKUP(DATA!$P1997,'M2'!$A:$C,Q$2,FALSE)),"NOT PRESENT",VLOOKUP(DATA!$P1997,'M2'!$A:$C,Q$2,FALSE)),IF($N1997=0,IF(ISERROR(VLOOKUP($P1997,'M1'!$A:$C,Q$2,FALSE)),IF(ISERROR(VLOOKUP(DATA!$P1997,'M2'!$A:$C,Q$2,FALSE)),"NOT PRESENT",VLOOKUP(DATA!$P1997,'M2'!$A:$C,Q$2,FALSE)),VLOOKUP($P1997,'M1'!$A:$C,Q$2,FALSE)),"SPECIFY METHOD")))</f>
        <v>Debris - Zero</v>
      </c>
      <c r="R1997" s="7" t="str">
        <f>IF($N1997=1,IF(ISERROR(VLOOKUP($P1997,'M1'!$A:$C,R$2,FALSE)),"NOT PRESENT",VLOOKUP($P1997,'M1'!$A:$C,R$2,FALSE)),IF($N1997=2,IF(ISERROR(VLOOKUP(DATA!$P1997,'M2'!$A:$C,R$2,FALSE)),"NOT PRESENT",VLOOKUP(DATA!$P1997,'M2'!$A:$C,R$2,FALSE)),IF($N1997=0,IF(ISERROR(VLOOKUP($P1997,'M1'!$A:$C,R$2,FALSE)),IF(ISERROR(VLOOKUP(DATA!$P1997,'M2'!$A:$C,R$2,FALSE)),"NOT PRESENT",VLOOKUP(DATA!$P1997,'M2'!$A:$C,R$2,FALSE)),VLOOKUP($P1997,'M1'!$A:$C,R$2,FALSE)),"SPECIFY METHOD")))</f>
        <v>No Debris found</v>
      </c>
      <c r="S1997" s="33">
        <f t="shared" si="3866"/>
        <v>0</v>
      </c>
      <c r="T1997" s="2">
        <v>0</v>
      </c>
    </row>
    <row r="1998" spans="2:20">
      <c r="B1998" s="2" t="str">
        <f t="shared" ref="B1998:D1998" si="3983">IF(ISERROR(B1997),IF(ISERROR(B1996),IF(ISERROR(B1995),"BLANK",B1995),B1996),B1997)</f>
        <v>LH</v>
      </c>
      <c r="C1998" s="2" t="str">
        <f t="shared" si="3983"/>
        <v>KK</v>
      </c>
      <c r="D1998" s="2" t="str">
        <f t="shared" si="3983"/>
        <v>BC3</v>
      </c>
      <c r="E1998" s="7" t="str">
        <f>IF(ISERROR(VLOOKUP($D1998,SITES!$A:$E,2,FALSE)),"",VLOOKUP($D1998,SITES!$A:$E,2,FALSE))</f>
        <v>Broward County 3</v>
      </c>
      <c r="F1998" s="4">
        <f>IF(ISERROR(VLOOKUP($D1998,SITES!$A:$E,3,FALSE)),"",VLOOKUP($D1998,SITES!$A:$E,3,FALSE))</f>
        <v>26.158633333333334</v>
      </c>
      <c r="G1998" s="31">
        <f>IF(ISERROR(VLOOKUP($D1998,SITES!$A:$E,4,FALSE)),"",VLOOKUP($D1998,SITES!$A:$E,4,FALSE))</f>
        <v>-80.077349999999996</v>
      </c>
      <c r="H1998" s="50">
        <f t="shared" ref="H1998:P1998" si="3984">IF(ISERROR(H1997),IF(ISERROR(H1996),IF(ISERROR(H1995),"BLANK",H1995),H1996),H1997)</f>
        <v>45479</v>
      </c>
      <c r="I1998" s="2">
        <f t="shared" si="3984"/>
        <v>15</v>
      </c>
      <c r="J1998" s="2" t="str">
        <f t="shared" si="3984"/>
        <v>N</v>
      </c>
      <c r="K1998" s="6">
        <f t="shared" si="3984"/>
        <v>0.41666666666666669</v>
      </c>
      <c r="L1998" s="2" t="str">
        <f t="shared" si="3984"/>
        <v>Angela</v>
      </c>
      <c r="M1998" s="2">
        <f t="shared" si="3984"/>
        <v>18.899999999999999</v>
      </c>
      <c r="N1998" s="2">
        <f t="shared" si="3984"/>
        <v>2</v>
      </c>
      <c r="O1998" s="2">
        <f t="shared" si="3984"/>
        <v>2</v>
      </c>
      <c r="P1998" s="2" t="str">
        <f t="shared" si="3984"/>
        <v>dez</v>
      </c>
      <c r="Q1998" s="7" t="str">
        <f>IF($N1998=1,IF(ISERROR(VLOOKUP($P1998,'M1'!$A:$C,Q$2,FALSE)),"NOT PRESENT",VLOOKUP($P1998,'M1'!$A:$C,Q$2,FALSE)),IF($N1998=2,IF(ISERROR(VLOOKUP(DATA!$P1998,'M2'!$A:$C,Q$2,FALSE)),"NOT PRESENT",VLOOKUP(DATA!$P1998,'M2'!$A:$C,Q$2,FALSE)),IF($N1998=0,IF(ISERROR(VLOOKUP($P1998,'M1'!$A:$C,Q$2,FALSE)),IF(ISERROR(VLOOKUP(DATA!$P1998,'M2'!$A:$C,Q$2,FALSE)),"NOT PRESENT",VLOOKUP(DATA!$P1998,'M2'!$A:$C,Q$2,FALSE)),VLOOKUP($P1998,'M1'!$A:$C,Q$2,FALSE)),"SPECIFY METHOD")))</f>
        <v>Debris - Zero</v>
      </c>
      <c r="R1998" s="7" t="str">
        <f>IF($N1998=1,IF(ISERROR(VLOOKUP($P1998,'M1'!$A:$C,R$2,FALSE)),"NOT PRESENT",VLOOKUP($P1998,'M1'!$A:$C,R$2,FALSE)),IF($N1998=2,IF(ISERROR(VLOOKUP(DATA!$P1998,'M2'!$A:$C,R$2,FALSE)),"NOT PRESENT",VLOOKUP(DATA!$P1998,'M2'!$A:$C,R$2,FALSE)),IF($N1998=0,IF(ISERROR(VLOOKUP($P1998,'M1'!$A:$C,R$2,FALSE)),IF(ISERROR(VLOOKUP(DATA!$P1998,'M2'!$A:$C,R$2,FALSE)),"NOT PRESENT",VLOOKUP(DATA!$P1998,'M2'!$A:$C,R$2,FALSE)),VLOOKUP($P1998,'M1'!$A:$C,R$2,FALSE)),"SPECIFY METHOD")))</f>
        <v>No Debris found</v>
      </c>
      <c r="S1998" s="33">
        <f t="shared" si="3866"/>
        <v>0</v>
      </c>
      <c r="T1998" s="2">
        <v>0</v>
      </c>
    </row>
    <row r="1999" spans="2:20">
      <c r="B1999" s="2" t="str">
        <f t="shared" ref="B1999:D1999" si="3985">IF(ISERROR(B1998),IF(ISERROR(B1997),IF(ISERROR(B1996),"BLANK",B1996),B1997),B1998)</f>
        <v>LH</v>
      </c>
      <c r="C1999" s="2" t="str">
        <f t="shared" si="3985"/>
        <v>KK</v>
      </c>
      <c r="D1999" s="2" t="str">
        <f t="shared" si="3985"/>
        <v>BC3</v>
      </c>
      <c r="E1999" s="7" t="str">
        <f>IF(ISERROR(VLOOKUP($D1999,SITES!$A:$E,2,FALSE)),"",VLOOKUP($D1999,SITES!$A:$E,2,FALSE))</f>
        <v>Broward County 3</v>
      </c>
      <c r="F1999" s="4">
        <f>IF(ISERROR(VLOOKUP($D1999,SITES!$A:$E,3,FALSE)),"",VLOOKUP($D1999,SITES!$A:$E,3,FALSE))</f>
        <v>26.158633333333334</v>
      </c>
      <c r="G1999" s="31">
        <f>IF(ISERROR(VLOOKUP($D1999,SITES!$A:$E,4,FALSE)),"",VLOOKUP($D1999,SITES!$A:$E,4,FALSE))</f>
        <v>-80.077349999999996</v>
      </c>
      <c r="H1999" s="50">
        <f t="shared" ref="H1999:P1999" si="3986">IF(ISERROR(H1998),IF(ISERROR(H1997),IF(ISERROR(H1996),"BLANK",H1996),H1997),H1998)</f>
        <v>45479</v>
      </c>
      <c r="I1999" s="2">
        <f t="shared" si="3986"/>
        <v>15</v>
      </c>
      <c r="J1999" s="2" t="str">
        <f t="shared" si="3986"/>
        <v>N</v>
      </c>
      <c r="K1999" s="6">
        <f t="shared" si="3986"/>
        <v>0.41666666666666669</v>
      </c>
      <c r="L1999" s="2" t="str">
        <f t="shared" si="3986"/>
        <v>Angela</v>
      </c>
      <c r="M1999" s="2">
        <f t="shared" si="3986"/>
        <v>18.899999999999999</v>
      </c>
      <c r="N1999" s="2">
        <f t="shared" si="3986"/>
        <v>2</v>
      </c>
      <c r="O1999" s="2">
        <f t="shared" si="3986"/>
        <v>2</v>
      </c>
      <c r="P1999" s="2" t="str">
        <f t="shared" si="3986"/>
        <v>dez</v>
      </c>
      <c r="Q1999" s="7" t="str">
        <f>IF($N1999=1,IF(ISERROR(VLOOKUP($P1999,'M1'!$A:$C,Q$2,FALSE)),"NOT PRESENT",VLOOKUP($P1999,'M1'!$A:$C,Q$2,FALSE)),IF($N1999=2,IF(ISERROR(VLOOKUP(DATA!$P1999,'M2'!$A:$C,Q$2,FALSE)),"NOT PRESENT",VLOOKUP(DATA!$P1999,'M2'!$A:$C,Q$2,FALSE)),IF($N1999=0,IF(ISERROR(VLOOKUP($P1999,'M1'!$A:$C,Q$2,FALSE)),IF(ISERROR(VLOOKUP(DATA!$P1999,'M2'!$A:$C,Q$2,FALSE)),"NOT PRESENT",VLOOKUP(DATA!$P1999,'M2'!$A:$C,Q$2,FALSE)),VLOOKUP($P1999,'M1'!$A:$C,Q$2,FALSE)),"SPECIFY METHOD")))</f>
        <v>Debris - Zero</v>
      </c>
      <c r="R1999" s="7" t="str">
        <f>IF($N1999=1,IF(ISERROR(VLOOKUP($P1999,'M1'!$A:$C,R$2,FALSE)),"NOT PRESENT",VLOOKUP($P1999,'M1'!$A:$C,R$2,FALSE)),IF($N1999=2,IF(ISERROR(VLOOKUP(DATA!$P1999,'M2'!$A:$C,R$2,FALSE)),"NOT PRESENT",VLOOKUP(DATA!$P1999,'M2'!$A:$C,R$2,FALSE)),IF($N1999=0,IF(ISERROR(VLOOKUP($P1999,'M1'!$A:$C,R$2,FALSE)),IF(ISERROR(VLOOKUP(DATA!$P1999,'M2'!$A:$C,R$2,FALSE)),"NOT PRESENT",VLOOKUP(DATA!$P1999,'M2'!$A:$C,R$2,FALSE)),VLOOKUP($P1999,'M1'!$A:$C,R$2,FALSE)),"SPECIFY METHOD")))</f>
        <v>No Debris found</v>
      </c>
      <c r="S1999" s="33">
        <f t="shared" si="3866"/>
        <v>0</v>
      </c>
      <c r="T1999" s="2">
        <v>0</v>
      </c>
    </row>
    <row r="2000" spans="2:20">
      <c r="B2000" s="2" t="str">
        <f t="shared" ref="B2000:D2000" si="3987">IF(ISERROR(B1999),IF(ISERROR(B1998),IF(ISERROR(B1997),"BLANK",B1997),B1998),B1999)</f>
        <v>LH</v>
      </c>
      <c r="C2000" s="2" t="str">
        <f t="shared" si="3987"/>
        <v>KK</v>
      </c>
      <c r="D2000" s="2" t="str">
        <f t="shared" si="3987"/>
        <v>BC3</v>
      </c>
      <c r="E2000" s="7" t="str">
        <f>IF(ISERROR(VLOOKUP($D2000,SITES!$A:$E,2,FALSE)),"",VLOOKUP($D2000,SITES!$A:$E,2,FALSE))</f>
        <v>Broward County 3</v>
      </c>
      <c r="F2000" s="4">
        <f>IF(ISERROR(VLOOKUP($D2000,SITES!$A:$E,3,FALSE)),"",VLOOKUP($D2000,SITES!$A:$E,3,FALSE))</f>
        <v>26.158633333333334</v>
      </c>
      <c r="G2000" s="31">
        <f>IF(ISERROR(VLOOKUP($D2000,SITES!$A:$E,4,FALSE)),"",VLOOKUP($D2000,SITES!$A:$E,4,FALSE))</f>
        <v>-80.077349999999996</v>
      </c>
      <c r="H2000" s="50">
        <f t="shared" ref="H2000:P2000" si="3988">IF(ISERROR(H1999),IF(ISERROR(H1998),IF(ISERROR(H1997),"BLANK",H1997),H1998),H1999)</f>
        <v>45479</v>
      </c>
      <c r="I2000" s="2">
        <f t="shared" si="3988"/>
        <v>15</v>
      </c>
      <c r="J2000" s="2" t="str">
        <f t="shared" si="3988"/>
        <v>N</v>
      </c>
      <c r="K2000" s="6">
        <f t="shared" si="3988"/>
        <v>0.41666666666666669</v>
      </c>
      <c r="L2000" s="2" t="str">
        <f t="shared" si="3988"/>
        <v>Angela</v>
      </c>
      <c r="M2000" s="2">
        <f t="shared" si="3988"/>
        <v>18.899999999999999</v>
      </c>
      <c r="N2000" s="2">
        <f t="shared" si="3988"/>
        <v>2</v>
      </c>
      <c r="O2000" s="2">
        <f t="shared" si="3988"/>
        <v>2</v>
      </c>
      <c r="P2000" s="2" t="str">
        <f t="shared" si="3988"/>
        <v>dez</v>
      </c>
      <c r="Q2000" s="7" t="str">
        <f>IF($N2000=1,IF(ISERROR(VLOOKUP($P2000,'M1'!$A:$C,Q$2,FALSE)),"NOT PRESENT",VLOOKUP($P2000,'M1'!$A:$C,Q$2,FALSE)),IF($N2000=2,IF(ISERROR(VLOOKUP(DATA!$P2000,'M2'!$A:$C,Q$2,FALSE)),"NOT PRESENT",VLOOKUP(DATA!$P2000,'M2'!$A:$C,Q$2,FALSE)),IF($N2000=0,IF(ISERROR(VLOOKUP($P2000,'M1'!$A:$C,Q$2,FALSE)),IF(ISERROR(VLOOKUP(DATA!$P2000,'M2'!$A:$C,Q$2,FALSE)),"NOT PRESENT",VLOOKUP(DATA!$P2000,'M2'!$A:$C,Q$2,FALSE)),VLOOKUP($P2000,'M1'!$A:$C,Q$2,FALSE)),"SPECIFY METHOD")))</f>
        <v>Debris - Zero</v>
      </c>
      <c r="R2000" s="7" t="str">
        <f>IF($N2000=1,IF(ISERROR(VLOOKUP($P2000,'M1'!$A:$C,R$2,FALSE)),"NOT PRESENT",VLOOKUP($P2000,'M1'!$A:$C,R$2,FALSE)),IF($N2000=2,IF(ISERROR(VLOOKUP(DATA!$P2000,'M2'!$A:$C,R$2,FALSE)),"NOT PRESENT",VLOOKUP(DATA!$P2000,'M2'!$A:$C,R$2,FALSE)),IF($N2000=0,IF(ISERROR(VLOOKUP($P2000,'M1'!$A:$C,R$2,FALSE)),IF(ISERROR(VLOOKUP(DATA!$P2000,'M2'!$A:$C,R$2,FALSE)),"NOT PRESENT",VLOOKUP(DATA!$P2000,'M2'!$A:$C,R$2,FALSE)),VLOOKUP($P2000,'M1'!$A:$C,R$2,FALSE)),"SPECIFY METHOD")))</f>
        <v>No Debris found</v>
      </c>
      <c r="S2000" s="33">
        <f t="shared" si="3866"/>
        <v>0</v>
      </c>
      <c r="T2000" s="2">
        <v>0</v>
      </c>
    </row>
    <row r="2001" spans="2:20">
      <c r="B2001" s="2" t="str">
        <f t="shared" ref="B2001:D2001" si="3989">IF(ISERROR(B2000),IF(ISERROR(B1999),IF(ISERROR(B1998),"BLANK",B1998),B1999),B2000)</f>
        <v>LH</v>
      </c>
      <c r="C2001" s="2" t="str">
        <f t="shared" si="3989"/>
        <v>KK</v>
      </c>
      <c r="D2001" s="2" t="str">
        <f t="shared" si="3989"/>
        <v>BC3</v>
      </c>
      <c r="E2001" s="7" t="str">
        <f>IF(ISERROR(VLOOKUP($D2001,SITES!$A:$E,2,FALSE)),"",VLOOKUP($D2001,SITES!$A:$E,2,FALSE))</f>
        <v>Broward County 3</v>
      </c>
      <c r="F2001" s="4">
        <f>IF(ISERROR(VLOOKUP($D2001,SITES!$A:$E,3,FALSE)),"",VLOOKUP($D2001,SITES!$A:$E,3,FALSE))</f>
        <v>26.158633333333334</v>
      </c>
      <c r="G2001" s="31">
        <f>IF(ISERROR(VLOOKUP($D2001,SITES!$A:$E,4,FALSE)),"",VLOOKUP($D2001,SITES!$A:$E,4,FALSE))</f>
        <v>-80.077349999999996</v>
      </c>
      <c r="H2001" s="50">
        <f t="shared" ref="H2001:P2001" si="3990">IF(ISERROR(H2000),IF(ISERROR(H1999),IF(ISERROR(H1998),"BLANK",H1998),H1999),H2000)</f>
        <v>45479</v>
      </c>
      <c r="I2001" s="2">
        <f t="shared" si="3990"/>
        <v>15</v>
      </c>
      <c r="J2001" s="2" t="str">
        <f t="shared" si="3990"/>
        <v>N</v>
      </c>
      <c r="K2001" s="6">
        <f t="shared" si="3990"/>
        <v>0.41666666666666669</v>
      </c>
      <c r="L2001" s="2" t="str">
        <f t="shared" si="3990"/>
        <v>Angela</v>
      </c>
      <c r="M2001" s="2">
        <f t="shared" si="3990"/>
        <v>18.899999999999999</v>
      </c>
      <c r="N2001" s="2">
        <f t="shared" si="3990"/>
        <v>2</v>
      </c>
      <c r="O2001" s="2">
        <f t="shared" si="3990"/>
        <v>2</v>
      </c>
      <c r="P2001" s="2" t="str">
        <f t="shared" si="3990"/>
        <v>dez</v>
      </c>
      <c r="Q2001" s="7" t="str">
        <f>IF($N2001=1,IF(ISERROR(VLOOKUP($P2001,'M1'!$A:$C,Q$2,FALSE)),"NOT PRESENT",VLOOKUP($P2001,'M1'!$A:$C,Q$2,FALSE)),IF($N2001=2,IF(ISERROR(VLOOKUP(DATA!$P2001,'M2'!$A:$C,Q$2,FALSE)),"NOT PRESENT",VLOOKUP(DATA!$P2001,'M2'!$A:$C,Q$2,FALSE)),IF($N2001=0,IF(ISERROR(VLOOKUP($P2001,'M1'!$A:$C,Q$2,FALSE)),IF(ISERROR(VLOOKUP(DATA!$P2001,'M2'!$A:$C,Q$2,FALSE)),"NOT PRESENT",VLOOKUP(DATA!$P2001,'M2'!$A:$C,Q$2,FALSE)),VLOOKUP($P2001,'M1'!$A:$C,Q$2,FALSE)),"SPECIFY METHOD")))</f>
        <v>Debris - Zero</v>
      </c>
      <c r="R2001" s="7" t="str">
        <f>IF($N2001=1,IF(ISERROR(VLOOKUP($P2001,'M1'!$A:$C,R$2,FALSE)),"NOT PRESENT",VLOOKUP($P2001,'M1'!$A:$C,R$2,FALSE)),IF($N2001=2,IF(ISERROR(VLOOKUP(DATA!$P2001,'M2'!$A:$C,R$2,FALSE)),"NOT PRESENT",VLOOKUP(DATA!$P2001,'M2'!$A:$C,R$2,FALSE)),IF($N2001=0,IF(ISERROR(VLOOKUP($P2001,'M1'!$A:$C,R$2,FALSE)),IF(ISERROR(VLOOKUP(DATA!$P2001,'M2'!$A:$C,R$2,FALSE)),"NOT PRESENT",VLOOKUP(DATA!$P2001,'M2'!$A:$C,R$2,FALSE)),VLOOKUP($P2001,'M1'!$A:$C,R$2,FALSE)),"SPECIFY METHOD")))</f>
        <v>No Debris found</v>
      </c>
      <c r="S2001" s="33">
        <f t="shared" si="3866"/>
        <v>0</v>
      </c>
      <c r="T2001" s="2">
        <v>0</v>
      </c>
    </row>
    <row r="2002" spans="2:20">
      <c r="B2002" s="2" t="str">
        <f t="shared" ref="B2002:D2002" si="3991">IF(ISERROR(B2001),IF(ISERROR(B2000),IF(ISERROR(B1999),"BLANK",B1999),B2000),B2001)</f>
        <v>LH</v>
      </c>
      <c r="C2002" s="2" t="str">
        <f t="shared" si="3991"/>
        <v>KK</v>
      </c>
      <c r="D2002" s="2" t="str">
        <f t="shared" si="3991"/>
        <v>BC3</v>
      </c>
      <c r="E2002" s="7" t="str">
        <f>IF(ISERROR(VLOOKUP($D2002,SITES!$A:$E,2,FALSE)),"",VLOOKUP($D2002,SITES!$A:$E,2,FALSE))</f>
        <v>Broward County 3</v>
      </c>
      <c r="F2002" s="4">
        <f>IF(ISERROR(VLOOKUP($D2002,SITES!$A:$E,3,FALSE)),"",VLOOKUP($D2002,SITES!$A:$E,3,FALSE))</f>
        <v>26.158633333333334</v>
      </c>
      <c r="G2002" s="31">
        <f>IF(ISERROR(VLOOKUP($D2002,SITES!$A:$E,4,FALSE)),"",VLOOKUP($D2002,SITES!$A:$E,4,FALSE))</f>
        <v>-80.077349999999996</v>
      </c>
      <c r="H2002" s="50">
        <f t="shared" ref="H2002:P2002" si="3992">IF(ISERROR(H2001),IF(ISERROR(H2000),IF(ISERROR(H1999),"BLANK",H1999),H2000),H2001)</f>
        <v>45479</v>
      </c>
      <c r="I2002" s="2">
        <f t="shared" si="3992"/>
        <v>15</v>
      </c>
      <c r="J2002" s="2" t="str">
        <f t="shared" si="3992"/>
        <v>N</v>
      </c>
      <c r="K2002" s="6">
        <f t="shared" si="3992"/>
        <v>0.41666666666666669</v>
      </c>
      <c r="L2002" s="2" t="str">
        <f t="shared" si="3992"/>
        <v>Angela</v>
      </c>
      <c r="M2002" s="2">
        <f t="shared" si="3992"/>
        <v>18.899999999999999</v>
      </c>
      <c r="N2002" s="2">
        <f t="shared" si="3992"/>
        <v>2</v>
      </c>
      <c r="O2002" s="2">
        <f t="shared" si="3992"/>
        <v>2</v>
      </c>
      <c r="P2002" s="2" t="str">
        <f t="shared" si="3992"/>
        <v>dez</v>
      </c>
      <c r="Q2002" s="7" t="str">
        <f>IF($N2002=1,IF(ISERROR(VLOOKUP($P2002,'M1'!$A:$C,Q$2,FALSE)),"NOT PRESENT",VLOOKUP($P2002,'M1'!$A:$C,Q$2,FALSE)),IF($N2002=2,IF(ISERROR(VLOOKUP(DATA!$P2002,'M2'!$A:$C,Q$2,FALSE)),"NOT PRESENT",VLOOKUP(DATA!$P2002,'M2'!$A:$C,Q$2,FALSE)),IF($N2002=0,IF(ISERROR(VLOOKUP($P2002,'M1'!$A:$C,Q$2,FALSE)),IF(ISERROR(VLOOKUP(DATA!$P2002,'M2'!$A:$C,Q$2,FALSE)),"NOT PRESENT",VLOOKUP(DATA!$P2002,'M2'!$A:$C,Q$2,FALSE)),VLOOKUP($P2002,'M1'!$A:$C,Q$2,FALSE)),"SPECIFY METHOD")))</f>
        <v>Debris - Zero</v>
      </c>
      <c r="R2002" s="7" t="str">
        <f>IF($N2002=1,IF(ISERROR(VLOOKUP($P2002,'M1'!$A:$C,R$2,FALSE)),"NOT PRESENT",VLOOKUP($P2002,'M1'!$A:$C,R$2,FALSE)),IF($N2002=2,IF(ISERROR(VLOOKUP(DATA!$P2002,'M2'!$A:$C,R$2,FALSE)),"NOT PRESENT",VLOOKUP(DATA!$P2002,'M2'!$A:$C,R$2,FALSE)),IF($N2002=0,IF(ISERROR(VLOOKUP($P2002,'M1'!$A:$C,R$2,FALSE)),IF(ISERROR(VLOOKUP(DATA!$P2002,'M2'!$A:$C,R$2,FALSE)),"NOT PRESENT",VLOOKUP(DATA!$P2002,'M2'!$A:$C,R$2,FALSE)),VLOOKUP($P2002,'M1'!$A:$C,R$2,FALSE)),"SPECIFY METHOD")))</f>
        <v>No Debris found</v>
      </c>
      <c r="S2002" s="33">
        <f t="shared" si="3866"/>
        <v>0</v>
      </c>
      <c r="T2002" s="2">
        <v>0</v>
      </c>
    </row>
    <row r="2003" spans="2:20">
      <c r="B2003" s="2" t="str">
        <f t="shared" ref="B2003:D2003" si="3993">IF(ISERROR(B2002),IF(ISERROR(B2001),IF(ISERROR(B2000),"BLANK",B2000),B2001),B2002)</f>
        <v>LH</v>
      </c>
      <c r="C2003" s="2" t="str">
        <f t="shared" si="3993"/>
        <v>KK</v>
      </c>
      <c r="D2003" s="2" t="str">
        <f t="shared" si="3993"/>
        <v>BC3</v>
      </c>
      <c r="E2003" s="7" t="str">
        <f>IF(ISERROR(VLOOKUP($D2003,SITES!$A:$E,2,FALSE)),"",VLOOKUP($D2003,SITES!$A:$E,2,FALSE))</f>
        <v>Broward County 3</v>
      </c>
      <c r="F2003" s="4">
        <f>IF(ISERROR(VLOOKUP($D2003,SITES!$A:$E,3,FALSE)),"",VLOOKUP($D2003,SITES!$A:$E,3,FALSE))</f>
        <v>26.158633333333334</v>
      </c>
      <c r="G2003" s="31">
        <f>IF(ISERROR(VLOOKUP($D2003,SITES!$A:$E,4,FALSE)),"",VLOOKUP($D2003,SITES!$A:$E,4,FALSE))</f>
        <v>-80.077349999999996</v>
      </c>
      <c r="H2003" s="50">
        <f t="shared" ref="H2003:P2003" si="3994">IF(ISERROR(H2002),IF(ISERROR(H2001),IF(ISERROR(H2000),"BLANK",H2000),H2001),H2002)</f>
        <v>45479</v>
      </c>
      <c r="I2003" s="2">
        <f t="shared" si="3994"/>
        <v>15</v>
      </c>
      <c r="J2003" s="2" t="str">
        <f t="shared" si="3994"/>
        <v>N</v>
      </c>
      <c r="K2003" s="6">
        <f t="shared" si="3994"/>
        <v>0.41666666666666669</v>
      </c>
      <c r="L2003" s="2" t="str">
        <f t="shared" si="3994"/>
        <v>Angela</v>
      </c>
      <c r="M2003" s="2">
        <f t="shared" si="3994"/>
        <v>18.899999999999999</v>
      </c>
      <c r="N2003" s="2">
        <f t="shared" si="3994"/>
        <v>2</v>
      </c>
      <c r="O2003" s="2">
        <f t="shared" si="3994"/>
        <v>2</v>
      </c>
      <c r="P2003" s="2" t="str">
        <f t="shared" si="3994"/>
        <v>dez</v>
      </c>
      <c r="Q2003" s="7" t="str">
        <f>IF($N2003=1,IF(ISERROR(VLOOKUP($P2003,'M1'!$A:$C,Q$2,FALSE)),"NOT PRESENT",VLOOKUP($P2003,'M1'!$A:$C,Q$2,FALSE)),IF($N2003=2,IF(ISERROR(VLOOKUP(DATA!$P2003,'M2'!$A:$C,Q$2,FALSE)),"NOT PRESENT",VLOOKUP(DATA!$P2003,'M2'!$A:$C,Q$2,FALSE)),IF($N2003=0,IF(ISERROR(VLOOKUP($P2003,'M1'!$A:$C,Q$2,FALSE)),IF(ISERROR(VLOOKUP(DATA!$P2003,'M2'!$A:$C,Q$2,FALSE)),"NOT PRESENT",VLOOKUP(DATA!$P2003,'M2'!$A:$C,Q$2,FALSE)),VLOOKUP($P2003,'M1'!$A:$C,Q$2,FALSE)),"SPECIFY METHOD")))</f>
        <v>Debris - Zero</v>
      </c>
      <c r="R2003" s="7" t="str">
        <f>IF($N2003=1,IF(ISERROR(VLOOKUP($P2003,'M1'!$A:$C,R$2,FALSE)),"NOT PRESENT",VLOOKUP($P2003,'M1'!$A:$C,R$2,FALSE)),IF($N2003=2,IF(ISERROR(VLOOKUP(DATA!$P2003,'M2'!$A:$C,R$2,FALSE)),"NOT PRESENT",VLOOKUP(DATA!$P2003,'M2'!$A:$C,R$2,FALSE)),IF($N2003=0,IF(ISERROR(VLOOKUP($P2003,'M1'!$A:$C,R$2,FALSE)),IF(ISERROR(VLOOKUP(DATA!$P2003,'M2'!$A:$C,R$2,FALSE)),"NOT PRESENT",VLOOKUP(DATA!$P2003,'M2'!$A:$C,R$2,FALSE)),VLOOKUP($P2003,'M1'!$A:$C,R$2,FALSE)),"SPECIFY METHOD")))</f>
        <v>No Debris found</v>
      </c>
      <c r="S2003" s="33">
        <f t="shared" ref="S2003:S2066" si="3995">SUM(T2003:AV2003)</f>
        <v>0</v>
      </c>
      <c r="T2003" s="2">
        <v>0</v>
      </c>
    </row>
    <row r="2004" spans="2:20">
      <c r="B2004" s="2" t="str">
        <f t="shared" ref="B2004:D2004" si="3996">IF(ISERROR(B2003),IF(ISERROR(B2002),IF(ISERROR(B2001),"BLANK",B2001),B2002),B2003)</f>
        <v>LH</v>
      </c>
      <c r="C2004" s="2" t="str">
        <f t="shared" si="3996"/>
        <v>KK</v>
      </c>
      <c r="D2004" s="2" t="str">
        <f t="shared" si="3996"/>
        <v>BC3</v>
      </c>
      <c r="E2004" s="7" t="str">
        <f>IF(ISERROR(VLOOKUP($D2004,SITES!$A:$E,2,FALSE)),"",VLOOKUP($D2004,SITES!$A:$E,2,FALSE))</f>
        <v>Broward County 3</v>
      </c>
      <c r="F2004" s="4">
        <f>IF(ISERROR(VLOOKUP($D2004,SITES!$A:$E,3,FALSE)),"",VLOOKUP($D2004,SITES!$A:$E,3,FALSE))</f>
        <v>26.158633333333334</v>
      </c>
      <c r="G2004" s="31">
        <f>IF(ISERROR(VLOOKUP($D2004,SITES!$A:$E,4,FALSE)),"",VLOOKUP($D2004,SITES!$A:$E,4,FALSE))</f>
        <v>-80.077349999999996</v>
      </c>
      <c r="H2004" s="50">
        <f t="shared" ref="H2004:P2004" si="3997">IF(ISERROR(H2003),IF(ISERROR(H2002),IF(ISERROR(H2001),"BLANK",H2001),H2002),H2003)</f>
        <v>45479</v>
      </c>
      <c r="I2004" s="2">
        <f t="shared" si="3997"/>
        <v>15</v>
      </c>
      <c r="J2004" s="2" t="str">
        <f t="shared" si="3997"/>
        <v>N</v>
      </c>
      <c r="K2004" s="6">
        <f t="shared" si="3997"/>
        <v>0.41666666666666669</v>
      </c>
      <c r="L2004" s="2" t="str">
        <f t="shared" si="3997"/>
        <v>Angela</v>
      </c>
      <c r="M2004" s="2">
        <f t="shared" si="3997"/>
        <v>18.899999999999999</v>
      </c>
      <c r="N2004" s="2">
        <f t="shared" si="3997"/>
        <v>2</v>
      </c>
      <c r="O2004" s="2">
        <f t="shared" si="3997"/>
        <v>2</v>
      </c>
      <c r="P2004" s="2" t="str">
        <f t="shared" si="3997"/>
        <v>dez</v>
      </c>
      <c r="Q2004" s="7" t="str">
        <f>IF($N2004=1,IF(ISERROR(VLOOKUP($P2004,'M1'!$A:$C,Q$2,FALSE)),"NOT PRESENT",VLOOKUP($P2004,'M1'!$A:$C,Q$2,FALSE)),IF($N2004=2,IF(ISERROR(VLOOKUP(DATA!$P2004,'M2'!$A:$C,Q$2,FALSE)),"NOT PRESENT",VLOOKUP(DATA!$P2004,'M2'!$A:$C,Q$2,FALSE)),IF($N2004=0,IF(ISERROR(VLOOKUP($P2004,'M1'!$A:$C,Q$2,FALSE)),IF(ISERROR(VLOOKUP(DATA!$P2004,'M2'!$A:$C,Q$2,FALSE)),"NOT PRESENT",VLOOKUP(DATA!$P2004,'M2'!$A:$C,Q$2,FALSE)),VLOOKUP($P2004,'M1'!$A:$C,Q$2,FALSE)),"SPECIFY METHOD")))</f>
        <v>Debris - Zero</v>
      </c>
      <c r="R2004" s="7" t="str">
        <f>IF($N2004=1,IF(ISERROR(VLOOKUP($P2004,'M1'!$A:$C,R$2,FALSE)),"NOT PRESENT",VLOOKUP($P2004,'M1'!$A:$C,R$2,FALSE)),IF($N2004=2,IF(ISERROR(VLOOKUP(DATA!$P2004,'M2'!$A:$C,R$2,FALSE)),"NOT PRESENT",VLOOKUP(DATA!$P2004,'M2'!$A:$C,R$2,FALSE)),IF($N2004=0,IF(ISERROR(VLOOKUP($P2004,'M1'!$A:$C,R$2,FALSE)),IF(ISERROR(VLOOKUP(DATA!$P2004,'M2'!$A:$C,R$2,FALSE)),"NOT PRESENT",VLOOKUP(DATA!$P2004,'M2'!$A:$C,R$2,FALSE)),VLOOKUP($P2004,'M1'!$A:$C,R$2,FALSE)),"SPECIFY METHOD")))</f>
        <v>No Debris found</v>
      </c>
      <c r="S2004" s="33">
        <f t="shared" si="3995"/>
        <v>0</v>
      </c>
      <c r="T2004" s="2">
        <v>0</v>
      </c>
    </row>
    <row r="2005" spans="2:20">
      <c r="B2005" s="2" t="str">
        <f t="shared" ref="B2005:D2005" si="3998">IF(ISERROR(B2004),IF(ISERROR(B2003),IF(ISERROR(B2002),"BLANK",B2002),B2003),B2004)</f>
        <v>LH</v>
      </c>
      <c r="C2005" s="2" t="str">
        <f t="shared" si="3998"/>
        <v>KK</v>
      </c>
      <c r="D2005" s="2" t="str">
        <f t="shared" si="3998"/>
        <v>BC3</v>
      </c>
      <c r="E2005" s="7" t="str">
        <f>IF(ISERROR(VLOOKUP($D2005,SITES!$A:$E,2,FALSE)),"",VLOOKUP($D2005,SITES!$A:$E,2,FALSE))</f>
        <v>Broward County 3</v>
      </c>
      <c r="F2005" s="4">
        <f>IF(ISERROR(VLOOKUP($D2005,SITES!$A:$E,3,FALSE)),"",VLOOKUP($D2005,SITES!$A:$E,3,FALSE))</f>
        <v>26.158633333333334</v>
      </c>
      <c r="G2005" s="31">
        <f>IF(ISERROR(VLOOKUP($D2005,SITES!$A:$E,4,FALSE)),"",VLOOKUP($D2005,SITES!$A:$E,4,FALSE))</f>
        <v>-80.077349999999996</v>
      </c>
      <c r="H2005" s="50">
        <f t="shared" ref="H2005:P2005" si="3999">IF(ISERROR(H2004),IF(ISERROR(H2003),IF(ISERROR(H2002),"BLANK",H2002),H2003),H2004)</f>
        <v>45479</v>
      </c>
      <c r="I2005" s="2">
        <f t="shared" si="3999"/>
        <v>15</v>
      </c>
      <c r="J2005" s="2" t="str">
        <f t="shared" si="3999"/>
        <v>N</v>
      </c>
      <c r="K2005" s="6">
        <f t="shared" si="3999"/>
        <v>0.41666666666666669</v>
      </c>
      <c r="L2005" s="2" t="str">
        <f t="shared" si="3999"/>
        <v>Angela</v>
      </c>
      <c r="M2005" s="2">
        <f t="shared" si="3999"/>
        <v>18.899999999999999</v>
      </c>
      <c r="N2005" s="2">
        <f t="shared" si="3999"/>
        <v>2</v>
      </c>
      <c r="O2005" s="2">
        <f t="shared" si="3999"/>
        <v>2</v>
      </c>
      <c r="P2005" s="2" t="str">
        <f t="shared" si="3999"/>
        <v>dez</v>
      </c>
      <c r="Q2005" s="7" t="str">
        <f>IF($N2005=1,IF(ISERROR(VLOOKUP($P2005,'M1'!$A:$C,Q$2,FALSE)),"NOT PRESENT",VLOOKUP($P2005,'M1'!$A:$C,Q$2,FALSE)),IF($N2005=2,IF(ISERROR(VLOOKUP(DATA!$P2005,'M2'!$A:$C,Q$2,FALSE)),"NOT PRESENT",VLOOKUP(DATA!$P2005,'M2'!$A:$C,Q$2,FALSE)),IF($N2005=0,IF(ISERROR(VLOOKUP($P2005,'M1'!$A:$C,Q$2,FALSE)),IF(ISERROR(VLOOKUP(DATA!$P2005,'M2'!$A:$C,Q$2,FALSE)),"NOT PRESENT",VLOOKUP(DATA!$P2005,'M2'!$A:$C,Q$2,FALSE)),VLOOKUP($P2005,'M1'!$A:$C,Q$2,FALSE)),"SPECIFY METHOD")))</f>
        <v>Debris - Zero</v>
      </c>
      <c r="R2005" s="7" t="str">
        <f>IF($N2005=1,IF(ISERROR(VLOOKUP($P2005,'M1'!$A:$C,R$2,FALSE)),"NOT PRESENT",VLOOKUP($P2005,'M1'!$A:$C,R$2,FALSE)),IF($N2005=2,IF(ISERROR(VLOOKUP(DATA!$P2005,'M2'!$A:$C,R$2,FALSE)),"NOT PRESENT",VLOOKUP(DATA!$P2005,'M2'!$A:$C,R$2,FALSE)),IF($N2005=0,IF(ISERROR(VLOOKUP($P2005,'M1'!$A:$C,R$2,FALSE)),IF(ISERROR(VLOOKUP(DATA!$P2005,'M2'!$A:$C,R$2,FALSE)),"NOT PRESENT",VLOOKUP(DATA!$P2005,'M2'!$A:$C,R$2,FALSE)),VLOOKUP($P2005,'M1'!$A:$C,R$2,FALSE)),"SPECIFY METHOD")))</f>
        <v>No Debris found</v>
      </c>
      <c r="S2005" s="33">
        <f t="shared" si="3995"/>
        <v>0</v>
      </c>
      <c r="T2005" s="2">
        <v>0</v>
      </c>
    </row>
    <row r="2006" spans="2:20">
      <c r="B2006" s="2" t="str">
        <f t="shared" ref="B2006:D2006" si="4000">IF(ISERROR(B2005),IF(ISERROR(B2004),IF(ISERROR(B2003),"BLANK",B2003),B2004),B2005)</f>
        <v>LH</v>
      </c>
      <c r="C2006" s="2" t="str">
        <f t="shared" si="4000"/>
        <v>KK</v>
      </c>
      <c r="D2006" s="2" t="str">
        <f t="shared" si="4000"/>
        <v>BC3</v>
      </c>
      <c r="E2006" s="7" t="str">
        <f>IF(ISERROR(VLOOKUP($D2006,SITES!$A:$E,2,FALSE)),"",VLOOKUP($D2006,SITES!$A:$E,2,FALSE))</f>
        <v>Broward County 3</v>
      </c>
      <c r="F2006" s="4">
        <f>IF(ISERROR(VLOOKUP($D2006,SITES!$A:$E,3,FALSE)),"",VLOOKUP($D2006,SITES!$A:$E,3,FALSE))</f>
        <v>26.158633333333334</v>
      </c>
      <c r="G2006" s="31">
        <f>IF(ISERROR(VLOOKUP($D2006,SITES!$A:$E,4,FALSE)),"",VLOOKUP($D2006,SITES!$A:$E,4,FALSE))</f>
        <v>-80.077349999999996</v>
      </c>
      <c r="H2006" s="50">
        <f t="shared" ref="H2006:P2006" si="4001">IF(ISERROR(H2005),IF(ISERROR(H2004),IF(ISERROR(H2003),"BLANK",H2003),H2004),H2005)</f>
        <v>45479</v>
      </c>
      <c r="I2006" s="2">
        <f t="shared" si="4001"/>
        <v>15</v>
      </c>
      <c r="J2006" s="2" t="str">
        <f t="shared" si="4001"/>
        <v>N</v>
      </c>
      <c r="K2006" s="6">
        <f t="shared" si="4001"/>
        <v>0.41666666666666669</v>
      </c>
      <c r="L2006" s="2" t="str">
        <f t="shared" si="4001"/>
        <v>Angela</v>
      </c>
      <c r="M2006" s="2">
        <f t="shared" si="4001"/>
        <v>18.899999999999999</v>
      </c>
      <c r="N2006" s="2">
        <f t="shared" si="4001"/>
        <v>2</v>
      </c>
      <c r="O2006" s="2">
        <f t="shared" si="4001"/>
        <v>2</v>
      </c>
      <c r="P2006" s="2" t="str">
        <f t="shared" si="4001"/>
        <v>dez</v>
      </c>
      <c r="Q2006" s="7" t="str">
        <f>IF($N2006=1,IF(ISERROR(VLOOKUP($P2006,'M1'!$A:$C,Q$2,FALSE)),"NOT PRESENT",VLOOKUP($P2006,'M1'!$A:$C,Q$2,FALSE)),IF($N2006=2,IF(ISERROR(VLOOKUP(DATA!$P2006,'M2'!$A:$C,Q$2,FALSE)),"NOT PRESENT",VLOOKUP(DATA!$P2006,'M2'!$A:$C,Q$2,FALSE)),IF($N2006=0,IF(ISERROR(VLOOKUP($P2006,'M1'!$A:$C,Q$2,FALSE)),IF(ISERROR(VLOOKUP(DATA!$P2006,'M2'!$A:$C,Q$2,FALSE)),"NOT PRESENT",VLOOKUP(DATA!$P2006,'M2'!$A:$C,Q$2,FALSE)),VLOOKUP($P2006,'M1'!$A:$C,Q$2,FALSE)),"SPECIFY METHOD")))</f>
        <v>Debris - Zero</v>
      </c>
      <c r="R2006" s="7" t="str">
        <f>IF($N2006=1,IF(ISERROR(VLOOKUP($P2006,'M1'!$A:$C,R$2,FALSE)),"NOT PRESENT",VLOOKUP($P2006,'M1'!$A:$C,R$2,FALSE)),IF($N2006=2,IF(ISERROR(VLOOKUP(DATA!$P2006,'M2'!$A:$C,R$2,FALSE)),"NOT PRESENT",VLOOKUP(DATA!$P2006,'M2'!$A:$C,R$2,FALSE)),IF($N2006=0,IF(ISERROR(VLOOKUP($P2006,'M1'!$A:$C,R$2,FALSE)),IF(ISERROR(VLOOKUP(DATA!$P2006,'M2'!$A:$C,R$2,FALSE)),"NOT PRESENT",VLOOKUP(DATA!$P2006,'M2'!$A:$C,R$2,FALSE)),VLOOKUP($P2006,'M1'!$A:$C,R$2,FALSE)),"SPECIFY METHOD")))</f>
        <v>No Debris found</v>
      </c>
      <c r="S2006" s="33">
        <f t="shared" si="3995"/>
        <v>0</v>
      </c>
      <c r="T2006" s="2">
        <v>0</v>
      </c>
    </row>
    <row r="2007" spans="2:20">
      <c r="B2007" s="2" t="str">
        <f t="shared" ref="B2007:D2007" si="4002">IF(ISERROR(B2006),IF(ISERROR(B2005),IF(ISERROR(B2004),"BLANK",B2004),B2005),B2006)</f>
        <v>LH</v>
      </c>
      <c r="C2007" s="2" t="str">
        <f t="shared" si="4002"/>
        <v>KK</v>
      </c>
      <c r="D2007" s="2" t="str">
        <f t="shared" si="4002"/>
        <v>BC3</v>
      </c>
      <c r="E2007" s="7" t="str">
        <f>IF(ISERROR(VLOOKUP($D2007,SITES!$A:$E,2,FALSE)),"",VLOOKUP($D2007,SITES!$A:$E,2,FALSE))</f>
        <v>Broward County 3</v>
      </c>
      <c r="F2007" s="4">
        <f>IF(ISERROR(VLOOKUP($D2007,SITES!$A:$E,3,FALSE)),"",VLOOKUP($D2007,SITES!$A:$E,3,FALSE))</f>
        <v>26.158633333333334</v>
      </c>
      <c r="G2007" s="31">
        <f>IF(ISERROR(VLOOKUP($D2007,SITES!$A:$E,4,FALSE)),"",VLOOKUP($D2007,SITES!$A:$E,4,FALSE))</f>
        <v>-80.077349999999996</v>
      </c>
      <c r="H2007" s="50">
        <f t="shared" ref="H2007:P2007" si="4003">IF(ISERROR(H2006),IF(ISERROR(H2005),IF(ISERROR(H2004),"BLANK",H2004),H2005),H2006)</f>
        <v>45479</v>
      </c>
      <c r="I2007" s="2">
        <f t="shared" si="4003"/>
        <v>15</v>
      </c>
      <c r="J2007" s="2" t="str">
        <f t="shared" si="4003"/>
        <v>N</v>
      </c>
      <c r="K2007" s="6">
        <f t="shared" si="4003"/>
        <v>0.41666666666666669</v>
      </c>
      <c r="L2007" s="2" t="str">
        <f t="shared" si="4003"/>
        <v>Angela</v>
      </c>
      <c r="M2007" s="2">
        <f t="shared" si="4003"/>
        <v>18.899999999999999</v>
      </c>
      <c r="N2007" s="2">
        <f t="shared" si="4003"/>
        <v>2</v>
      </c>
      <c r="O2007" s="2">
        <f t="shared" si="4003"/>
        <v>2</v>
      </c>
      <c r="P2007" s="2" t="str">
        <f t="shared" si="4003"/>
        <v>dez</v>
      </c>
      <c r="Q2007" s="7" t="str">
        <f>IF($N2007=1,IF(ISERROR(VLOOKUP($P2007,'M1'!$A:$C,Q$2,FALSE)),"NOT PRESENT",VLOOKUP($P2007,'M1'!$A:$C,Q$2,FALSE)),IF($N2007=2,IF(ISERROR(VLOOKUP(DATA!$P2007,'M2'!$A:$C,Q$2,FALSE)),"NOT PRESENT",VLOOKUP(DATA!$P2007,'M2'!$A:$C,Q$2,FALSE)),IF($N2007=0,IF(ISERROR(VLOOKUP($P2007,'M1'!$A:$C,Q$2,FALSE)),IF(ISERROR(VLOOKUP(DATA!$P2007,'M2'!$A:$C,Q$2,FALSE)),"NOT PRESENT",VLOOKUP(DATA!$P2007,'M2'!$A:$C,Q$2,FALSE)),VLOOKUP($P2007,'M1'!$A:$C,Q$2,FALSE)),"SPECIFY METHOD")))</f>
        <v>Debris - Zero</v>
      </c>
      <c r="R2007" s="7" t="str">
        <f>IF($N2007=1,IF(ISERROR(VLOOKUP($P2007,'M1'!$A:$C,R$2,FALSE)),"NOT PRESENT",VLOOKUP($P2007,'M1'!$A:$C,R$2,FALSE)),IF($N2007=2,IF(ISERROR(VLOOKUP(DATA!$P2007,'M2'!$A:$C,R$2,FALSE)),"NOT PRESENT",VLOOKUP(DATA!$P2007,'M2'!$A:$C,R$2,FALSE)),IF($N2007=0,IF(ISERROR(VLOOKUP($P2007,'M1'!$A:$C,R$2,FALSE)),IF(ISERROR(VLOOKUP(DATA!$P2007,'M2'!$A:$C,R$2,FALSE)),"NOT PRESENT",VLOOKUP(DATA!$P2007,'M2'!$A:$C,R$2,FALSE)),VLOOKUP($P2007,'M1'!$A:$C,R$2,FALSE)),"SPECIFY METHOD")))</f>
        <v>No Debris found</v>
      </c>
      <c r="S2007" s="33">
        <f t="shared" si="3995"/>
        <v>0</v>
      </c>
      <c r="T2007" s="2">
        <v>0</v>
      </c>
    </row>
    <row r="2008" spans="2:20">
      <c r="B2008" s="2" t="str">
        <f t="shared" ref="B2008:D2008" si="4004">IF(ISERROR(B2007),IF(ISERROR(B2006),IF(ISERROR(B2005),"BLANK",B2005),B2006),B2007)</f>
        <v>LH</v>
      </c>
      <c r="C2008" s="2" t="str">
        <f t="shared" si="4004"/>
        <v>KK</v>
      </c>
      <c r="D2008" s="2" t="str">
        <f t="shared" si="4004"/>
        <v>BC3</v>
      </c>
      <c r="E2008" s="7" t="str">
        <f>IF(ISERROR(VLOOKUP($D2008,SITES!$A:$E,2,FALSE)),"",VLOOKUP($D2008,SITES!$A:$E,2,FALSE))</f>
        <v>Broward County 3</v>
      </c>
      <c r="F2008" s="4">
        <f>IF(ISERROR(VLOOKUP($D2008,SITES!$A:$E,3,FALSE)),"",VLOOKUP($D2008,SITES!$A:$E,3,FALSE))</f>
        <v>26.158633333333334</v>
      </c>
      <c r="G2008" s="31">
        <f>IF(ISERROR(VLOOKUP($D2008,SITES!$A:$E,4,FALSE)),"",VLOOKUP($D2008,SITES!$A:$E,4,FALSE))</f>
        <v>-80.077349999999996</v>
      </c>
      <c r="H2008" s="50">
        <f t="shared" ref="H2008:P2008" si="4005">IF(ISERROR(H2007),IF(ISERROR(H2006),IF(ISERROR(H2005),"BLANK",H2005),H2006),H2007)</f>
        <v>45479</v>
      </c>
      <c r="I2008" s="2">
        <f t="shared" si="4005"/>
        <v>15</v>
      </c>
      <c r="J2008" s="2" t="str">
        <f t="shared" si="4005"/>
        <v>N</v>
      </c>
      <c r="K2008" s="6">
        <f t="shared" si="4005"/>
        <v>0.41666666666666669</v>
      </c>
      <c r="L2008" s="2" t="str">
        <f t="shared" si="4005"/>
        <v>Angela</v>
      </c>
      <c r="M2008" s="2">
        <f t="shared" si="4005"/>
        <v>18.899999999999999</v>
      </c>
      <c r="N2008" s="2">
        <f t="shared" si="4005"/>
        <v>2</v>
      </c>
      <c r="O2008" s="2">
        <f t="shared" si="4005"/>
        <v>2</v>
      </c>
      <c r="P2008" s="2" t="str">
        <f t="shared" si="4005"/>
        <v>dez</v>
      </c>
      <c r="Q2008" s="7" t="str">
        <f>IF($N2008=1,IF(ISERROR(VLOOKUP($P2008,'M1'!$A:$C,Q$2,FALSE)),"NOT PRESENT",VLOOKUP($P2008,'M1'!$A:$C,Q$2,FALSE)),IF($N2008=2,IF(ISERROR(VLOOKUP(DATA!$P2008,'M2'!$A:$C,Q$2,FALSE)),"NOT PRESENT",VLOOKUP(DATA!$P2008,'M2'!$A:$C,Q$2,FALSE)),IF($N2008=0,IF(ISERROR(VLOOKUP($P2008,'M1'!$A:$C,Q$2,FALSE)),IF(ISERROR(VLOOKUP(DATA!$P2008,'M2'!$A:$C,Q$2,FALSE)),"NOT PRESENT",VLOOKUP(DATA!$P2008,'M2'!$A:$C,Q$2,FALSE)),VLOOKUP($P2008,'M1'!$A:$C,Q$2,FALSE)),"SPECIFY METHOD")))</f>
        <v>Debris - Zero</v>
      </c>
      <c r="R2008" s="7" t="str">
        <f>IF($N2008=1,IF(ISERROR(VLOOKUP($P2008,'M1'!$A:$C,R$2,FALSE)),"NOT PRESENT",VLOOKUP($P2008,'M1'!$A:$C,R$2,FALSE)),IF($N2008=2,IF(ISERROR(VLOOKUP(DATA!$P2008,'M2'!$A:$C,R$2,FALSE)),"NOT PRESENT",VLOOKUP(DATA!$P2008,'M2'!$A:$C,R$2,FALSE)),IF($N2008=0,IF(ISERROR(VLOOKUP($P2008,'M1'!$A:$C,R$2,FALSE)),IF(ISERROR(VLOOKUP(DATA!$P2008,'M2'!$A:$C,R$2,FALSE)),"NOT PRESENT",VLOOKUP(DATA!$P2008,'M2'!$A:$C,R$2,FALSE)),VLOOKUP($P2008,'M1'!$A:$C,R$2,FALSE)),"SPECIFY METHOD")))</f>
        <v>No Debris found</v>
      </c>
      <c r="S2008" s="33">
        <f t="shared" si="3995"/>
        <v>0</v>
      </c>
      <c r="T2008" s="2">
        <v>0</v>
      </c>
    </row>
    <row r="2009" spans="2:20">
      <c r="B2009" s="2" t="str">
        <f t="shared" ref="B2009:D2009" si="4006">IF(ISERROR(B2008),IF(ISERROR(B2007),IF(ISERROR(B2006),"BLANK",B2006),B2007),B2008)</f>
        <v>LH</v>
      </c>
      <c r="C2009" s="2" t="str">
        <f t="shared" si="4006"/>
        <v>KK</v>
      </c>
      <c r="D2009" s="2" t="str">
        <f t="shared" si="4006"/>
        <v>BC3</v>
      </c>
      <c r="E2009" s="7" t="str">
        <f>IF(ISERROR(VLOOKUP($D2009,SITES!$A:$E,2,FALSE)),"",VLOOKUP($D2009,SITES!$A:$E,2,FALSE))</f>
        <v>Broward County 3</v>
      </c>
      <c r="F2009" s="4">
        <f>IF(ISERROR(VLOOKUP($D2009,SITES!$A:$E,3,FALSE)),"",VLOOKUP($D2009,SITES!$A:$E,3,FALSE))</f>
        <v>26.158633333333334</v>
      </c>
      <c r="G2009" s="31">
        <f>IF(ISERROR(VLOOKUP($D2009,SITES!$A:$E,4,FALSE)),"",VLOOKUP($D2009,SITES!$A:$E,4,FALSE))</f>
        <v>-80.077349999999996</v>
      </c>
      <c r="H2009" s="50">
        <f t="shared" ref="H2009:P2009" si="4007">IF(ISERROR(H2008),IF(ISERROR(H2007),IF(ISERROR(H2006),"BLANK",H2006),H2007),H2008)</f>
        <v>45479</v>
      </c>
      <c r="I2009" s="2">
        <f t="shared" si="4007"/>
        <v>15</v>
      </c>
      <c r="J2009" s="2" t="str">
        <f t="shared" si="4007"/>
        <v>N</v>
      </c>
      <c r="K2009" s="6">
        <f t="shared" si="4007"/>
        <v>0.41666666666666669</v>
      </c>
      <c r="L2009" s="2" t="str">
        <f t="shared" si="4007"/>
        <v>Angela</v>
      </c>
      <c r="M2009" s="2">
        <f t="shared" si="4007"/>
        <v>18.899999999999999</v>
      </c>
      <c r="N2009" s="2">
        <f t="shared" si="4007"/>
        <v>2</v>
      </c>
      <c r="O2009" s="2">
        <f t="shared" si="4007"/>
        <v>2</v>
      </c>
      <c r="P2009" s="2" t="str">
        <f t="shared" si="4007"/>
        <v>dez</v>
      </c>
      <c r="Q2009" s="7" t="str">
        <f>IF($N2009=1,IF(ISERROR(VLOOKUP($P2009,'M1'!$A:$C,Q$2,FALSE)),"NOT PRESENT",VLOOKUP($P2009,'M1'!$A:$C,Q$2,FALSE)),IF($N2009=2,IF(ISERROR(VLOOKUP(DATA!$P2009,'M2'!$A:$C,Q$2,FALSE)),"NOT PRESENT",VLOOKUP(DATA!$P2009,'M2'!$A:$C,Q$2,FALSE)),IF($N2009=0,IF(ISERROR(VLOOKUP($P2009,'M1'!$A:$C,Q$2,FALSE)),IF(ISERROR(VLOOKUP(DATA!$P2009,'M2'!$A:$C,Q$2,FALSE)),"NOT PRESENT",VLOOKUP(DATA!$P2009,'M2'!$A:$C,Q$2,FALSE)),VLOOKUP($P2009,'M1'!$A:$C,Q$2,FALSE)),"SPECIFY METHOD")))</f>
        <v>Debris - Zero</v>
      </c>
      <c r="R2009" s="7" t="str">
        <f>IF($N2009=1,IF(ISERROR(VLOOKUP($P2009,'M1'!$A:$C,R$2,FALSE)),"NOT PRESENT",VLOOKUP($P2009,'M1'!$A:$C,R$2,FALSE)),IF($N2009=2,IF(ISERROR(VLOOKUP(DATA!$P2009,'M2'!$A:$C,R$2,FALSE)),"NOT PRESENT",VLOOKUP(DATA!$P2009,'M2'!$A:$C,R$2,FALSE)),IF($N2009=0,IF(ISERROR(VLOOKUP($P2009,'M1'!$A:$C,R$2,FALSE)),IF(ISERROR(VLOOKUP(DATA!$P2009,'M2'!$A:$C,R$2,FALSE)),"NOT PRESENT",VLOOKUP(DATA!$P2009,'M2'!$A:$C,R$2,FALSE)),VLOOKUP($P2009,'M1'!$A:$C,R$2,FALSE)),"SPECIFY METHOD")))</f>
        <v>No Debris found</v>
      </c>
      <c r="S2009" s="33">
        <f t="shared" si="3995"/>
        <v>0</v>
      </c>
      <c r="T2009" s="2">
        <v>0</v>
      </c>
    </row>
    <row r="2010" spans="2:20">
      <c r="B2010" s="2" t="str">
        <f t="shared" ref="B2010:D2010" si="4008">IF(ISERROR(B2009),IF(ISERROR(B2008),IF(ISERROR(B2007),"BLANK",B2007),B2008),B2009)</f>
        <v>LH</v>
      </c>
      <c r="C2010" s="2" t="str">
        <f t="shared" si="4008"/>
        <v>KK</v>
      </c>
      <c r="D2010" s="2" t="str">
        <f t="shared" si="4008"/>
        <v>BC3</v>
      </c>
      <c r="E2010" s="7" t="str">
        <f>IF(ISERROR(VLOOKUP($D2010,SITES!$A:$E,2,FALSE)),"",VLOOKUP($D2010,SITES!$A:$E,2,FALSE))</f>
        <v>Broward County 3</v>
      </c>
      <c r="F2010" s="4">
        <f>IF(ISERROR(VLOOKUP($D2010,SITES!$A:$E,3,FALSE)),"",VLOOKUP($D2010,SITES!$A:$E,3,FALSE))</f>
        <v>26.158633333333334</v>
      </c>
      <c r="G2010" s="31">
        <f>IF(ISERROR(VLOOKUP($D2010,SITES!$A:$E,4,FALSE)),"",VLOOKUP($D2010,SITES!$A:$E,4,FALSE))</f>
        <v>-80.077349999999996</v>
      </c>
      <c r="H2010" s="50">
        <f t="shared" ref="H2010:P2010" si="4009">IF(ISERROR(H2009),IF(ISERROR(H2008),IF(ISERROR(H2007),"BLANK",H2007),H2008),H2009)</f>
        <v>45479</v>
      </c>
      <c r="I2010" s="2">
        <f t="shared" si="4009"/>
        <v>15</v>
      </c>
      <c r="J2010" s="2" t="str">
        <f t="shared" si="4009"/>
        <v>N</v>
      </c>
      <c r="K2010" s="6">
        <f t="shared" si="4009"/>
        <v>0.41666666666666669</v>
      </c>
      <c r="L2010" s="2" t="str">
        <f t="shared" si="4009"/>
        <v>Angela</v>
      </c>
      <c r="M2010" s="2">
        <f t="shared" si="4009"/>
        <v>18.899999999999999</v>
      </c>
      <c r="N2010" s="2">
        <f t="shared" si="4009"/>
        <v>2</v>
      </c>
      <c r="O2010" s="2">
        <f t="shared" si="4009"/>
        <v>2</v>
      </c>
      <c r="P2010" s="2" t="str">
        <f t="shared" si="4009"/>
        <v>dez</v>
      </c>
      <c r="Q2010" s="7" t="str">
        <f>IF($N2010=1,IF(ISERROR(VLOOKUP($P2010,'M1'!$A:$C,Q$2,FALSE)),"NOT PRESENT",VLOOKUP($P2010,'M1'!$A:$C,Q$2,FALSE)),IF($N2010=2,IF(ISERROR(VLOOKUP(DATA!$P2010,'M2'!$A:$C,Q$2,FALSE)),"NOT PRESENT",VLOOKUP(DATA!$P2010,'M2'!$A:$C,Q$2,FALSE)),IF($N2010=0,IF(ISERROR(VLOOKUP($P2010,'M1'!$A:$C,Q$2,FALSE)),IF(ISERROR(VLOOKUP(DATA!$P2010,'M2'!$A:$C,Q$2,FALSE)),"NOT PRESENT",VLOOKUP(DATA!$P2010,'M2'!$A:$C,Q$2,FALSE)),VLOOKUP($P2010,'M1'!$A:$C,Q$2,FALSE)),"SPECIFY METHOD")))</f>
        <v>Debris - Zero</v>
      </c>
      <c r="R2010" s="7" t="str">
        <f>IF($N2010=1,IF(ISERROR(VLOOKUP($P2010,'M1'!$A:$C,R$2,FALSE)),"NOT PRESENT",VLOOKUP($P2010,'M1'!$A:$C,R$2,FALSE)),IF($N2010=2,IF(ISERROR(VLOOKUP(DATA!$P2010,'M2'!$A:$C,R$2,FALSE)),"NOT PRESENT",VLOOKUP(DATA!$P2010,'M2'!$A:$C,R$2,FALSE)),IF($N2010=0,IF(ISERROR(VLOOKUP($P2010,'M1'!$A:$C,R$2,FALSE)),IF(ISERROR(VLOOKUP(DATA!$P2010,'M2'!$A:$C,R$2,FALSE)),"NOT PRESENT",VLOOKUP(DATA!$P2010,'M2'!$A:$C,R$2,FALSE)),VLOOKUP($P2010,'M1'!$A:$C,R$2,FALSE)),"SPECIFY METHOD")))</f>
        <v>No Debris found</v>
      </c>
      <c r="S2010" s="33">
        <f t="shared" si="3995"/>
        <v>0</v>
      </c>
      <c r="T2010" s="2">
        <v>0</v>
      </c>
    </row>
    <row r="2011" spans="2:20">
      <c r="B2011" s="2" t="str">
        <f t="shared" ref="B2011:D2011" si="4010">IF(ISERROR(B2010),IF(ISERROR(B2009),IF(ISERROR(B2008),"BLANK",B2008),B2009),B2010)</f>
        <v>LH</v>
      </c>
      <c r="C2011" s="2" t="str">
        <f t="shared" si="4010"/>
        <v>KK</v>
      </c>
      <c r="D2011" s="2" t="str">
        <f t="shared" si="4010"/>
        <v>BC3</v>
      </c>
      <c r="E2011" s="7" t="str">
        <f>IF(ISERROR(VLOOKUP($D2011,SITES!$A:$E,2,FALSE)),"",VLOOKUP($D2011,SITES!$A:$E,2,FALSE))</f>
        <v>Broward County 3</v>
      </c>
      <c r="F2011" s="4">
        <f>IF(ISERROR(VLOOKUP($D2011,SITES!$A:$E,3,FALSE)),"",VLOOKUP($D2011,SITES!$A:$E,3,FALSE))</f>
        <v>26.158633333333334</v>
      </c>
      <c r="G2011" s="31">
        <f>IF(ISERROR(VLOOKUP($D2011,SITES!$A:$E,4,FALSE)),"",VLOOKUP($D2011,SITES!$A:$E,4,FALSE))</f>
        <v>-80.077349999999996</v>
      </c>
      <c r="H2011" s="50">
        <f t="shared" ref="H2011:P2011" si="4011">IF(ISERROR(H2010),IF(ISERROR(H2009),IF(ISERROR(H2008),"BLANK",H2008),H2009),H2010)</f>
        <v>45479</v>
      </c>
      <c r="I2011" s="2">
        <f t="shared" si="4011"/>
        <v>15</v>
      </c>
      <c r="J2011" s="2" t="str">
        <f t="shared" si="4011"/>
        <v>N</v>
      </c>
      <c r="K2011" s="6">
        <f t="shared" si="4011"/>
        <v>0.41666666666666669</v>
      </c>
      <c r="L2011" s="2" t="str">
        <f t="shared" si="4011"/>
        <v>Angela</v>
      </c>
      <c r="M2011" s="2">
        <f t="shared" si="4011"/>
        <v>18.899999999999999</v>
      </c>
      <c r="N2011" s="2">
        <f t="shared" si="4011"/>
        <v>2</v>
      </c>
      <c r="O2011" s="2">
        <f t="shared" si="4011"/>
        <v>2</v>
      </c>
      <c r="P2011" s="2" t="str">
        <f t="shared" si="4011"/>
        <v>dez</v>
      </c>
      <c r="Q2011" s="7" t="str">
        <f>IF($N2011=1,IF(ISERROR(VLOOKUP($P2011,'M1'!$A:$C,Q$2,FALSE)),"NOT PRESENT",VLOOKUP($P2011,'M1'!$A:$C,Q$2,FALSE)),IF($N2011=2,IF(ISERROR(VLOOKUP(DATA!$P2011,'M2'!$A:$C,Q$2,FALSE)),"NOT PRESENT",VLOOKUP(DATA!$P2011,'M2'!$A:$C,Q$2,FALSE)),IF($N2011=0,IF(ISERROR(VLOOKUP($P2011,'M1'!$A:$C,Q$2,FALSE)),IF(ISERROR(VLOOKUP(DATA!$P2011,'M2'!$A:$C,Q$2,FALSE)),"NOT PRESENT",VLOOKUP(DATA!$P2011,'M2'!$A:$C,Q$2,FALSE)),VLOOKUP($P2011,'M1'!$A:$C,Q$2,FALSE)),"SPECIFY METHOD")))</f>
        <v>Debris - Zero</v>
      </c>
      <c r="R2011" s="7" t="str">
        <f>IF($N2011=1,IF(ISERROR(VLOOKUP($P2011,'M1'!$A:$C,R$2,FALSE)),"NOT PRESENT",VLOOKUP($P2011,'M1'!$A:$C,R$2,FALSE)),IF($N2011=2,IF(ISERROR(VLOOKUP(DATA!$P2011,'M2'!$A:$C,R$2,FALSE)),"NOT PRESENT",VLOOKUP(DATA!$P2011,'M2'!$A:$C,R$2,FALSE)),IF($N2011=0,IF(ISERROR(VLOOKUP($P2011,'M1'!$A:$C,R$2,FALSE)),IF(ISERROR(VLOOKUP(DATA!$P2011,'M2'!$A:$C,R$2,FALSE)),"NOT PRESENT",VLOOKUP(DATA!$P2011,'M2'!$A:$C,R$2,FALSE)),VLOOKUP($P2011,'M1'!$A:$C,R$2,FALSE)),"SPECIFY METHOD")))</f>
        <v>No Debris found</v>
      </c>
      <c r="S2011" s="33">
        <f t="shared" si="3995"/>
        <v>0</v>
      </c>
      <c r="T2011" s="2">
        <v>0</v>
      </c>
    </row>
    <row r="2012" spans="2:20">
      <c r="B2012" s="2" t="str">
        <f t="shared" ref="B2012:D2012" si="4012">IF(ISERROR(B2011),IF(ISERROR(B2010),IF(ISERROR(B2009),"BLANK",B2009),B2010),B2011)</f>
        <v>LH</v>
      </c>
      <c r="C2012" s="2" t="str">
        <f t="shared" si="4012"/>
        <v>KK</v>
      </c>
      <c r="D2012" s="2" t="str">
        <f t="shared" si="4012"/>
        <v>BC3</v>
      </c>
      <c r="E2012" s="7" t="str">
        <f>IF(ISERROR(VLOOKUP($D2012,SITES!$A:$E,2,FALSE)),"",VLOOKUP($D2012,SITES!$A:$E,2,FALSE))</f>
        <v>Broward County 3</v>
      </c>
      <c r="F2012" s="4">
        <f>IF(ISERROR(VLOOKUP($D2012,SITES!$A:$E,3,FALSE)),"",VLOOKUP($D2012,SITES!$A:$E,3,FALSE))</f>
        <v>26.158633333333334</v>
      </c>
      <c r="G2012" s="31">
        <f>IF(ISERROR(VLOOKUP($D2012,SITES!$A:$E,4,FALSE)),"",VLOOKUP($D2012,SITES!$A:$E,4,FALSE))</f>
        <v>-80.077349999999996</v>
      </c>
      <c r="H2012" s="50">
        <f t="shared" ref="H2012:P2012" si="4013">IF(ISERROR(H2011),IF(ISERROR(H2010),IF(ISERROR(H2009),"BLANK",H2009),H2010),H2011)</f>
        <v>45479</v>
      </c>
      <c r="I2012" s="2">
        <f t="shared" si="4013"/>
        <v>15</v>
      </c>
      <c r="J2012" s="2" t="str">
        <f t="shared" si="4013"/>
        <v>N</v>
      </c>
      <c r="K2012" s="6">
        <f t="shared" si="4013"/>
        <v>0.41666666666666669</v>
      </c>
      <c r="L2012" s="2" t="str">
        <f t="shared" si="4013"/>
        <v>Angela</v>
      </c>
      <c r="M2012" s="2">
        <f t="shared" si="4013"/>
        <v>18.899999999999999</v>
      </c>
      <c r="N2012" s="2">
        <f t="shared" si="4013"/>
        <v>2</v>
      </c>
      <c r="O2012" s="2">
        <f t="shared" si="4013"/>
        <v>2</v>
      </c>
      <c r="P2012" s="2" t="str">
        <f t="shared" si="4013"/>
        <v>dez</v>
      </c>
      <c r="Q2012" s="7" t="str">
        <f>IF($N2012=1,IF(ISERROR(VLOOKUP($P2012,'M1'!$A:$C,Q$2,FALSE)),"NOT PRESENT",VLOOKUP($P2012,'M1'!$A:$C,Q$2,FALSE)),IF($N2012=2,IF(ISERROR(VLOOKUP(DATA!$P2012,'M2'!$A:$C,Q$2,FALSE)),"NOT PRESENT",VLOOKUP(DATA!$P2012,'M2'!$A:$C,Q$2,FALSE)),IF($N2012=0,IF(ISERROR(VLOOKUP($P2012,'M1'!$A:$C,Q$2,FALSE)),IF(ISERROR(VLOOKUP(DATA!$P2012,'M2'!$A:$C,Q$2,FALSE)),"NOT PRESENT",VLOOKUP(DATA!$P2012,'M2'!$A:$C,Q$2,FALSE)),VLOOKUP($P2012,'M1'!$A:$C,Q$2,FALSE)),"SPECIFY METHOD")))</f>
        <v>Debris - Zero</v>
      </c>
      <c r="R2012" s="7" t="str">
        <f>IF($N2012=1,IF(ISERROR(VLOOKUP($P2012,'M1'!$A:$C,R$2,FALSE)),"NOT PRESENT",VLOOKUP($P2012,'M1'!$A:$C,R$2,FALSE)),IF($N2012=2,IF(ISERROR(VLOOKUP(DATA!$P2012,'M2'!$A:$C,R$2,FALSE)),"NOT PRESENT",VLOOKUP(DATA!$P2012,'M2'!$A:$C,R$2,FALSE)),IF($N2012=0,IF(ISERROR(VLOOKUP($P2012,'M1'!$A:$C,R$2,FALSE)),IF(ISERROR(VLOOKUP(DATA!$P2012,'M2'!$A:$C,R$2,FALSE)),"NOT PRESENT",VLOOKUP(DATA!$P2012,'M2'!$A:$C,R$2,FALSE)),VLOOKUP($P2012,'M1'!$A:$C,R$2,FALSE)),"SPECIFY METHOD")))</f>
        <v>No Debris found</v>
      </c>
      <c r="S2012" s="33">
        <f t="shared" si="3995"/>
        <v>0</v>
      </c>
      <c r="T2012" s="2">
        <v>0</v>
      </c>
    </row>
    <row r="2013" spans="2:20">
      <c r="B2013" s="2" t="str">
        <f t="shared" ref="B2013:D2013" si="4014">IF(ISERROR(B2012),IF(ISERROR(B2011),IF(ISERROR(B2010),"BLANK",B2010),B2011),B2012)</f>
        <v>LH</v>
      </c>
      <c r="C2013" s="2" t="str">
        <f t="shared" si="4014"/>
        <v>KK</v>
      </c>
      <c r="D2013" s="2" t="str">
        <f t="shared" si="4014"/>
        <v>BC3</v>
      </c>
      <c r="E2013" s="7" t="str">
        <f>IF(ISERROR(VLOOKUP($D2013,SITES!$A:$E,2,FALSE)),"",VLOOKUP($D2013,SITES!$A:$E,2,FALSE))</f>
        <v>Broward County 3</v>
      </c>
      <c r="F2013" s="4">
        <f>IF(ISERROR(VLOOKUP($D2013,SITES!$A:$E,3,FALSE)),"",VLOOKUP($D2013,SITES!$A:$E,3,FALSE))</f>
        <v>26.158633333333334</v>
      </c>
      <c r="G2013" s="31">
        <f>IF(ISERROR(VLOOKUP($D2013,SITES!$A:$E,4,FALSE)),"",VLOOKUP($D2013,SITES!$A:$E,4,FALSE))</f>
        <v>-80.077349999999996</v>
      </c>
      <c r="H2013" s="50">
        <f t="shared" ref="H2013:P2013" si="4015">IF(ISERROR(H2012),IF(ISERROR(H2011),IF(ISERROR(H2010),"BLANK",H2010),H2011),H2012)</f>
        <v>45479</v>
      </c>
      <c r="I2013" s="2">
        <f t="shared" si="4015"/>
        <v>15</v>
      </c>
      <c r="J2013" s="2" t="str">
        <f t="shared" si="4015"/>
        <v>N</v>
      </c>
      <c r="K2013" s="6">
        <f t="shared" si="4015"/>
        <v>0.41666666666666669</v>
      </c>
      <c r="L2013" s="2" t="str">
        <f t="shared" si="4015"/>
        <v>Angela</v>
      </c>
      <c r="M2013" s="2">
        <f t="shared" si="4015"/>
        <v>18.899999999999999</v>
      </c>
      <c r="N2013" s="2">
        <f t="shared" si="4015"/>
        <v>2</v>
      </c>
      <c r="O2013" s="2">
        <f t="shared" si="4015"/>
        <v>2</v>
      </c>
      <c r="P2013" s="2" t="str">
        <f t="shared" si="4015"/>
        <v>dez</v>
      </c>
      <c r="Q2013" s="7" t="str">
        <f>IF($N2013=1,IF(ISERROR(VLOOKUP($P2013,'M1'!$A:$C,Q$2,FALSE)),"NOT PRESENT",VLOOKUP($P2013,'M1'!$A:$C,Q$2,FALSE)),IF($N2013=2,IF(ISERROR(VLOOKUP(DATA!$P2013,'M2'!$A:$C,Q$2,FALSE)),"NOT PRESENT",VLOOKUP(DATA!$P2013,'M2'!$A:$C,Q$2,FALSE)),IF($N2013=0,IF(ISERROR(VLOOKUP($P2013,'M1'!$A:$C,Q$2,FALSE)),IF(ISERROR(VLOOKUP(DATA!$P2013,'M2'!$A:$C,Q$2,FALSE)),"NOT PRESENT",VLOOKUP(DATA!$P2013,'M2'!$A:$C,Q$2,FALSE)),VLOOKUP($P2013,'M1'!$A:$C,Q$2,FALSE)),"SPECIFY METHOD")))</f>
        <v>Debris - Zero</v>
      </c>
      <c r="R2013" s="7" t="str">
        <f>IF($N2013=1,IF(ISERROR(VLOOKUP($P2013,'M1'!$A:$C,R$2,FALSE)),"NOT PRESENT",VLOOKUP($P2013,'M1'!$A:$C,R$2,FALSE)),IF($N2013=2,IF(ISERROR(VLOOKUP(DATA!$P2013,'M2'!$A:$C,R$2,FALSE)),"NOT PRESENT",VLOOKUP(DATA!$P2013,'M2'!$A:$C,R$2,FALSE)),IF($N2013=0,IF(ISERROR(VLOOKUP($P2013,'M1'!$A:$C,R$2,FALSE)),IF(ISERROR(VLOOKUP(DATA!$P2013,'M2'!$A:$C,R$2,FALSE)),"NOT PRESENT",VLOOKUP(DATA!$P2013,'M2'!$A:$C,R$2,FALSE)),VLOOKUP($P2013,'M1'!$A:$C,R$2,FALSE)),"SPECIFY METHOD")))</f>
        <v>No Debris found</v>
      </c>
      <c r="S2013" s="33">
        <f t="shared" si="3995"/>
        <v>0</v>
      </c>
      <c r="T2013" s="2">
        <v>0</v>
      </c>
    </row>
    <row r="2014" spans="2:20">
      <c r="B2014" s="2" t="str">
        <f t="shared" ref="B2014:D2014" si="4016">IF(ISERROR(B2013),IF(ISERROR(B2012),IF(ISERROR(B2011),"BLANK",B2011),B2012),B2013)</f>
        <v>LH</v>
      </c>
      <c r="C2014" s="2" t="str">
        <f t="shared" si="4016"/>
        <v>KK</v>
      </c>
      <c r="D2014" s="2" t="str">
        <f t="shared" si="4016"/>
        <v>BC3</v>
      </c>
      <c r="E2014" s="7" t="str">
        <f>IF(ISERROR(VLOOKUP($D2014,SITES!$A:$E,2,FALSE)),"",VLOOKUP($D2014,SITES!$A:$E,2,FALSE))</f>
        <v>Broward County 3</v>
      </c>
      <c r="F2014" s="4">
        <f>IF(ISERROR(VLOOKUP($D2014,SITES!$A:$E,3,FALSE)),"",VLOOKUP($D2014,SITES!$A:$E,3,FALSE))</f>
        <v>26.158633333333334</v>
      </c>
      <c r="G2014" s="31">
        <f>IF(ISERROR(VLOOKUP($D2014,SITES!$A:$E,4,FALSE)),"",VLOOKUP($D2014,SITES!$A:$E,4,FALSE))</f>
        <v>-80.077349999999996</v>
      </c>
      <c r="H2014" s="50">
        <f t="shared" ref="H2014:P2014" si="4017">IF(ISERROR(H2013),IF(ISERROR(H2012),IF(ISERROR(H2011),"BLANK",H2011),H2012),H2013)</f>
        <v>45479</v>
      </c>
      <c r="I2014" s="2">
        <f t="shared" si="4017"/>
        <v>15</v>
      </c>
      <c r="J2014" s="2" t="str">
        <f t="shared" si="4017"/>
        <v>N</v>
      </c>
      <c r="K2014" s="6">
        <f t="shared" si="4017"/>
        <v>0.41666666666666669</v>
      </c>
      <c r="L2014" s="2" t="str">
        <f t="shared" si="4017"/>
        <v>Angela</v>
      </c>
      <c r="M2014" s="2">
        <f t="shared" si="4017"/>
        <v>18.899999999999999</v>
      </c>
      <c r="N2014" s="2">
        <f t="shared" si="4017"/>
        <v>2</v>
      </c>
      <c r="O2014" s="2">
        <f t="shared" si="4017"/>
        <v>2</v>
      </c>
      <c r="P2014" s="2" t="str">
        <f t="shared" si="4017"/>
        <v>dez</v>
      </c>
      <c r="Q2014" s="7" t="str">
        <f>IF($N2014=1,IF(ISERROR(VLOOKUP($P2014,'M1'!$A:$C,Q$2,FALSE)),"NOT PRESENT",VLOOKUP($P2014,'M1'!$A:$C,Q$2,FALSE)),IF($N2014=2,IF(ISERROR(VLOOKUP(DATA!$P2014,'M2'!$A:$C,Q$2,FALSE)),"NOT PRESENT",VLOOKUP(DATA!$P2014,'M2'!$A:$C,Q$2,FALSE)),IF($N2014=0,IF(ISERROR(VLOOKUP($P2014,'M1'!$A:$C,Q$2,FALSE)),IF(ISERROR(VLOOKUP(DATA!$P2014,'M2'!$A:$C,Q$2,FALSE)),"NOT PRESENT",VLOOKUP(DATA!$P2014,'M2'!$A:$C,Q$2,FALSE)),VLOOKUP($P2014,'M1'!$A:$C,Q$2,FALSE)),"SPECIFY METHOD")))</f>
        <v>Debris - Zero</v>
      </c>
      <c r="R2014" s="7" t="str">
        <f>IF($N2014=1,IF(ISERROR(VLOOKUP($P2014,'M1'!$A:$C,R$2,FALSE)),"NOT PRESENT",VLOOKUP($P2014,'M1'!$A:$C,R$2,FALSE)),IF($N2014=2,IF(ISERROR(VLOOKUP(DATA!$P2014,'M2'!$A:$C,R$2,FALSE)),"NOT PRESENT",VLOOKUP(DATA!$P2014,'M2'!$A:$C,R$2,FALSE)),IF($N2014=0,IF(ISERROR(VLOOKUP($P2014,'M1'!$A:$C,R$2,FALSE)),IF(ISERROR(VLOOKUP(DATA!$P2014,'M2'!$A:$C,R$2,FALSE)),"NOT PRESENT",VLOOKUP(DATA!$P2014,'M2'!$A:$C,R$2,FALSE)),VLOOKUP($P2014,'M1'!$A:$C,R$2,FALSE)),"SPECIFY METHOD")))</f>
        <v>No Debris found</v>
      </c>
      <c r="S2014" s="33">
        <f t="shared" si="3995"/>
        <v>0</v>
      </c>
      <c r="T2014" s="2">
        <v>0</v>
      </c>
    </row>
    <row r="2015" spans="2:20">
      <c r="B2015" s="2" t="str">
        <f t="shared" ref="B2015:D2015" si="4018">IF(ISERROR(B2014),IF(ISERROR(B2013),IF(ISERROR(B2012),"BLANK",B2012),B2013),B2014)</f>
        <v>LH</v>
      </c>
      <c r="C2015" s="2" t="str">
        <f t="shared" si="4018"/>
        <v>KK</v>
      </c>
      <c r="D2015" s="2" t="str">
        <f t="shared" si="4018"/>
        <v>BC3</v>
      </c>
      <c r="E2015" s="7" t="str">
        <f>IF(ISERROR(VLOOKUP($D2015,SITES!$A:$E,2,FALSE)),"",VLOOKUP($D2015,SITES!$A:$E,2,FALSE))</f>
        <v>Broward County 3</v>
      </c>
      <c r="F2015" s="4">
        <f>IF(ISERROR(VLOOKUP($D2015,SITES!$A:$E,3,FALSE)),"",VLOOKUP($D2015,SITES!$A:$E,3,FALSE))</f>
        <v>26.158633333333334</v>
      </c>
      <c r="G2015" s="31">
        <f>IF(ISERROR(VLOOKUP($D2015,SITES!$A:$E,4,FALSE)),"",VLOOKUP($D2015,SITES!$A:$E,4,FALSE))</f>
        <v>-80.077349999999996</v>
      </c>
      <c r="H2015" s="50">
        <f t="shared" ref="H2015:P2015" si="4019">IF(ISERROR(H2014),IF(ISERROR(H2013),IF(ISERROR(H2012),"BLANK",H2012),H2013),H2014)</f>
        <v>45479</v>
      </c>
      <c r="I2015" s="2">
        <f t="shared" si="4019"/>
        <v>15</v>
      </c>
      <c r="J2015" s="2" t="str">
        <f t="shared" si="4019"/>
        <v>N</v>
      </c>
      <c r="K2015" s="6">
        <f t="shared" si="4019"/>
        <v>0.41666666666666669</v>
      </c>
      <c r="L2015" s="2" t="str">
        <f t="shared" si="4019"/>
        <v>Angela</v>
      </c>
      <c r="M2015" s="2">
        <f t="shared" si="4019"/>
        <v>18.899999999999999</v>
      </c>
      <c r="N2015" s="2">
        <f t="shared" si="4019"/>
        <v>2</v>
      </c>
      <c r="O2015" s="2">
        <f t="shared" si="4019"/>
        <v>2</v>
      </c>
      <c r="P2015" s="2" t="str">
        <f t="shared" si="4019"/>
        <v>dez</v>
      </c>
      <c r="Q2015" s="7" t="str">
        <f>IF($N2015=1,IF(ISERROR(VLOOKUP($P2015,'M1'!$A:$C,Q$2,FALSE)),"NOT PRESENT",VLOOKUP($P2015,'M1'!$A:$C,Q$2,FALSE)),IF($N2015=2,IF(ISERROR(VLOOKUP(DATA!$P2015,'M2'!$A:$C,Q$2,FALSE)),"NOT PRESENT",VLOOKUP(DATA!$P2015,'M2'!$A:$C,Q$2,FALSE)),IF($N2015=0,IF(ISERROR(VLOOKUP($P2015,'M1'!$A:$C,Q$2,FALSE)),IF(ISERROR(VLOOKUP(DATA!$P2015,'M2'!$A:$C,Q$2,FALSE)),"NOT PRESENT",VLOOKUP(DATA!$P2015,'M2'!$A:$C,Q$2,FALSE)),VLOOKUP($P2015,'M1'!$A:$C,Q$2,FALSE)),"SPECIFY METHOD")))</f>
        <v>Debris - Zero</v>
      </c>
      <c r="R2015" s="7" t="str">
        <f>IF($N2015=1,IF(ISERROR(VLOOKUP($P2015,'M1'!$A:$C,R$2,FALSE)),"NOT PRESENT",VLOOKUP($P2015,'M1'!$A:$C,R$2,FALSE)),IF($N2015=2,IF(ISERROR(VLOOKUP(DATA!$P2015,'M2'!$A:$C,R$2,FALSE)),"NOT PRESENT",VLOOKUP(DATA!$P2015,'M2'!$A:$C,R$2,FALSE)),IF($N2015=0,IF(ISERROR(VLOOKUP($P2015,'M1'!$A:$C,R$2,FALSE)),IF(ISERROR(VLOOKUP(DATA!$P2015,'M2'!$A:$C,R$2,FALSE)),"NOT PRESENT",VLOOKUP(DATA!$P2015,'M2'!$A:$C,R$2,FALSE)),VLOOKUP($P2015,'M1'!$A:$C,R$2,FALSE)),"SPECIFY METHOD")))</f>
        <v>No Debris found</v>
      </c>
      <c r="S2015" s="33">
        <f t="shared" si="3995"/>
        <v>0</v>
      </c>
      <c r="T2015" s="2">
        <v>0</v>
      </c>
    </row>
    <row r="2016" spans="2:20">
      <c r="B2016" s="2" t="str">
        <f t="shared" ref="B2016:D2016" si="4020">IF(ISERROR(B2015),IF(ISERROR(B2014),IF(ISERROR(B2013),"BLANK",B2013),B2014),B2015)</f>
        <v>LH</v>
      </c>
      <c r="C2016" s="2" t="str">
        <f t="shared" si="4020"/>
        <v>KK</v>
      </c>
      <c r="D2016" s="2" t="str">
        <f t="shared" si="4020"/>
        <v>BC3</v>
      </c>
      <c r="E2016" s="7" t="str">
        <f>IF(ISERROR(VLOOKUP($D2016,SITES!$A:$E,2,FALSE)),"",VLOOKUP($D2016,SITES!$A:$E,2,FALSE))</f>
        <v>Broward County 3</v>
      </c>
      <c r="F2016" s="4">
        <f>IF(ISERROR(VLOOKUP($D2016,SITES!$A:$E,3,FALSE)),"",VLOOKUP($D2016,SITES!$A:$E,3,FALSE))</f>
        <v>26.158633333333334</v>
      </c>
      <c r="G2016" s="31">
        <f>IF(ISERROR(VLOOKUP($D2016,SITES!$A:$E,4,FALSE)),"",VLOOKUP($D2016,SITES!$A:$E,4,FALSE))</f>
        <v>-80.077349999999996</v>
      </c>
      <c r="H2016" s="50">
        <f t="shared" ref="H2016:P2016" si="4021">IF(ISERROR(H2015),IF(ISERROR(H2014),IF(ISERROR(H2013),"BLANK",H2013),H2014),H2015)</f>
        <v>45479</v>
      </c>
      <c r="I2016" s="2">
        <f t="shared" si="4021"/>
        <v>15</v>
      </c>
      <c r="J2016" s="2" t="str">
        <f t="shared" si="4021"/>
        <v>N</v>
      </c>
      <c r="K2016" s="6">
        <f t="shared" si="4021"/>
        <v>0.41666666666666669</v>
      </c>
      <c r="L2016" s="2" t="str">
        <f t="shared" si="4021"/>
        <v>Angela</v>
      </c>
      <c r="M2016" s="2">
        <f t="shared" si="4021"/>
        <v>18.899999999999999</v>
      </c>
      <c r="N2016" s="2">
        <f t="shared" si="4021"/>
        <v>2</v>
      </c>
      <c r="O2016" s="2">
        <f t="shared" si="4021"/>
        <v>2</v>
      </c>
      <c r="P2016" s="2" t="str">
        <f t="shared" si="4021"/>
        <v>dez</v>
      </c>
      <c r="Q2016" s="7" t="str">
        <f>IF($N2016=1,IF(ISERROR(VLOOKUP($P2016,'M1'!$A:$C,Q$2,FALSE)),"NOT PRESENT",VLOOKUP($P2016,'M1'!$A:$C,Q$2,FALSE)),IF($N2016=2,IF(ISERROR(VLOOKUP(DATA!$P2016,'M2'!$A:$C,Q$2,FALSE)),"NOT PRESENT",VLOOKUP(DATA!$P2016,'M2'!$A:$C,Q$2,FALSE)),IF($N2016=0,IF(ISERROR(VLOOKUP($P2016,'M1'!$A:$C,Q$2,FALSE)),IF(ISERROR(VLOOKUP(DATA!$P2016,'M2'!$A:$C,Q$2,FALSE)),"NOT PRESENT",VLOOKUP(DATA!$P2016,'M2'!$A:$C,Q$2,FALSE)),VLOOKUP($P2016,'M1'!$A:$C,Q$2,FALSE)),"SPECIFY METHOD")))</f>
        <v>Debris - Zero</v>
      </c>
      <c r="R2016" s="7" t="str">
        <f>IF($N2016=1,IF(ISERROR(VLOOKUP($P2016,'M1'!$A:$C,R$2,FALSE)),"NOT PRESENT",VLOOKUP($P2016,'M1'!$A:$C,R$2,FALSE)),IF($N2016=2,IF(ISERROR(VLOOKUP(DATA!$P2016,'M2'!$A:$C,R$2,FALSE)),"NOT PRESENT",VLOOKUP(DATA!$P2016,'M2'!$A:$C,R$2,FALSE)),IF($N2016=0,IF(ISERROR(VLOOKUP($P2016,'M1'!$A:$C,R$2,FALSE)),IF(ISERROR(VLOOKUP(DATA!$P2016,'M2'!$A:$C,R$2,FALSE)),"NOT PRESENT",VLOOKUP(DATA!$P2016,'M2'!$A:$C,R$2,FALSE)),VLOOKUP($P2016,'M1'!$A:$C,R$2,FALSE)),"SPECIFY METHOD")))</f>
        <v>No Debris found</v>
      </c>
      <c r="S2016" s="33">
        <f t="shared" si="3995"/>
        <v>0</v>
      </c>
      <c r="T2016" s="2">
        <v>0</v>
      </c>
    </row>
    <row r="2017" spans="2:20">
      <c r="B2017" s="2" t="str">
        <f t="shared" ref="B2017:D2017" si="4022">IF(ISERROR(B2016),IF(ISERROR(B2015),IF(ISERROR(B2014),"BLANK",B2014),B2015),B2016)</f>
        <v>LH</v>
      </c>
      <c r="C2017" s="2" t="str">
        <f t="shared" si="4022"/>
        <v>KK</v>
      </c>
      <c r="D2017" s="2" t="str">
        <f t="shared" si="4022"/>
        <v>BC3</v>
      </c>
      <c r="E2017" s="7" t="str">
        <f>IF(ISERROR(VLOOKUP($D2017,SITES!$A:$E,2,FALSE)),"",VLOOKUP($D2017,SITES!$A:$E,2,FALSE))</f>
        <v>Broward County 3</v>
      </c>
      <c r="F2017" s="4">
        <f>IF(ISERROR(VLOOKUP($D2017,SITES!$A:$E,3,FALSE)),"",VLOOKUP($D2017,SITES!$A:$E,3,FALSE))</f>
        <v>26.158633333333334</v>
      </c>
      <c r="G2017" s="31">
        <f>IF(ISERROR(VLOOKUP($D2017,SITES!$A:$E,4,FALSE)),"",VLOOKUP($D2017,SITES!$A:$E,4,FALSE))</f>
        <v>-80.077349999999996</v>
      </c>
      <c r="H2017" s="50">
        <f t="shared" ref="H2017:P2017" si="4023">IF(ISERROR(H2016),IF(ISERROR(H2015),IF(ISERROR(H2014),"BLANK",H2014),H2015),H2016)</f>
        <v>45479</v>
      </c>
      <c r="I2017" s="2">
        <f t="shared" si="4023"/>
        <v>15</v>
      </c>
      <c r="J2017" s="2" t="str">
        <f t="shared" si="4023"/>
        <v>N</v>
      </c>
      <c r="K2017" s="6">
        <f t="shared" si="4023"/>
        <v>0.41666666666666669</v>
      </c>
      <c r="L2017" s="2" t="str">
        <f t="shared" si="4023"/>
        <v>Angela</v>
      </c>
      <c r="M2017" s="2">
        <f t="shared" si="4023"/>
        <v>18.899999999999999</v>
      </c>
      <c r="N2017" s="2">
        <f t="shared" si="4023"/>
        <v>2</v>
      </c>
      <c r="O2017" s="2">
        <f t="shared" si="4023"/>
        <v>2</v>
      </c>
      <c r="P2017" s="2" t="str">
        <f t="shared" si="4023"/>
        <v>dez</v>
      </c>
      <c r="Q2017" s="7" t="str">
        <f>IF($N2017=1,IF(ISERROR(VLOOKUP($P2017,'M1'!$A:$C,Q$2,FALSE)),"NOT PRESENT",VLOOKUP($P2017,'M1'!$A:$C,Q$2,FALSE)),IF($N2017=2,IF(ISERROR(VLOOKUP(DATA!$P2017,'M2'!$A:$C,Q$2,FALSE)),"NOT PRESENT",VLOOKUP(DATA!$P2017,'M2'!$A:$C,Q$2,FALSE)),IF($N2017=0,IF(ISERROR(VLOOKUP($P2017,'M1'!$A:$C,Q$2,FALSE)),IF(ISERROR(VLOOKUP(DATA!$P2017,'M2'!$A:$C,Q$2,FALSE)),"NOT PRESENT",VLOOKUP(DATA!$P2017,'M2'!$A:$C,Q$2,FALSE)),VLOOKUP($P2017,'M1'!$A:$C,Q$2,FALSE)),"SPECIFY METHOD")))</f>
        <v>Debris - Zero</v>
      </c>
      <c r="R2017" s="7" t="str">
        <f>IF($N2017=1,IF(ISERROR(VLOOKUP($P2017,'M1'!$A:$C,R$2,FALSE)),"NOT PRESENT",VLOOKUP($P2017,'M1'!$A:$C,R$2,FALSE)),IF($N2017=2,IF(ISERROR(VLOOKUP(DATA!$P2017,'M2'!$A:$C,R$2,FALSE)),"NOT PRESENT",VLOOKUP(DATA!$P2017,'M2'!$A:$C,R$2,FALSE)),IF($N2017=0,IF(ISERROR(VLOOKUP($P2017,'M1'!$A:$C,R$2,FALSE)),IF(ISERROR(VLOOKUP(DATA!$P2017,'M2'!$A:$C,R$2,FALSE)),"NOT PRESENT",VLOOKUP(DATA!$P2017,'M2'!$A:$C,R$2,FALSE)),VLOOKUP($P2017,'M1'!$A:$C,R$2,FALSE)),"SPECIFY METHOD")))</f>
        <v>No Debris found</v>
      </c>
      <c r="S2017" s="33">
        <f t="shared" si="3995"/>
        <v>0</v>
      </c>
      <c r="T2017" s="2">
        <v>0</v>
      </c>
    </row>
    <row r="2018" spans="2:20">
      <c r="B2018" s="2" t="str">
        <f t="shared" ref="B2018:D2018" si="4024">IF(ISERROR(B2017),IF(ISERROR(B2016),IF(ISERROR(B2015),"BLANK",B2015),B2016),B2017)</f>
        <v>LH</v>
      </c>
      <c r="C2018" s="2" t="str">
        <f t="shared" si="4024"/>
        <v>KK</v>
      </c>
      <c r="D2018" s="2" t="str">
        <f t="shared" si="4024"/>
        <v>BC3</v>
      </c>
      <c r="E2018" s="7" t="str">
        <f>IF(ISERROR(VLOOKUP($D2018,SITES!$A:$E,2,FALSE)),"",VLOOKUP($D2018,SITES!$A:$E,2,FALSE))</f>
        <v>Broward County 3</v>
      </c>
      <c r="F2018" s="4">
        <f>IF(ISERROR(VLOOKUP($D2018,SITES!$A:$E,3,FALSE)),"",VLOOKUP($D2018,SITES!$A:$E,3,FALSE))</f>
        <v>26.158633333333334</v>
      </c>
      <c r="G2018" s="31">
        <f>IF(ISERROR(VLOOKUP($D2018,SITES!$A:$E,4,FALSE)),"",VLOOKUP($D2018,SITES!$A:$E,4,FALSE))</f>
        <v>-80.077349999999996</v>
      </c>
      <c r="H2018" s="50">
        <f t="shared" ref="H2018:P2018" si="4025">IF(ISERROR(H2017),IF(ISERROR(H2016),IF(ISERROR(H2015),"BLANK",H2015),H2016),H2017)</f>
        <v>45479</v>
      </c>
      <c r="I2018" s="2">
        <f t="shared" si="4025"/>
        <v>15</v>
      </c>
      <c r="J2018" s="2" t="str">
        <f t="shared" si="4025"/>
        <v>N</v>
      </c>
      <c r="K2018" s="6">
        <f t="shared" si="4025"/>
        <v>0.41666666666666669</v>
      </c>
      <c r="L2018" s="2" t="str">
        <f t="shared" si="4025"/>
        <v>Angela</v>
      </c>
      <c r="M2018" s="2">
        <f t="shared" si="4025"/>
        <v>18.899999999999999</v>
      </c>
      <c r="N2018" s="2">
        <f t="shared" si="4025"/>
        <v>2</v>
      </c>
      <c r="O2018" s="2">
        <f t="shared" si="4025"/>
        <v>2</v>
      </c>
      <c r="P2018" s="2" t="str">
        <f t="shared" si="4025"/>
        <v>dez</v>
      </c>
      <c r="Q2018" s="7" t="str">
        <f>IF($N2018=1,IF(ISERROR(VLOOKUP($P2018,'M1'!$A:$C,Q$2,FALSE)),"NOT PRESENT",VLOOKUP($P2018,'M1'!$A:$C,Q$2,FALSE)),IF($N2018=2,IF(ISERROR(VLOOKUP(DATA!$P2018,'M2'!$A:$C,Q$2,FALSE)),"NOT PRESENT",VLOOKUP(DATA!$P2018,'M2'!$A:$C,Q$2,FALSE)),IF($N2018=0,IF(ISERROR(VLOOKUP($P2018,'M1'!$A:$C,Q$2,FALSE)),IF(ISERROR(VLOOKUP(DATA!$P2018,'M2'!$A:$C,Q$2,FALSE)),"NOT PRESENT",VLOOKUP(DATA!$P2018,'M2'!$A:$C,Q$2,FALSE)),VLOOKUP($P2018,'M1'!$A:$C,Q$2,FALSE)),"SPECIFY METHOD")))</f>
        <v>Debris - Zero</v>
      </c>
      <c r="R2018" s="7" t="str">
        <f>IF($N2018=1,IF(ISERROR(VLOOKUP($P2018,'M1'!$A:$C,R$2,FALSE)),"NOT PRESENT",VLOOKUP($P2018,'M1'!$A:$C,R$2,FALSE)),IF($N2018=2,IF(ISERROR(VLOOKUP(DATA!$P2018,'M2'!$A:$C,R$2,FALSE)),"NOT PRESENT",VLOOKUP(DATA!$P2018,'M2'!$A:$C,R$2,FALSE)),IF($N2018=0,IF(ISERROR(VLOOKUP($P2018,'M1'!$A:$C,R$2,FALSE)),IF(ISERROR(VLOOKUP(DATA!$P2018,'M2'!$A:$C,R$2,FALSE)),"NOT PRESENT",VLOOKUP(DATA!$P2018,'M2'!$A:$C,R$2,FALSE)),VLOOKUP($P2018,'M1'!$A:$C,R$2,FALSE)),"SPECIFY METHOD")))</f>
        <v>No Debris found</v>
      </c>
      <c r="S2018" s="33">
        <f t="shared" si="3995"/>
        <v>0</v>
      </c>
      <c r="T2018" s="2">
        <v>0</v>
      </c>
    </row>
    <row r="2019" spans="2:20">
      <c r="B2019" s="2" t="str">
        <f t="shared" ref="B2019:D2019" si="4026">IF(ISERROR(B2018),IF(ISERROR(B2017),IF(ISERROR(B2016),"BLANK",B2016),B2017),B2018)</f>
        <v>LH</v>
      </c>
      <c r="C2019" s="2" t="str">
        <f t="shared" si="4026"/>
        <v>KK</v>
      </c>
      <c r="D2019" s="2" t="str">
        <f t="shared" si="4026"/>
        <v>BC3</v>
      </c>
      <c r="E2019" s="7" t="str">
        <f>IF(ISERROR(VLOOKUP($D2019,SITES!$A:$E,2,FALSE)),"",VLOOKUP($D2019,SITES!$A:$E,2,FALSE))</f>
        <v>Broward County 3</v>
      </c>
      <c r="F2019" s="4">
        <f>IF(ISERROR(VLOOKUP($D2019,SITES!$A:$E,3,FALSE)),"",VLOOKUP($D2019,SITES!$A:$E,3,FALSE))</f>
        <v>26.158633333333334</v>
      </c>
      <c r="G2019" s="31">
        <f>IF(ISERROR(VLOOKUP($D2019,SITES!$A:$E,4,FALSE)),"",VLOOKUP($D2019,SITES!$A:$E,4,FALSE))</f>
        <v>-80.077349999999996</v>
      </c>
      <c r="H2019" s="50">
        <f t="shared" ref="H2019:P2019" si="4027">IF(ISERROR(H2018),IF(ISERROR(H2017),IF(ISERROR(H2016),"BLANK",H2016),H2017),H2018)</f>
        <v>45479</v>
      </c>
      <c r="I2019" s="2">
        <f t="shared" si="4027"/>
        <v>15</v>
      </c>
      <c r="J2019" s="2" t="str">
        <f t="shared" si="4027"/>
        <v>N</v>
      </c>
      <c r="K2019" s="6">
        <f t="shared" si="4027"/>
        <v>0.41666666666666669</v>
      </c>
      <c r="L2019" s="2" t="str">
        <f t="shared" si="4027"/>
        <v>Angela</v>
      </c>
      <c r="M2019" s="2">
        <f t="shared" si="4027"/>
        <v>18.899999999999999</v>
      </c>
      <c r="N2019" s="2">
        <f t="shared" si="4027"/>
        <v>2</v>
      </c>
      <c r="O2019" s="2">
        <f t="shared" si="4027"/>
        <v>2</v>
      </c>
      <c r="P2019" s="2" t="str">
        <f t="shared" si="4027"/>
        <v>dez</v>
      </c>
      <c r="Q2019" s="7" t="str">
        <f>IF($N2019=1,IF(ISERROR(VLOOKUP($P2019,'M1'!$A:$C,Q$2,FALSE)),"NOT PRESENT",VLOOKUP($P2019,'M1'!$A:$C,Q$2,FALSE)),IF($N2019=2,IF(ISERROR(VLOOKUP(DATA!$P2019,'M2'!$A:$C,Q$2,FALSE)),"NOT PRESENT",VLOOKUP(DATA!$P2019,'M2'!$A:$C,Q$2,FALSE)),IF($N2019=0,IF(ISERROR(VLOOKUP($P2019,'M1'!$A:$C,Q$2,FALSE)),IF(ISERROR(VLOOKUP(DATA!$P2019,'M2'!$A:$C,Q$2,FALSE)),"NOT PRESENT",VLOOKUP(DATA!$P2019,'M2'!$A:$C,Q$2,FALSE)),VLOOKUP($P2019,'M1'!$A:$C,Q$2,FALSE)),"SPECIFY METHOD")))</f>
        <v>Debris - Zero</v>
      </c>
      <c r="R2019" s="7" t="str">
        <f>IF($N2019=1,IF(ISERROR(VLOOKUP($P2019,'M1'!$A:$C,R$2,FALSE)),"NOT PRESENT",VLOOKUP($P2019,'M1'!$A:$C,R$2,FALSE)),IF($N2019=2,IF(ISERROR(VLOOKUP(DATA!$P2019,'M2'!$A:$C,R$2,FALSE)),"NOT PRESENT",VLOOKUP(DATA!$P2019,'M2'!$A:$C,R$2,FALSE)),IF($N2019=0,IF(ISERROR(VLOOKUP($P2019,'M1'!$A:$C,R$2,FALSE)),IF(ISERROR(VLOOKUP(DATA!$P2019,'M2'!$A:$C,R$2,FALSE)),"NOT PRESENT",VLOOKUP(DATA!$P2019,'M2'!$A:$C,R$2,FALSE)),VLOOKUP($P2019,'M1'!$A:$C,R$2,FALSE)),"SPECIFY METHOD")))</f>
        <v>No Debris found</v>
      </c>
      <c r="S2019" s="33">
        <f t="shared" si="3995"/>
        <v>0</v>
      </c>
      <c r="T2019" s="2">
        <v>0</v>
      </c>
    </row>
    <row r="2020" spans="2:20">
      <c r="B2020" s="2" t="str">
        <f t="shared" ref="B2020:D2020" si="4028">IF(ISERROR(B2019),IF(ISERROR(B2018),IF(ISERROR(B2017),"BLANK",B2017),B2018),B2019)</f>
        <v>LH</v>
      </c>
      <c r="C2020" s="2" t="str">
        <f t="shared" si="4028"/>
        <v>KK</v>
      </c>
      <c r="D2020" s="2" t="str">
        <f t="shared" si="4028"/>
        <v>BC3</v>
      </c>
      <c r="E2020" s="7" t="str">
        <f>IF(ISERROR(VLOOKUP($D2020,SITES!$A:$E,2,FALSE)),"",VLOOKUP($D2020,SITES!$A:$E,2,FALSE))</f>
        <v>Broward County 3</v>
      </c>
      <c r="F2020" s="4">
        <f>IF(ISERROR(VLOOKUP($D2020,SITES!$A:$E,3,FALSE)),"",VLOOKUP($D2020,SITES!$A:$E,3,FALSE))</f>
        <v>26.158633333333334</v>
      </c>
      <c r="G2020" s="31">
        <f>IF(ISERROR(VLOOKUP($D2020,SITES!$A:$E,4,FALSE)),"",VLOOKUP($D2020,SITES!$A:$E,4,FALSE))</f>
        <v>-80.077349999999996</v>
      </c>
      <c r="H2020" s="50">
        <f t="shared" ref="H2020:P2020" si="4029">IF(ISERROR(H2019),IF(ISERROR(H2018),IF(ISERROR(H2017),"BLANK",H2017),H2018),H2019)</f>
        <v>45479</v>
      </c>
      <c r="I2020" s="2">
        <f t="shared" si="4029"/>
        <v>15</v>
      </c>
      <c r="J2020" s="2" t="str">
        <f t="shared" si="4029"/>
        <v>N</v>
      </c>
      <c r="K2020" s="6">
        <f t="shared" si="4029"/>
        <v>0.41666666666666669</v>
      </c>
      <c r="L2020" s="2" t="str">
        <f t="shared" si="4029"/>
        <v>Angela</v>
      </c>
      <c r="M2020" s="2">
        <f t="shared" si="4029"/>
        <v>18.899999999999999</v>
      </c>
      <c r="N2020" s="2">
        <f t="shared" si="4029"/>
        <v>2</v>
      </c>
      <c r="O2020" s="2">
        <f t="shared" si="4029"/>
        <v>2</v>
      </c>
      <c r="P2020" s="2" t="str">
        <f t="shared" si="4029"/>
        <v>dez</v>
      </c>
      <c r="Q2020" s="7" t="str">
        <f>IF($N2020=1,IF(ISERROR(VLOOKUP($P2020,'M1'!$A:$C,Q$2,FALSE)),"NOT PRESENT",VLOOKUP($P2020,'M1'!$A:$C,Q$2,FALSE)),IF($N2020=2,IF(ISERROR(VLOOKUP(DATA!$P2020,'M2'!$A:$C,Q$2,FALSE)),"NOT PRESENT",VLOOKUP(DATA!$P2020,'M2'!$A:$C,Q$2,FALSE)),IF($N2020=0,IF(ISERROR(VLOOKUP($P2020,'M1'!$A:$C,Q$2,FALSE)),IF(ISERROR(VLOOKUP(DATA!$P2020,'M2'!$A:$C,Q$2,FALSE)),"NOT PRESENT",VLOOKUP(DATA!$P2020,'M2'!$A:$C,Q$2,FALSE)),VLOOKUP($P2020,'M1'!$A:$C,Q$2,FALSE)),"SPECIFY METHOD")))</f>
        <v>Debris - Zero</v>
      </c>
      <c r="R2020" s="7" t="str">
        <f>IF($N2020=1,IF(ISERROR(VLOOKUP($P2020,'M1'!$A:$C,R$2,FALSE)),"NOT PRESENT",VLOOKUP($P2020,'M1'!$A:$C,R$2,FALSE)),IF($N2020=2,IF(ISERROR(VLOOKUP(DATA!$P2020,'M2'!$A:$C,R$2,FALSE)),"NOT PRESENT",VLOOKUP(DATA!$P2020,'M2'!$A:$C,R$2,FALSE)),IF($N2020=0,IF(ISERROR(VLOOKUP($P2020,'M1'!$A:$C,R$2,FALSE)),IF(ISERROR(VLOOKUP(DATA!$P2020,'M2'!$A:$C,R$2,FALSE)),"NOT PRESENT",VLOOKUP(DATA!$P2020,'M2'!$A:$C,R$2,FALSE)),VLOOKUP($P2020,'M1'!$A:$C,R$2,FALSE)),"SPECIFY METHOD")))</f>
        <v>No Debris found</v>
      </c>
      <c r="S2020" s="33">
        <f t="shared" si="3995"/>
        <v>0</v>
      </c>
      <c r="T2020" s="2">
        <v>0</v>
      </c>
    </row>
    <row r="2021" spans="2:20">
      <c r="B2021" s="2" t="str">
        <f t="shared" ref="B2021:D2021" si="4030">IF(ISERROR(B2020),IF(ISERROR(B2019),IF(ISERROR(B2018),"BLANK",B2018),B2019),B2020)</f>
        <v>LH</v>
      </c>
      <c r="C2021" s="2" t="str">
        <f t="shared" si="4030"/>
        <v>KK</v>
      </c>
      <c r="D2021" s="2" t="str">
        <f t="shared" si="4030"/>
        <v>BC3</v>
      </c>
      <c r="E2021" s="7" t="str">
        <f>IF(ISERROR(VLOOKUP($D2021,SITES!$A:$E,2,FALSE)),"",VLOOKUP($D2021,SITES!$A:$E,2,FALSE))</f>
        <v>Broward County 3</v>
      </c>
      <c r="F2021" s="4">
        <f>IF(ISERROR(VLOOKUP($D2021,SITES!$A:$E,3,FALSE)),"",VLOOKUP($D2021,SITES!$A:$E,3,FALSE))</f>
        <v>26.158633333333334</v>
      </c>
      <c r="G2021" s="31">
        <f>IF(ISERROR(VLOOKUP($D2021,SITES!$A:$E,4,FALSE)),"",VLOOKUP($D2021,SITES!$A:$E,4,FALSE))</f>
        <v>-80.077349999999996</v>
      </c>
      <c r="H2021" s="50">
        <f t="shared" ref="H2021:P2021" si="4031">IF(ISERROR(H2020),IF(ISERROR(H2019),IF(ISERROR(H2018),"BLANK",H2018),H2019),H2020)</f>
        <v>45479</v>
      </c>
      <c r="I2021" s="2">
        <f t="shared" si="4031"/>
        <v>15</v>
      </c>
      <c r="J2021" s="2" t="str">
        <f t="shared" si="4031"/>
        <v>N</v>
      </c>
      <c r="K2021" s="6">
        <f t="shared" si="4031"/>
        <v>0.41666666666666669</v>
      </c>
      <c r="L2021" s="2" t="str">
        <f t="shared" si="4031"/>
        <v>Angela</v>
      </c>
      <c r="M2021" s="2">
        <f t="shared" si="4031"/>
        <v>18.899999999999999</v>
      </c>
      <c r="N2021" s="2">
        <f t="shared" si="4031"/>
        <v>2</v>
      </c>
      <c r="O2021" s="2">
        <f t="shared" si="4031"/>
        <v>2</v>
      </c>
      <c r="P2021" s="2" t="str">
        <f t="shared" si="4031"/>
        <v>dez</v>
      </c>
      <c r="Q2021" s="7" t="str">
        <f>IF($N2021=1,IF(ISERROR(VLOOKUP($P2021,'M1'!$A:$C,Q$2,FALSE)),"NOT PRESENT",VLOOKUP($P2021,'M1'!$A:$C,Q$2,FALSE)),IF($N2021=2,IF(ISERROR(VLOOKUP(DATA!$P2021,'M2'!$A:$C,Q$2,FALSE)),"NOT PRESENT",VLOOKUP(DATA!$P2021,'M2'!$A:$C,Q$2,FALSE)),IF($N2021=0,IF(ISERROR(VLOOKUP($P2021,'M1'!$A:$C,Q$2,FALSE)),IF(ISERROR(VLOOKUP(DATA!$P2021,'M2'!$A:$C,Q$2,FALSE)),"NOT PRESENT",VLOOKUP(DATA!$P2021,'M2'!$A:$C,Q$2,FALSE)),VLOOKUP($P2021,'M1'!$A:$C,Q$2,FALSE)),"SPECIFY METHOD")))</f>
        <v>Debris - Zero</v>
      </c>
      <c r="R2021" s="7" t="str">
        <f>IF($N2021=1,IF(ISERROR(VLOOKUP($P2021,'M1'!$A:$C,R$2,FALSE)),"NOT PRESENT",VLOOKUP($P2021,'M1'!$A:$C,R$2,FALSE)),IF($N2021=2,IF(ISERROR(VLOOKUP(DATA!$P2021,'M2'!$A:$C,R$2,FALSE)),"NOT PRESENT",VLOOKUP(DATA!$P2021,'M2'!$A:$C,R$2,FALSE)),IF($N2021=0,IF(ISERROR(VLOOKUP($P2021,'M1'!$A:$C,R$2,FALSE)),IF(ISERROR(VLOOKUP(DATA!$P2021,'M2'!$A:$C,R$2,FALSE)),"NOT PRESENT",VLOOKUP(DATA!$P2021,'M2'!$A:$C,R$2,FALSE)),VLOOKUP($P2021,'M1'!$A:$C,R$2,FALSE)),"SPECIFY METHOD")))</f>
        <v>No Debris found</v>
      </c>
      <c r="S2021" s="33">
        <f t="shared" si="3995"/>
        <v>0</v>
      </c>
      <c r="T2021" s="2">
        <v>0</v>
      </c>
    </row>
    <row r="2022" spans="2:20">
      <c r="B2022" s="2" t="str">
        <f t="shared" ref="B2022:D2022" si="4032">IF(ISERROR(B2021),IF(ISERROR(B2020),IF(ISERROR(B2019),"BLANK",B2019),B2020),B2021)</f>
        <v>LH</v>
      </c>
      <c r="C2022" s="2" t="str">
        <f t="shared" si="4032"/>
        <v>KK</v>
      </c>
      <c r="D2022" s="2" t="str">
        <f t="shared" si="4032"/>
        <v>BC3</v>
      </c>
      <c r="E2022" s="7" t="str">
        <f>IF(ISERROR(VLOOKUP($D2022,SITES!$A:$E,2,FALSE)),"",VLOOKUP($D2022,SITES!$A:$E,2,FALSE))</f>
        <v>Broward County 3</v>
      </c>
      <c r="F2022" s="4">
        <f>IF(ISERROR(VLOOKUP($D2022,SITES!$A:$E,3,FALSE)),"",VLOOKUP($D2022,SITES!$A:$E,3,FALSE))</f>
        <v>26.158633333333334</v>
      </c>
      <c r="G2022" s="31">
        <f>IF(ISERROR(VLOOKUP($D2022,SITES!$A:$E,4,FALSE)),"",VLOOKUP($D2022,SITES!$A:$E,4,FALSE))</f>
        <v>-80.077349999999996</v>
      </c>
      <c r="H2022" s="50">
        <f t="shared" ref="H2022:P2022" si="4033">IF(ISERROR(H2021),IF(ISERROR(H2020),IF(ISERROR(H2019),"BLANK",H2019),H2020),H2021)</f>
        <v>45479</v>
      </c>
      <c r="I2022" s="2">
        <f t="shared" si="4033"/>
        <v>15</v>
      </c>
      <c r="J2022" s="2" t="str">
        <f t="shared" si="4033"/>
        <v>N</v>
      </c>
      <c r="K2022" s="6">
        <f t="shared" si="4033"/>
        <v>0.41666666666666669</v>
      </c>
      <c r="L2022" s="2" t="str">
        <f t="shared" si="4033"/>
        <v>Angela</v>
      </c>
      <c r="M2022" s="2">
        <f t="shared" si="4033"/>
        <v>18.899999999999999</v>
      </c>
      <c r="N2022" s="2">
        <f t="shared" si="4033"/>
        <v>2</v>
      </c>
      <c r="O2022" s="2">
        <f t="shared" si="4033"/>
        <v>2</v>
      </c>
      <c r="P2022" s="2" t="str">
        <f t="shared" si="4033"/>
        <v>dez</v>
      </c>
      <c r="Q2022" s="7" t="str">
        <f>IF($N2022=1,IF(ISERROR(VLOOKUP($P2022,'M1'!$A:$C,Q$2,FALSE)),"NOT PRESENT",VLOOKUP($P2022,'M1'!$A:$C,Q$2,FALSE)),IF($N2022=2,IF(ISERROR(VLOOKUP(DATA!$P2022,'M2'!$A:$C,Q$2,FALSE)),"NOT PRESENT",VLOOKUP(DATA!$P2022,'M2'!$A:$C,Q$2,FALSE)),IF($N2022=0,IF(ISERROR(VLOOKUP($P2022,'M1'!$A:$C,Q$2,FALSE)),IF(ISERROR(VLOOKUP(DATA!$P2022,'M2'!$A:$C,Q$2,FALSE)),"NOT PRESENT",VLOOKUP(DATA!$P2022,'M2'!$A:$C,Q$2,FALSE)),VLOOKUP($P2022,'M1'!$A:$C,Q$2,FALSE)),"SPECIFY METHOD")))</f>
        <v>Debris - Zero</v>
      </c>
      <c r="R2022" s="7" t="str">
        <f>IF($N2022=1,IF(ISERROR(VLOOKUP($P2022,'M1'!$A:$C,R$2,FALSE)),"NOT PRESENT",VLOOKUP($P2022,'M1'!$A:$C,R$2,FALSE)),IF($N2022=2,IF(ISERROR(VLOOKUP(DATA!$P2022,'M2'!$A:$C,R$2,FALSE)),"NOT PRESENT",VLOOKUP(DATA!$P2022,'M2'!$A:$C,R$2,FALSE)),IF($N2022=0,IF(ISERROR(VLOOKUP($P2022,'M1'!$A:$C,R$2,FALSE)),IF(ISERROR(VLOOKUP(DATA!$P2022,'M2'!$A:$C,R$2,FALSE)),"NOT PRESENT",VLOOKUP(DATA!$P2022,'M2'!$A:$C,R$2,FALSE)),VLOOKUP($P2022,'M1'!$A:$C,R$2,FALSE)),"SPECIFY METHOD")))</f>
        <v>No Debris found</v>
      </c>
      <c r="S2022" s="33">
        <f t="shared" si="3995"/>
        <v>0</v>
      </c>
      <c r="T2022" s="2">
        <v>0</v>
      </c>
    </row>
    <row r="2023" spans="2:20">
      <c r="B2023" s="2" t="str">
        <f t="shared" ref="B2023:D2023" si="4034">IF(ISERROR(B2022),IF(ISERROR(B2021),IF(ISERROR(B2020),"BLANK",B2020),B2021),B2022)</f>
        <v>LH</v>
      </c>
      <c r="C2023" s="2" t="str">
        <f t="shared" si="4034"/>
        <v>KK</v>
      </c>
      <c r="D2023" s="2" t="str">
        <f t="shared" si="4034"/>
        <v>BC3</v>
      </c>
      <c r="E2023" s="7" t="str">
        <f>IF(ISERROR(VLOOKUP($D2023,SITES!$A:$E,2,FALSE)),"",VLOOKUP($D2023,SITES!$A:$E,2,FALSE))</f>
        <v>Broward County 3</v>
      </c>
      <c r="F2023" s="4">
        <f>IF(ISERROR(VLOOKUP($D2023,SITES!$A:$E,3,FALSE)),"",VLOOKUP($D2023,SITES!$A:$E,3,FALSE))</f>
        <v>26.158633333333334</v>
      </c>
      <c r="G2023" s="31">
        <f>IF(ISERROR(VLOOKUP($D2023,SITES!$A:$E,4,FALSE)),"",VLOOKUP($D2023,SITES!$A:$E,4,FALSE))</f>
        <v>-80.077349999999996</v>
      </c>
      <c r="H2023" s="50">
        <f t="shared" ref="H2023:P2023" si="4035">IF(ISERROR(H2022),IF(ISERROR(H2021),IF(ISERROR(H2020),"BLANK",H2020),H2021),H2022)</f>
        <v>45479</v>
      </c>
      <c r="I2023" s="2">
        <f t="shared" si="4035"/>
        <v>15</v>
      </c>
      <c r="J2023" s="2" t="str">
        <f t="shared" si="4035"/>
        <v>N</v>
      </c>
      <c r="K2023" s="6">
        <f t="shared" si="4035"/>
        <v>0.41666666666666669</v>
      </c>
      <c r="L2023" s="2" t="str">
        <f t="shared" si="4035"/>
        <v>Angela</v>
      </c>
      <c r="M2023" s="2">
        <f t="shared" si="4035"/>
        <v>18.899999999999999</v>
      </c>
      <c r="N2023" s="2">
        <f t="shared" si="4035"/>
        <v>2</v>
      </c>
      <c r="O2023" s="2">
        <f t="shared" si="4035"/>
        <v>2</v>
      </c>
      <c r="P2023" s="2" t="str">
        <f t="shared" si="4035"/>
        <v>dez</v>
      </c>
      <c r="Q2023" s="7" t="str">
        <f>IF($N2023=1,IF(ISERROR(VLOOKUP($P2023,'M1'!$A:$C,Q$2,FALSE)),"NOT PRESENT",VLOOKUP($P2023,'M1'!$A:$C,Q$2,FALSE)),IF($N2023=2,IF(ISERROR(VLOOKUP(DATA!$P2023,'M2'!$A:$C,Q$2,FALSE)),"NOT PRESENT",VLOOKUP(DATA!$P2023,'M2'!$A:$C,Q$2,FALSE)),IF($N2023=0,IF(ISERROR(VLOOKUP($P2023,'M1'!$A:$C,Q$2,FALSE)),IF(ISERROR(VLOOKUP(DATA!$P2023,'M2'!$A:$C,Q$2,FALSE)),"NOT PRESENT",VLOOKUP(DATA!$P2023,'M2'!$A:$C,Q$2,FALSE)),VLOOKUP($P2023,'M1'!$A:$C,Q$2,FALSE)),"SPECIFY METHOD")))</f>
        <v>Debris - Zero</v>
      </c>
      <c r="R2023" s="7" t="str">
        <f>IF($N2023=1,IF(ISERROR(VLOOKUP($P2023,'M1'!$A:$C,R$2,FALSE)),"NOT PRESENT",VLOOKUP($P2023,'M1'!$A:$C,R$2,FALSE)),IF($N2023=2,IF(ISERROR(VLOOKUP(DATA!$P2023,'M2'!$A:$C,R$2,FALSE)),"NOT PRESENT",VLOOKUP(DATA!$P2023,'M2'!$A:$C,R$2,FALSE)),IF($N2023=0,IF(ISERROR(VLOOKUP($P2023,'M1'!$A:$C,R$2,FALSE)),IF(ISERROR(VLOOKUP(DATA!$P2023,'M2'!$A:$C,R$2,FALSE)),"NOT PRESENT",VLOOKUP(DATA!$P2023,'M2'!$A:$C,R$2,FALSE)),VLOOKUP($P2023,'M1'!$A:$C,R$2,FALSE)),"SPECIFY METHOD")))</f>
        <v>No Debris found</v>
      </c>
      <c r="S2023" s="33">
        <f t="shared" si="3995"/>
        <v>0</v>
      </c>
      <c r="T2023" s="2">
        <v>0</v>
      </c>
    </row>
    <row r="2024" spans="2:20">
      <c r="B2024" s="2" t="str">
        <f t="shared" ref="B2024:D2024" si="4036">IF(ISERROR(B2023),IF(ISERROR(B2022),IF(ISERROR(B2021),"BLANK",B2021),B2022),B2023)</f>
        <v>LH</v>
      </c>
      <c r="C2024" s="2" t="str">
        <f t="shared" si="4036"/>
        <v>KK</v>
      </c>
      <c r="D2024" s="2" t="str">
        <f t="shared" si="4036"/>
        <v>BC3</v>
      </c>
      <c r="E2024" s="7" t="str">
        <f>IF(ISERROR(VLOOKUP($D2024,SITES!$A:$E,2,FALSE)),"",VLOOKUP($D2024,SITES!$A:$E,2,FALSE))</f>
        <v>Broward County 3</v>
      </c>
      <c r="F2024" s="4">
        <f>IF(ISERROR(VLOOKUP($D2024,SITES!$A:$E,3,FALSE)),"",VLOOKUP($D2024,SITES!$A:$E,3,FALSE))</f>
        <v>26.158633333333334</v>
      </c>
      <c r="G2024" s="31">
        <f>IF(ISERROR(VLOOKUP($D2024,SITES!$A:$E,4,FALSE)),"",VLOOKUP($D2024,SITES!$A:$E,4,FALSE))</f>
        <v>-80.077349999999996</v>
      </c>
      <c r="H2024" s="50">
        <f t="shared" ref="H2024:P2024" si="4037">IF(ISERROR(H2023),IF(ISERROR(H2022),IF(ISERROR(H2021),"BLANK",H2021),H2022),H2023)</f>
        <v>45479</v>
      </c>
      <c r="I2024" s="2">
        <f t="shared" si="4037"/>
        <v>15</v>
      </c>
      <c r="J2024" s="2" t="str">
        <f t="shared" si="4037"/>
        <v>N</v>
      </c>
      <c r="K2024" s="6">
        <f t="shared" si="4037"/>
        <v>0.41666666666666669</v>
      </c>
      <c r="L2024" s="2" t="str">
        <f t="shared" si="4037"/>
        <v>Angela</v>
      </c>
      <c r="M2024" s="2">
        <f t="shared" si="4037"/>
        <v>18.899999999999999</v>
      </c>
      <c r="N2024" s="2">
        <f t="shared" si="4037"/>
        <v>2</v>
      </c>
      <c r="O2024" s="2">
        <f t="shared" si="4037"/>
        <v>2</v>
      </c>
      <c r="P2024" s="2" t="str">
        <f t="shared" si="4037"/>
        <v>dez</v>
      </c>
      <c r="Q2024" s="7" t="str">
        <f>IF($N2024=1,IF(ISERROR(VLOOKUP($P2024,'M1'!$A:$C,Q$2,FALSE)),"NOT PRESENT",VLOOKUP($P2024,'M1'!$A:$C,Q$2,FALSE)),IF($N2024=2,IF(ISERROR(VLOOKUP(DATA!$P2024,'M2'!$A:$C,Q$2,FALSE)),"NOT PRESENT",VLOOKUP(DATA!$P2024,'M2'!$A:$C,Q$2,FALSE)),IF($N2024=0,IF(ISERROR(VLOOKUP($P2024,'M1'!$A:$C,Q$2,FALSE)),IF(ISERROR(VLOOKUP(DATA!$P2024,'M2'!$A:$C,Q$2,FALSE)),"NOT PRESENT",VLOOKUP(DATA!$P2024,'M2'!$A:$C,Q$2,FALSE)),VLOOKUP($P2024,'M1'!$A:$C,Q$2,FALSE)),"SPECIFY METHOD")))</f>
        <v>Debris - Zero</v>
      </c>
      <c r="R2024" s="7" t="str">
        <f>IF($N2024=1,IF(ISERROR(VLOOKUP($P2024,'M1'!$A:$C,R$2,FALSE)),"NOT PRESENT",VLOOKUP($P2024,'M1'!$A:$C,R$2,FALSE)),IF($N2024=2,IF(ISERROR(VLOOKUP(DATA!$P2024,'M2'!$A:$C,R$2,FALSE)),"NOT PRESENT",VLOOKUP(DATA!$P2024,'M2'!$A:$C,R$2,FALSE)),IF($N2024=0,IF(ISERROR(VLOOKUP($P2024,'M1'!$A:$C,R$2,FALSE)),IF(ISERROR(VLOOKUP(DATA!$P2024,'M2'!$A:$C,R$2,FALSE)),"NOT PRESENT",VLOOKUP(DATA!$P2024,'M2'!$A:$C,R$2,FALSE)),VLOOKUP($P2024,'M1'!$A:$C,R$2,FALSE)),"SPECIFY METHOD")))</f>
        <v>No Debris found</v>
      </c>
      <c r="S2024" s="33">
        <f t="shared" si="3995"/>
        <v>0</v>
      </c>
      <c r="T2024" s="2">
        <v>0</v>
      </c>
    </row>
    <row r="2025" spans="2:20">
      <c r="B2025" s="2" t="str">
        <f t="shared" ref="B2025:D2025" si="4038">IF(ISERROR(B2024),IF(ISERROR(B2023),IF(ISERROR(B2022),"BLANK",B2022),B2023),B2024)</f>
        <v>LH</v>
      </c>
      <c r="C2025" s="2" t="str">
        <f t="shared" si="4038"/>
        <v>KK</v>
      </c>
      <c r="D2025" s="2" t="str">
        <f t="shared" si="4038"/>
        <v>BC3</v>
      </c>
      <c r="E2025" s="7" t="str">
        <f>IF(ISERROR(VLOOKUP($D2025,SITES!$A:$E,2,FALSE)),"",VLOOKUP($D2025,SITES!$A:$E,2,FALSE))</f>
        <v>Broward County 3</v>
      </c>
      <c r="F2025" s="4">
        <f>IF(ISERROR(VLOOKUP($D2025,SITES!$A:$E,3,FALSE)),"",VLOOKUP($D2025,SITES!$A:$E,3,FALSE))</f>
        <v>26.158633333333334</v>
      </c>
      <c r="G2025" s="31">
        <f>IF(ISERROR(VLOOKUP($D2025,SITES!$A:$E,4,FALSE)),"",VLOOKUP($D2025,SITES!$A:$E,4,FALSE))</f>
        <v>-80.077349999999996</v>
      </c>
      <c r="H2025" s="50">
        <f t="shared" ref="H2025:P2025" si="4039">IF(ISERROR(H2024),IF(ISERROR(H2023),IF(ISERROR(H2022),"BLANK",H2022),H2023),H2024)</f>
        <v>45479</v>
      </c>
      <c r="I2025" s="2">
        <f t="shared" si="4039"/>
        <v>15</v>
      </c>
      <c r="J2025" s="2" t="str">
        <f t="shared" si="4039"/>
        <v>N</v>
      </c>
      <c r="K2025" s="6">
        <f t="shared" si="4039"/>
        <v>0.41666666666666669</v>
      </c>
      <c r="L2025" s="2" t="str">
        <f t="shared" si="4039"/>
        <v>Angela</v>
      </c>
      <c r="M2025" s="2">
        <f t="shared" si="4039"/>
        <v>18.899999999999999</v>
      </c>
      <c r="N2025" s="2">
        <f t="shared" si="4039"/>
        <v>2</v>
      </c>
      <c r="O2025" s="2">
        <f t="shared" si="4039"/>
        <v>2</v>
      </c>
      <c r="P2025" s="2" t="str">
        <f t="shared" si="4039"/>
        <v>dez</v>
      </c>
      <c r="Q2025" s="7" t="str">
        <f>IF($N2025=1,IF(ISERROR(VLOOKUP($P2025,'M1'!$A:$C,Q$2,FALSE)),"NOT PRESENT",VLOOKUP($P2025,'M1'!$A:$C,Q$2,FALSE)),IF($N2025=2,IF(ISERROR(VLOOKUP(DATA!$P2025,'M2'!$A:$C,Q$2,FALSE)),"NOT PRESENT",VLOOKUP(DATA!$P2025,'M2'!$A:$C,Q$2,FALSE)),IF($N2025=0,IF(ISERROR(VLOOKUP($P2025,'M1'!$A:$C,Q$2,FALSE)),IF(ISERROR(VLOOKUP(DATA!$P2025,'M2'!$A:$C,Q$2,FALSE)),"NOT PRESENT",VLOOKUP(DATA!$P2025,'M2'!$A:$C,Q$2,FALSE)),VLOOKUP($P2025,'M1'!$A:$C,Q$2,FALSE)),"SPECIFY METHOD")))</f>
        <v>Debris - Zero</v>
      </c>
      <c r="R2025" s="7" t="str">
        <f>IF($N2025=1,IF(ISERROR(VLOOKUP($P2025,'M1'!$A:$C,R$2,FALSE)),"NOT PRESENT",VLOOKUP($P2025,'M1'!$A:$C,R$2,FALSE)),IF($N2025=2,IF(ISERROR(VLOOKUP(DATA!$P2025,'M2'!$A:$C,R$2,FALSE)),"NOT PRESENT",VLOOKUP(DATA!$P2025,'M2'!$A:$C,R$2,FALSE)),IF($N2025=0,IF(ISERROR(VLOOKUP($P2025,'M1'!$A:$C,R$2,FALSE)),IF(ISERROR(VLOOKUP(DATA!$P2025,'M2'!$A:$C,R$2,FALSE)),"NOT PRESENT",VLOOKUP(DATA!$P2025,'M2'!$A:$C,R$2,FALSE)),VLOOKUP($P2025,'M1'!$A:$C,R$2,FALSE)),"SPECIFY METHOD")))</f>
        <v>No Debris found</v>
      </c>
      <c r="S2025" s="33">
        <f t="shared" si="3995"/>
        <v>0</v>
      </c>
      <c r="T2025" s="2">
        <v>0</v>
      </c>
    </row>
    <row r="2026" spans="2:20">
      <c r="B2026" s="2" t="str">
        <f t="shared" ref="B2026:D2026" si="4040">IF(ISERROR(B2025),IF(ISERROR(B2024),IF(ISERROR(B2023),"BLANK",B2023),B2024),B2025)</f>
        <v>LH</v>
      </c>
      <c r="C2026" s="2" t="str">
        <f t="shared" si="4040"/>
        <v>KK</v>
      </c>
      <c r="D2026" s="2" t="str">
        <f t="shared" si="4040"/>
        <v>BC3</v>
      </c>
      <c r="E2026" s="7" t="str">
        <f>IF(ISERROR(VLOOKUP($D2026,SITES!$A:$E,2,FALSE)),"",VLOOKUP($D2026,SITES!$A:$E,2,FALSE))</f>
        <v>Broward County 3</v>
      </c>
      <c r="F2026" s="4">
        <f>IF(ISERROR(VLOOKUP($D2026,SITES!$A:$E,3,FALSE)),"",VLOOKUP($D2026,SITES!$A:$E,3,FALSE))</f>
        <v>26.158633333333334</v>
      </c>
      <c r="G2026" s="31">
        <f>IF(ISERROR(VLOOKUP($D2026,SITES!$A:$E,4,FALSE)),"",VLOOKUP($D2026,SITES!$A:$E,4,FALSE))</f>
        <v>-80.077349999999996</v>
      </c>
      <c r="H2026" s="50">
        <f t="shared" ref="H2026:P2026" si="4041">IF(ISERROR(H2025),IF(ISERROR(H2024),IF(ISERROR(H2023),"BLANK",H2023),H2024),H2025)</f>
        <v>45479</v>
      </c>
      <c r="I2026" s="2">
        <f t="shared" si="4041"/>
        <v>15</v>
      </c>
      <c r="J2026" s="2" t="str">
        <f t="shared" si="4041"/>
        <v>N</v>
      </c>
      <c r="K2026" s="6">
        <f t="shared" si="4041"/>
        <v>0.41666666666666669</v>
      </c>
      <c r="L2026" s="2" t="str">
        <f t="shared" si="4041"/>
        <v>Angela</v>
      </c>
      <c r="M2026" s="2">
        <f t="shared" si="4041"/>
        <v>18.899999999999999</v>
      </c>
      <c r="N2026" s="2">
        <f t="shared" si="4041"/>
        <v>2</v>
      </c>
      <c r="O2026" s="2">
        <f t="shared" si="4041"/>
        <v>2</v>
      </c>
      <c r="P2026" s="2" t="str">
        <f t="shared" si="4041"/>
        <v>dez</v>
      </c>
      <c r="Q2026" s="7" t="str">
        <f>IF($N2026=1,IF(ISERROR(VLOOKUP($P2026,'M1'!$A:$C,Q$2,FALSE)),"NOT PRESENT",VLOOKUP($P2026,'M1'!$A:$C,Q$2,FALSE)),IF($N2026=2,IF(ISERROR(VLOOKUP(DATA!$P2026,'M2'!$A:$C,Q$2,FALSE)),"NOT PRESENT",VLOOKUP(DATA!$P2026,'M2'!$A:$C,Q$2,FALSE)),IF($N2026=0,IF(ISERROR(VLOOKUP($P2026,'M1'!$A:$C,Q$2,FALSE)),IF(ISERROR(VLOOKUP(DATA!$P2026,'M2'!$A:$C,Q$2,FALSE)),"NOT PRESENT",VLOOKUP(DATA!$P2026,'M2'!$A:$C,Q$2,FALSE)),VLOOKUP($P2026,'M1'!$A:$C,Q$2,FALSE)),"SPECIFY METHOD")))</f>
        <v>Debris - Zero</v>
      </c>
      <c r="R2026" s="7" t="str">
        <f>IF($N2026=1,IF(ISERROR(VLOOKUP($P2026,'M1'!$A:$C,R$2,FALSE)),"NOT PRESENT",VLOOKUP($P2026,'M1'!$A:$C,R$2,FALSE)),IF($N2026=2,IF(ISERROR(VLOOKUP(DATA!$P2026,'M2'!$A:$C,R$2,FALSE)),"NOT PRESENT",VLOOKUP(DATA!$P2026,'M2'!$A:$C,R$2,FALSE)),IF($N2026=0,IF(ISERROR(VLOOKUP($P2026,'M1'!$A:$C,R$2,FALSE)),IF(ISERROR(VLOOKUP(DATA!$P2026,'M2'!$A:$C,R$2,FALSE)),"NOT PRESENT",VLOOKUP(DATA!$P2026,'M2'!$A:$C,R$2,FALSE)),VLOOKUP($P2026,'M1'!$A:$C,R$2,FALSE)),"SPECIFY METHOD")))</f>
        <v>No Debris found</v>
      </c>
      <c r="S2026" s="33">
        <f t="shared" si="3995"/>
        <v>0</v>
      </c>
      <c r="T2026" s="2">
        <v>0</v>
      </c>
    </row>
    <row r="2027" spans="2:20">
      <c r="B2027" s="2" t="str">
        <f t="shared" ref="B2027:D2027" si="4042">IF(ISERROR(B2026),IF(ISERROR(B2025),IF(ISERROR(B2024),"BLANK",B2024),B2025),B2026)</f>
        <v>LH</v>
      </c>
      <c r="C2027" s="2" t="str">
        <f t="shared" si="4042"/>
        <v>KK</v>
      </c>
      <c r="D2027" s="2" t="str">
        <f t="shared" si="4042"/>
        <v>BC3</v>
      </c>
      <c r="E2027" s="7" t="str">
        <f>IF(ISERROR(VLOOKUP($D2027,SITES!$A:$E,2,FALSE)),"",VLOOKUP($D2027,SITES!$A:$E,2,FALSE))</f>
        <v>Broward County 3</v>
      </c>
      <c r="F2027" s="4">
        <f>IF(ISERROR(VLOOKUP($D2027,SITES!$A:$E,3,FALSE)),"",VLOOKUP($D2027,SITES!$A:$E,3,FALSE))</f>
        <v>26.158633333333334</v>
      </c>
      <c r="G2027" s="31">
        <f>IF(ISERROR(VLOOKUP($D2027,SITES!$A:$E,4,FALSE)),"",VLOOKUP($D2027,SITES!$A:$E,4,FALSE))</f>
        <v>-80.077349999999996</v>
      </c>
      <c r="H2027" s="50">
        <f t="shared" ref="H2027:P2027" si="4043">IF(ISERROR(H2026),IF(ISERROR(H2025),IF(ISERROR(H2024),"BLANK",H2024),H2025),H2026)</f>
        <v>45479</v>
      </c>
      <c r="I2027" s="2">
        <f t="shared" si="4043"/>
        <v>15</v>
      </c>
      <c r="J2027" s="2" t="str">
        <f t="shared" si="4043"/>
        <v>N</v>
      </c>
      <c r="K2027" s="6">
        <f t="shared" si="4043"/>
        <v>0.41666666666666669</v>
      </c>
      <c r="L2027" s="2" t="str">
        <f t="shared" si="4043"/>
        <v>Angela</v>
      </c>
      <c r="M2027" s="2">
        <f t="shared" si="4043"/>
        <v>18.899999999999999</v>
      </c>
      <c r="N2027" s="2">
        <f t="shared" si="4043"/>
        <v>2</v>
      </c>
      <c r="O2027" s="2">
        <f t="shared" si="4043"/>
        <v>2</v>
      </c>
      <c r="P2027" s="2" t="str">
        <f t="shared" si="4043"/>
        <v>dez</v>
      </c>
      <c r="Q2027" s="7" t="str">
        <f>IF($N2027=1,IF(ISERROR(VLOOKUP($P2027,'M1'!$A:$C,Q$2,FALSE)),"NOT PRESENT",VLOOKUP($P2027,'M1'!$A:$C,Q$2,FALSE)),IF($N2027=2,IF(ISERROR(VLOOKUP(DATA!$P2027,'M2'!$A:$C,Q$2,FALSE)),"NOT PRESENT",VLOOKUP(DATA!$P2027,'M2'!$A:$C,Q$2,FALSE)),IF($N2027=0,IF(ISERROR(VLOOKUP($P2027,'M1'!$A:$C,Q$2,FALSE)),IF(ISERROR(VLOOKUP(DATA!$P2027,'M2'!$A:$C,Q$2,FALSE)),"NOT PRESENT",VLOOKUP(DATA!$P2027,'M2'!$A:$C,Q$2,FALSE)),VLOOKUP($P2027,'M1'!$A:$C,Q$2,FALSE)),"SPECIFY METHOD")))</f>
        <v>Debris - Zero</v>
      </c>
      <c r="R2027" s="7" t="str">
        <f>IF($N2027=1,IF(ISERROR(VLOOKUP($P2027,'M1'!$A:$C,R$2,FALSE)),"NOT PRESENT",VLOOKUP($P2027,'M1'!$A:$C,R$2,FALSE)),IF($N2027=2,IF(ISERROR(VLOOKUP(DATA!$P2027,'M2'!$A:$C,R$2,FALSE)),"NOT PRESENT",VLOOKUP(DATA!$P2027,'M2'!$A:$C,R$2,FALSE)),IF($N2027=0,IF(ISERROR(VLOOKUP($P2027,'M1'!$A:$C,R$2,FALSE)),IF(ISERROR(VLOOKUP(DATA!$P2027,'M2'!$A:$C,R$2,FALSE)),"NOT PRESENT",VLOOKUP(DATA!$P2027,'M2'!$A:$C,R$2,FALSE)),VLOOKUP($P2027,'M1'!$A:$C,R$2,FALSE)),"SPECIFY METHOD")))</f>
        <v>No Debris found</v>
      </c>
      <c r="S2027" s="33">
        <f t="shared" si="3995"/>
        <v>0</v>
      </c>
      <c r="T2027" s="2">
        <v>0</v>
      </c>
    </row>
    <row r="2028" spans="2:20">
      <c r="B2028" s="2" t="str">
        <f t="shared" ref="B2028:D2028" si="4044">IF(ISERROR(B2027),IF(ISERROR(B2026),IF(ISERROR(B2025),"BLANK",B2025),B2026),B2027)</f>
        <v>LH</v>
      </c>
      <c r="C2028" s="2" t="str">
        <f t="shared" si="4044"/>
        <v>KK</v>
      </c>
      <c r="D2028" s="2" t="str">
        <f t="shared" si="4044"/>
        <v>BC3</v>
      </c>
      <c r="E2028" s="7" t="str">
        <f>IF(ISERROR(VLOOKUP($D2028,SITES!$A:$E,2,FALSE)),"",VLOOKUP($D2028,SITES!$A:$E,2,FALSE))</f>
        <v>Broward County 3</v>
      </c>
      <c r="F2028" s="4">
        <f>IF(ISERROR(VLOOKUP($D2028,SITES!$A:$E,3,FALSE)),"",VLOOKUP($D2028,SITES!$A:$E,3,FALSE))</f>
        <v>26.158633333333334</v>
      </c>
      <c r="G2028" s="31">
        <f>IF(ISERROR(VLOOKUP($D2028,SITES!$A:$E,4,FALSE)),"",VLOOKUP($D2028,SITES!$A:$E,4,FALSE))</f>
        <v>-80.077349999999996</v>
      </c>
      <c r="H2028" s="50">
        <f t="shared" ref="H2028:P2028" si="4045">IF(ISERROR(H2027),IF(ISERROR(H2026),IF(ISERROR(H2025),"BLANK",H2025),H2026),H2027)</f>
        <v>45479</v>
      </c>
      <c r="I2028" s="2">
        <f t="shared" si="4045"/>
        <v>15</v>
      </c>
      <c r="J2028" s="2" t="str">
        <f t="shared" si="4045"/>
        <v>N</v>
      </c>
      <c r="K2028" s="6">
        <f t="shared" si="4045"/>
        <v>0.41666666666666669</v>
      </c>
      <c r="L2028" s="2" t="str">
        <f t="shared" si="4045"/>
        <v>Angela</v>
      </c>
      <c r="M2028" s="2">
        <f t="shared" si="4045"/>
        <v>18.899999999999999</v>
      </c>
      <c r="N2028" s="2">
        <f t="shared" si="4045"/>
        <v>2</v>
      </c>
      <c r="O2028" s="2">
        <f t="shared" si="4045"/>
        <v>2</v>
      </c>
      <c r="P2028" s="2" t="str">
        <f t="shared" si="4045"/>
        <v>dez</v>
      </c>
      <c r="Q2028" s="7" t="str">
        <f>IF($N2028=1,IF(ISERROR(VLOOKUP($P2028,'M1'!$A:$C,Q$2,FALSE)),"NOT PRESENT",VLOOKUP($P2028,'M1'!$A:$C,Q$2,FALSE)),IF($N2028=2,IF(ISERROR(VLOOKUP(DATA!$P2028,'M2'!$A:$C,Q$2,FALSE)),"NOT PRESENT",VLOOKUP(DATA!$P2028,'M2'!$A:$C,Q$2,FALSE)),IF($N2028=0,IF(ISERROR(VLOOKUP($P2028,'M1'!$A:$C,Q$2,FALSE)),IF(ISERROR(VLOOKUP(DATA!$P2028,'M2'!$A:$C,Q$2,FALSE)),"NOT PRESENT",VLOOKUP(DATA!$P2028,'M2'!$A:$C,Q$2,FALSE)),VLOOKUP($P2028,'M1'!$A:$C,Q$2,FALSE)),"SPECIFY METHOD")))</f>
        <v>Debris - Zero</v>
      </c>
      <c r="R2028" s="7" t="str">
        <f>IF($N2028=1,IF(ISERROR(VLOOKUP($P2028,'M1'!$A:$C,R$2,FALSE)),"NOT PRESENT",VLOOKUP($P2028,'M1'!$A:$C,R$2,FALSE)),IF($N2028=2,IF(ISERROR(VLOOKUP(DATA!$P2028,'M2'!$A:$C,R$2,FALSE)),"NOT PRESENT",VLOOKUP(DATA!$P2028,'M2'!$A:$C,R$2,FALSE)),IF($N2028=0,IF(ISERROR(VLOOKUP($P2028,'M1'!$A:$C,R$2,FALSE)),IF(ISERROR(VLOOKUP(DATA!$P2028,'M2'!$A:$C,R$2,FALSE)),"NOT PRESENT",VLOOKUP(DATA!$P2028,'M2'!$A:$C,R$2,FALSE)),VLOOKUP($P2028,'M1'!$A:$C,R$2,FALSE)),"SPECIFY METHOD")))</f>
        <v>No Debris found</v>
      </c>
      <c r="S2028" s="33">
        <f t="shared" si="3995"/>
        <v>0</v>
      </c>
      <c r="T2028" s="2">
        <v>0</v>
      </c>
    </row>
    <row r="2029" spans="2:20">
      <c r="B2029" s="2" t="str">
        <f t="shared" ref="B2029:D2029" si="4046">IF(ISERROR(B2028),IF(ISERROR(B2027),IF(ISERROR(B2026),"BLANK",B2026),B2027),B2028)</f>
        <v>LH</v>
      </c>
      <c r="C2029" s="2" t="str">
        <f t="shared" si="4046"/>
        <v>KK</v>
      </c>
      <c r="D2029" s="2" t="str">
        <f t="shared" si="4046"/>
        <v>BC3</v>
      </c>
      <c r="E2029" s="7" t="str">
        <f>IF(ISERROR(VLOOKUP($D2029,SITES!$A:$E,2,FALSE)),"",VLOOKUP($D2029,SITES!$A:$E,2,FALSE))</f>
        <v>Broward County 3</v>
      </c>
      <c r="F2029" s="4">
        <f>IF(ISERROR(VLOOKUP($D2029,SITES!$A:$E,3,FALSE)),"",VLOOKUP($D2029,SITES!$A:$E,3,FALSE))</f>
        <v>26.158633333333334</v>
      </c>
      <c r="G2029" s="31">
        <f>IF(ISERROR(VLOOKUP($D2029,SITES!$A:$E,4,FALSE)),"",VLOOKUP($D2029,SITES!$A:$E,4,FALSE))</f>
        <v>-80.077349999999996</v>
      </c>
      <c r="H2029" s="50">
        <f t="shared" ref="H2029:P2029" si="4047">IF(ISERROR(H2028),IF(ISERROR(H2027),IF(ISERROR(H2026),"BLANK",H2026),H2027),H2028)</f>
        <v>45479</v>
      </c>
      <c r="I2029" s="2">
        <f t="shared" si="4047"/>
        <v>15</v>
      </c>
      <c r="J2029" s="2" t="str">
        <f t="shared" si="4047"/>
        <v>N</v>
      </c>
      <c r="K2029" s="6">
        <f t="shared" si="4047"/>
        <v>0.41666666666666669</v>
      </c>
      <c r="L2029" s="2" t="str">
        <f t="shared" si="4047"/>
        <v>Angela</v>
      </c>
      <c r="M2029" s="2">
        <f t="shared" si="4047"/>
        <v>18.899999999999999</v>
      </c>
      <c r="N2029" s="2">
        <f t="shared" si="4047"/>
        <v>2</v>
      </c>
      <c r="O2029" s="2">
        <f t="shared" si="4047"/>
        <v>2</v>
      </c>
      <c r="P2029" s="2" t="str">
        <f t="shared" si="4047"/>
        <v>dez</v>
      </c>
      <c r="Q2029" s="7" t="str">
        <f>IF($N2029=1,IF(ISERROR(VLOOKUP($P2029,'M1'!$A:$C,Q$2,FALSE)),"NOT PRESENT",VLOOKUP($P2029,'M1'!$A:$C,Q$2,FALSE)),IF($N2029=2,IF(ISERROR(VLOOKUP(DATA!$P2029,'M2'!$A:$C,Q$2,FALSE)),"NOT PRESENT",VLOOKUP(DATA!$P2029,'M2'!$A:$C,Q$2,FALSE)),IF($N2029=0,IF(ISERROR(VLOOKUP($P2029,'M1'!$A:$C,Q$2,FALSE)),IF(ISERROR(VLOOKUP(DATA!$P2029,'M2'!$A:$C,Q$2,FALSE)),"NOT PRESENT",VLOOKUP(DATA!$P2029,'M2'!$A:$C,Q$2,FALSE)),VLOOKUP($P2029,'M1'!$A:$C,Q$2,FALSE)),"SPECIFY METHOD")))</f>
        <v>Debris - Zero</v>
      </c>
      <c r="R2029" s="7" t="str">
        <f>IF($N2029=1,IF(ISERROR(VLOOKUP($P2029,'M1'!$A:$C,R$2,FALSE)),"NOT PRESENT",VLOOKUP($P2029,'M1'!$A:$C,R$2,FALSE)),IF($N2029=2,IF(ISERROR(VLOOKUP(DATA!$P2029,'M2'!$A:$C,R$2,FALSE)),"NOT PRESENT",VLOOKUP(DATA!$P2029,'M2'!$A:$C,R$2,FALSE)),IF($N2029=0,IF(ISERROR(VLOOKUP($P2029,'M1'!$A:$C,R$2,FALSE)),IF(ISERROR(VLOOKUP(DATA!$P2029,'M2'!$A:$C,R$2,FALSE)),"NOT PRESENT",VLOOKUP(DATA!$P2029,'M2'!$A:$C,R$2,FALSE)),VLOOKUP($P2029,'M1'!$A:$C,R$2,FALSE)),"SPECIFY METHOD")))</f>
        <v>No Debris found</v>
      </c>
      <c r="S2029" s="33">
        <f t="shared" si="3995"/>
        <v>0</v>
      </c>
      <c r="T2029" s="2">
        <v>0</v>
      </c>
    </row>
    <row r="2030" spans="2:20">
      <c r="B2030" s="2" t="str">
        <f t="shared" ref="B2030:D2030" si="4048">IF(ISERROR(B2029),IF(ISERROR(B2028),IF(ISERROR(B2027),"BLANK",B2027),B2028),B2029)</f>
        <v>LH</v>
      </c>
      <c r="C2030" s="2" t="str">
        <f t="shared" si="4048"/>
        <v>KK</v>
      </c>
      <c r="D2030" s="2" t="str">
        <f t="shared" si="4048"/>
        <v>BC3</v>
      </c>
      <c r="E2030" s="7" t="str">
        <f>IF(ISERROR(VLOOKUP($D2030,SITES!$A:$E,2,FALSE)),"",VLOOKUP($D2030,SITES!$A:$E,2,FALSE))</f>
        <v>Broward County 3</v>
      </c>
      <c r="F2030" s="4">
        <f>IF(ISERROR(VLOOKUP($D2030,SITES!$A:$E,3,FALSE)),"",VLOOKUP($D2030,SITES!$A:$E,3,FALSE))</f>
        <v>26.158633333333334</v>
      </c>
      <c r="G2030" s="31">
        <f>IF(ISERROR(VLOOKUP($D2030,SITES!$A:$E,4,FALSE)),"",VLOOKUP($D2030,SITES!$A:$E,4,FALSE))</f>
        <v>-80.077349999999996</v>
      </c>
      <c r="H2030" s="50">
        <f t="shared" ref="H2030:P2030" si="4049">IF(ISERROR(H2029),IF(ISERROR(H2028),IF(ISERROR(H2027),"BLANK",H2027),H2028),H2029)</f>
        <v>45479</v>
      </c>
      <c r="I2030" s="2">
        <f t="shared" si="4049"/>
        <v>15</v>
      </c>
      <c r="J2030" s="2" t="str">
        <f t="shared" si="4049"/>
        <v>N</v>
      </c>
      <c r="K2030" s="6">
        <f t="shared" si="4049"/>
        <v>0.41666666666666669</v>
      </c>
      <c r="L2030" s="2" t="str">
        <f t="shared" si="4049"/>
        <v>Angela</v>
      </c>
      <c r="M2030" s="2">
        <f t="shared" si="4049"/>
        <v>18.899999999999999</v>
      </c>
      <c r="N2030" s="2">
        <f t="shared" si="4049"/>
        <v>2</v>
      </c>
      <c r="O2030" s="2">
        <f t="shared" si="4049"/>
        <v>2</v>
      </c>
      <c r="P2030" s="2" t="str">
        <f t="shared" si="4049"/>
        <v>dez</v>
      </c>
      <c r="Q2030" s="7" t="str">
        <f>IF($N2030=1,IF(ISERROR(VLOOKUP($P2030,'M1'!$A:$C,Q$2,FALSE)),"NOT PRESENT",VLOOKUP($P2030,'M1'!$A:$C,Q$2,FALSE)),IF($N2030=2,IF(ISERROR(VLOOKUP(DATA!$P2030,'M2'!$A:$C,Q$2,FALSE)),"NOT PRESENT",VLOOKUP(DATA!$P2030,'M2'!$A:$C,Q$2,FALSE)),IF($N2030=0,IF(ISERROR(VLOOKUP($P2030,'M1'!$A:$C,Q$2,FALSE)),IF(ISERROR(VLOOKUP(DATA!$P2030,'M2'!$A:$C,Q$2,FALSE)),"NOT PRESENT",VLOOKUP(DATA!$P2030,'M2'!$A:$C,Q$2,FALSE)),VLOOKUP($P2030,'M1'!$A:$C,Q$2,FALSE)),"SPECIFY METHOD")))</f>
        <v>Debris - Zero</v>
      </c>
      <c r="R2030" s="7" t="str">
        <f>IF($N2030=1,IF(ISERROR(VLOOKUP($P2030,'M1'!$A:$C,R$2,FALSE)),"NOT PRESENT",VLOOKUP($P2030,'M1'!$A:$C,R$2,FALSE)),IF($N2030=2,IF(ISERROR(VLOOKUP(DATA!$P2030,'M2'!$A:$C,R$2,FALSE)),"NOT PRESENT",VLOOKUP(DATA!$P2030,'M2'!$A:$C,R$2,FALSE)),IF($N2030=0,IF(ISERROR(VLOOKUP($P2030,'M1'!$A:$C,R$2,FALSE)),IF(ISERROR(VLOOKUP(DATA!$P2030,'M2'!$A:$C,R$2,FALSE)),"NOT PRESENT",VLOOKUP(DATA!$P2030,'M2'!$A:$C,R$2,FALSE)),VLOOKUP($P2030,'M1'!$A:$C,R$2,FALSE)),"SPECIFY METHOD")))</f>
        <v>No Debris found</v>
      </c>
      <c r="S2030" s="33">
        <f t="shared" si="3995"/>
        <v>0</v>
      </c>
      <c r="T2030" s="2">
        <v>0</v>
      </c>
    </row>
    <row r="2031" spans="2:20">
      <c r="B2031" s="2" t="str">
        <f t="shared" ref="B2031:D2031" si="4050">IF(ISERROR(B2030),IF(ISERROR(B2029),IF(ISERROR(B2028),"BLANK",B2028),B2029),B2030)</f>
        <v>LH</v>
      </c>
      <c r="C2031" s="2" t="str">
        <f t="shared" si="4050"/>
        <v>KK</v>
      </c>
      <c r="D2031" s="2" t="str">
        <f t="shared" si="4050"/>
        <v>BC3</v>
      </c>
      <c r="E2031" s="7" t="str">
        <f>IF(ISERROR(VLOOKUP($D2031,SITES!$A:$E,2,FALSE)),"",VLOOKUP($D2031,SITES!$A:$E,2,FALSE))</f>
        <v>Broward County 3</v>
      </c>
      <c r="F2031" s="4">
        <f>IF(ISERROR(VLOOKUP($D2031,SITES!$A:$E,3,FALSE)),"",VLOOKUP($D2031,SITES!$A:$E,3,FALSE))</f>
        <v>26.158633333333334</v>
      </c>
      <c r="G2031" s="31">
        <f>IF(ISERROR(VLOOKUP($D2031,SITES!$A:$E,4,FALSE)),"",VLOOKUP($D2031,SITES!$A:$E,4,FALSE))</f>
        <v>-80.077349999999996</v>
      </c>
      <c r="H2031" s="50">
        <f t="shared" ref="H2031:P2031" si="4051">IF(ISERROR(H2030),IF(ISERROR(H2029),IF(ISERROR(H2028),"BLANK",H2028),H2029),H2030)</f>
        <v>45479</v>
      </c>
      <c r="I2031" s="2">
        <f t="shared" si="4051"/>
        <v>15</v>
      </c>
      <c r="J2031" s="2" t="str">
        <f t="shared" si="4051"/>
        <v>N</v>
      </c>
      <c r="K2031" s="6">
        <f t="shared" si="4051"/>
        <v>0.41666666666666669</v>
      </c>
      <c r="L2031" s="2" t="str">
        <f t="shared" si="4051"/>
        <v>Angela</v>
      </c>
      <c r="M2031" s="2">
        <f t="shared" si="4051"/>
        <v>18.899999999999999</v>
      </c>
      <c r="N2031" s="2">
        <f t="shared" si="4051"/>
        <v>2</v>
      </c>
      <c r="O2031" s="2">
        <f t="shared" si="4051"/>
        <v>2</v>
      </c>
      <c r="P2031" s="2" t="str">
        <f t="shared" si="4051"/>
        <v>dez</v>
      </c>
      <c r="Q2031" s="7" t="str">
        <f>IF($N2031=1,IF(ISERROR(VLOOKUP($P2031,'M1'!$A:$C,Q$2,FALSE)),"NOT PRESENT",VLOOKUP($P2031,'M1'!$A:$C,Q$2,FALSE)),IF($N2031=2,IF(ISERROR(VLOOKUP(DATA!$P2031,'M2'!$A:$C,Q$2,FALSE)),"NOT PRESENT",VLOOKUP(DATA!$P2031,'M2'!$A:$C,Q$2,FALSE)),IF($N2031=0,IF(ISERROR(VLOOKUP($P2031,'M1'!$A:$C,Q$2,FALSE)),IF(ISERROR(VLOOKUP(DATA!$P2031,'M2'!$A:$C,Q$2,FALSE)),"NOT PRESENT",VLOOKUP(DATA!$P2031,'M2'!$A:$C,Q$2,FALSE)),VLOOKUP($P2031,'M1'!$A:$C,Q$2,FALSE)),"SPECIFY METHOD")))</f>
        <v>Debris - Zero</v>
      </c>
      <c r="R2031" s="7" t="str">
        <f>IF($N2031=1,IF(ISERROR(VLOOKUP($P2031,'M1'!$A:$C,R$2,FALSE)),"NOT PRESENT",VLOOKUP($P2031,'M1'!$A:$C,R$2,FALSE)),IF($N2031=2,IF(ISERROR(VLOOKUP(DATA!$P2031,'M2'!$A:$C,R$2,FALSE)),"NOT PRESENT",VLOOKUP(DATA!$P2031,'M2'!$A:$C,R$2,FALSE)),IF($N2031=0,IF(ISERROR(VLOOKUP($P2031,'M1'!$A:$C,R$2,FALSE)),IF(ISERROR(VLOOKUP(DATA!$P2031,'M2'!$A:$C,R$2,FALSE)),"NOT PRESENT",VLOOKUP(DATA!$P2031,'M2'!$A:$C,R$2,FALSE)),VLOOKUP($P2031,'M1'!$A:$C,R$2,FALSE)),"SPECIFY METHOD")))</f>
        <v>No Debris found</v>
      </c>
      <c r="S2031" s="33">
        <f t="shared" si="3995"/>
        <v>0</v>
      </c>
      <c r="T2031" s="2">
        <v>0</v>
      </c>
    </row>
    <row r="2032" spans="2:20">
      <c r="B2032" s="2" t="str">
        <f t="shared" ref="B2032:D2032" si="4052">IF(ISERROR(B2031),IF(ISERROR(B2030),IF(ISERROR(B2029),"BLANK",B2029),B2030),B2031)</f>
        <v>LH</v>
      </c>
      <c r="C2032" s="2" t="str">
        <f t="shared" si="4052"/>
        <v>KK</v>
      </c>
      <c r="D2032" s="2" t="str">
        <f t="shared" si="4052"/>
        <v>BC3</v>
      </c>
      <c r="E2032" s="7" t="str">
        <f>IF(ISERROR(VLOOKUP($D2032,SITES!$A:$E,2,FALSE)),"",VLOOKUP($D2032,SITES!$A:$E,2,FALSE))</f>
        <v>Broward County 3</v>
      </c>
      <c r="F2032" s="4">
        <f>IF(ISERROR(VLOOKUP($D2032,SITES!$A:$E,3,FALSE)),"",VLOOKUP($D2032,SITES!$A:$E,3,FALSE))</f>
        <v>26.158633333333334</v>
      </c>
      <c r="G2032" s="31">
        <f>IF(ISERROR(VLOOKUP($D2032,SITES!$A:$E,4,FALSE)),"",VLOOKUP($D2032,SITES!$A:$E,4,FALSE))</f>
        <v>-80.077349999999996</v>
      </c>
      <c r="H2032" s="50">
        <f t="shared" ref="H2032:P2032" si="4053">IF(ISERROR(H2031),IF(ISERROR(H2030),IF(ISERROR(H2029),"BLANK",H2029),H2030),H2031)</f>
        <v>45479</v>
      </c>
      <c r="I2032" s="2">
        <f t="shared" si="4053"/>
        <v>15</v>
      </c>
      <c r="J2032" s="2" t="str">
        <f t="shared" si="4053"/>
        <v>N</v>
      </c>
      <c r="K2032" s="6">
        <f t="shared" si="4053"/>
        <v>0.41666666666666669</v>
      </c>
      <c r="L2032" s="2" t="str">
        <f t="shared" si="4053"/>
        <v>Angela</v>
      </c>
      <c r="M2032" s="2">
        <f t="shared" si="4053"/>
        <v>18.899999999999999</v>
      </c>
      <c r="N2032" s="2">
        <f t="shared" si="4053"/>
        <v>2</v>
      </c>
      <c r="O2032" s="2">
        <f t="shared" si="4053"/>
        <v>2</v>
      </c>
      <c r="P2032" s="2" t="str">
        <f t="shared" si="4053"/>
        <v>dez</v>
      </c>
      <c r="Q2032" s="7" t="str">
        <f>IF($N2032=1,IF(ISERROR(VLOOKUP($P2032,'M1'!$A:$C,Q$2,FALSE)),"NOT PRESENT",VLOOKUP($P2032,'M1'!$A:$C,Q$2,FALSE)),IF($N2032=2,IF(ISERROR(VLOOKUP(DATA!$P2032,'M2'!$A:$C,Q$2,FALSE)),"NOT PRESENT",VLOOKUP(DATA!$P2032,'M2'!$A:$C,Q$2,FALSE)),IF($N2032=0,IF(ISERROR(VLOOKUP($P2032,'M1'!$A:$C,Q$2,FALSE)),IF(ISERROR(VLOOKUP(DATA!$P2032,'M2'!$A:$C,Q$2,FALSE)),"NOT PRESENT",VLOOKUP(DATA!$P2032,'M2'!$A:$C,Q$2,FALSE)),VLOOKUP($P2032,'M1'!$A:$C,Q$2,FALSE)),"SPECIFY METHOD")))</f>
        <v>Debris - Zero</v>
      </c>
      <c r="R2032" s="7" t="str">
        <f>IF($N2032=1,IF(ISERROR(VLOOKUP($P2032,'M1'!$A:$C,R$2,FALSE)),"NOT PRESENT",VLOOKUP($P2032,'M1'!$A:$C,R$2,FALSE)),IF($N2032=2,IF(ISERROR(VLOOKUP(DATA!$P2032,'M2'!$A:$C,R$2,FALSE)),"NOT PRESENT",VLOOKUP(DATA!$P2032,'M2'!$A:$C,R$2,FALSE)),IF($N2032=0,IF(ISERROR(VLOOKUP($P2032,'M1'!$A:$C,R$2,FALSE)),IF(ISERROR(VLOOKUP(DATA!$P2032,'M2'!$A:$C,R$2,FALSE)),"NOT PRESENT",VLOOKUP(DATA!$P2032,'M2'!$A:$C,R$2,FALSE)),VLOOKUP($P2032,'M1'!$A:$C,R$2,FALSE)),"SPECIFY METHOD")))</f>
        <v>No Debris found</v>
      </c>
      <c r="S2032" s="33">
        <f t="shared" si="3995"/>
        <v>0</v>
      </c>
      <c r="T2032" s="2">
        <v>0</v>
      </c>
    </row>
    <row r="2033" spans="2:20">
      <c r="B2033" s="2" t="str">
        <f t="shared" ref="B2033:D2033" si="4054">IF(ISERROR(B2032),IF(ISERROR(B2031),IF(ISERROR(B2030),"BLANK",B2030),B2031),B2032)</f>
        <v>LH</v>
      </c>
      <c r="C2033" s="2" t="str">
        <f t="shared" si="4054"/>
        <v>KK</v>
      </c>
      <c r="D2033" s="2" t="str">
        <f t="shared" si="4054"/>
        <v>BC3</v>
      </c>
      <c r="E2033" s="7" t="str">
        <f>IF(ISERROR(VLOOKUP($D2033,SITES!$A:$E,2,FALSE)),"",VLOOKUP($D2033,SITES!$A:$E,2,FALSE))</f>
        <v>Broward County 3</v>
      </c>
      <c r="F2033" s="4">
        <f>IF(ISERROR(VLOOKUP($D2033,SITES!$A:$E,3,FALSE)),"",VLOOKUP($D2033,SITES!$A:$E,3,FALSE))</f>
        <v>26.158633333333334</v>
      </c>
      <c r="G2033" s="31">
        <f>IF(ISERROR(VLOOKUP($D2033,SITES!$A:$E,4,FALSE)),"",VLOOKUP($D2033,SITES!$A:$E,4,FALSE))</f>
        <v>-80.077349999999996</v>
      </c>
      <c r="H2033" s="50">
        <f t="shared" ref="H2033:P2033" si="4055">IF(ISERROR(H2032),IF(ISERROR(H2031),IF(ISERROR(H2030),"BLANK",H2030),H2031),H2032)</f>
        <v>45479</v>
      </c>
      <c r="I2033" s="2">
        <f t="shared" si="4055"/>
        <v>15</v>
      </c>
      <c r="J2033" s="2" t="str">
        <f t="shared" si="4055"/>
        <v>N</v>
      </c>
      <c r="K2033" s="6">
        <f t="shared" si="4055"/>
        <v>0.41666666666666669</v>
      </c>
      <c r="L2033" s="2" t="str">
        <f t="shared" si="4055"/>
        <v>Angela</v>
      </c>
      <c r="M2033" s="2">
        <f t="shared" si="4055"/>
        <v>18.899999999999999</v>
      </c>
      <c r="N2033" s="2">
        <f t="shared" si="4055"/>
        <v>2</v>
      </c>
      <c r="O2033" s="2">
        <f t="shared" si="4055"/>
        <v>2</v>
      </c>
      <c r="P2033" s="2" t="str">
        <f t="shared" si="4055"/>
        <v>dez</v>
      </c>
      <c r="Q2033" s="7" t="str">
        <f>IF($N2033=1,IF(ISERROR(VLOOKUP($P2033,'M1'!$A:$C,Q$2,FALSE)),"NOT PRESENT",VLOOKUP($P2033,'M1'!$A:$C,Q$2,FALSE)),IF($N2033=2,IF(ISERROR(VLOOKUP(DATA!$P2033,'M2'!$A:$C,Q$2,FALSE)),"NOT PRESENT",VLOOKUP(DATA!$P2033,'M2'!$A:$C,Q$2,FALSE)),IF($N2033=0,IF(ISERROR(VLOOKUP($P2033,'M1'!$A:$C,Q$2,FALSE)),IF(ISERROR(VLOOKUP(DATA!$P2033,'M2'!$A:$C,Q$2,FALSE)),"NOT PRESENT",VLOOKUP(DATA!$P2033,'M2'!$A:$C,Q$2,FALSE)),VLOOKUP($P2033,'M1'!$A:$C,Q$2,FALSE)),"SPECIFY METHOD")))</f>
        <v>Debris - Zero</v>
      </c>
      <c r="R2033" s="7" t="str">
        <f>IF($N2033=1,IF(ISERROR(VLOOKUP($P2033,'M1'!$A:$C,R$2,FALSE)),"NOT PRESENT",VLOOKUP($P2033,'M1'!$A:$C,R$2,FALSE)),IF($N2033=2,IF(ISERROR(VLOOKUP(DATA!$P2033,'M2'!$A:$C,R$2,FALSE)),"NOT PRESENT",VLOOKUP(DATA!$P2033,'M2'!$A:$C,R$2,FALSE)),IF($N2033=0,IF(ISERROR(VLOOKUP($P2033,'M1'!$A:$C,R$2,FALSE)),IF(ISERROR(VLOOKUP(DATA!$P2033,'M2'!$A:$C,R$2,FALSE)),"NOT PRESENT",VLOOKUP(DATA!$P2033,'M2'!$A:$C,R$2,FALSE)),VLOOKUP($P2033,'M1'!$A:$C,R$2,FALSE)),"SPECIFY METHOD")))</f>
        <v>No Debris found</v>
      </c>
      <c r="S2033" s="33">
        <f t="shared" si="3995"/>
        <v>0</v>
      </c>
      <c r="T2033" s="2">
        <v>0</v>
      </c>
    </row>
    <row r="2034" spans="2:20">
      <c r="B2034" s="2" t="str">
        <f t="shared" ref="B2034:D2034" si="4056">IF(ISERROR(B2033),IF(ISERROR(B2032),IF(ISERROR(B2031),"BLANK",B2031),B2032),B2033)</f>
        <v>LH</v>
      </c>
      <c r="C2034" s="2" t="str">
        <f t="shared" si="4056"/>
        <v>KK</v>
      </c>
      <c r="D2034" s="2" t="str">
        <f t="shared" si="4056"/>
        <v>BC3</v>
      </c>
      <c r="E2034" s="7" t="str">
        <f>IF(ISERROR(VLOOKUP($D2034,SITES!$A:$E,2,FALSE)),"",VLOOKUP($D2034,SITES!$A:$E,2,FALSE))</f>
        <v>Broward County 3</v>
      </c>
      <c r="F2034" s="4">
        <f>IF(ISERROR(VLOOKUP($D2034,SITES!$A:$E,3,FALSE)),"",VLOOKUP($D2034,SITES!$A:$E,3,FALSE))</f>
        <v>26.158633333333334</v>
      </c>
      <c r="G2034" s="31">
        <f>IF(ISERROR(VLOOKUP($D2034,SITES!$A:$E,4,FALSE)),"",VLOOKUP($D2034,SITES!$A:$E,4,FALSE))</f>
        <v>-80.077349999999996</v>
      </c>
      <c r="H2034" s="50">
        <f t="shared" ref="H2034:P2034" si="4057">IF(ISERROR(H2033),IF(ISERROR(H2032),IF(ISERROR(H2031),"BLANK",H2031),H2032),H2033)</f>
        <v>45479</v>
      </c>
      <c r="I2034" s="2">
        <f t="shared" si="4057"/>
        <v>15</v>
      </c>
      <c r="J2034" s="2" t="str">
        <f t="shared" si="4057"/>
        <v>N</v>
      </c>
      <c r="K2034" s="6">
        <f t="shared" si="4057"/>
        <v>0.41666666666666669</v>
      </c>
      <c r="L2034" s="2" t="str">
        <f t="shared" si="4057"/>
        <v>Angela</v>
      </c>
      <c r="M2034" s="2">
        <f t="shared" si="4057"/>
        <v>18.899999999999999</v>
      </c>
      <c r="N2034" s="2">
        <f t="shared" si="4057"/>
        <v>2</v>
      </c>
      <c r="O2034" s="2">
        <f t="shared" si="4057"/>
        <v>2</v>
      </c>
      <c r="P2034" s="2" t="str">
        <f t="shared" si="4057"/>
        <v>dez</v>
      </c>
      <c r="Q2034" s="7" t="str">
        <f>IF($N2034=1,IF(ISERROR(VLOOKUP($P2034,'M1'!$A:$C,Q$2,FALSE)),"NOT PRESENT",VLOOKUP($P2034,'M1'!$A:$C,Q$2,FALSE)),IF($N2034=2,IF(ISERROR(VLOOKUP(DATA!$P2034,'M2'!$A:$C,Q$2,FALSE)),"NOT PRESENT",VLOOKUP(DATA!$P2034,'M2'!$A:$C,Q$2,FALSE)),IF($N2034=0,IF(ISERROR(VLOOKUP($P2034,'M1'!$A:$C,Q$2,FALSE)),IF(ISERROR(VLOOKUP(DATA!$P2034,'M2'!$A:$C,Q$2,FALSE)),"NOT PRESENT",VLOOKUP(DATA!$P2034,'M2'!$A:$C,Q$2,FALSE)),VLOOKUP($P2034,'M1'!$A:$C,Q$2,FALSE)),"SPECIFY METHOD")))</f>
        <v>Debris - Zero</v>
      </c>
      <c r="R2034" s="7" t="str">
        <f>IF($N2034=1,IF(ISERROR(VLOOKUP($P2034,'M1'!$A:$C,R$2,FALSE)),"NOT PRESENT",VLOOKUP($P2034,'M1'!$A:$C,R$2,FALSE)),IF($N2034=2,IF(ISERROR(VLOOKUP(DATA!$P2034,'M2'!$A:$C,R$2,FALSE)),"NOT PRESENT",VLOOKUP(DATA!$P2034,'M2'!$A:$C,R$2,FALSE)),IF($N2034=0,IF(ISERROR(VLOOKUP($P2034,'M1'!$A:$C,R$2,FALSE)),IF(ISERROR(VLOOKUP(DATA!$P2034,'M2'!$A:$C,R$2,FALSE)),"NOT PRESENT",VLOOKUP(DATA!$P2034,'M2'!$A:$C,R$2,FALSE)),VLOOKUP($P2034,'M1'!$A:$C,R$2,FALSE)),"SPECIFY METHOD")))</f>
        <v>No Debris found</v>
      </c>
      <c r="S2034" s="33">
        <f t="shared" si="3995"/>
        <v>0</v>
      </c>
      <c r="T2034" s="2">
        <v>0</v>
      </c>
    </row>
    <row r="2035" spans="2:20">
      <c r="B2035" s="2" t="str">
        <f t="shared" ref="B2035:D2035" si="4058">IF(ISERROR(B2034),IF(ISERROR(B2033),IF(ISERROR(B2032),"BLANK",B2032),B2033),B2034)</f>
        <v>LH</v>
      </c>
      <c r="C2035" s="2" t="str">
        <f t="shared" si="4058"/>
        <v>KK</v>
      </c>
      <c r="D2035" s="2" t="str">
        <f t="shared" si="4058"/>
        <v>BC3</v>
      </c>
      <c r="E2035" s="7" t="str">
        <f>IF(ISERROR(VLOOKUP($D2035,SITES!$A:$E,2,FALSE)),"",VLOOKUP($D2035,SITES!$A:$E,2,FALSE))</f>
        <v>Broward County 3</v>
      </c>
      <c r="F2035" s="4">
        <f>IF(ISERROR(VLOOKUP($D2035,SITES!$A:$E,3,FALSE)),"",VLOOKUP($D2035,SITES!$A:$E,3,FALSE))</f>
        <v>26.158633333333334</v>
      </c>
      <c r="G2035" s="31">
        <f>IF(ISERROR(VLOOKUP($D2035,SITES!$A:$E,4,FALSE)),"",VLOOKUP($D2035,SITES!$A:$E,4,FALSE))</f>
        <v>-80.077349999999996</v>
      </c>
      <c r="H2035" s="50">
        <f t="shared" ref="H2035:P2035" si="4059">IF(ISERROR(H2034),IF(ISERROR(H2033),IF(ISERROR(H2032),"BLANK",H2032),H2033),H2034)</f>
        <v>45479</v>
      </c>
      <c r="I2035" s="2">
        <f t="shared" si="4059"/>
        <v>15</v>
      </c>
      <c r="J2035" s="2" t="str">
        <f t="shared" si="4059"/>
        <v>N</v>
      </c>
      <c r="K2035" s="6">
        <f t="shared" si="4059"/>
        <v>0.41666666666666669</v>
      </c>
      <c r="L2035" s="2" t="str">
        <f t="shared" si="4059"/>
        <v>Angela</v>
      </c>
      <c r="M2035" s="2">
        <f t="shared" si="4059"/>
        <v>18.899999999999999</v>
      </c>
      <c r="N2035" s="2">
        <f t="shared" si="4059"/>
        <v>2</v>
      </c>
      <c r="O2035" s="2">
        <f t="shared" si="4059"/>
        <v>2</v>
      </c>
      <c r="P2035" s="2" t="str">
        <f t="shared" si="4059"/>
        <v>dez</v>
      </c>
      <c r="Q2035" s="7" t="str">
        <f>IF($N2035=1,IF(ISERROR(VLOOKUP($P2035,'M1'!$A:$C,Q$2,FALSE)),"NOT PRESENT",VLOOKUP($P2035,'M1'!$A:$C,Q$2,FALSE)),IF($N2035=2,IF(ISERROR(VLOOKUP(DATA!$P2035,'M2'!$A:$C,Q$2,FALSE)),"NOT PRESENT",VLOOKUP(DATA!$P2035,'M2'!$A:$C,Q$2,FALSE)),IF($N2035=0,IF(ISERROR(VLOOKUP($P2035,'M1'!$A:$C,Q$2,FALSE)),IF(ISERROR(VLOOKUP(DATA!$P2035,'M2'!$A:$C,Q$2,FALSE)),"NOT PRESENT",VLOOKUP(DATA!$P2035,'M2'!$A:$C,Q$2,FALSE)),VLOOKUP($P2035,'M1'!$A:$C,Q$2,FALSE)),"SPECIFY METHOD")))</f>
        <v>Debris - Zero</v>
      </c>
      <c r="R2035" s="7" t="str">
        <f>IF($N2035=1,IF(ISERROR(VLOOKUP($P2035,'M1'!$A:$C,R$2,FALSE)),"NOT PRESENT",VLOOKUP($P2035,'M1'!$A:$C,R$2,FALSE)),IF($N2035=2,IF(ISERROR(VLOOKUP(DATA!$P2035,'M2'!$A:$C,R$2,FALSE)),"NOT PRESENT",VLOOKUP(DATA!$P2035,'M2'!$A:$C,R$2,FALSE)),IF($N2035=0,IF(ISERROR(VLOOKUP($P2035,'M1'!$A:$C,R$2,FALSE)),IF(ISERROR(VLOOKUP(DATA!$P2035,'M2'!$A:$C,R$2,FALSE)),"NOT PRESENT",VLOOKUP(DATA!$P2035,'M2'!$A:$C,R$2,FALSE)),VLOOKUP($P2035,'M1'!$A:$C,R$2,FALSE)),"SPECIFY METHOD")))</f>
        <v>No Debris found</v>
      </c>
      <c r="S2035" s="33">
        <f t="shared" si="3995"/>
        <v>0</v>
      </c>
      <c r="T2035" s="2">
        <v>0</v>
      </c>
    </row>
    <row r="2036" spans="2:20">
      <c r="B2036" s="2" t="str">
        <f t="shared" ref="B2036:D2036" si="4060">IF(ISERROR(B2035),IF(ISERROR(B2034),IF(ISERROR(B2033),"BLANK",B2033),B2034),B2035)</f>
        <v>LH</v>
      </c>
      <c r="C2036" s="2" t="str">
        <f t="shared" si="4060"/>
        <v>KK</v>
      </c>
      <c r="D2036" s="2" t="str">
        <f t="shared" si="4060"/>
        <v>BC3</v>
      </c>
      <c r="E2036" s="7" t="str">
        <f>IF(ISERROR(VLOOKUP($D2036,SITES!$A:$E,2,FALSE)),"",VLOOKUP($D2036,SITES!$A:$E,2,FALSE))</f>
        <v>Broward County 3</v>
      </c>
      <c r="F2036" s="4">
        <f>IF(ISERROR(VLOOKUP($D2036,SITES!$A:$E,3,FALSE)),"",VLOOKUP($D2036,SITES!$A:$E,3,FALSE))</f>
        <v>26.158633333333334</v>
      </c>
      <c r="G2036" s="31">
        <f>IF(ISERROR(VLOOKUP($D2036,SITES!$A:$E,4,FALSE)),"",VLOOKUP($D2036,SITES!$A:$E,4,FALSE))</f>
        <v>-80.077349999999996</v>
      </c>
      <c r="H2036" s="50">
        <f t="shared" ref="H2036:P2036" si="4061">IF(ISERROR(H2035),IF(ISERROR(H2034),IF(ISERROR(H2033),"BLANK",H2033),H2034),H2035)</f>
        <v>45479</v>
      </c>
      <c r="I2036" s="2">
        <f t="shared" si="4061"/>
        <v>15</v>
      </c>
      <c r="J2036" s="2" t="str">
        <f t="shared" si="4061"/>
        <v>N</v>
      </c>
      <c r="K2036" s="6">
        <f t="shared" si="4061"/>
        <v>0.41666666666666669</v>
      </c>
      <c r="L2036" s="2" t="str">
        <f t="shared" si="4061"/>
        <v>Angela</v>
      </c>
      <c r="M2036" s="2">
        <f t="shared" si="4061"/>
        <v>18.899999999999999</v>
      </c>
      <c r="N2036" s="2">
        <f t="shared" si="4061"/>
        <v>2</v>
      </c>
      <c r="O2036" s="2">
        <f t="shared" si="4061"/>
        <v>2</v>
      </c>
      <c r="P2036" s="2" t="str">
        <f t="shared" si="4061"/>
        <v>dez</v>
      </c>
      <c r="Q2036" s="7" t="str">
        <f>IF($N2036=1,IF(ISERROR(VLOOKUP($P2036,'M1'!$A:$C,Q$2,FALSE)),"NOT PRESENT",VLOOKUP($P2036,'M1'!$A:$C,Q$2,FALSE)),IF($N2036=2,IF(ISERROR(VLOOKUP(DATA!$P2036,'M2'!$A:$C,Q$2,FALSE)),"NOT PRESENT",VLOOKUP(DATA!$P2036,'M2'!$A:$C,Q$2,FALSE)),IF($N2036=0,IF(ISERROR(VLOOKUP($P2036,'M1'!$A:$C,Q$2,FALSE)),IF(ISERROR(VLOOKUP(DATA!$P2036,'M2'!$A:$C,Q$2,FALSE)),"NOT PRESENT",VLOOKUP(DATA!$P2036,'M2'!$A:$C,Q$2,FALSE)),VLOOKUP($P2036,'M1'!$A:$C,Q$2,FALSE)),"SPECIFY METHOD")))</f>
        <v>Debris - Zero</v>
      </c>
      <c r="R2036" s="7" t="str">
        <f>IF($N2036=1,IF(ISERROR(VLOOKUP($P2036,'M1'!$A:$C,R$2,FALSE)),"NOT PRESENT",VLOOKUP($P2036,'M1'!$A:$C,R$2,FALSE)),IF($N2036=2,IF(ISERROR(VLOOKUP(DATA!$P2036,'M2'!$A:$C,R$2,FALSE)),"NOT PRESENT",VLOOKUP(DATA!$P2036,'M2'!$A:$C,R$2,FALSE)),IF($N2036=0,IF(ISERROR(VLOOKUP($P2036,'M1'!$A:$C,R$2,FALSE)),IF(ISERROR(VLOOKUP(DATA!$P2036,'M2'!$A:$C,R$2,FALSE)),"NOT PRESENT",VLOOKUP(DATA!$P2036,'M2'!$A:$C,R$2,FALSE)),VLOOKUP($P2036,'M1'!$A:$C,R$2,FALSE)),"SPECIFY METHOD")))</f>
        <v>No Debris found</v>
      </c>
      <c r="S2036" s="33">
        <f t="shared" si="3995"/>
        <v>0</v>
      </c>
      <c r="T2036" s="2">
        <v>0</v>
      </c>
    </row>
    <row r="2037" spans="2:20">
      <c r="B2037" s="2" t="str">
        <f t="shared" ref="B2037:D2037" si="4062">IF(ISERROR(B2036),IF(ISERROR(B2035),IF(ISERROR(B2034),"BLANK",B2034),B2035),B2036)</f>
        <v>LH</v>
      </c>
      <c r="C2037" s="2" t="str">
        <f t="shared" si="4062"/>
        <v>KK</v>
      </c>
      <c r="D2037" s="2" t="str">
        <f t="shared" si="4062"/>
        <v>BC3</v>
      </c>
      <c r="E2037" s="7" t="str">
        <f>IF(ISERROR(VLOOKUP($D2037,SITES!$A:$E,2,FALSE)),"",VLOOKUP($D2037,SITES!$A:$E,2,FALSE))</f>
        <v>Broward County 3</v>
      </c>
      <c r="F2037" s="4">
        <f>IF(ISERROR(VLOOKUP($D2037,SITES!$A:$E,3,FALSE)),"",VLOOKUP($D2037,SITES!$A:$E,3,FALSE))</f>
        <v>26.158633333333334</v>
      </c>
      <c r="G2037" s="31">
        <f>IF(ISERROR(VLOOKUP($D2037,SITES!$A:$E,4,FALSE)),"",VLOOKUP($D2037,SITES!$A:$E,4,FALSE))</f>
        <v>-80.077349999999996</v>
      </c>
      <c r="H2037" s="50">
        <f t="shared" ref="H2037:P2037" si="4063">IF(ISERROR(H2036),IF(ISERROR(H2035),IF(ISERROR(H2034),"BLANK",H2034),H2035),H2036)</f>
        <v>45479</v>
      </c>
      <c r="I2037" s="2">
        <f t="shared" si="4063"/>
        <v>15</v>
      </c>
      <c r="J2037" s="2" t="str">
        <f t="shared" si="4063"/>
        <v>N</v>
      </c>
      <c r="K2037" s="6">
        <f t="shared" si="4063"/>
        <v>0.41666666666666669</v>
      </c>
      <c r="L2037" s="2" t="str">
        <f t="shared" si="4063"/>
        <v>Angela</v>
      </c>
      <c r="M2037" s="2">
        <f t="shared" si="4063"/>
        <v>18.899999999999999</v>
      </c>
      <c r="N2037" s="2">
        <f t="shared" si="4063"/>
        <v>2</v>
      </c>
      <c r="O2037" s="2">
        <f t="shared" si="4063"/>
        <v>2</v>
      </c>
      <c r="P2037" s="2" t="str">
        <f t="shared" si="4063"/>
        <v>dez</v>
      </c>
      <c r="Q2037" s="7" t="str">
        <f>IF($N2037=1,IF(ISERROR(VLOOKUP($P2037,'M1'!$A:$C,Q$2,FALSE)),"NOT PRESENT",VLOOKUP($P2037,'M1'!$A:$C,Q$2,FALSE)),IF($N2037=2,IF(ISERROR(VLOOKUP(DATA!$P2037,'M2'!$A:$C,Q$2,FALSE)),"NOT PRESENT",VLOOKUP(DATA!$P2037,'M2'!$A:$C,Q$2,FALSE)),IF($N2037=0,IF(ISERROR(VLOOKUP($P2037,'M1'!$A:$C,Q$2,FALSE)),IF(ISERROR(VLOOKUP(DATA!$P2037,'M2'!$A:$C,Q$2,FALSE)),"NOT PRESENT",VLOOKUP(DATA!$P2037,'M2'!$A:$C,Q$2,FALSE)),VLOOKUP($P2037,'M1'!$A:$C,Q$2,FALSE)),"SPECIFY METHOD")))</f>
        <v>Debris - Zero</v>
      </c>
      <c r="R2037" s="7" t="str">
        <f>IF($N2037=1,IF(ISERROR(VLOOKUP($P2037,'M1'!$A:$C,R$2,FALSE)),"NOT PRESENT",VLOOKUP($P2037,'M1'!$A:$C,R$2,FALSE)),IF($N2037=2,IF(ISERROR(VLOOKUP(DATA!$P2037,'M2'!$A:$C,R$2,FALSE)),"NOT PRESENT",VLOOKUP(DATA!$P2037,'M2'!$A:$C,R$2,FALSE)),IF($N2037=0,IF(ISERROR(VLOOKUP($P2037,'M1'!$A:$C,R$2,FALSE)),IF(ISERROR(VLOOKUP(DATA!$P2037,'M2'!$A:$C,R$2,FALSE)),"NOT PRESENT",VLOOKUP(DATA!$P2037,'M2'!$A:$C,R$2,FALSE)),VLOOKUP($P2037,'M1'!$A:$C,R$2,FALSE)),"SPECIFY METHOD")))</f>
        <v>No Debris found</v>
      </c>
      <c r="S2037" s="33">
        <f t="shared" si="3995"/>
        <v>0</v>
      </c>
      <c r="T2037" s="2">
        <v>0</v>
      </c>
    </row>
    <row r="2038" spans="2:20">
      <c r="B2038" s="2" t="str">
        <f t="shared" ref="B2038:D2038" si="4064">IF(ISERROR(B2037),IF(ISERROR(B2036),IF(ISERROR(B2035),"BLANK",B2035),B2036),B2037)</f>
        <v>LH</v>
      </c>
      <c r="C2038" s="2" t="str">
        <f t="shared" si="4064"/>
        <v>KK</v>
      </c>
      <c r="D2038" s="2" t="str">
        <f t="shared" si="4064"/>
        <v>BC3</v>
      </c>
      <c r="E2038" s="7" t="str">
        <f>IF(ISERROR(VLOOKUP($D2038,SITES!$A:$E,2,FALSE)),"",VLOOKUP($D2038,SITES!$A:$E,2,FALSE))</f>
        <v>Broward County 3</v>
      </c>
      <c r="F2038" s="4">
        <f>IF(ISERROR(VLOOKUP($D2038,SITES!$A:$E,3,FALSE)),"",VLOOKUP($D2038,SITES!$A:$E,3,FALSE))</f>
        <v>26.158633333333334</v>
      </c>
      <c r="G2038" s="31">
        <f>IF(ISERROR(VLOOKUP($D2038,SITES!$A:$E,4,FALSE)),"",VLOOKUP($D2038,SITES!$A:$E,4,FALSE))</f>
        <v>-80.077349999999996</v>
      </c>
      <c r="H2038" s="50">
        <f t="shared" ref="H2038:P2038" si="4065">IF(ISERROR(H2037),IF(ISERROR(H2036),IF(ISERROR(H2035),"BLANK",H2035),H2036),H2037)</f>
        <v>45479</v>
      </c>
      <c r="I2038" s="2">
        <f t="shared" si="4065"/>
        <v>15</v>
      </c>
      <c r="J2038" s="2" t="str">
        <f t="shared" si="4065"/>
        <v>N</v>
      </c>
      <c r="K2038" s="6">
        <f t="shared" si="4065"/>
        <v>0.41666666666666669</v>
      </c>
      <c r="L2038" s="2" t="str">
        <f t="shared" si="4065"/>
        <v>Angela</v>
      </c>
      <c r="M2038" s="2">
        <f t="shared" si="4065"/>
        <v>18.899999999999999</v>
      </c>
      <c r="N2038" s="2">
        <f t="shared" si="4065"/>
        <v>2</v>
      </c>
      <c r="O2038" s="2">
        <f t="shared" si="4065"/>
        <v>2</v>
      </c>
      <c r="P2038" s="2" t="str">
        <f t="shared" si="4065"/>
        <v>dez</v>
      </c>
      <c r="Q2038" s="7" t="str">
        <f>IF($N2038=1,IF(ISERROR(VLOOKUP($P2038,'M1'!$A:$C,Q$2,FALSE)),"NOT PRESENT",VLOOKUP($P2038,'M1'!$A:$C,Q$2,FALSE)),IF($N2038=2,IF(ISERROR(VLOOKUP(DATA!$P2038,'M2'!$A:$C,Q$2,FALSE)),"NOT PRESENT",VLOOKUP(DATA!$P2038,'M2'!$A:$C,Q$2,FALSE)),IF($N2038=0,IF(ISERROR(VLOOKUP($P2038,'M1'!$A:$C,Q$2,FALSE)),IF(ISERROR(VLOOKUP(DATA!$P2038,'M2'!$A:$C,Q$2,FALSE)),"NOT PRESENT",VLOOKUP(DATA!$P2038,'M2'!$A:$C,Q$2,FALSE)),VLOOKUP($P2038,'M1'!$A:$C,Q$2,FALSE)),"SPECIFY METHOD")))</f>
        <v>Debris - Zero</v>
      </c>
      <c r="R2038" s="7" t="str">
        <f>IF($N2038=1,IF(ISERROR(VLOOKUP($P2038,'M1'!$A:$C,R$2,FALSE)),"NOT PRESENT",VLOOKUP($P2038,'M1'!$A:$C,R$2,FALSE)),IF($N2038=2,IF(ISERROR(VLOOKUP(DATA!$P2038,'M2'!$A:$C,R$2,FALSE)),"NOT PRESENT",VLOOKUP(DATA!$P2038,'M2'!$A:$C,R$2,FALSE)),IF($N2038=0,IF(ISERROR(VLOOKUP($P2038,'M1'!$A:$C,R$2,FALSE)),IF(ISERROR(VLOOKUP(DATA!$P2038,'M2'!$A:$C,R$2,FALSE)),"NOT PRESENT",VLOOKUP(DATA!$P2038,'M2'!$A:$C,R$2,FALSE)),VLOOKUP($P2038,'M1'!$A:$C,R$2,FALSE)),"SPECIFY METHOD")))</f>
        <v>No Debris found</v>
      </c>
      <c r="S2038" s="33">
        <f t="shared" si="3995"/>
        <v>0</v>
      </c>
      <c r="T2038" s="2">
        <v>0</v>
      </c>
    </row>
    <row r="2039" spans="2:20">
      <c r="B2039" s="2" t="str">
        <f t="shared" ref="B2039:D2039" si="4066">IF(ISERROR(B2038),IF(ISERROR(B2037),IF(ISERROR(B2036),"BLANK",B2036),B2037),B2038)</f>
        <v>LH</v>
      </c>
      <c r="C2039" s="2" t="str">
        <f t="shared" si="4066"/>
        <v>KK</v>
      </c>
      <c r="D2039" s="2" t="str">
        <f t="shared" si="4066"/>
        <v>BC3</v>
      </c>
      <c r="E2039" s="7" t="str">
        <f>IF(ISERROR(VLOOKUP($D2039,SITES!$A:$E,2,FALSE)),"",VLOOKUP($D2039,SITES!$A:$E,2,FALSE))</f>
        <v>Broward County 3</v>
      </c>
      <c r="F2039" s="4">
        <f>IF(ISERROR(VLOOKUP($D2039,SITES!$A:$E,3,FALSE)),"",VLOOKUP($D2039,SITES!$A:$E,3,FALSE))</f>
        <v>26.158633333333334</v>
      </c>
      <c r="G2039" s="31">
        <f>IF(ISERROR(VLOOKUP($D2039,SITES!$A:$E,4,FALSE)),"",VLOOKUP($D2039,SITES!$A:$E,4,FALSE))</f>
        <v>-80.077349999999996</v>
      </c>
      <c r="H2039" s="50">
        <f t="shared" ref="H2039:P2039" si="4067">IF(ISERROR(H2038),IF(ISERROR(H2037),IF(ISERROR(H2036),"BLANK",H2036),H2037),H2038)</f>
        <v>45479</v>
      </c>
      <c r="I2039" s="2">
        <f t="shared" si="4067"/>
        <v>15</v>
      </c>
      <c r="J2039" s="2" t="str">
        <f t="shared" si="4067"/>
        <v>N</v>
      </c>
      <c r="K2039" s="6">
        <f t="shared" si="4067"/>
        <v>0.41666666666666669</v>
      </c>
      <c r="L2039" s="2" t="str">
        <f t="shared" si="4067"/>
        <v>Angela</v>
      </c>
      <c r="M2039" s="2">
        <f t="shared" si="4067"/>
        <v>18.899999999999999</v>
      </c>
      <c r="N2039" s="2">
        <f t="shared" si="4067"/>
        <v>2</v>
      </c>
      <c r="O2039" s="2">
        <f t="shared" si="4067"/>
        <v>2</v>
      </c>
      <c r="P2039" s="2" t="str">
        <f t="shared" si="4067"/>
        <v>dez</v>
      </c>
      <c r="Q2039" s="7" t="str">
        <f>IF($N2039=1,IF(ISERROR(VLOOKUP($P2039,'M1'!$A:$C,Q$2,FALSE)),"NOT PRESENT",VLOOKUP($P2039,'M1'!$A:$C,Q$2,FALSE)),IF($N2039=2,IF(ISERROR(VLOOKUP(DATA!$P2039,'M2'!$A:$C,Q$2,FALSE)),"NOT PRESENT",VLOOKUP(DATA!$P2039,'M2'!$A:$C,Q$2,FALSE)),IF($N2039=0,IF(ISERROR(VLOOKUP($P2039,'M1'!$A:$C,Q$2,FALSE)),IF(ISERROR(VLOOKUP(DATA!$P2039,'M2'!$A:$C,Q$2,FALSE)),"NOT PRESENT",VLOOKUP(DATA!$P2039,'M2'!$A:$C,Q$2,FALSE)),VLOOKUP($P2039,'M1'!$A:$C,Q$2,FALSE)),"SPECIFY METHOD")))</f>
        <v>Debris - Zero</v>
      </c>
      <c r="R2039" s="7" t="str">
        <f>IF($N2039=1,IF(ISERROR(VLOOKUP($P2039,'M1'!$A:$C,R$2,FALSE)),"NOT PRESENT",VLOOKUP($P2039,'M1'!$A:$C,R$2,FALSE)),IF($N2039=2,IF(ISERROR(VLOOKUP(DATA!$P2039,'M2'!$A:$C,R$2,FALSE)),"NOT PRESENT",VLOOKUP(DATA!$P2039,'M2'!$A:$C,R$2,FALSE)),IF($N2039=0,IF(ISERROR(VLOOKUP($P2039,'M1'!$A:$C,R$2,FALSE)),IF(ISERROR(VLOOKUP(DATA!$P2039,'M2'!$A:$C,R$2,FALSE)),"NOT PRESENT",VLOOKUP(DATA!$P2039,'M2'!$A:$C,R$2,FALSE)),VLOOKUP($P2039,'M1'!$A:$C,R$2,FALSE)),"SPECIFY METHOD")))</f>
        <v>No Debris found</v>
      </c>
      <c r="S2039" s="33">
        <f t="shared" si="3995"/>
        <v>0</v>
      </c>
      <c r="T2039" s="2">
        <v>0</v>
      </c>
    </row>
    <row r="2040" spans="2:20">
      <c r="B2040" s="2" t="str">
        <f t="shared" ref="B2040:D2040" si="4068">IF(ISERROR(B2039),IF(ISERROR(B2038),IF(ISERROR(B2037),"BLANK",B2037),B2038),B2039)</f>
        <v>LH</v>
      </c>
      <c r="C2040" s="2" t="str">
        <f t="shared" si="4068"/>
        <v>KK</v>
      </c>
      <c r="D2040" s="2" t="str">
        <f t="shared" si="4068"/>
        <v>BC3</v>
      </c>
      <c r="E2040" s="7" t="str">
        <f>IF(ISERROR(VLOOKUP($D2040,SITES!$A:$E,2,FALSE)),"",VLOOKUP($D2040,SITES!$A:$E,2,FALSE))</f>
        <v>Broward County 3</v>
      </c>
      <c r="F2040" s="4">
        <f>IF(ISERROR(VLOOKUP($D2040,SITES!$A:$E,3,FALSE)),"",VLOOKUP($D2040,SITES!$A:$E,3,FALSE))</f>
        <v>26.158633333333334</v>
      </c>
      <c r="G2040" s="31">
        <f>IF(ISERROR(VLOOKUP($D2040,SITES!$A:$E,4,FALSE)),"",VLOOKUP($D2040,SITES!$A:$E,4,FALSE))</f>
        <v>-80.077349999999996</v>
      </c>
      <c r="H2040" s="50">
        <f t="shared" ref="H2040:P2040" si="4069">IF(ISERROR(H2039),IF(ISERROR(H2038),IF(ISERROR(H2037),"BLANK",H2037),H2038),H2039)</f>
        <v>45479</v>
      </c>
      <c r="I2040" s="2">
        <f t="shared" si="4069"/>
        <v>15</v>
      </c>
      <c r="J2040" s="2" t="str">
        <f t="shared" si="4069"/>
        <v>N</v>
      </c>
      <c r="K2040" s="6">
        <f t="shared" si="4069"/>
        <v>0.41666666666666669</v>
      </c>
      <c r="L2040" s="2" t="str">
        <f t="shared" si="4069"/>
        <v>Angela</v>
      </c>
      <c r="M2040" s="2">
        <f t="shared" si="4069"/>
        <v>18.899999999999999</v>
      </c>
      <c r="N2040" s="2">
        <f t="shared" si="4069"/>
        <v>2</v>
      </c>
      <c r="O2040" s="2">
        <f t="shared" si="4069"/>
        <v>2</v>
      </c>
      <c r="P2040" s="2" t="str">
        <f t="shared" si="4069"/>
        <v>dez</v>
      </c>
      <c r="Q2040" s="7" t="str">
        <f>IF($N2040=1,IF(ISERROR(VLOOKUP($P2040,'M1'!$A:$C,Q$2,FALSE)),"NOT PRESENT",VLOOKUP($P2040,'M1'!$A:$C,Q$2,FALSE)),IF($N2040=2,IF(ISERROR(VLOOKUP(DATA!$P2040,'M2'!$A:$C,Q$2,FALSE)),"NOT PRESENT",VLOOKUP(DATA!$P2040,'M2'!$A:$C,Q$2,FALSE)),IF($N2040=0,IF(ISERROR(VLOOKUP($P2040,'M1'!$A:$C,Q$2,FALSE)),IF(ISERROR(VLOOKUP(DATA!$P2040,'M2'!$A:$C,Q$2,FALSE)),"NOT PRESENT",VLOOKUP(DATA!$P2040,'M2'!$A:$C,Q$2,FALSE)),VLOOKUP($P2040,'M1'!$A:$C,Q$2,FALSE)),"SPECIFY METHOD")))</f>
        <v>Debris - Zero</v>
      </c>
      <c r="R2040" s="7" t="str">
        <f>IF($N2040=1,IF(ISERROR(VLOOKUP($P2040,'M1'!$A:$C,R$2,FALSE)),"NOT PRESENT",VLOOKUP($P2040,'M1'!$A:$C,R$2,FALSE)),IF($N2040=2,IF(ISERROR(VLOOKUP(DATA!$P2040,'M2'!$A:$C,R$2,FALSE)),"NOT PRESENT",VLOOKUP(DATA!$P2040,'M2'!$A:$C,R$2,FALSE)),IF($N2040=0,IF(ISERROR(VLOOKUP($P2040,'M1'!$A:$C,R$2,FALSE)),IF(ISERROR(VLOOKUP(DATA!$P2040,'M2'!$A:$C,R$2,FALSE)),"NOT PRESENT",VLOOKUP(DATA!$P2040,'M2'!$A:$C,R$2,FALSE)),VLOOKUP($P2040,'M1'!$A:$C,R$2,FALSE)),"SPECIFY METHOD")))</f>
        <v>No Debris found</v>
      </c>
      <c r="S2040" s="33">
        <f t="shared" si="3995"/>
        <v>0</v>
      </c>
      <c r="T2040" s="2">
        <v>0</v>
      </c>
    </row>
    <row r="2041" spans="2:20">
      <c r="B2041" s="2" t="str">
        <f t="shared" ref="B2041:D2041" si="4070">IF(ISERROR(B2040),IF(ISERROR(B2039),IF(ISERROR(B2038),"BLANK",B2038),B2039),B2040)</f>
        <v>LH</v>
      </c>
      <c r="C2041" s="2" t="str">
        <f t="shared" si="4070"/>
        <v>KK</v>
      </c>
      <c r="D2041" s="2" t="str">
        <f t="shared" si="4070"/>
        <v>BC3</v>
      </c>
      <c r="E2041" s="7" t="str">
        <f>IF(ISERROR(VLOOKUP($D2041,SITES!$A:$E,2,FALSE)),"",VLOOKUP($D2041,SITES!$A:$E,2,FALSE))</f>
        <v>Broward County 3</v>
      </c>
      <c r="F2041" s="4">
        <f>IF(ISERROR(VLOOKUP($D2041,SITES!$A:$E,3,FALSE)),"",VLOOKUP($D2041,SITES!$A:$E,3,FALSE))</f>
        <v>26.158633333333334</v>
      </c>
      <c r="G2041" s="31">
        <f>IF(ISERROR(VLOOKUP($D2041,SITES!$A:$E,4,FALSE)),"",VLOOKUP($D2041,SITES!$A:$E,4,FALSE))</f>
        <v>-80.077349999999996</v>
      </c>
      <c r="H2041" s="50">
        <f t="shared" ref="H2041:P2041" si="4071">IF(ISERROR(H2040),IF(ISERROR(H2039),IF(ISERROR(H2038),"BLANK",H2038),H2039),H2040)</f>
        <v>45479</v>
      </c>
      <c r="I2041" s="2">
        <f t="shared" si="4071"/>
        <v>15</v>
      </c>
      <c r="J2041" s="2" t="str">
        <f t="shared" si="4071"/>
        <v>N</v>
      </c>
      <c r="K2041" s="6">
        <f t="shared" si="4071"/>
        <v>0.41666666666666669</v>
      </c>
      <c r="L2041" s="2" t="str">
        <f t="shared" si="4071"/>
        <v>Angela</v>
      </c>
      <c r="M2041" s="2">
        <f t="shared" si="4071"/>
        <v>18.899999999999999</v>
      </c>
      <c r="N2041" s="2">
        <f t="shared" si="4071"/>
        <v>2</v>
      </c>
      <c r="O2041" s="2">
        <f t="shared" si="4071"/>
        <v>2</v>
      </c>
      <c r="P2041" s="2" t="str">
        <f t="shared" si="4071"/>
        <v>dez</v>
      </c>
      <c r="Q2041" s="7" t="str">
        <f>IF($N2041=1,IF(ISERROR(VLOOKUP($P2041,'M1'!$A:$C,Q$2,FALSE)),"NOT PRESENT",VLOOKUP($P2041,'M1'!$A:$C,Q$2,FALSE)),IF($N2041=2,IF(ISERROR(VLOOKUP(DATA!$P2041,'M2'!$A:$C,Q$2,FALSE)),"NOT PRESENT",VLOOKUP(DATA!$P2041,'M2'!$A:$C,Q$2,FALSE)),IF($N2041=0,IF(ISERROR(VLOOKUP($P2041,'M1'!$A:$C,Q$2,FALSE)),IF(ISERROR(VLOOKUP(DATA!$P2041,'M2'!$A:$C,Q$2,FALSE)),"NOT PRESENT",VLOOKUP(DATA!$P2041,'M2'!$A:$C,Q$2,FALSE)),VLOOKUP($P2041,'M1'!$A:$C,Q$2,FALSE)),"SPECIFY METHOD")))</f>
        <v>Debris - Zero</v>
      </c>
      <c r="R2041" s="7" t="str">
        <f>IF($N2041=1,IF(ISERROR(VLOOKUP($P2041,'M1'!$A:$C,R$2,FALSE)),"NOT PRESENT",VLOOKUP($P2041,'M1'!$A:$C,R$2,FALSE)),IF($N2041=2,IF(ISERROR(VLOOKUP(DATA!$P2041,'M2'!$A:$C,R$2,FALSE)),"NOT PRESENT",VLOOKUP(DATA!$P2041,'M2'!$A:$C,R$2,FALSE)),IF($N2041=0,IF(ISERROR(VLOOKUP($P2041,'M1'!$A:$C,R$2,FALSE)),IF(ISERROR(VLOOKUP(DATA!$P2041,'M2'!$A:$C,R$2,FALSE)),"NOT PRESENT",VLOOKUP(DATA!$P2041,'M2'!$A:$C,R$2,FALSE)),VLOOKUP($P2041,'M1'!$A:$C,R$2,FALSE)),"SPECIFY METHOD")))</f>
        <v>No Debris found</v>
      </c>
      <c r="S2041" s="33">
        <f t="shared" si="3995"/>
        <v>0</v>
      </c>
      <c r="T2041" s="2">
        <v>0</v>
      </c>
    </row>
    <row r="2042" spans="2:20">
      <c r="B2042" s="2" t="str">
        <f t="shared" ref="B2042:D2042" si="4072">IF(ISERROR(B2041),IF(ISERROR(B2040),IF(ISERROR(B2039),"BLANK",B2039),B2040),B2041)</f>
        <v>LH</v>
      </c>
      <c r="C2042" s="2" t="str">
        <f t="shared" si="4072"/>
        <v>KK</v>
      </c>
      <c r="D2042" s="2" t="str">
        <f t="shared" si="4072"/>
        <v>BC3</v>
      </c>
      <c r="E2042" s="7" t="str">
        <f>IF(ISERROR(VLOOKUP($D2042,SITES!$A:$E,2,FALSE)),"",VLOOKUP($D2042,SITES!$A:$E,2,FALSE))</f>
        <v>Broward County 3</v>
      </c>
      <c r="F2042" s="4">
        <f>IF(ISERROR(VLOOKUP($D2042,SITES!$A:$E,3,FALSE)),"",VLOOKUP($D2042,SITES!$A:$E,3,FALSE))</f>
        <v>26.158633333333334</v>
      </c>
      <c r="G2042" s="31">
        <f>IF(ISERROR(VLOOKUP($D2042,SITES!$A:$E,4,FALSE)),"",VLOOKUP($D2042,SITES!$A:$E,4,FALSE))</f>
        <v>-80.077349999999996</v>
      </c>
      <c r="H2042" s="50">
        <f t="shared" ref="H2042:P2042" si="4073">IF(ISERROR(H2041),IF(ISERROR(H2040),IF(ISERROR(H2039),"BLANK",H2039),H2040),H2041)</f>
        <v>45479</v>
      </c>
      <c r="I2042" s="2">
        <f t="shared" si="4073"/>
        <v>15</v>
      </c>
      <c r="J2042" s="2" t="str">
        <f t="shared" si="4073"/>
        <v>N</v>
      </c>
      <c r="K2042" s="6">
        <f t="shared" si="4073"/>
        <v>0.41666666666666669</v>
      </c>
      <c r="L2042" s="2" t="str">
        <f t="shared" si="4073"/>
        <v>Angela</v>
      </c>
      <c r="M2042" s="2">
        <f t="shared" si="4073"/>
        <v>18.899999999999999</v>
      </c>
      <c r="N2042" s="2">
        <f t="shared" si="4073"/>
        <v>2</v>
      </c>
      <c r="O2042" s="2">
        <f t="shared" si="4073"/>
        <v>2</v>
      </c>
      <c r="P2042" s="2" t="str">
        <f t="shared" si="4073"/>
        <v>dez</v>
      </c>
      <c r="Q2042" s="7" t="str">
        <f>IF($N2042=1,IF(ISERROR(VLOOKUP($P2042,'M1'!$A:$C,Q$2,FALSE)),"NOT PRESENT",VLOOKUP($P2042,'M1'!$A:$C,Q$2,FALSE)),IF($N2042=2,IF(ISERROR(VLOOKUP(DATA!$P2042,'M2'!$A:$C,Q$2,FALSE)),"NOT PRESENT",VLOOKUP(DATA!$P2042,'M2'!$A:$C,Q$2,FALSE)),IF($N2042=0,IF(ISERROR(VLOOKUP($P2042,'M1'!$A:$C,Q$2,FALSE)),IF(ISERROR(VLOOKUP(DATA!$P2042,'M2'!$A:$C,Q$2,FALSE)),"NOT PRESENT",VLOOKUP(DATA!$P2042,'M2'!$A:$C,Q$2,FALSE)),VLOOKUP($P2042,'M1'!$A:$C,Q$2,FALSE)),"SPECIFY METHOD")))</f>
        <v>Debris - Zero</v>
      </c>
      <c r="R2042" s="7" t="str">
        <f>IF($N2042=1,IF(ISERROR(VLOOKUP($P2042,'M1'!$A:$C,R$2,FALSE)),"NOT PRESENT",VLOOKUP($P2042,'M1'!$A:$C,R$2,FALSE)),IF($N2042=2,IF(ISERROR(VLOOKUP(DATA!$P2042,'M2'!$A:$C,R$2,FALSE)),"NOT PRESENT",VLOOKUP(DATA!$P2042,'M2'!$A:$C,R$2,FALSE)),IF($N2042=0,IF(ISERROR(VLOOKUP($P2042,'M1'!$A:$C,R$2,FALSE)),IF(ISERROR(VLOOKUP(DATA!$P2042,'M2'!$A:$C,R$2,FALSE)),"NOT PRESENT",VLOOKUP(DATA!$P2042,'M2'!$A:$C,R$2,FALSE)),VLOOKUP($P2042,'M1'!$A:$C,R$2,FALSE)),"SPECIFY METHOD")))</f>
        <v>No Debris found</v>
      </c>
      <c r="S2042" s="33">
        <f t="shared" si="3995"/>
        <v>0</v>
      </c>
      <c r="T2042" s="2">
        <v>0</v>
      </c>
    </row>
    <row r="2043" spans="2:20">
      <c r="B2043" s="2" t="str">
        <f t="shared" ref="B2043:D2043" si="4074">IF(ISERROR(B2042),IF(ISERROR(B2041),IF(ISERROR(B2040),"BLANK",B2040),B2041),B2042)</f>
        <v>LH</v>
      </c>
      <c r="C2043" s="2" t="str">
        <f t="shared" si="4074"/>
        <v>KK</v>
      </c>
      <c r="D2043" s="2" t="str">
        <f t="shared" si="4074"/>
        <v>BC3</v>
      </c>
      <c r="E2043" s="7" t="str">
        <f>IF(ISERROR(VLOOKUP($D2043,SITES!$A:$E,2,FALSE)),"",VLOOKUP($D2043,SITES!$A:$E,2,FALSE))</f>
        <v>Broward County 3</v>
      </c>
      <c r="F2043" s="4">
        <f>IF(ISERROR(VLOOKUP($D2043,SITES!$A:$E,3,FALSE)),"",VLOOKUP($D2043,SITES!$A:$E,3,FALSE))</f>
        <v>26.158633333333334</v>
      </c>
      <c r="G2043" s="31">
        <f>IF(ISERROR(VLOOKUP($D2043,SITES!$A:$E,4,FALSE)),"",VLOOKUP($D2043,SITES!$A:$E,4,FALSE))</f>
        <v>-80.077349999999996</v>
      </c>
      <c r="H2043" s="50">
        <f t="shared" ref="H2043:P2043" si="4075">IF(ISERROR(H2042),IF(ISERROR(H2041),IF(ISERROR(H2040),"BLANK",H2040),H2041),H2042)</f>
        <v>45479</v>
      </c>
      <c r="I2043" s="2">
        <f t="shared" si="4075"/>
        <v>15</v>
      </c>
      <c r="J2043" s="2" t="str">
        <f t="shared" si="4075"/>
        <v>N</v>
      </c>
      <c r="K2043" s="6">
        <f t="shared" si="4075"/>
        <v>0.41666666666666669</v>
      </c>
      <c r="L2043" s="2" t="str">
        <f t="shared" si="4075"/>
        <v>Angela</v>
      </c>
      <c r="M2043" s="2">
        <f t="shared" si="4075"/>
        <v>18.899999999999999</v>
      </c>
      <c r="N2043" s="2">
        <f t="shared" si="4075"/>
        <v>2</v>
      </c>
      <c r="O2043" s="2">
        <f t="shared" si="4075"/>
        <v>2</v>
      </c>
      <c r="P2043" s="2" t="str">
        <f t="shared" si="4075"/>
        <v>dez</v>
      </c>
      <c r="Q2043" s="7" t="str">
        <f>IF($N2043=1,IF(ISERROR(VLOOKUP($P2043,'M1'!$A:$C,Q$2,FALSE)),"NOT PRESENT",VLOOKUP($P2043,'M1'!$A:$C,Q$2,FALSE)),IF($N2043=2,IF(ISERROR(VLOOKUP(DATA!$P2043,'M2'!$A:$C,Q$2,FALSE)),"NOT PRESENT",VLOOKUP(DATA!$P2043,'M2'!$A:$C,Q$2,FALSE)),IF($N2043=0,IF(ISERROR(VLOOKUP($P2043,'M1'!$A:$C,Q$2,FALSE)),IF(ISERROR(VLOOKUP(DATA!$P2043,'M2'!$A:$C,Q$2,FALSE)),"NOT PRESENT",VLOOKUP(DATA!$P2043,'M2'!$A:$C,Q$2,FALSE)),VLOOKUP($P2043,'M1'!$A:$C,Q$2,FALSE)),"SPECIFY METHOD")))</f>
        <v>Debris - Zero</v>
      </c>
      <c r="R2043" s="7" t="str">
        <f>IF($N2043=1,IF(ISERROR(VLOOKUP($P2043,'M1'!$A:$C,R$2,FALSE)),"NOT PRESENT",VLOOKUP($P2043,'M1'!$A:$C,R$2,FALSE)),IF($N2043=2,IF(ISERROR(VLOOKUP(DATA!$P2043,'M2'!$A:$C,R$2,FALSE)),"NOT PRESENT",VLOOKUP(DATA!$P2043,'M2'!$A:$C,R$2,FALSE)),IF($N2043=0,IF(ISERROR(VLOOKUP($P2043,'M1'!$A:$C,R$2,FALSE)),IF(ISERROR(VLOOKUP(DATA!$P2043,'M2'!$A:$C,R$2,FALSE)),"NOT PRESENT",VLOOKUP(DATA!$P2043,'M2'!$A:$C,R$2,FALSE)),VLOOKUP($P2043,'M1'!$A:$C,R$2,FALSE)),"SPECIFY METHOD")))</f>
        <v>No Debris found</v>
      </c>
      <c r="S2043" s="33">
        <f t="shared" si="3995"/>
        <v>0</v>
      </c>
      <c r="T2043" s="2">
        <v>0</v>
      </c>
    </row>
    <row r="2044" spans="2:20">
      <c r="B2044" s="2" t="str">
        <f t="shared" ref="B2044:D2044" si="4076">IF(ISERROR(B2043),IF(ISERROR(B2042),IF(ISERROR(B2041),"BLANK",B2041),B2042),B2043)</f>
        <v>LH</v>
      </c>
      <c r="C2044" s="2" t="str">
        <f t="shared" si="4076"/>
        <v>KK</v>
      </c>
      <c r="D2044" s="2" t="str">
        <f t="shared" si="4076"/>
        <v>BC3</v>
      </c>
      <c r="E2044" s="7" t="str">
        <f>IF(ISERROR(VLOOKUP($D2044,SITES!$A:$E,2,FALSE)),"",VLOOKUP($D2044,SITES!$A:$E,2,FALSE))</f>
        <v>Broward County 3</v>
      </c>
      <c r="F2044" s="4">
        <f>IF(ISERROR(VLOOKUP($D2044,SITES!$A:$E,3,FALSE)),"",VLOOKUP($D2044,SITES!$A:$E,3,FALSE))</f>
        <v>26.158633333333334</v>
      </c>
      <c r="G2044" s="31">
        <f>IF(ISERROR(VLOOKUP($D2044,SITES!$A:$E,4,FALSE)),"",VLOOKUP($D2044,SITES!$A:$E,4,FALSE))</f>
        <v>-80.077349999999996</v>
      </c>
      <c r="H2044" s="50">
        <f t="shared" ref="H2044:P2044" si="4077">IF(ISERROR(H2043),IF(ISERROR(H2042),IF(ISERROR(H2041),"BLANK",H2041),H2042),H2043)</f>
        <v>45479</v>
      </c>
      <c r="I2044" s="2">
        <f t="shared" si="4077"/>
        <v>15</v>
      </c>
      <c r="J2044" s="2" t="str">
        <f t="shared" si="4077"/>
        <v>N</v>
      </c>
      <c r="K2044" s="6">
        <f t="shared" si="4077"/>
        <v>0.41666666666666669</v>
      </c>
      <c r="L2044" s="2" t="str">
        <f t="shared" si="4077"/>
        <v>Angela</v>
      </c>
      <c r="M2044" s="2">
        <f t="shared" si="4077"/>
        <v>18.899999999999999</v>
      </c>
      <c r="N2044" s="2">
        <f t="shared" si="4077"/>
        <v>2</v>
      </c>
      <c r="O2044" s="2">
        <f t="shared" si="4077"/>
        <v>2</v>
      </c>
      <c r="P2044" s="2" t="str">
        <f t="shared" si="4077"/>
        <v>dez</v>
      </c>
      <c r="Q2044" s="7" t="str">
        <f>IF($N2044=1,IF(ISERROR(VLOOKUP($P2044,'M1'!$A:$C,Q$2,FALSE)),"NOT PRESENT",VLOOKUP($P2044,'M1'!$A:$C,Q$2,FALSE)),IF($N2044=2,IF(ISERROR(VLOOKUP(DATA!$P2044,'M2'!$A:$C,Q$2,FALSE)),"NOT PRESENT",VLOOKUP(DATA!$P2044,'M2'!$A:$C,Q$2,FALSE)),IF($N2044=0,IF(ISERROR(VLOOKUP($P2044,'M1'!$A:$C,Q$2,FALSE)),IF(ISERROR(VLOOKUP(DATA!$P2044,'M2'!$A:$C,Q$2,FALSE)),"NOT PRESENT",VLOOKUP(DATA!$P2044,'M2'!$A:$C,Q$2,FALSE)),VLOOKUP($P2044,'M1'!$A:$C,Q$2,FALSE)),"SPECIFY METHOD")))</f>
        <v>Debris - Zero</v>
      </c>
      <c r="R2044" s="7" t="str">
        <f>IF($N2044=1,IF(ISERROR(VLOOKUP($P2044,'M1'!$A:$C,R$2,FALSE)),"NOT PRESENT",VLOOKUP($P2044,'M1'!$A:$C,R$2,FALSE)),IF($N2044=2,IF(ISERROR(VLOOKUP(DATA!$P2044,'M2'!$A:$C,R$2,FALSE)),"NOT PRESENT",VLOOKUP(DATA!$P2044,'M2'!$A:$C,R$2,FALSE)),IF($N2044=0,IF(ISERROR(VLOOKUP($P2044,'M1'!$A:$C,R$2,FALSE)),IF(ISERROR(VLOOKUP(DATA!$P2044,'M2'!$A:$C,R$2,FALSE)),"NOT PRESENT",VLOOKUP(DATA!$P2044,'M2'!$A:$C,R$2,FALSE)),VLOOKUP($P2044,'M1'!$A:$C,R$2,FALSE)),"SPECIFY METHOD")))</f>
        <v>No Debris found</v>
      </c>
      <c r="S2044" s="33">
        <f t="shared" si="3995"/>
        <v>0</v>
      </c>
      <c r="T2044" s="2">
        <v>0</v>
      </c>
    </row>
    <row r="2045" spans="2:20">
      <c r="B2045" s="2" t="str">
        <f t="shared" ref="B2045:D2045" si="4078">IF(ISERROR(B2044),IF(ISERROR(B2043),IF(ISERROR(B2042),"BLANK",B2042),B2043),B2044)</f>
        <v>LH</v>
      </c>
      <c r="C2045" s="2" t="str">
        <f t="shared" si="4078"/>
        <v>KK</v>
      </c>
      <c r="D2045" s="2" t="str">
        <f t="shared" si="4078"/>
        <v>BC3</v>
      </c>
      <c r="E2045" s="7" t="str">
        <f>IF(ISERROR(VLOOKUP($D2045,SITES!$A:$E,2,FALSE)),"",VLOOKUP($D2045,SITES!$A:$E,2,FALSE))</f>
        <v>Broward County 3</v>
      </c>
      <c r="F2045" s="4">
        <f>IF(ISERROR(VLOOKUP($D2045,SITES!$A:$E,3,FALSE)),"",VLOOKUP($D2045,SITES!$A:$E,3,FALSE))</f>
        <v>26.158633333333334</v>
      </c>
      <c r="G2045" s="31">
        <f>IF(ISERROR(VLOOKUP($D2045,SITES!$A:$E,4,FALSE)),"",VLOOKUP($D2045,SITES!$A:$E,4,FALSE))</f>
        <v>-80.077349999999996</v>
      </c>
      <c r="H2045" s="50">
        <f t="shared" ref="H2045:P2045" si="4079">IF(ISERROR(H2044),IF(ISERROR(H2043),IF(ISERROR(H2042),"BLANK",H2042),H2043),H2044)</f>
        <v>45479</v>
      </c>
      <c r="I2045" s="2">
        <f t="shared" si="4079"/>
        <v>15</v>
      </c>
      <c r="J2045" s="2" t="str">
        <f t="shared" si="4079"/>
        <v>N</v>
      </c>
      <c r="K2045" s="6">
        <f t="shared" si="4079"/>
        <v>0.41666666666666669</v>
      </c>
      <c r="L2045" s="2" t="str">
        <f t="shared" si="4079"/>
        <v>Angela</v>
      </c>
      <c r="M2045" s="2">
        <f t="shared" si="4079"/>
        <v>18.899999999999999</v>
      </c>
      <c r="N2045" s="2">
        <f t="shared" si="4079"/>
        <v>2</v>
      </c>
      <c r="O2045" s="2">
        <f t="shared" si="4079"/>
        <v>2</v>
      </c>
      <c r="P2045" s="2" t="str">
        <f t="shared" si="4079"/>
        <v>dez</v>
      </c>
      <c r="Q2045" s="7" t="str">
        <f>IF($N2045=1,IF(ISERROR(VLOOKUP($P2045,'M1'!$A:$C,Q$2,FALSE)),"NOT PRESENT",VLOOKUP($P2045,'M1'!$A:$C,Q$2,FALSE)),IF($N2045=2,IF(ISERROR(VLOOKUP(DATA!$P2045,'M2'!$A:$C,Q$2,FALSE)),"NOT PRESENT",VLOOKUP(DATA!$P2045,'M2'!$A:$C,Q$2,FALSE)),IF($N2045=0,IF(ISERROR(VLOOKUP($P2045,'M1'!$A:$C,Q$2,FALSE)),IF(ISERROR(VLOOKUP(DATA!$P2045,'M2'!$A:$C,Q$2,FALSE)),"NOT PRESENT",VLOOKUP(DATA!$P2045,'M2'!$A:$C,Q$2,FALSE)),VLOOKUP($P2045,'M1'!$A:$C,Q$2,FALSE)),"SPECIFY METHOD")))</f>
        <v>Debris - Zero</v>
      </c>
      <c r="R2045" s="7" t="str">
        <f>IF($N2045=1,IF(ISERROR(VLOOKUP($P2045,'M1'!$A:$C,R$2,FALSE)),"NOT PRESENT",VLOOKUP($P2045,'M1'!$A:$C,R$2,FALSE)),IF($N2045=2,IF(ISERROR(VLOOKUP(DATA!$P2045,'M2'!$A:$C,R$2,FALSE)),"NOT PRESENT",VLOOKUP(DATA!$P2045,'M2'!$A:$C,R$2,FALSE)),IF($N2045=0,IF(ISERROR(VLOOKUP($P2045,'M1'!$A:$C,R$2,FALSE)),IF(ISERROR(VLOOKUP(DATA!$P2045,'M2'!$A:$C,R$2,FALSE)),"NOT PRESENT",VLOOKUP(DATA!$P2045,'M2'!$A:$C,R$2,FALSE)),VLOOKUP($P2045,'M1'!$A:$C,R$2,FALSE)),"SPECIFY METHOD")))</f>
        <v>No Debris found</v>
      </c>
      <c r="S2045" s="33">
        <f t="shared" si="3995"/>
        <v>0</v>
      </c>
      <c r="T2045" s="2">
        <v>0</v>
      </c>
    </row>
    <row r="2046" spans="2:20">
      <c r="B2046" s="2" t="str">
        <f t="shared" ref="B2046:D2046" si="4080">IF(ISERROR(B2045),IF(ISERROR(B2044),IF(ISERROR(B2043),"BLANK",B2043),B2044),B2045)</f>
        <v>LH</v>
      </c>
      <c r="C2046" s="2" t="str">
        <f t="shared" si="4080"/>
        <v>KK</v>
      </c>
      <c r="D2046" s="2" t="str">
        <f t="shared" si="4080"/>
        <v>BC3</v>
      </c>
      <c r="E2046" s="7" t="str">
        <f>IF(ISERROR(VLOOKUP($D2046,SITES!$A:$E,2,FALSE)),"",VLOOKUP($D2046,SITES!$A:$E,2,FALSE))</f>
        <v>Broward County 3</v>
      </c>
      <c r="F2046" s="4">
        <f>IF(ISERROR(VLOOKUP($D2046,SITES!$A:$E,3,FALSE)),"",VLOOKUP($D2046,SITES!$A:$E,3,FALSE))</f>
        <v>26.158633333333334</v>
      </c>
      <c r="G2046" s="31">
        <f>IF(ISERROR(VLOOKUP($D2046,SITES!$A:$E,4,FALSE)),"",VLOOKUP($D2046,SITES!$A:$E,4,FALSE))</f>
        <v>-80.077349999999996</v>
      </c>
      <c r="H2046" s="50">
        <f t="shared" ref="H2046:P2046" si="4081">IF(ISERROR(H2045),IF(ISERROR(H2044),IF(ISERROR(H2043),"BLANK",H2043),H2044),H2045)</f>
        <v>45479</v>
      </c>
      <c r="I2046" s="2">
        <f t="shared" si="4081"/>
        <v>15</v>
      </c>
      <c r="J2046" s="2" t="str">
        <f t="shared" si="4081"/>
        <v>N</v>
      </c>
      <c r="K2046" s="6">
        <f t="shared" si="4081"/>
        <v>0.41666666666666669</v>
      </c>
      <c r="L2046" s="2" t="str">
        <f t="shared" si="4081"/>
        <v>Angela</v>
      </c>
      <c r="M2046" s="2">
        <f t="shared" si="4081"/>
        <v>18.899999999999999</v>
      </c>
      <c r="N2046" s="2">
        <f t="shared" si="4081"/>
        <v>2</v>
      </c>
      <c r="O2046" s="2">
        <f t="shared" si="4081"/>
        <v>2</v>
      </c>
      <c r="P2046" s="2" t="str">
        <f t="shared" si="4081"/>
        <v>dez</v>
      </c>
      <c r="Q2046" s="7" t="str">
        <f>IF($N2046=1,IF(ISERROR(VLOOKUP($P2046,'M1'!$A:$C,Q$2,FALSE)),"NOT PRESENT",VLOOKUP($P2046,'M1'!$A:$C,Q$2,FALSE)),IF($N2046=2,IF(ISERROR(VLOOKUP(DATA!$P2046,'M2'!$A:$C,Q$2,FALSE)),"NOT PRESENT",VLOOKUP(DATA!$P2046,'M2'!$A:$C,Q$2,FALSE)),IF($N2046=0,IF(ISERROR(VLOOKUP($P2046,'M1'!$A:$C,Q$2,FALSE)),IF(ISERROR(VLOOKUP(DATA!$P2046,'M2'!$A:$C,Q$2,FALSE)),"NOT PRESENT",VLOOKUP(DATA!$P2046,'M2'!$A:$C,Q$2,FALSE)),VLOOKUP($P2046,'M1'!$A:$C,Q$2,FALSE)),"SPECIFY METHOD")))</f>
        <v>Debris - Zero</v>
      </c>
      <c r="R2046" s="7" t="str">
        <f>IF($N2046=1,IF(ISERROR(VLOOKUP($P2046,'M1'!$A:$C,R$2,FALSE)),"NOT PRESENT",VLOOKUP($P2046,'M1'!$A:$C,R$2,FALSE)),IF($N2046=2,IF(ISERROR(VLOOKUP(DATA!$P2046,'M2'!$A:$C,R$2,FALSE)),"NOT PRESENT",VLOOKUP(DATA!$P2046,'M2'!$A:$C,R$2,FALSE)),IF($N2046=0,IF(ISERROR(VLOOKUP($P2046,'M1'!$A:$C,R$2,FALSE)),IF(ISERROR(VLOOKUP(DATA!$P2046,'M2'!$A:$C,R$2,FALSE)),"NOT PRESENT",VLOOKUP(DATA!$P2046,'M2'!$A:$C,R$2,FALSE)),VLOOKUP($P2046,'M1'!$A:$C,R$2,FALSE)),"SPECIFY METHOD")))</f>
        <v>No Debris found</v>
      </c>
      <c r="S2046" s="33">
        <f t="shared" si="3995"/>
        <v>0</v>
      </c>
      <c r="T2046" s="2">
        <v>0</v>
      </c>
    </row>
    <row r="2047" spans="2:20">
      <c r="B2047" s="2" t="str">
        <f t="shared" ref="B2047:D2047" si="4082">IF(ISERROR(B2046),IF(ISERROR(B2045),IF(ISERROR(B2044),"BLANK",B2044),B2045),B2046)</f>
        <v>LH</v>
      </c>
      <c r="C2047" s="2" t="str">
        <f t="shared" si="4082"/>
        <v>KK</v>
      </c>
      <c r="D2047" s="2" t="str">
        <f t="shared" si="4082"/>
        <v>BC3</v>
      </c>
      <c r="E2047" s="7" t="str">
        <f>IF(ISERROR(VLOOKUP($D2047,SITES!$A:$E,2,FALSE)),"",VLOOKUP($D2047,SITES!$A:$E,2,FALSE))</f>
        <v>Broward County 3</v>
      </c>
      <c r="F2047" s="4">
        <f>IF(ISERROR(VLOOKUP($D2047,SITES!$A:$E,3,FALSE)),"",VLOOKUP($D2047,SITES!$A:$E,3,FALSE))</f>
        <v>26.158633333333334</v>
      </c>
      <c r="G2047" s="31">
        <f>IF(ISERROR(VLOOKUP($D2047,SITES!$A:$E,4,FALSE)),"",VLOOKUP($D2047,SITES!$A:$E,4,FALSE))</f>
        <v>-80.077349999999996</v>
      </c>
      <c r="H2047" s="50">
        <f t="shared" ref="H2047:P2047" si="4083">IF(ISERROR(H2046),IF(ISERROR(H2045),IF(ISERROR(H2044),"BLANK",H2044),H2045),H2046)</f>
        <v>45479</v>
      </c>
      <c r="I2047" s="2">
        <f t="shared" si="4083"/>
        <v>15</v>
      </c>
      <c r="J2047" s="2" t="str">
        <f t="shared" si="4083"/>
        <v>N</v>
      </c>
      <c r="K2047" s="6">
        <f t="shared" si="4083"/>
        <v>0.41666666666666669</v>
      </c>
      <c r="L2047" s="2" t="str">
        <f t="shared" si="4083"/>
        <v>Angela</v>
      </c>
      <c r="M2047" s="2">
        <f t="shared" si="4083"/>
        <v>18.899999999999999</v>
      </c>
      <c r="N2047" s="2">
        <f t="shared" si="4083"/>
        <v>2</v>
      </c>
      <c r="O2047" s="2">
        <f t="shared" si="4083"/>
        <v>2</v>
      </c>
      <c r="P2047" s="2" t="str">
        <f t="shared" si="4083"/>
        <v>dez</v>
      </c>
      <c r="Q2047" s="7" t="str">
        <f>IF($N2047=1,IF(ISERROR(VLOOKUP($P2047,'M1'!$A:$C,Q$2,FALSE)),"NOT PRESENT",VLOOKUP($P2047,'M1'!$A:$C,Q$2,FALSE)),IF($N2047=2,IF(ISERROR(VLOOKUP(DATA!$P2047,'M2'!$A:$C,Q$2,FALSE)),"NOT PRESENT",VLOOKUP(DATA!$P2047,'M2'!$A:$C,Q$2,FALSE)),IF($N2047=0,IF(ISERROR(VLOOKUP($P2047,'M1'!$A:$C,Q$2,FALSE)),IF(ISERROR(VLOOKUP(DATA!$P2047,'M2'!$A:$C,Q$2,FALSE)),"NOT PRESENT",VLOOKUP(DATA!$P2047,'M2'!$A:$C,Q$2,FALSE)),VLOOKUP($P2047,'M1'!$A:$C,Q$2,FALSE)),"SPECIFY METHOD")))</f>
        <v>Debris - Zero</v>
      </c>
      <c r="R2047" s="7" t="str">
        <f>IF($N2047=1,IF(ISERROR(VLOOKUP($P2047,'M1'!$A:$C,R$2,FALSE)),"NOT PRESENT",VLOOKUP($P2047,'M1'!$A:$C,R$2,FALSE)),IF($N2047=2,IF(ISERROR(VLOOKUP(DATA!$P2047,'M2'!$A:$C,R$2,FALSE)),"NOT PRESENT",VLOOKUP(DATA!$P2047,'M2'!$A:$C,R$2,FALSE)),IF($N2047=0,IF(ISERROR(VLOOKUP($P2047,'M1'!$A:$C,R$2,FALSE)),IF(ISERROR(VLOOKUP(DATA!$P2047,'M2'!$A:$C,R$2,FALSE)),"NOT PRESENT",VLOOKUP(DATA!$P2047,'M2'!$A:$C,R$2,FALSE)),VLOOKUP($P2047,'M1'!$A:$C,R$2,FALSE)),"SPECIFY METHOD")))</f>
        <v>No Debris found</v>
      </c>
      <c r="S2047" s="33">
        <f t="shared" si="3995"/>
        <v>0</v>
      </c>
      <c r="T2047" s="2">
        <v>0</v>
      </c>
    </row>
    <row r="2048" spans="2:20">
      <c r="B2048" s="2" t="str">
        <f t="shared" ref="B2048:D2048" si="4084">IF(ISERROR(B2047),IF(ISERROR(B2046),IF(ISERROR(B2045),"BLANK",B2045),B2046),B2047)</f>
        <v>LH</v>
      </c>
      <c r="C2048" s="2" t="str">
        <f t="shared" si="4084"/>
        <v>KK</v>
      </c>
      <c r="D2048" s="2" t="str">
        <f t="shared" si="4084"/>
        <v>BC3</v>
      </c>
      <c r="E2048" s="7" t="str">
        <f>IF(ISERROR(VLOOKUP($D2048,SITES!$A:$E,2,FALSE)),"",VLOOKUP($D2048,SITES!$A:$E,2,FALSE))</f>
        <v>Broward County 3</v>
      </c>
      <c r="F2048" s="4">
        <f>IF(ISERROR(VLOOKUP($D2048,SITES!$A:$E,3,FALSE)),"",VLOOKUP($D2048,SITES!$A:$E,3,FALSE))</f>
        <v>26.158633333333334</v>
      </c>
      <c r="G2048" s="31">
        <f>IF(ISERROR(VLOOKUP($D2048,SITES!$A:$E,4,FALSE)),"",VLOOKUP($D2048,SITES!$A:$E,4,FALSE))</f>
        <v>-80.077349999999996</v>
      </c>
      <c r="H2048" s="50">
        <f t="shared" ref="H2048:P2048" si="4085">IF(ISERROR(H2047),IF(ISERROR(H2046),IF(ISERROR(H2045),"BLANK",H2045),H2046),H2047)</f>
        <v>45479</v>
      </c>
      <c r="I2048" s="2">
        <f t="shared" si="4085"/>
        <v>15</v>
      </c>
      <c r="J2048" s="2" t="str">
        <f t="shared" si="4085"/>
        <v>N</v>
      </c>
      <c r="K2048" s="6">
        <f t="shared" si="4085"/>
        <v>0.41666666666666669</v>
      </c>
      <c r="L2048" s="2" t="str">
        <f t="shared" si="4085"/>
        <v>Angela</v>
      </c>
      <c r="M2048" s="2">
        <f t="shared" si="4085"/>
        <v>18.899999999999999</v>
      </c>
      <c r="N2048" s="2">
        <f t="shared" si="4085"/>
        <v>2</v>
      </c>
      <c r="O2048" s="2">
        <f t="shared" si="4085"/>
        <v>2</v>
      </c>
      <c r="P2048" s="2" t="str">
        <f t="shared" si="4085"/>
        <v>dez</v>
      </c>
      <c r="Q2048" s="7" t="str">
        <f>IF($N2048=1,IF(ISERROR(VLOOKUP($P2048,'M1'!$A:$C,Q$2,FALSE)),"NOT PRESENT",VLOOKUP($P2048,'M1'!$A:$C,Q$2,FALSE)),IF($N2048=2,IF(ISERROR(VLOOKUP(DATA!$P2048,'M2'!$A:$C,Q$2,FALSE)),"NOT PRESENT",VLOOKUP(DATA!$P2048,'M2'!$A:$C,Q$2,FALSE)),IF($N2048=0,IF(ISERROR(VLOOKUP($P2048,'M1'!$A:$C,Q$2,FALSE)),IF(ISERROR(VLOOKUP(DATA!$P2048,'M2'!$A:$C,Q$2,FALSE)),"NOT PRESENT",VLOOKUP(DATA!$P2048,'M2'!$A:$C,Q$2,FALSE)),VLOOKUP($P2048,'M1'!$A:$C,Q$2,FALSE)),"SPECIFY METHOD")))</f>
        <v>Debris - Zero</v>
      </c>
      <c r="R2048" s="7" t="str">
        <f>IF($N2048=1,IF(ISERROR(VLOOKUP($P2048,'M1'!$A:$C,R$2,FALSE)),"NOT PRESENT",VLOOKUP($P2048,'M1'!$A:$C,R$2,FALSE)),IF($N2048=2,IF(ISERROR(VLOOKUP(DATA!$P2048,'M2'!$A:$C,R$2,FALSE)),"NOT PRESENT",VLOOKUP(DATA!$P2048,'M2'!$A:$C,R$2,FALSE)),IF($N2048=0,IF(ISERROR(VLOOKUP($P2048,'M1'!$A:$C,R$2,FALSE)),IF(ISERROR(VLOOKUP(DATA!$P2048,'M2'!$A:$C,R$2,FALSE)),"NOT PRESENT",VLOOKUP(DATA!$P2048,'M2'!$A:$C,R$2,FALSE)),VLOOKUP($P2048,'M1'!$A:$C,R$2,FALSE)),"SPECIFY METHOD")))</f>
        <v>No Debris found</v>
      </c>
      <c r="S2048" s="33">
        <f t="shared" si="3995"/>
        <v>0</v>
      </c>
      <c r="T2048" s="2">
        <v>0</v>
      </c>
    </row>
    <row r="2049" spans="2:20">
      <c r="B2049" s="2" t="str">
        <f t="shared" ref="B2049:D2049" si="4086">IF(ISERROR(B2048),IF(ISERROR(B2047),IF(ISERROR(B2046),"BLANK",B2046),B2047),B2048)</f>
        <v>LH</v>
      </c>
      <c r="C2049" s="2" t="str">
        <f t="shared" si="4086"/>
        <v>KK</v>
      </c>
      <c r="D2049" s="2" t="str">
        <f t="shared" si="4086"/>
        <v>BC3</v>
      </c>
      <c r="E2049" s="7" t="str">
        <f>IF(ISERROR(VLOOKUP($D2049,SITES!$A:$E,2,FALSE)),"",VLOOKUP($D2049,SITES!$A:$E,2,FALSE))</f>
        <v>Broward County 3</v>
      </c>
      <c r="F2049" s="4">
        <f>IF(ISERROR(VLOOKUP($D2049,SITES!$A:$E,3,FALSE)),"",VLOOKUP($D2049,SITES!$A:$E,3,FALSE))</f>
        <v>26.158633333333334</v>
      </c>
      <c r="G2049" s="31">
        <f>IF(ISERROR(VLOOKUP($D2049,SITES!$A:$E,4,FALSE)),"",VLOOKUP($D2049,SITES!$A:$E,4,FALSE))</f>
        <v>-80.077349999999996</v>
      </c>
      <c r="H2049" s="50">
        <f t="shared" ref="H2049:P2049" si="4087">IF(ISERROR(H2048),IF(ISERROR(H2047),IF(ISERROR(H2046),"BLANK",H2046),H2047),H2048)</f>
        <v>45479</v>
      </c>
      <c r="I2049" s="2">
        <f t="shared" si="4087"/>
        <v>15</v>
      </c>
      <c r="J2049" s="2" t="str">
        <f t="shared" si="4087"/>
        <v>N</v>
      </c>
      <c r="K2049" s="6">
        <f t="shared" si="4087"/>
        <v>0.41666666666666669</v>
      </c>
      <c r="L2049" s="2" t="str">
        <f t="shared" si="4087"/>
        <v>Angela</v>
      </c>
      <c r="M2049" s="2">
        <f t="shared" si="4087"/>
        <v>18.899999999999999</v>
      </c>
      <c r="N2049" s="2">
        <f t="shared" si="4087"/>
        <v>2</v>
      </c>
      <c r="O2049" s="2">
        <f t="shared" si="4087"/>
        <v>2</v>
      </c>
      <c r="P2049" s="2" t="str">
        <f t="shared" si="4087"/>
        <v>dez</v>
      </c>
      <c r="Q2049" s="7" t="str">
        <f>IF($N2049=1,IF(ISERROR(VLOOKUP($P2049,'M1'!$A:$C,Q$2,FALSE)),"NOT PRESENT",VLOOKUP($P2049,'M1'!$A:$C,Q$2,FALSE)),IF($N2049=2,IF(ISERROR(VLOOKUP(DATA!$P2049,'M2'!$A:$C,Q$2,FALSE)),"NOT PRESENT",VLOOKUP(DATA!$P2049,'M2'!$A:$C,Q$2,FALSE)),IF($N2049=0,IF(ISERROR(VLOOKUP($P2049,'M1'!$A:$C,Q$2,FALSE)),IF(ISERROR(VLOOKUP(DATA!$P2049,'M2'!$A:$C,Q$2,FALSE)),"NOT PRESENT",VLOOKUP(DATA!$P2049,'M2'!$A:$C,Q$2,FALSE)),VLOOKUP($P2049,'M1'!$A:$C,Q$2,FALSE)),"SPECIFY METHOD")))</f>
        <v>Debris - Zero</v>
      </c>
      <c r="R2049" s="7" t="str">
        <f>IF($N2049=1,IF(ISERROR(VLOOKUP($P2049,'M1'!$A:$C,R$2,FALSE)),"NOT PRESENT",VLOOKUP($P2049,'M1'!$A:$C,R$2,FALSE)),IF($N2049=2,IF(ISERROR(VLOOKUP(DATA!$P2049,'M2'!$A:$C,R$2,FALSE)),"NOT PRESENT",VLOOKUP(DATA!$P2049,'M2'!$A:$C,R$2,FALSE)),IF($N2049=0,IF(ISERROR(VLOOKUP($P2049,'M1'!$A:$C,R$2,FALSE)),IF(ISERROR(VLOOKUP(DATA!$P2049,'M2'!$A:$C,R$2,FALSE)),"NOT PRESENT",VLOOKUP(DATA!$P2049,'M2'!$A:$C,R$2,FALSE)),VLOOKUP($P2049,'M1'!$A:$C,R$2,FALSE)),"SPECIFY METHOD")))</f>
        <v>No Debris found</v>
      </c>
      <c r="S2049" s="33">
        <f t="shared" si="3995"/>
        <v>0</v>
      </c>
      <c r="T2049" s="2">
        <v>0</v>
      </c>
    </row>
    <row r="2050" spans="2:20">
      <c r="B2050" s="2" t="str">
        <f t="shared" ref="B2050:D2050" si="4088">IF(ISERROR(B2049),IF(ISERROR(B2048),IF(ISERROR(B2047),"BLANK",B2047),B2048),B2049)</f>
        <v>LH</v>
      </c>
      <c r="C2050" s="2" t="str">
        <f t="shared" si="4088"/>
        <v>KK</v>
      </c>
      <c r="D2050" s="2" t="str">
        <f t="shared" si="4088"/>
        <v>BC3</v>
      </c>
      <c r="E2050" s="7" t="str">
        <f>IF(ISERROR(VLOOKUP($D2050,SITES!$A:$E,2,FALSE)),"",VLOOKUP($D2050,SITES!$A:$E,2,FALSE))</f>
        <v>Broward County 3</v>
      </c>
      <c r="F2050" s="4">
        <f>IF(ISERROR(VLOOKUP($D2050,SITES!$A:$E,3,FALSE)),"",VLOOKUP($D2050,SITES!$A:$E,3,FALSE))</f>
        <v>26.158633333333334</v>
      </c>
      <c r="G2050" s="31">
        <f>IF(ISERROR(VLOOKUP($D2050,SITES!$A:$E,4,FALSE)),"",VLOOKUP($D2050,SITES!$A:$E,4,FALSE))</f>
        <v>-80.077349999999996</v>
      </c>
      <c r="H2050" s="50">
        <f t="shared" ref="H2050:P2050" si="4089">IF(ISERROR(H2049),IF(ISERROR(H2048),IF(ISERROR(H2047),"BLANK",H2047),H2048),H2049)</f>
        <v>45479</v>
      </c>
      <c r="I2050" s="2">
        <f t="shared" si="4089"/>
        <v>15</v>
      </c>
      <c r="J2050" s="2" t="str">
        <f t="shared" si="4089"/>
        <v>N</v>
      </c>
      <c r="K2050" s="6">
        <f t="shared" si="4089"/>
        <v>0.41666666666666669</v>
      </c>
      <c r="L2050" s="2" t="str">
        <f t="shared" si="4089"/>
        <v>Angela</v>
      </c>
      <c r="M2050" s="2">
        <f t="shared" si="4089"/>
        <v>18.899999999999999</v>
      </c>
      <c r="N2050" s="2">
        <f t="shared" si="4089"/>
        <v>2</v>
      </c>
      <c r="O2050" s="2">
        <f t="shared" si="4089"/>
        <v>2</v>
      </c>
      <c r="P2050" s="2" t="str">
        <f t="shared" si="4089"/>
        <v>dez</v>
      </c>
      <c r="Q2050" s="7" t="str">
        <f>IF($N2050=1,IF(ISERROR(VLOOKUP($P2050,'M1'!$A:$C,Q$2,FALSE)),"NOT PRESENT",VLOOKUP($P2050,'M1'!$A:$C,Q$2,FALSE)),IF($N2050=2,IF(ISERROR(VLOOKUP(DATA!$P2050,'M2'!$A:$C,Q$2,FALSE)),"NOT PRESENT",VLOOKUP(DATA!$P2050,'M2'!$A:$C,Q$2,FALSE)),IF($N2050=0,IF(ISERROR(VLOOKUP($P2050,'M1'!$A:$C,Q$2,FALSE)),IF(ISERROR(VLOOKUP(DATA!$P2050,'M2'!$A:$C,Q$2,FALSE)),"NOT PRESENT",VLOOKUP(DATA!$P2050,'M2'!$A:$C,Q$2,FALSE)),VLOOKUP($P2050,'M1'!$A:$C,Q$2,FALSE)),"SPECIFY METHOD")))</f>
        <v>Debris - Zero</v>
      </c>
      <c r="R2050" s="7" t="str">
        <f>IF($N2050=1,IF(ISERROR(VLOOKUP($P2050,'M1'!$A:$C,R$2,FALSE)),"NOT PRESENT",VLOOKUP($P2050,'M1'!$A:$C,R$2,FALSE)),IF($N2050=2,IF(ISERROR(VLOOKUP(DATA!$P2050,'M2'!$A:$C,R$2,FALSE)),"NOT PRESENT",VLOOKUP(DATA!$P2050,'M2'!$A:$C,R$2,FALSE)),IF($N2050=0,IF(ISERROR(VLOOKUP($P2050,'M1'!$A:$C,R$2,FALSE)),IF(ISERROR(VLOOKUP(DATA!$P2050,'M2'!$A:$C,R$2,FALSE)),"NOT PRESENT",VLOOKUP(DATA!$P2050,'M2'!$A:$C,R$2,FALSE)),VLOOKUP($P2050,'M1'!$A:$C,R$2,FALSE)),"SPECIFY METHOD")))</f>
        <v>No Debris found</v>
      </c>
      <c r="S2050" s="33">
        <f t="shared" si="3995"/>
        <v>0</v>
      </c>
      <c r="T2050" s="2">
        <v>0</v>
      </c>
    </row>
    <row r="2051" spans="2:20">
      <c r="B2051" s="2" t="str">
        <f t="shared" ref="B2051:D2051" si="4090">IF(ISERROR(B2050),IF(ISERROR(B2049),IF(ISERROR(B2048),"BLANK",B2048),B2049),B2050)</f>
        <v>LH</v>
      </c>
      <c r="C2051" s="2" t="str">
        <f t="shared" si="4090"/>
        <v>KK</v>
      </c>
      <c r="D2051" s="2" t="str">
        <f t="shared" si="4090"/>
        <v>BC3</v>
      </c>
      <c r="E2051" s="7" t="str">
        <f>IF(ISERROR(VLOOKUP($D2051,SITES!$A:$E,2,FALSE)),"",VLOOKUP($D2051,SITES!$A:$E,2,FALSE))</f>
        <v>Broward County 3</v>
      </c>
      <c r="F2051" s="4">
        <f>IF(ISERROR(VLOOKUP($D2051,SITES!$A:$E,3,FALSE)),"",VLOOKUP($D2051,SITES!$A:$E,3,FALSE))</f>
        <v>26.158633333333334</v>
      </c>
      <c r="G2051" s="31">
        <f>IF(ISERROR(VLOOKUP($D2051,SITES!$A:$E,4,FALSE)),"",VLOOKUP($D2051,SITES!$A:$E,4,FALSE))</f>
        <v>-80.077349999999996</v>
      </c>
      <c r="H2051" s="50">
        <f t="shared" ref="H2051:P2051" si="4091">IF(ISERROR(H2050),IF(ISERROR(H2049),IF(ISERROR(H2048),"BLANK",H2048),H2049),H2050)</f>
        <v>45479</v>
      </c>
      <c r="I2051" s="2">
        <f t="shared" si="4091"/>
        <v>15</v>
      </c>
      <c r="J2051" s="2" t="str">
        <f t="shared" si="4091"/>
        <v>N</v>
      </c>
      <c r="K2051" s="6">
        <f t="shared" si="4091"/>
        <v>0.41666666666666669</v>
      </c>
      <c r="L2051" s="2" t="str">
        <f t="shared" si="4091"/>
        <v>Angela</v>
      </c>
      <c r="M2051" s="2">
        <f t="shared" si="4091"/>
        <v>18.899999999999999</v>
      </c>
      <c r="N2051" s="2">
        <f t="shared" si="4091"/>
        <v>2</v>
      </c>
      <c r="O2051" s="2">
        <f t="shared" si="4091"/>
        <v>2</v>
      </c>
      <c r="P2051" s="2" t="str">
        <f t="shared" si="4091"/>
        <v>dez</v>
      </c>
      <c r="Q2051" s="7" t="str">
        <f>IF($N2051=1,IF(ISERROR(VLOOKUP($P2051,'M1'!$A:$C,Q$2,FALSE)),"NOT PRESENT",VLOOKUP($P2051,'M1'!$A:$C,Q$2,FALSE)),IF($N2051=2,IF(ISERROR(VLOOKUP(DATA!$P2051,'M2'!$A:$C,Q$2,FALSE)),"NOT PRESENT",VLOOKUP(DATA!$P2051,'M2'!$A:$C,Q$2,FALSE)),IF($N2051=0,IF(ISERROR(VLOOKUP($P2051,'M1'!$A:$C,Q$2,FALSE)),IF(ISERROR(VLOOKUP(DATA!$P2051,'M2'!$A:$C,Q$2,FALSE)),"NOT PRESENT",VLOOKUP(DATA!$P2051,'M2'!$A:$C,Q$2,FALSE)),VLOOKUP($P2051,'M1'!$A:$C,Q$2,FALSE)),"SPECIFY METHOD")))</f>
        <v>Debris - Zero</v>
      </c>
      <c r="R2051" s="7" t="str">
        <f>IF($N2051=1,IF(ISERROR(VLOOKUP($P2051,'M1'!$A:$C,R$2,FALSE)),"NOT PRESENT",VLOOKUP($P2051,'M1'!$A:$C,R$2,FALSE)),IF($N2051=2,IF(ISERROR(VLOOKUP(DATA!$P2051,'M2'!$A:$C,R$2,FALSE)),"NOT PRESENT",VLOOKUP(DATA!$P2051,'M2'!$A:$C,R$2,FALSE)),IF($N2051=0,IF(ISERROR(VLOOKUP($P2051,'M1'!$A:$C,R$2,FALSE)),IF(ISERROR(VLOOKUP(DATA!$P2051,'M2'!$A:$C,R$2,FALSE)),"NOT PRESENT",VLOOKUP(DATA!$P2051,'M2'!$A:$C,R$2,FALSE)),VLOOKUP($P2051,'M1'!$A:$C,R$2,FALSE)),"SPECIFY METHOD")))</f>
        <v>No Debris found</v>
      </c>
      <c r="S2051" s="33">
        <f t="shared" si="3995"/>
        <v>0</v>
      </c>
      <c r="T2051" s="2">
        <v>0</v>
      </c>
    </row>
    <row r="2052" spans="2:20">
      <c r="B2052" s="2" t="str">
        <f t="shared" ref="B2052:D2052" si="4092">IF(ISERROR(B2051),IF(ISERROR(B2050),IF(ISERROR(B2049),"BLANK",B2049),B2050),B2051)</f>
        <v>LH</v>
      </c>
      <c r="C2052" s="2" t="str">
        <f t="shared" si="4092"/>
        <v>KK</v>
      </c>
      <c r="D2052" s="2" t="str">
        <f t="shared" si="4092"/>
        <v>BC3</v>
      </c>
      <c r="E2052" s="7" t="str">
        <f>IF(ISERROR(VLOOKUP($D2052,SITES!$A:$E,2,FALSE)),"",VLOOKUP($D2052,SITES!$A:$E,2,FALSE))</f>
        <v>Broward County 3</v>
      </c>
      <c r="F2052" s="4">
        <f>IF(ISERROR(VLOOKUP($D2052,SITES!$A:$E,3,FALSE)),"",VLOOKUP($D2052,SITES!$A:$E,3,FALSE))</f>
        <v>26.158633333333334</v>
      </c>
      <c r="G2052" s="31">
        <f>IF(ISERROR(VLOOKUP($D2052,SITES!$A:$E,4,FALSE)),"",VLOOKUP($D2052,SITES!$A:$E,4,FALSE))</f>
        <v>-80.077349999999996</v>
      </c>
      <c r="H2052" s="50">
        <f t="shared" ref="H2052:P2052" si="4093">IF(ISERROR(H2051),IF(ISERROR(H2050),IF(ISERROR(H2049),"BLANK",H2049),H2050),H2051)</f>
        <v>45479</v>
      </c>
      <c r="I2052" s="2">
        <f t="shared" si="4093"/>
        <v>15</v>
      </c>
      <c r="J2052" s="2" t="str">
        <f t="shared" si="4093"/>
        <v>N</v>
      </c>
      <c r="K2052" s="6">
        <f t="shared" si="4093"/>
        <v>0.41666666666666669</v>
      </c>
      <c r="L2052" s="2" t="str">
        <f t="shared" si="4093"/>
        <v>Angela</v>
      </c>
      <c r="M2052" s="2">
        <f t="shared" si="4093"/>
        <v>18.899999999999999</v>
      </c>
      <c r="N2052" s="2">
        <f t="shared" si="4093"/>
        <v>2</v>
      </c>
      <c r="O2052" s="2">
        <f t="shared" si="4093"/>
        <v>2</v>
      </c>
      <c r="P2052" s="2" t="str">
        <f t="shared" si="4093"/>
        <v>dez</v>
      </c>
      <c r="Q2052" s="7" t="str">
        <f>IF($N2052=1,IF(ISERROR(VLOOKUP($P2052,'M1'!$A:$C,Q$2,FALSE)),"NOT PRESENT",VLOOKUP($P2052,'M1'!$A:$C,Q$2,FALSE)),IF($N2052=2,IF(ISERROR(VLOOKUP(DATA!$P2052,'M2'!$A:$C,Q$2,FALSE)),"NOT PRESENT",VLOOKUP(DATA!$P2052,'M2'!$A:$C,Q$2,FALSE)),IF($N2052=0,IF(ISERROR(VLOOKUP($P2052,'M1'!$A:$C,Q$2,FALSE)),IF(ISERROR(VLOOKUP(DATA!$P2052,'M2'!$A:$C,Q$2,FALSE)),"NOT PRESENT",VLOOKUP(DATA!$P2052,'M2'!$A:$C,Q$2,FALSE)),VLOOKUP($P2052,'M1'!$A:$C,Q$2,FALSE)),"SPECIFY METHOD")))</f>
        <v>Debris - Zero</v>
      </c>
      <c r="R2052" s="7" t="str">
        <f>IF($N2052=1,IF(ISERROR(VLOOKUP($P2052,'M1'!$A:$C,R$2,FALSE)),"NOT PRESENT",VLOOKUP($P2052,'M1'!$A:$C,R$2,FALSE)),IF($N2052=2,IF(ISERROR(VLOOKUP(DATA!$P2052,'M2'!$A:$C,R$2,FALSE)),"NOT PRESENT",VLOOKUP(DATA!$P2052,'M2'!$A:$C,R$2,FALSE)),IF($N2052=0,IF(ISERROR(VLOOKUP($P2052,'M1'!$A:$C,R$2,FALSE)),IF(ISERROR(VLOOKUP(DATA!$P2052,'M2'!$A:$C,R$2,FALSE)),"NOT PRESENT",VLOOKUP(DATA!$P2052,'M2'!$A:$C,R$2,FALSE)),VLOOKUP($P2052,'M1'!$A:$C,R$2,FALSE)),"SPECIFY METHOD")))</f>
        <v>No Debris found</v>
      </c>
      <c r="S2052" s="33">
        <f t="shared" si="3995"/>
        <v>0</v>
      </c>
      <c r="T2052" s="2">
        <v>0</v>
      </c>
    </row>
    <row r="2053" spans="2:20">
      <c r="B2053" s="2" t="str">
        <f t="shared" ref="B2053:D2053" si="4094">IF(ISERROR(B2052),IF(ISERROR(B2051),IF(ISERROR(B2050),"BLANK",B2050),B2051),B2052)</f>
        <v>LH</v>
      </c>
      <c r="C2053" s="2" t="str">
        <f t="shared" si="4094"/>
        <v>KK</v>
      </c>
      <c r="D2053" s="2" t="str">
        <f t="shared" si="4094"/>
        <v>BC3</v>
      </c>
      <c r="E2053" s="7" t="str">
        <f>IF(ISERROR(VLOOKUP($D2053,SITES!$A:$E,2,FALSE)),"",VLOOKUP($D2053,SITES!$A:$E,2,FALSE))</f>
        <v>Broward County 3</v>
      </c>
      <c r="F2053" s="4">
        <f>IF(ISERROR(VLOOKUP($D2053,SITES!$A:$E,3,FALSE)),"",VLOOKUP($D2053,SITES!$A:$E,3,FALSE))</f>
        <v>26.158633333333334</v>
      </c>
      <c r="G2053" s="31">
        <f>IF(ISERROR(VLOOKUP($D2053,SITES!$A:$E,4,FALSE)),"",VLOOKUP($D2053,SITES!$A:$E,4,FALSE))</f>
        <v>-80.077349999999996</v>
      </c>
      <c r="H2053" s="50">
        <f t="shared" ref="H2053:P2053" si="4095">IF(ISERROR(H2052),IF(ISERROR(H2051),IF(ISERROR(H2050),"BLANK",H2050),H2051),H2052)</f>
        <v>45479</v>
      </c>
      <c r="I2053" s="2">
        <f t="shared" si="4095"/>
        <v>15</v>
      </c>
      <c r="J2053" s="2" t="str">
        <f t="shared" si="4095"/>
        <v>N</v>
      </c>
      <c r="K2053" s="6">
        <f t="shared" si="4095"/>
        <v>0.41666666666666669</v>
      </c>
      <c r="L2053" s="2" t="str">
        <f t="shared" si="4095"/>
        <v>Angela</v>
      </c>
      <c r="M2053" s="2">
        <f t="shared" si="4095"/>
        <v>18.899999999999999</v>
      </c>
      <c r="N2053" s="2">
        <f t="shared" si="4095"/>
        <v>2</v>
      </c>
      <c r="O2053" s="2">
        <f t="shared" si="4095"/>
        <v>2</v>
      </c>
      <c r="P2053" s="2" t="str">
        <f t="shared" si="4095"/>
        <v>dez</v>
      </c>
      <c r="Q2053" s="7" t="str">
        <f>IF($N2053=1,IF(ISERROR(VLOOKUP($P2053,'M1'!$A:$C,Q$2,FALSE)),"NOT PRESENT",VLOOKUP($P2053,'M1'!$A:$C,Q$2,FALSE)),IF($N2053=2,IF(ISERROR(VLOOKUP(DATA!$P2053,'M2'!$A:$C,Q$2,FALSE)),"NOT PRESENT",VLOOKUP(DATA!$P2053,'M2'!$A:$C,Q$2,FALSE)),IF($N2053=0,IF(ISERROR(VLOOKUP($P2053,'M1'!$A:$C,Q$2,FALSE)),IF(ISERROR(VLOOKUP(DATA!$P2053,'M2'!$A:$C,Q$2,FALSE)),"NOT PRESENT",VLOOKUP(DATA!$P2053,'M2'!$A:$C,Q$2,FALSE)),VLOOKUP($P2053,'M1'!$A:$C,Q$2,FALSE)),"SPECIFY METHOD")))</f>
        <v>Debris - Zero</v>
      </c>
      <c r="R2053" s="7" t="str">
        <f>IF($N2053=1,IF(ISERROR(VLOOKUP($P2053,'M1'!$A:$C,R$2,FALSE)),"NOT PRESENT",VLOOKUP($P2053,'M1'!$A:$C,R$2,FALSE)),IF($N2053=2,IF(ISERROR(VLOOKUP(DATA!$P2053,'M2'!$A:$C,R$2,FALSE)),"NOT PRESENT",VLOOKUP(DATA!$P2053,'M2'!$A:$C,R$2,FALSE)),IF($N2053=0,IF(ISERROR(VLOOKUP($P2053,'M1'!$A:$C,R$2,FALSE)),IF(ISERROR(VLOOKUP(DATA!$P2053,'M2'!$A:$C,R$2,FALSE)),"NOT PRESENT",VLOOKUP(DATA!$P2053,'M2'!$A:$C,R$2,FALSE)),VLOOKUP($P2053,'M1'!$A:$C,R$2,FALSE)),"SPECIFY METHOD")))</f>
        <v>No Debris found</v>
      </c>
      <c r="S2053" s="33">
        <f t="shared" si="3995"/>
        <v>0</v>
      </c>
      <c r="T2053" s="2">
        <v>0</v>
      </c>
    </row>
    <row r="2054" spans="2:20">
      <c r="B2054" s="2" t="str">
        <f t="shared" ref="B2054:D2054" si="4096">IF(ISERROR(B2053),IF(ISERROR(B2052),IF(ISERROR(B2051),"BLANK",B2051),B2052),B2053)</f>
        <v>LH</v>
      </c>
      <c r="C2054" s="2" t="str">
        <f t="shared" si="4096"/>
        <v>KK</v>
      </c>
      <c r="D2054" s="2" t="str">
        <f t="shared" si="4096"/>
        <v>BC3</v>
      </c>
      <c r="E2054" s="7" t="str">
        <f>IF(ISERROR(VLOOKUP($D2054,SITES!$A:$E,2,FALSE)),"",VLOOKUP($D2054,SITES!$A:$E,2,FALSE))</f>
        <v>Broward County 3</v>
      </c>
      <c r="F2054" s="4">
        <f>IF(ISERROR(VLOOKUP($D2054,SITES!$A:$E,3,FALSE)),"",VLOOKUP($D2054,SITES!$A:$E,3,FALSE))</f>
        <v>26.158633333333334</v>
      </c>
      <c r="G2054" s="31">
        <f>IF(ISERROR(VLOOKUP($D2054,SITES!$A:$E,4,FALSE)),"",VLOOKUP($D2054,SITES!$A:$E,4,FALSE))</f>
        <v>-80.077349999999996</v>
      </c>
      <c r="H2054" s="50">
        <f t="shared" ref="H2054:P2054" si="4097">IF(ISERROR(H2053),IF(ISERROR(H2052),IF(ISERROR(H2051),"BLANK",H2051),H2052),H2053)</f>
        <v>45479</v>
      </c>
      <c r="I2054" s="2">
        <f t="shared" si="4097"/>
        <v>15</v>
      </c>
      <c r="J2054" s="2" t="str">
        <f t="shared" si="4097"/>
        <v>N</v>
      </c>
      <c r="K2054" s="6">
        <f t="shared" si="4097"/>
        <v>0.41666666666666669</v>
      </c>
      <c r="L2054" s="2" t="str">
        <f t="shared" si="4097"/>
        <v>Angela</v>
      </c>
      <c r="M2054" s="2">
        <f t="shared" si="4097"/>
        <v>18.899999999999999</v>
      </c>
      <c r="N2054" s="2">
        <f t="shared" si="4097"/>
        <v>2</v>
      </c>
      <c r="O2054" s="2">
        <f t="shared" si="4097"/>
        <v>2</v>
      </c>
      <c r="P2054" s="2" t="str">
        <f t="shared" si="4097"/>
        <v>dez</v>
      </c>
      <c r="Q2054" s="7" t="str">
        <f>IF($N2054=1,IF(ISERROR(VLOOKUP($P2054,'M1'!$A:$C,Q$2,FALSE)),"NOT PRESENT",VLOOKUP($P2054,'M1'!$A:$C,Q$2,FALSE)),IF($N2054=2,IF(ISERROR(VLOOKUP(DATA!$P2054,'M2'!$A:$C,Q$2,FALSE)),"NOT PRESENT",VLOOKUP(DATA!$P2054,'M2'!$A:$C,Q$2,FALSE)),IF($N2054=0,IF(ISERROR(VLOOKUP($P2054,'M1'!$A:$C,Q$2,FALSE)),IF(ISERROR(VLOOKUP(DATA!$P2054,'M2'!$A:$C,Q$2,FALSE)),"NOT PRESENT",VLOOKUP(DATA!$P2054,'M2'!$A:$C,Q$2,FALSE)),VLOOKUP($P2054,'M1'!$A:$C,Q$2,FALSE)),"SPECIFY METHOD")))</f>
        <v>Debris - Zero</v>
      </c>
      <c r="R2054" s="7" t="str">
        <f>IF($N2054=1,IF(ISERROR(VLOOKUP($P2054,'M1'!$A:$C,R$2,FALSE)),"NOT PRESENT",VLOOKUP($P2054,'M1'!$A:$C,R$2,FALSE)),IF($N2054=2,IF(ISERROR(VLOOKUP(DATA!$P2054,'M2'!$A:$C,R$2,FALSE)),"NOT PRESENT",VLOOKUP(DATA!$P2054,'M2'!$A:$C,R$2,FALSE)),IF($N2054=0,IF(ISERROR(VLOOKUP($P2054,'M1'!$A:$C,R$2,FALSE)),IF(ISERROR(VLOOKUP(DATA!$P2054,'M2'!$A:$C,R$2,FALSE)),"NOT PRESENT",VLOOKUP(DATA!$P2054,'M2'!$A:$C,R$2,FALSE)),VLOOKUP($P2054,'M1'!$A:$C,R$2,FALSE)),"SPECIFY METHOD")))</f>
        <v>No Debris found</v>
      </c>
      <c r="S2054" s="33">
        <f t="shared" si="3995"/>
        <v>0</v>
      </c>
      <c r="T2054" s="2">
        <v>0</v>
      </c>
    </row>
    <row r="2055" spans="2:20">
      <c r="B2055" s="2" t="str">
        <f t="shared" ref="B2055:D2055" si="4098">IF(ISERROR(B2054),IF(ISERROR(B2053),IF(ISERROR(B2052),"BLANK",B2052),B2053),B2054)</f>
        <v>LH</v>
      </c>
      <c r="C2055" s="2" t="str">
        <f t="shared" si="4098"/>
        <v>KK</v>
      </c>
      <c r="D2055" s="2" t="str">
        <f t="shared" si="4098"/>
        <v>BC3</v>
      </c>
      <c r="E2055" s="7" t="str">
        <f>IF(ISERROR(VLOOKUP($D2055,SITES!$A:$E,2,FALSE)),"",VLOOKUP($D2055,SITES!$A:$E,2,FALSE))</f>
        <v>Broward County 3</v>
      </c>
      <c r="F2055" s="4">
        <f>IF(ISERROR(VLOOKUP($D2055,SITES!$A:$E,3,FALSE)),"",VLOOKUP($D2055,SITES!$A:$E,3,FALSE))</f>
        <v>26.158633333333334</v>
      </c>
      <c r="G2055" s="31">
        <f>IF(ISERROR(VLOOKUP($D2055,SITES!$A:$E,4,FALSE)),"",VLOOKUP($D2055,SITES!$A:$E,4,FALSE))</f>
        <v>-80.077349999999996</v>
      </c>
      <c r="H2055" s="50">
        <f t="shared" ref="H2055:P2055" si="4099">IF(ISERROR(H2054),IF(ISERROR(H2053),IF(ISERROR(H2052),"BLANK",H2052),H2053),H2054)</f>
        <v>45479</v>
      </c>
      <c r="I2055" s="2">
        <f t="shared" si="4099"/>
        <v>15</v>
      </c>
      <c r="J2055" s="2" t="str">
        <f t="shared" si="4099"/>
        <v>N</v>
      </c>
      <c r="K2055" s="6">
        <f t="shared" si="4099"/>
        <v>0.41666666666666669</v>
      </c>
      <c r="L2055" s="2" t="str">
        <f t="shared" si="4099"/>
        <v>Angela</v>
      </c>
      <c r="M2055" s="2">
        <f t="shared" si="4099"/>
        <v>18.899999999999999</v>
      </c>
      <c r="N2055" s="2">
        <f t="shared" si="4099"/>
        <v>2</v>
      </c>
      <c r="O2055" s="2">
        <f t="shared" si="4099"/>
        <v>2</v>
      </c>
      <c r="P2055" s="2" t="str">
        <f t="shared" si="4099"/>
        <v>dez</v>
      </c>
      <c r="Q2055" s="7" t="str">
        <f>IF($N2055=1,IF(ISERROR(VLOOKUP($P2055,'M1'!$A:$C,Q$2,FALSE)),"NOT PRESENT",VLOOKUP($P2055,'M1'!$A:$C,Q$2,FALSE)),IF($N2055=2,IF(ISERROR(VLOOKUP(DATA!$P2055,'M2'!$A:$C,Q$2,FALSE)),"NOT PRESENT",VLOOKUP(DATA!$P2055,'M2'!$A:$C,Q$2,FALSE)),IF($N2055=0,IF(ISERROR(VLOOKUP($P2055,'M1'!$A:$C,Q$2,FALSE)),IF(ISERROR(VLOOKUP(DATA!$P2055,'M2'!$A:$C,Q$2,FALSE)),"NOT PRESENT",VLOOKUP(DATA!$P2055,'M2'!$A:$C,Q$2,FALSE)),VLOOKUP($P2055,'M1'!$A:$C,Q$2,FALSE)),"SPECIFY METHOD")))</f>
        <v>Debris - Zero</v>
      </c>
      <c r="R2055" s="7" t="str">
        <f>IF($N2055=1,IF(ISERROR(VLOOKUP($P2055,'M1'!$A:$C,R$2,FALSE)),"NOT PRESENT",VLOOKUP($P2055,'M1'!$A:$C,R$2,FALSE)),IF($N2055=2,IF(ISERROR(VLOOKUP(DATA!$P2055,'M2'!$A:$C,R$2,FALSE)),"NOT PRESENT",VLOOKUP(DATA!$P2055,'M2'!$A:$C,R$2,FALSE)),IF($N2055=0,IF(ISERROR(VLOOKUP($P2055,'M1'!$A:$C,R$2,FALSE)),IF(ISERROR(VLOOKUP(DATA!$P2055,'M2'!$A:$C,R$2,FALSE)),"NOT PRESENT",VLOOKUP(DATA!$P2055,'M2'!$A:$C,R$2,FALSE)),VLOOKUP($P2055,'M1'!$A:$C,R$2,FALSE)),"SPECIFY METHOD")))</f>
        <v>No Debris found</v>
      </c>
      <c r="S2055" s="33">
        <f t="shared" si="3995"/>
        <v>0</v>
      </c>
      <c r="T2055" s="2">
        <v>0</v>
      </c>
    </row>
    <row r="2056" spans="2:20">
      <c r="B2056" s="2" t="str">
        <f t="shared" ref="B2056:D2056" si="4100">IF(ISERROR(B2055),IF(ISERROR(B2054),IF(ISERROR(B2053),"BLANK",B2053),B2054),B2055)</f>
        <v>LH</v>
      </c>
      <c r="C2056" s="2" t="str">
        <f t="shared" si="4100"/>
        <v>KK</v>
      </c>
      <c r="D2056" s="2" t="str">
        <f t="shared" si="4100"/>
        <v>BC3</v>
      </c>
      <c r="E2056" s="7" t="str">
        <f>IF(ISERROR(VLOOKUP($D2056,SITES!$A:$E,2,FALSE)),"",VLOOKUP($D2056,SITES!$A:$E,2,FALSE))</f>
        <v>Broward County 3</v>
      </c>
      <c r="F2056" s="4">
        <f>IF(ISERROR(VLOOKUP($D2056,SITES!$A:$E,3,FALSE)),"",VLOOKUP($D2056,SITES!$A:$E,3,FALSE))</f>
        <v>26.158633333333334</v>
      </c>
      <c r="G2056" s="31">
        <f>IF(ISERROR(VLOOKUP($D2056,SITES!$A:$E,4,FALSE)),"",VLOOKUP($D2056,SITES!$A:$E,4,FALSE))</f>
        <v>-80.077349999999996</v>
      </c>
      <c r="H2056" s="50">
        <f t="shared" ref="H2056:P2056" si="4101">IF(ISERROR(H2055),IF(ISERROR(H2054),IF(ISERROR(H2053),"BLANK",H2053),H2054),H2055)</f>
        <v>45479</v>
      </c>
      <c r="I2056" s="2">
        <f t="shared" si="4101"/>
        <v>15</v>
      </c>
      <c r="J2056" s="2" t="str">
        <f t="shared" si="4101"/>
        <v>N</v>
      </c>
      <c r="K2056" s="6">
        <f t="shared" si="4101"/>
        <v>0.41666666666666669</v>
      </c>
      <c r="L2056" s="2" t="str">
        <f t="shared" si="4101"/>
        <v>Angela</v>
      </c>
      <c r="M2056" s="2">
        <f t="shared" si="4101"/>
        <v>18.899999999999999</v>
      </c>
      <c r="N2056" s="2">
        <f t="shared" si="4101"/>
        <v>2</v>
      </c>
      <c r="O2056" s="2">
        <f t="shared" si="4101"/>
        <v>2</v>
      </c>
      <c r="P2056" s="2" t="str">
        <f t="shared" si="4101"/>
        <v>dez</v>
      </c>
      <c r="Q2056" s="7" t="str">
        <f>IF($N2056=1,IF(ISERROR(VLOOKUP($P2056,'M1'!$A:$C,Q$2,FALSE)),"NOT PRESENT",VLOOKUP($P2056,'M1'!$A:$C,Q$2,FALSE)),IF($N2056=2,IF(ISERROR(VLOOKUP(DATA!$P2056,'M2'!$A:$C,Q$2,FALSE)),"NOT PRESENT",VLOOKUP(DATA!$P2056,'M2'!$A:$C,Q$2,FALSE)),IF($N2056=0,IF(ISERROR(VLOOKUP($P2056,'M1'!$A:$C,Q$2,FALSE)),IF(ISERROR(VLOOKUP(DATA!$P2056,'M2'!$A:$C,Q$2,FALSE)),"NOT PRESENT",VLOOKUP(DATA!$P2056,'M2'!$A:$C,Q$2,FALSE)),VLOOKUP($P2056,'M1'!$A:$C,Q$2,FALSE)),"SPECIFY METHOD")))</f>
        <v>Debris - Zero</v>
      </c>
      <c r="R2056" s="7" t="str">
        <f>IF($N2056=1,IF(ISERROR(VLOOKUP($P2056,'M1'!$A:$C,R$2,FALSE)),"NOT PRESENT",VLOOKUP($P2056,'M1'!$A:$C,R$2,FALSE)),IF($N2056=2,IF(ISERROR(VLOOKUP(DATA!$P2056,'M2'!$A:$C,R$2,FALSE)),"NOT PRESENT",VLOOKUP(DATA!$P2056,'M2'!$A:$C,R$2,FALSE)),IF($N2056=0,IF(ISERROR(VLOOKUP($P2056,'M1'!$A:$C,R$2,FALSE)),IF(ISERROR(VLOOKUP(DATA!$P2056,'M2'!$A:$C,R$2,FALSE)),"NOT PRESENT",VLOOKUP(DATA!$P2056,'M2'!$A:$C,R$2,FALSE)),VLOOKUP($P2056,'M1'!$A:$C,R$2,FALSE)),"SPECIFY METHOD")))</f>
        <v>No Debris found</v>
      </c>
      <c r="S2056" s="33">
        <f t="shared" si="3995"/>
        <v>0</v>
      </c>
      <c r="T2056" s="2">
        <v>0</v>
      </c>
    </row>
    <row r="2057" spans="2:20">
      <c r="B2057" s="2" t="str">
        <f t="shared" ref="B2057:D2057" si="4102">IF(ISERROR(B2056),IF(ISERROR(B2055),IF(ISERROR(B2054),"BLANK",B2054),B2055),B2056)</f>
        <v>LH</v>
      </c>
      <c r="C2057" s="2" t="str">
        <f t="shared" si="4102"/>
        <v>KK</v>
      </c>
      <c r="D2057" s="2" t="str">
        <f t="shared" si="4102"/>
        <v>BC3</v>
      </c>
      <c r="E2057" s="7" t="str">
        <f>IF(ISERROR(VLOOKUP($D2057,SITES!$A:$E,2,FALSE)),"",VLOOKUP($D2057,SITES!$A:$E,2,FALSE))</f>
        <v>Broward County 3</v>
      </c>
      <c r="F2057" s="4">
        <f>IF(ISERROR(VLOOKUP($D2057,SITES!$A:$E,3,FALSE)),"",VLOOKUP($D2057,SITES!$A:$E,3,FALSE))</f>
        <v>26.158633333333334</v>
      </c>
      <c r="G2057" s="31">
        <f>IF(ISERROR(VLOOKUP($D2057,SITES!$A:$E,4,FALSE)),"",VLOOKUP($D2057,SITES!$A:$E,4,FALSE))</f>
        <v>-80.077349999999996</v>
      </c>
      <c r="H2057" s="50">
        <f t="shared" ref="H2057:P2057" si="4103">IF(ISERROR(H2056),IF(ISERROR(H2055),IF(ISERROR(H2054),"BLANK",H2054),H2055),H2056)</f>
        <v>45479</v>
      </c>
      <c r="I2057" s="2">
        <f t="shared" si="4103"/>
        <v>15</v>
      </c>
      <c r="J2057" s="2" t="str">
        <f t="shared" si="4103"/>
        <v>N</v>
      </c>
      <c r="K2057" s="6">
        <f t="shared" si="4103"/>
        <v>0.41666666666666669</v>
      </c>
      <c r="L2057" s="2" t="str">
        <f t="shared" si="4103"/>
        <v>Angela</v>
      </c>
      <c r="M2057" s="2">
        <f t="shared" si="4103"/>
        <v>18.899999999999999</v>
      </c>
      <c r="N2057" s="2">
        <f t="shared" si="4103"/>
        <v>2</v>
      </c>
      <c r="O2057" s="2">
        <f t="shared" si="4103"/>
        <v>2</v>
      </c>
      <c r="P2057" s="2" t="str">
        <f t="shared" si="4103"/>
        <v>dez</v>
      </c>
      <c r="Q2057" s="7" t="str">
        <f>IF($N2057=1,IF(ISERROR(VLOOKUP($P2057,'M1'!$A:$C,Q$2,FALSE)),"NOT PRESENT",VLOOKUP($P2057,'M1'!$A:$C,Q$2,FALSE)),IF($N2057=2,IF(ISERROR(VLOOKUP(DATA!$P2057,'M2'!$A:$C,Q$2,FALSE)),"NOT PRESENT",VLOOKUP(DATA!$P2057,'M2'!$A:$C,Q$2,FALSE)),IF($N2057=0,IF(ISERROR(VLOOKUP($P2057,'M1'!$A:$C,Q$2,FALSE)),IF(ISERROR(VLOOKUP(DATA!$P2057,'M2'!$A:$C,Q$2,FALSE)),"NOT PRESENT",VLOOKUP(DATA!$P2057,'M2'!$A:$C,Q$2,FALSE)),VLOOKUP($P2057,'M1'!$A:$C,Q$2,FALSE)),"SPECIFY METHOD")))</f>
        <v>Debris - Zero</v>
      </c>
      <c r="R2057" s="7" t="str">
        <f>IF($N2057=1,IF(ISERROR(VLOOKUP($P2057,'M1'!$A:$C,R$2,FALSE)),"NOT PRESENT",VLOOKUP($P2057,'M1'!$A:$C,R$2,FALSE)),IF($N2057=2,IF(ISERROR(VLOOKUP(DATA!$P2057,'M2'!$A:$C,R$2,FALSE)),"NOT PRESENT",VLOOKUP(DATA!$P2057,'M2'!$A:$C,R$2,FALSE)),IF($N2057=0,IF(ISERROR(VLOOKUP($P2057,'M1'!$A:$C,R$2,FALSE)),IF(ISERROR(VLOOKUP(DATA!$P2057,'M2'!$A:$C,R$2,FALSE)),"NOT PRESENT",VLOOKUP(DATA!$P2057,'M2'!$A:$C,R$2,FALSE)),VLOOKUP($P2057,'M1'!$A:$C,R$2,FALSE)),"SPECIFY METHOD")))</f>
        <v>No Debris found</v>
      </c>
      <c r="S2057" s="33">
        <f t="shared" si="3995"/>
        <v>0</v>
      </c>
      <c r="T2057" s="2">
        <v>0</v>
      </c>
    </row>
    <row r="2058" spans="2:20">
      <c r="B2058" s="2" t="str">
        <f t="shared" ref="B2058:D2058" si="4104">IF(ISERROR(B2057),IF(ISERROR(B2056),IF(ISERROR(B2055),"BLANK",B2055),B2056),B2057)</f>
        <v>LH</v>
      </c>
      <c r="C2058" s="2" t="str">
        <f t="shared" si="4104"/>
        <v>KK</v>
      </c>
      <c r="D2058" s="2" t="str">
        <f t="shared" si="4104"/>
        <v>BC3</v>
      </c>
      <c r="E2058" s="7" t="str">
        <f>IF(ISERROR(VLOOKUP($D2058,SITES!$A:$E,2,FALSE)),"",VLOOKUP($D2058,SITES!$A:$E,2,FALSE))</f>
        <v>Broward County 3</v>
      </c>
      <c r="F2058" s="4">
        <f>IF(ISERROR(VLOOKUP($D2058,SITES!$A:$E,3,FALSE)),"",VLOOKUP($D2058,SITES!$A:$E,3,FALSE))</f>
        <v>26.158633333333334</v>
      </c>
      <c r="G2058" s="31">
        <f>IF(ISERROR(VLOOKUP($D2058,SITES!$A:$E,4,FALSE)),"",VLOOKUP($D2058,SITES!$A:$E,4,FALSE))</f>
        <v>-80.077349999999996</v>
      </c>
      <c r="H2058" s="50">
        <f t="shared" ref="H2058:P2058" si="4105">IF(ISERROR(H2057),IF(ISERROR(H2056),IF(ISERROR(H2055),"BLANK",H2055),H2056),H2057)</f>
        <v>45479</v>
      </c>
      <c r="I2058" s="2">
        <f t="shared" si="4105"/>
        <v>15</v>
      </c>
      <c r="J2058" s="2" t="str">
        <f t="shared" si="4105"/>
        <v>N</v>
      </c>
      <c r="K2058" s="6">
        <f t="shared" si="4105"/>
        <v>0.41666666666666669</v>
      </c>
      <c r="L2058" s="2" t="str">
        <f t="shared" si="4105"/>
        <v>Angela</v>
      </c>
      <c r="M2058" s="2">
        <f t="shared" si="4105"/>
        <v>18.899999999999999</v>
      </c>
      <c r="N2058" s="2">
        <f t="shared" si="4105"/>
        <v>2</v>
      </c>
      <c r="O2058" s="2">
        <f t="shared" si="4105"/>
        <v>2</v>
      </c>
      <c r="P2058" s="2" t="str">
        <f t="shared" si="4105"/>
        <v>dez</v>
      </c>
      <c r="Q2058" s="7" t="str">
        <f>IF($N2058=1,IF(ISERROR(VLOOKUP($P2058,'M1'!$A:$C,Q$2,FALSE)),"NOT PRESENT",VLOOKUP($P2058,'M1'!$A:$C,Q$2,FALSE)),IF($N2058=2,IF(ISERROR(VLOOKUP(DATA!$P2058,'M2'!$A:$C,Q$2,FALSE)),"NOT PRESENT",VLOOKUP(DATA!$P2058,'M2'!$A:$C,Q$2,FALSE)),IF($N2058=0,IF(ISERROR(VLOOKUP($P2058,'M1'!$A:$C,Q$2,FALSE)),IF(ISERROR(VLOOKUP(DATA!$P2058,'M2'!$A:$C,Q$2,FALSE)),"NOT PRESENT",VLOOKUP(DATA!$P2058,'M2'!$A:$C,Q$2,FALSE)),VLOOKUP($P2058,'M1'!$A:$C,Q$2,FALSE)),"SPECIFY METHOD")))</f>
        <v>Debris - Zero</v>
      </c>
      <c r="R2058" s="7" t="str">
        <f>IF($N2058=1,IF(ISERROR(VLOOKUP($P2058,'M1'!$A:$C,R$2,FALSE)),"NOT PRESENT",VLOOKUP($P2058,'M1'!$A:$C,R$2,FALSE)),IF($N2058=2,IF(ISERROR(VLOOKUP(DATA!$P2058,'M2'!$A:$C,R$2,FALSE)),"NOT PRESENT",VLOOKUP(DATA!$P2058,'M2'!$A:$C,R$2,FALSE)),IF($N2058=0,IF(ISERROR(VLOOKUP($P2058,'M1'!$A:$C,R$2,FALSE)),IF(ISERROR(VLOOKUP(DATA!$P2058,'M2'!$A:$C,R$2,FALSE)),"NOT PRESENT",VLOOKUP(DATA!$P2058,'M2'!$A:$C,R$2,FALSE)),VLOOKUP($P2058,'M1'!$A:$C,R$2,FALSE)),"SPECIFY METHOD")))</f>
        <v>No Debris found</v>
      </c>
      <c r="S2058" s="33">
        <f t="shared" si="3995"/>
        <v>0</v>
      </c>
      <c r="T2058" s="2">
        <v>0</v>
      </c>
    </row>
    <row r="2059" spans="2:20">
      <c r="B2059" s="2" t="str">
        <f t="shared" ref="B2059:D2059" si="4106">IF(ISERROR(B2058),IF(ISERROR(B2057),IF(ISERROR(B2056),"BLANK",B2056),B2057),B2058)</f>
        <v>LH</v>
      </c>
      <c r="C2059" s="2" t="str">
        <f t="shared" si="4106"/>
        <v>KK</v>
      </c>
      <c r="D2059" s="2" t="str">
        <f t="shared" si="4106"/>
        <v>BC3</v>
      </c>
      <c r="E2059" s="7" t="str">
        <f>IF(ISERROR(VLOOKUP($D2059,SITES!$A:$E,2,FALSE)),"",VLOOKUP($D2059,SITES!$A:$E,2,FALSE))</f>
        <v>Broward County 3</v>
      </c>
      <c r="F2059" s="4">
        <f>IF(ISERROR(VLOOKUP($D2059,SITES!$A:$E,3,FALSE)),"",VLOOKUP($D2059,SITES!$A:$E,3,FALSE))</f>
        <v>26.158633333333334</v>
      </c>
      <c r="G2059" s="31">
        <f>IF(ISERROR(VLOOKUP($D2059,SITES!$A:$E,4,FALSE)),"",VLOOKUP($D2059,SITES!$A:$E,4,FALSE))</f>
        <v>-80.077349999999996</v>
      </c>
      <c r="H2059" s="50">
        <f t="shared" ref="H2059:P2059" si="4107">IF(ISERROR(H2058),IF(ISERROR(H2057),IF(ISERROR(H2056),"BLANK",H2056),H2057),H2058)</f>
        <v>45479</v>
      </c>
      <c r="I2059" s="2">
        <f t="shared" si="4107"/>
        <v>15</v>
      </c>
      <c r="J2059" s="2" t="str">
        <f t="shared" si="4107"/>
        <v>N</v>
      </c>
      <c r="K2059" s="6">
        <f t="shared" si="4107"/>
        <v>0.41666666666666669</v>
      </c>
      <c r="L2059" s="2" t="str">
        <f t="shared" si="4107"/>
        <v>Angela</v>
      </c>
      <c r="M2059" s="2">
        <f t="shared" si="4107"/>
        <v>18.899999999999999</v>
      </c>
      <c r="N2059" s="2">
        <f t="shared" si="4107"/>
        <v>2</v>
      </c>
      <c r="O2059" s="2">
        <f t="shared" si="4107"/>
        <v>2</v>
      </c>
      <c r="P2059" s="2" t="str">
        <f t="shared" si="4107"/>
        <v>dez</v>
      </c>
      <c r="Q2059" s="7" t="str">
        <f>IF($N2059=1,IF(ISERROR(VLOOKUP($P2059,'M1'!$A:$C,Q$2,FALSE)),"NOT PRESENT",VLOOKUP($P2059,'M1'!$A:$C,Q$2,FALSE)),IF($N2059=2,IF(ISERROR(VLOOKUP(DATA!$P2059,'M2'!$A:$C,Q$2,FALSE)),"NOT PRESENT",VLOOKUP(DATA!$P2059,'M2'!$A:$C,Q$2,FALSE)),IF($N2059=0,IF(ISERROR(VLOOKUP($P2059,'M1'!$A:$C,Q$2,FALSE)),IF(ISERROR(VLOOKUP(DATA!$P2059,'M2'!$A:$C,Q$2,FALSE)),"NOT PRESENT",VLOOKUP(DATA!$P2059,'M2'!$A:$C,Q$2,FALSE)),VLOOKUP($P2059,'M1'!$A:$C,Q$2,FALSE)),"SPECIFY METHOD")))</f>
        <v>Debris - Zero</v>
      </c>
      <c r="R2059" s="7" t="str">
        <f>IF($N2059=1,IF(ISERROR(VLOOKUP($P2059,'M1'!$A:$C,R$2,FALSE)),"NOT PRESENT",VLOOKUP($P2059,'M1'!$A:$C,R$2,FALSE)),IF($N2059=2,IF(ISERROR(VLOOKUP(DATA!$P2059,'M2'!$A:$C,R$2,FALSE)),"NOT PRESENT",VLOOKUP(DATA!$P2059,'M2'!$A:$C,R$2,FALSE)),IF($N2059=0,IF(ISERROR(VLOOKUP($P2059,'M1'!$A:$C,R$2,FALSE)),IF(ISERROR(VLOOKUP(DATA!$P2059,'M2'!$A:$C,R$2,FALSE)),"NOT PRESENT",VLOOKUP(DATA!$P2059,'M2'!$A:$C,R$2,FALSE)),VLOOKUP($P2059,'M1'!$A:$C,R$2,FALSE)),"SPECIFY METHOD")))</f>
        <v>No Debris found</v>
      </c>
      <c r="S2059" s="33">
        <f t="shared" si="3995"/>
        <v>0</v>
      </c>
      <c r="T2059" s="2">
        <v>0</v>
      </c>
    </row>
    <row r="2060" spans="2:20">
      <c r="B2060" s="2" t="str">
        <f t="shared" ref="B2060:D2060" si="4108">IF(ISERROR(B2059),IF(ISERROR(B2058),IF(ISERROR(B2057),"BLANK",B2057),B2058),B2059)</f>
        <v>LH</v>
      </c>
      <c r="C2060" s="2" t="str">
        <f t="shared" si="4108"/>
        <v>KK</v>
      </c>
      <c r="D2060" s="2" t="str">
        <f t="shared" si="4108"/>
        <v>BC3</v>
      </c>
      <c r="E2060" s="7" t="str">
        <f>IF(ISERROR(VLOOKUP($D2060,SITES!$A:$E,2,FALSE)),"",VLOOKUP($D2060,SITES!$A:$E,2,FALSE))</f>
        <v>Broward County 3</v>
      </c>
      <c r="F2060" s="4">
        <f>IF(ISERROR(VLOOKUP($D2060,SITES!$A:$E,3,FALSE)),"",VLOOKUP($D2060,SITES!$A:$E,3,FALSE))</f>
        <v>26.158633333333334</v>
      </c>
      <c r="G2060" s="31">
        <f>IF(ISERROR(VLOOKUP($D2060,SITES!$A:$E,4,FALSE)),"",VLOOKUP($D2060,SITES!$A:$E,4,FALSE))</f>
        <v>-80.077349999999996</v>
      </c>
      <c r="H2060" s="50">
        <f t="shared" ref="H2060:P2060" si="4109">IF(ISERROR(H2059),IF(ISERROR(H2058),IF(ISERROR(H2057),"BLANK",H2057),H2058),H2059)</f>
        <v>45479</v>
      </c>
      <c r="I2060" s="2">
        <f t="shared" si="4109"/>
        <v>15</v>
      </c>
      <c r="J2060" s="2" t="str">
        <f t="shared" si="4109"/>
        <v>N</v>
      </c>
      <c r="K2060" s="6">
        <f t="shared" si="4109"/>
        <v>0.41666666666666669</v>
      </c>
      <c r="L2060" s="2" t="str">
        <f t="shared" si="4109"/>
        <v>Angela</v>
      </c>
      <c r="M2060" s="2">
        <f t="shared" si="4109"/>
        <v>18.899999999999999</v>
      </c>
      <c r="N2060" s="2">
        <f t="shared" si="4109"/>
        <v>2</v>
      </c>
      <c r="O2060" s="2">
        <f t="shared" si="4109"/>
        <v>2</v>
      </c>
      <c r="P2060" s="2" t="str">
        <f t="shared" si="4109"/>
        <v>dez</v>
      </c>
      <c r="Q2060" s="7" t="str">
        <f>IF($N2060=1,IF(ISERROR(VLOOKUP($P2060,'M1'!$A:$C,Q$2,FALSE)),"NOT PRESENT",VLOOKUP($P2060,'M1'!$A:$C,Q$2,FALSE)),IF($N2060=2,IF(ISERROR(VLOOKUP(DATA!$P2060,'M2'!$A:$C,Q$2,FALSE)),"NOT PRESENT",VLOOKUP(DATA!$P2060,'M2'!$A:$C,Q$2,FALSE)),IF($N2060=0,IF(ISERROR(VLOOKUP($P2060,'M1'!$A:$C,Q$2,FALSE)),IF(ISERROR(VLOOKUP(DATA!$P2060,'M2'!$A:$C,Q$2,FALSE)),"NOT PRESENT",VLOOKUP(DATA!$P2060,'M2'!$A:$C,Q$2,FALSE)),VLOOKUP($P2060,'M1'!$A:$C,Q$2,FALSE)),"SPECIFY METHOD")))</f>
        <v>Debris - Zero</v>
      </c>
      <c r="R2060" s="7" t="str">
        <f>IF($N2060=1,IF(ISERROR(VLOOKUP($P2060,'M1'!$A:$C,R$2,FALSE)),"NOT PRESENT",VLOOKUP($P2060,'M1'!$A:$C,R$2,FALSE)),IF($N2060=2,IF(ISERROR(VLOOKUP(DATA!$P2060,'M2'!$A:$C,R$2,FALSE)),"NOT PRESENT",VLOOKUP(DATA!$P2060,'M2'!$A:$C,R$2,FALSE)),IF($N2060=0,IF(ISERROR(VLOOKUP($P2060,'M1'!$A:$C,R$2,FALSE)),IF(ISERROR(VLOOKUP(DATA!$P2060,'M2'!$A:$C,R$2,FALSE)),"NOT PRESENT",VLOOKUP(DATA!$P2060,'M2'!$A:$C,R$2,FALSE)),VLOOKUP($P2060,'M1'!$A:$C,R$2,FALSE)),"SPECIFY METHOD")))</f>
        <v>No Debris found</v>
      </c>
      <c r="S2060" s="33">
        <f t="shared" si="3995"/>
        <v>0</v>
      </c>
      <c r="T2060" s="2">
        <v>0</v>
      </c>
    </row>
    <row r="2061" spans="2:20">
      <c r="B2061" s="2" t="str">
        <f t="shared" ref="B2061:D2061" si="4110">IF(ISERROR(B2060),IF(ISERROR(B2059),IF(ISERROR(B2058),"BLANK",B2058),B2059),B2060)</f>
        <v>LH</v>
      </c>
      <c r="C2061" s="2" t="str">
        <f t="shared" si="4110"/>
        <v>KK</v>
      </c>
      <c r="D2061" s="2" t="str">
        <f t="shared" si="4110"/>
        <v>BC3</v>
      </c>
      <c r="E2061" s="7" t="str">
        <f>IF(ISERROR(VLOOKUP($D2061,SITES!$A:$E,2,FALSE)),"",VLOOKUP($D2061,SITES!$A:$E,2,FALSE))</f>
        <v>Broward County 3</v>
      </c>
      <c r="F2061" s="4">
        <f>IF(ISERROR(VLOOKUP($D2061,SITES!$A:$E,3,FALSE)),"",VLOOKUP($D2061,SITES!$A:$E,3,FALSE))</f>
        <v>26.158633333333334</v>
      </c>
      <c r="G2061" s="31">
        <f>IF(ISERROR(VLOOKUP($D2061,SITES!$A:$E,4,FALSE)),"",VLOOKUP($D2061,SITES!$A:$E,4,FALSE))</f>
        <v>-80.077349999999996</v>
      </c>
      <c r="H2061" s="50">
        <f t="shared" ref="H2061:P2061" si="4111">IF(ISERROR(H2060),IF(ISERROR(H2059),IF(ISERROR(H2058),"BLANK",H2058),H2059),H2060)</f>
        <v>45479</v>
      </c>
      <c r="I2061" s="2">
        <f t="shared" si="4111"/>
        <v>15</v>
      </c>
      <c r="J2061" s="2" t="str">
        <f t="shared" si="4111"/>
        <v>N</v>
      </c>
      <c r="K2061" s="6">
        <f t="shared" si="4111"/>
        <v>0.41666666666666669</v>
      </c>
      <c r="L2061" s="2" t="str">
        <f t="shared" si="4111"/>
        <v>Angela</v>
      </c>
      <c r="M2061" s="2">
        <f t="shared" si="4111"/>
        <v>18.899999999999999</v>
      </c>
      <c r="N2061" s="2">
        <f t="shared" si="4111"/>
        <v>2</v>
      </c>
      <c r="O2061" s="2">
        <f t="shared" si="4111"/>
        <v>2</v>
      </c>
      <c r="P2061" s="2" t="str">
        <f t="shared" si="4111"/>
        <v>dez</v>
      </c>
      <c r="Q2061" s="7" t="str">
        <f>IF($N2061=1,IF(ISERROR(VLOOKUP($P2061,'M1'!$A:$C,Q$2,FALSE)),"NOT PRESENT",VLOOKUP($P2061,'M1'!$A:$C,Q$2,FALSE)),IF($N2061=2,IF(ISERROR(VLOOKUP(DATA!$P2061,'M2'!$A:$C,Q$2,FALSE)),"NOT PRESENT",VLOOKUP(DATA!$P2061,'M2'!$A:$C,Q$2,FALSE)),IF($N2061=0,IF(ISERROR(VLOOKUP($P2061,'M1'!$A:$C,Q$2,FALSE)),IF(ISERROR(VLOOKUP(DATA!$P2061,'M2'!$A:$C,Q$2,FALSE)),"NOT PRESENT",VLOOKUP(DATA!$P2061,'M2'!$A:$C,Q$2,FALSE)),VLOOKUP($P2061,'M1'!$A:$C,Q$2,FALSE)),"SPECIFY METHOD")))</f>
        <v>Debris - Zero</v>
      </c>
      <c r="R2061" s="7" t="str">
        <f>IF($N2061=1,IF(ISERROR(VLOOKUP($P2061,'M1'!$A:$C,R$2,FALSE)),"NOT PRESENT",VLOOKUP($P2061,'M1'!$A:$C,R$2,FALSE)),IF($N2061=2,IF(ISERROR(VLOOKUP(DATA!$P2061,'M2'!$A:$C,R$2,FALSE)),"NOT PRESENT",VLOOKUP(DATA!$P2061,'M2'!$A:$C,R$2,FALSE)),IF($N2061=0,IF(ISERROR(VLOOKUP($P2061,'M1'!$A:$C,R$2,FALSE)),IF(ISERROR(VLOOKUP(DATA!$P2061,'M2'!$A:$C,R$2,FALSE)),"NOT PRESENT",VLOOKUP(DATA!$P2061,'M2'!$A:$C,R$2,FALSE)),VLOOKUP($P2061,'M1'!$A:$C,R$2,FALSE)),"SPECIFY METHOD")))</f>
        <v>No Debris found</v>
      </c>
      <c r="S2061" s="33">
        <f t="shared" si="3995"/>
        <v>0</v>
      </c>
      <c r="T2061" s="2">
        <v>0</v>
      </c>
    </row>
    <row r="2062" spans="2:20">
      <c r="B2062" s="2" t="str">
        <f t="shared" ref="B2062:D2062" si="4112">IF(ISERROR(B2061),IF(ISERROR(B2060),IF(ISERROR(B2059),"BLANK",B2059),B2060),B2061)</f>
        <v>LH</v>
      </c>
      <c r="C2062" s="2" t="str">
        <f t="shared" si="4112"/>
        <v>KK</v>
      </c>
      <c r="D2062" s="2" t="str">
        <f t="shared" si="4112"/>
        <v>BC3</v>
      </c>
      <c r="E2062" s="7" t="str">
        <f>IF(ISERROR(VLOOKUP($D2062,SITES!$A:$E,2,FALSE)),"",VLOOKUP($D2062,SITES!$A:$E,2,FALSE))</f>
        <v>Broward County 3</v>
      </c>
      <c r="F2062" s="4">
        <f>IF(ISERROR(VLOOKUP($D2062,SITES!$A:$E,3,FALSE)),"",VLOOKUP($D2062,SITES!$A:$E,3,FALSE))</f>
        <v>26.158633333333334</v>
      </c>
      <c r="G2062" s="31">
        <f>IF(ISERROR(VLOOKUP($D2062,SITES!$A:$E,4,FALSE)),"",VLOOKUP($D2062,SITES!$A:$E,4,FALSE))</f>
        <v>-80.077349999999996</v>
      </c>
      <c r="H2062" s="50">
        <f t="shared" ref="H2062:P2062" si="4113">IF(ISERROR(H2061),IF(ISERROR(H2060),IF(ISERROR(H2059),"BLANK",H2059),H2060),H2061)</f>
        <v>45479</v>
      </c>
      <c r="I2062" s="2">
        <f t="shared" si="4113"/>
        <v>15</v>
      </c>
      <c r="J2062" s="2" t="str">
        <f t="shared" si="4113"/>
        <v>N</v>
      </c>
      <c r="K2062" s="6">
        <f t="shared" si="4113"/>
        <v>0.41666666666666669</v>
      </c>
      <c r="L2062" s="2" t="str">
        <f t="shared" si="4113"/>
        <v>Angela</v>
      </c>
      <c r="M2062" s="2">
        <f t="shared" si="4113"/>
        <v>18.899999999999999</v>
      </c>
      <c r="N2062" s="2">
        <f t="shared" si="4113"/>
        <v>2</v>
      </c>
      <c r="O2062" s="2">
        <f t="shared" si="4113"/>
        <v>2</v>
      </c>
      <c r="P2062" s="2" t="str">
        <f t="shared" si="4113"/>
        <v>dez</v>
      </c>
      <c r="Q2062" s="7" t="str">
        <f>IF($N2062=1,IF(ISERROR(VLOOKUP($P2062,'M1'!$A:$C,Q$2,FALSE)),"NOT PRESENT",VLOOKUP($P2062,'M1'!$A:$C,Q$2,FALSE)),IF($N2062=2,IF(ISERROR(VLOOKUP(DATA!$P2062,'M2'!$A:$C,Q$2,FALSE)),"NOT PRESENT",VLOOKUP(DATA!$P2062,'M2'!$A:$C,Q$2,FALSE)),IF($N2062=0,IF(ISERROR(VLOOKUP($P2062,'M1'!$A:$C,Q$2,FALSE)),IF(ISERROR(VLOOKUP(DATA!$P2062,'M2'!$A:$C,Q$2,FALSE)),"NOT PRESENT",VLOOKUP(DATA!$P2062,'M2'!$A:$C,Q$2,FALSE)),VLOOKUP($P2062,'M1'!$A:$C,Q$2,FALSE)),"SPECIFY METHOD")))</f>
        <v>Debris - Zero</v>
      </c>
      <c r="R2062" s="7" t="str">
        <f>IF($N2062=1,IF(ISERROR(VLOOKUP($P2062,'M1'!$A:$C,R$2,FALSE)),"NOT PRESENT",VLOOKUP($P2062,'M1'!$A:$C,R$2,FALSE)),IF($N2062=2,IF(ISERROR(VLOOKUP(DATA!$P2062,'M2'!$A:$C,R$2,FALSE)),"NOT PRESENT",VLOOKUP(DATA!$P2062,'M2'!$A:$C,R$2,FALSE)),IF($N2062=0,IF(ISERROR(VLOOKUP($P2062,'M1'!$A:$C,R$2,FALSE)),IF(ISERROR(VLOOKUP(DATA!$P2062,'M2'!$A:$C,R$2,FALSE)),"NOT PRESENT",VLOOKUP(DATA!$P2062,'M2'!$A:$C,R$2,FALSE)),VLOOKUP($P2062,'M1'!$A:$C,R$2,FALSE)),"SPECIFY METHOD")))</f>
        <v>No Debris found</v>
      </c>
      <c r="S2062" s="33">
        <f t="shared" si="3995"/>
        <v>0</v>
      </c>
      <c r="T2062" s="2">
        <v>0</v>
      </c>
    </row>
    <row r="2063" spans="2:20">
      <c r="B2063" s="2" t="str">
        <f t="shared" ref="B2063:D2063" si="4114">IF(ISERROR(B2062),IF(ISERROR(B2061),IF(ISERROR(B2060),"BLANK",B2060),B2061),B2062)</f>
        <v>LH</v>
      </c>
      <c r="C2063" s="2" t="str">
        <f t="shared" si="4114"/>
        <v>KK</v>
      </c>
      <c r="D2063" s="2" t="str">
        <f t="shared" si="4114"/>
        <v>BC3</v>
      </c>
      <c r="E2063" s="7" t="str">
        <f>IF(ISERROR(VLOOKUP($D2063,SITES!$A:$E,2,FALSE)),"",VLOOKUP($D2063,SITES!$A:$E,2,FALSE))</f>
        <v>Broward County 3</v>
      </c>
      <c r="F2063" s="4">
        <f>IF(ISERROR(VLOOKUP($D2063,SITES!$A:$E,3,FALSE)),"",VLOOKUP($D2063,SITES!$A:$E,3,FALSE))</f>
        <v>26.158633333333334</v>
      </c>
      <c r="G2063" s="31">
        <f>IF(ISERROR(VLOOKUP($D2063,SITES!$A:$E,4,FALSE)),"",VLOOKUP($D2063,SITES!$A:$E,4,FALSE))</f>
        <v>-80.077349999999996</v>
      </c>
      <c r="H2063" s="50">
        <f t="shared" ref="H2063:P2063" si="4115">IF(ISERROR(H2062),IF(ISERROR(H2061),IF(ISERROR(H2060),"BLANK",H2060),H2061),H2062)</f>
        <v>45479</v>
      </c>
      <c r="I2063" s="2">
        <f t="shared" si="4115"/>
        <v>15</v>
      </c>
      <c r="J2063" s="2" t="str">
        <f t="shared" si="4115"/>
        <v>N</v>
      </c>
      <c r="K2063" s="6">
        <f t="shared" si="4115"/>
        <v>0.41666666666666669</v>
      </c>
      <c r="L2063" s="2" t="str">
        <f t="shared" si="4115"/>
        <v>Angela</v>
      </c>
      <c r="M2063" s="2">
        <f t="shared" si="4115"/>
        <v>18.899999999999999</v>
      </c>
      <c r="N2063" s="2">
        <f t="shared" si="4115"/>
        <v>2</v>
      </c>
      <c r="O2063" s="2">
        <f t="shared" si="4115"/>
        <v>2</v>
      </c>
      <c r="P2063" s="2" t="str">
        <f t="shared" si="4115"/>
        <v>dez</v>
      </c>
      <c r="Q2063" s="7" t="str">
        <f>IF($N2063=1,IF(ISERROR(VLOOKUP($P2063,'M1'!$A:$C,Q$2,FALSE)),"NOT PRESENT",VLOOKUP($P2063,'M1'!$A:$C,Q$2,FALSE)),IF($N2063=2,IF(ISERROR(VLOOKUP(DATA!$P2063,'M2'!$A:$C,Q$2,FALSE)),"NOT PRESENT",VLOOKUP(DATA!$P2063,'M2'!$A:$C,Q$2,FALSE)),IF($N2063=0,IF(ISERROR(VLOOKUP($P2063,'M1'!$A:$C,Q$2,FALSE)),IF(ISERROR(VLOOKUP(DATA!$P2063,'M2'!$A:$C,Q$2,FALSE)),"NOT PRESENT",VLOOKUP(DATA!$P2063,'M2'!$A:$C,Q$2,FALSE)),VLOOKUP($P2063,'M1'!$A:$C,Q$2,FALSE)),"SPECIFY METHOD")))</f>
        <v>Debris - Zero</v>
      </c>
      <c r="R2063" s="7" t="str">
        <f>IF($N2063=1,IF(ISERROR(VLOOKUP($P2063,'M1'!$A:$C,R$2,FALSE)),"NOT PRESENT",VLOOKUP($P2063,'M1'!$A:$C,R$2,FALSE)),IF($N2063=2,IF(ISERROR(VLOOKUP(DATA!$P2063,'M2'!$A:$C,R$2,FALSE)),"NOT PRESENT",VLOOKUP(DATA!$P2063,'M2'!$A:$C,R$2,FALSE)),IF($N2063=0,IF(ISERROR(VLOOKUP($P2063,'M1'!$A:$C,R$2,FALSE)),IF(ISERROR(VLOOKUP(DATA!$P2063,'M2'!$A:$C,R$2,FALSE)),"NOT PRESENT",VLOOKUP(DATA!$P2063,'M2'!$A:$C,R$2,FALSE)),VLOOKUP($P2063,'M1'!$A:$C,R$2,FALSE)),"SPECIFY METHOD")))</f>
        <v>No Debris found</v>
      </c>
      <c r="S2063" s="33">
        <f t="shared" si="3995"/>
        <v>0</v>
      </c>
      <c r="T2063" s="2">
        <v>0</v>
      </c>
    </row>
    <row r="2064" spans="2:20">
      <c r="B2064" s="2" t="str">
        <f t="shared" ref="B2064:D2064" si="4116">IF(ISERROR(B2063),IF(ISERROR(B2062),IF(ISERROR(B2061),"BLANK",B2061),B2062),B2063)</f>
        <v>LH</v>
      </c>
      <c r="C2064" s="2" t="str">
        <f t="shared" si="4116"/>
        <v>KK</v>
      </c>
      <c r="D2064" s="2" t="str">
        <f t="shared" si="4116"/>
        <v>BC3</v>
      </c>
      <c r="E2064" s="7" t="str">
        <f>IF(ISERROR(VLOOKUP($D2064,SITES!$A:$E,2,FALSE)),"",VLOOKUP($D2064,SITES!$A:$E,2,FALSE))</f>
        <v>Broward County 3</v>
      </c>
      <c r="F2064" s="4">
        <f>IF(ISERROR(VLOOKUP($D2064,SITES!$A:$E,3,FALSE)),"",VLOOKUP($D2064,SITES!$A:$E,3,FALSE))</f>
        <v>26.158633333333334</v>
      </c>
      <c r="G2064" s="31">
        <f>IF(ISERROR(VLOOKUP($D2064,SITES!$A:$E,4,FALSE)),"",VLOOKUP($D2064,SITES!$A:$E,4,FALSE))</f>
        <v>-80.077349999999996</v>
      </c>
      <c r="H2064" s="50">
        <f t="shared" ref="H2064:P2064" si="4117">IF(ISERROR(H2063),IF(ISERROR(H2062),IF(ISERROR(H2061),"BLANK",H2061),H2062),H2063)</f>
        <v>45479</v>
      </c>
      <c r="I2064" s="2">
        <f t="shared" si="4117"/>
        <v>15</v>
      </c>
      <c r="J2064" s="2" t="str">
        <f t="shared" si="4117"/>
        <v>N</v>
      </c>
      <c r="K2064" s="6">
        <f t="shared" si="4117"/>
        <v>0.41666666666666669</v>
      </c>
      <c r="L2064" s="2" t="str">
        <f t="shared" si="4117"/>
        <v>Angela</v>
      </c>
      <c r="M2064" s="2">
        <f t="shared" si="4117"/>
        <v>18.899999999999999</v>
      </c>
      <c r="N2064" s="2">
        <f t="shared" si="4117"/>
        <v>2</v>
      </c>
      <c r="O2064" s="2">
        <f t="shared" si="4117"/>
        <v>2</v>
      </c>
      <c r="P2064" s="2" t="str">
        <f t="shared" si="4117"/>
        <v>dez</v>
      </c>
      <c r="Q2064" s="7" t="str">
        <f>IF($N2064=1,IF(ISERROR(VLOOKUP($P2064,'M1'!$A:$C,Q$2,FALSE)),"NOT PRESENT",VLOOKUP($P2064,'M1'!$A:$C,Q$2,FALSE)),IF($N2064=2,IF(ISERROR(VLOOKUP(DATA!$P2064,'M2'!$A:$C,Q$2,FALSE)),"NOT PRESENT",VLOOKUP(DATA!$P2064,'M2'!$A:$C,Q$2,FALSE)),IF($N2064=0,IF(ISERROR(VLOOKUP($P2064,'M1'!$A:$C,Q$2,FALSE)),IF(ISERROR(VLOOKUP(DATA!$P2064,'M2'!$A:$C,Q$2,FALSE)),"NOT PRESENT",VLOOKUP(DATA!$P2064,'M2'!$A:$C,Q$2,FALSE)),VLOOKUP($P2064,'M1'!$A:$C,Q$2,FALSE)),"SPECIFY METHOD")))</f>
        <v>Debris - Zero</v>
      </c>
      <c r="R2064" s="7" t="str">
        <f>IF($N2064=1,IF(ISERROR(VLOOKUP($P2064,'M1'!$A:$C,R$2,FALSE)),"NOT PRESENT",VLOOKUP($P2064,'M1'!$A:$C,R$2,FALSE)),IF($N2064=2,IF(ISERROR(VLOOKUP(DATA!$P2064,'M2'!$A:$C,R$2,FALSE)),"NOT PRESENT",VLOOKUP(DATA!$P2064,'M2'!$A:$C,R$2,FALSE)),IF($N2064=0,IF(ISERROR(VLOOKUP($P2064,'M1'!$A:$C,R$2,FALSE)),IF(ISERROR(VLOOKUP(DATA!$P2064,'M2'!$A:$C,R$2,FALSE)),"NOT PRESENT",VLOOKUP(DATA!$P2064,'M2'!$A:$C,R$2,FALSE)),VLOOKUP($P2064,'M1'!$A:$C,R$2,FALSE)),"SPECIFY METHOD")))</f>
        <v>No Debris found</v>
      </c>
      <c r="S2064" s="33">
        <f t="shared" si="3995"/>
        <v>0</v>
      </c>
      <c r="T2064" s="2">
        <v>0</v>
      </c>
    </row>
    <row r="2065" spans="2:20">
      <c r="B2065" s="2" t="str">
        <f t="shared" ref="B2065:D2065" si="4118">IF(ISERROR(B2064),IF(ISERROR(B2063),IF(ISERROR(B2062),"BLANK",B2062),B2063),B2064)</f>
        <v>LH</v>
      </c>
      <c r="C2065" s="2" t="str">
        <f t="shared" si="4118"/>
        <v>KK</v>
      </c>
      <c r="D2065" s="2" t="str">
        <f t="shared" si="4118"/>
        <v>BC3</v>
      </c>
      <c r="E2065" s="7" t="str">
        <f>IF(ISERROR(VLOOKUP($D2065,SITES!$A:$E,2,FALSE)),"",VLOOKUP($D2065,SITES!$A:$E,2,FALSE))</f>
        <v>Broward County 3</v>
      </c>
      <c r="F2065" s="4">
        <f>IF(ISERROR(VLOOKUP($D2065,SITES!$A:$E,3,FALSE)),"",VLOOKUP($D2065,SITES!$A:$E,3,FALSE))</f>
        <v>26.158633333333334</v>
      </c>
      <c r="G2065" s="31">
        <f>IF(ISERROR(VLOOKUP($D2065,SITES!$A:$E,4,FALSE)),"",VLOOKUP($D2065,SITES!$A:$E,4,FALSE))</f>
        <v>-80.077349999999996</v>
      </c>
      <c r="H2065" s="50">
        <f t="shared" ref="H2065:P2065" si="4119">IF(ISERROR(H2064),IF(ISERROR(H2063),IF(ISERROR(H2062),"BLANK",H2062),H2063),H2064)</f>
        <v>45479</v>
      </c>
      <c r="I2065" s="2">
        <f t="shared" si="4119"/>
        <v>15</v>
      </c>
      <c r="J2065" s="2" t="str">
        <f t="shared" si="4119"/>
        <v>N</v>
      </c>
      <c r="K2065" s="6">
        <f t="shared" si="4119"/>
        <v>0.41666666666666669</v>
      </c>
      <c r="L2065" s="2" t="str">
        <f t="shared" si="4119"/>
        <v>Angela</v>
      </c>
      <c r="M2065" s="2">
        <f t="shared" si="4119"/>
        <v>18.899999999999999</v>
      </c>
      <c r="N2065" s="2">
        <f t="shared" si="4119"/>
        <v>2</v>
      </c>
      <c r="O2065" s="2">
        <f t="shared" si="4119"/>
        <v>2</v>
      </c>
      <c r="P2065" s="2" t="str">
        <f t="shared" si="4119"/>
        <v>dez</v>
      </c>
      <c r="Q2065" s="7" t="str">
        <f>IF($N2065=1,IF(ISERROR(VLOOKUP($P2065,'M1'!$A:$C,Q$2,FALSE)),"NOT PRESENT",VLOOKUP($P2065,'M1'!$A:$C,Q$2,FALSE)),IF($N2065=2,IF(ISERROR(VLOOKUP(DATA!$P2065,'M2'!$A:$C,Q$2,FALSE)),"NOT PRESENT",VLOOKUP(DATA!$P2065,'M2'!$A:$C,Q$2,FALSE)),IF($N2065=0,IF(ISERROR(VLOOKUP($P2065,'M1'!$A:$C,Q$2,FALSE)),IF(ISERROR(VLOOKUP(DATA!$P2065,'M2'!$A:$C,Q$2,FALSE)),"NOT PRESENT",VLOOKUP(DATA!$P2065,'M2'!$A:$C,Q$2,FALSE)),VLOOKUP($P2065,'M1'!$A:$C,Q$2,FALSE)),"SPECIFY METHOD")))</f>
        <v>Debris - Zero</v>
      </c>
      <c r="R2065" s="7" t="str">
        <f>IF($N2065=1,IF(ISERROR(VLOOKUP($P2065,'M1'!$A:$C,R$2,FALSE)),"NOT PRESENT",VLOOKUP($P2065,'M1'!$A:$C,R$2,FALSE)),IF($N2065=2,IF(ISERROR(VLOOKUP(DATA!$P2065,'M2'!$A:$C,R$2,FALSE)),"NOT PRESENT",VLOOKUP(DATA!$P2065,'M2'!$A:$C,R$2,FALSE)),IF($N2065=0,IF(ISERROR(VLOOKUP($P2065,'M1'!$A:$C,R$2,FALSE)),IF(ISERROR(VLOOKUP(DATA!$P2065,'M2'!$A:$C,R$2,FALSE)),"NOT PRESENT",VLOOKUP(DATA!$P2065,'M2'!$A:$C,R$2,FALSE)),VLOOKUP($P2065,'M1'!$A:$C,R$2,FALSE)),"SPECIFY METHOD")))</f>
        <v>No Debris found</v>
      </c>
      <c r="S2065" s="33">
        <f t="shared" si="3995"/>
        <v>0</v>
      </c>
      <c r="T2065" s="2">
        <v>0</v>
      </c>
    </row>
    <row r="2066" spans="2:20">
      <c r="B2066" s="2" t="str">
        <f t="shared" ref="B2066:D2066" si="4120">IF(ISERROR(B2065),IF(ISERROR(B2064),IF(ISERROR(B2063),"BLANK",B2063),B2064),B2065)</f>
        <v>LH</v>
      </c>
      <c r="C2066" s="2" t="str">
        <f t="shared" si="4120"/>
        <v>KK</v>
      </c>
      <c r="D2066" s="2" t="str">
        <f t="shared" si="4120"/>
        <v>BC3</v>
      </c>
      <c r="E2066" s="7" t="str">
        <f>IF(ISERROR(VLOOKUP($D2066,SITES!$A:$E,2,FALSE)),"",VLOOKUP($D2066,SITES!$A:$E,2,FALSE))</f>
        <v>Broward County 3</v>
      </c>
      <c r="F2066" s="4">
        <f>IF(ISERROR(VLOOKUP($D2066,SITES!$A:$E,3,FALSE)),"",VLOOKUP($D2066,SITES!$A:$E,3,FALSE))</f>
        <v>26.158633333333334</v>
      </c>
      <c r="G2066" s="31">
        <f>IF(ISERROR(VLOOKUP($D2066,SITES!$A:$E,4,FALSE)),"",VLOOKUP($D2066,SITES!$A:$E,4,FALSE))</f>
        <v>-80.077349999999996</v>
      </c>
      <c r="H2066" s="50">
        <f t="shared" ref="H2066:P2066" si="4121">IF(ISERROR(H2065),IF(ISERROR(H2064),IF(ISERROR(H2063),"BLANK",H2063),H2064),H2065)</f>
        <v>45479</v>
      </c>
      <c r="I2066" s="2">
        <f t="shared" si="4121"/>
        <v>15</v>
      </c>
      <c r="J2066" s="2" t="str">
        <f t="shared" si="4121"/>
        <v>N</v>
      </c>
      <c r="K2066" s="6">
        <f t="shared" si="4121"/>
        <v>0.41666666666666669</v>
      </c>
      <c r="L2066" s="2" t="str">
        <f t="shared" si="4121"/>
        <v>Angela</v>
      </c>
      <c r="M2066" s="2">
        <f t="shared" si="4121"/>
        <v>18.899999999999999</v>
      </c>
      <c r="N2066" s="2">
        <f t="shared" si="4121"/>
        <v>2</v>
      </c>
      <c r="O2066" s="2">
        <f t="shared" si="4121"/>
        <v>2</v>
      </c>
      <c r="P2066" s="2" t="str">
        <f t="shared" si="4121"/>
        <v>dez</v>
      </c>
      <c r="Q2066" s="7" t="str">
        <f>IF($N2066=1,IF(ISERROR(VLOOKUP($P2066,'M1'!$A:$C,Q$2,FALSE)),"NOT PRESENT",VLOOKUP($P2066,'M1'!$A:$C,Q$2,FALSE)),IF($N2066=2,IF(ISERROR(VLOOKUP(DATA!$P2066,'M2'!$A:$C,Q$2,FALSE)),"NOT PRESENT",VLOOKUP(DATA!$P2066,'M2'!$A:$C,Q$2,FALSE)),IF($N2066=0,IF(ISERROR(VLOOKUP($P2066,'M1'!$A:$C,Q$2,FALSE)),IF(ISERROR(VLOOKUP(DATA!$P2066,'M2'!$A:$C,Q$2,FALSE)),"NOT PRESENT",VLOOKUP(DATA!$P2066,'M2'!$A:$C,Q$2,FALSE)),VLOOKUP($P2066,'M1'!$A:$C,Q$2,FALSE)),"SPECIFY METHOD")))</f>
        <v>Debris - Zero</v>
      </c>
      <c r="R2066" s="7" t="str">
        <f>IF($N2066=1,IF(ISERROR(VLOOKUP($P2066,'M1'!$A:$C,R$2,FALSE)),"NOT PRESENT",VLOOKUP($P2066,'M1'!$A:$C,R$2,FALSE)),IF($N2066=2,IF(ISERROR(VLOOKUP(DATA!$P2066,'M2'!$A:$C,R$2,FALSE)),"NOT PRESENT",VLOOKUP(DATA!$P2066,'M2'!$A:$C,R$2,FALSE)),IF($N2066=0,IF(ISERROR(VLOOKUP($P2066,'M1'!$A:$C,R$2,FALSE)),IF(ISERROR(VLOOKUP(DATA!$P2066,'M2'!$A:$C,R$2,FALSE)),"NOT PRESENT",VLOOKUP(DATA!$P2066,'M2'!$A:$C,R$2,FALSE)),VLOOKUP($P2066,'M1'!$A:$C,R$2,FALSE)),"SPECIFY METHOD")))</f>
        <v>No Debris found</v>
      </c>
      <c r="S2066" s="33">
        <f t="shared" si="3995"/>
        <v>0</v>
      </c>
      <c r="T2066" s="2">
        <v>0</v>
      </c>
    </row>
    <row r="2067" spans="2:20">
      <c r="B2067" s="2" t="str">
        <f t="shared" ref="B2067:D2067" si="4122">IF(ISERROR(B2066),IF(ISERROR(B2065),IF(ISERROR(B2064),"BLANK",B2064),B2065),B2066)</f>
        <v>LH</v>
      </c>
      <c r="C2067" s="2" t="str">
        <f t="shared" si="4122"/>
        <v>KK</v>
      </c>
      <c r="D2067" s="2" t="str">
        <f t="shared" si="4122"/>
        <v>BC3</v>
      </c>
      <c r="E2067" s="7" t="str">
        <f>IF(ISERROR(VLOOKUP($D2067,SITES!$A:$E,2,FALSE)),"",VLOOKUP($D2067,SITES!$A:$E,2,FALSE))</f>
        <v>Broward County 3</v>
      </c>
      <c r="F2067" s="4">
        <f>IF(ISERROR(VLOOKUP($D2067,SITES!$A:$E,3,FALSE)),"",VLOOKUP($D2067,SITES!$A:$E,3,FALSE))</f>
        <v>26.158633333333334</v>
      </c>
      <c r="G2067" s="31">
        <f>IF(ISERROR(VLOOKUP($D2067,SITES!$A:$E,4,FALSE)),"",VLOOKUP($D2067,SITES!$A:$E,4,FALSE))</f>
        <v>-80.077349999999996</v>
      </c>
      <c r="H2067" s="50">
        <f t="shared" ref="H2067:P2067" si="4123">IF(ISERROR(H2066),IF(ISERROR(H2065),IF(ISERROR(H2064),"BLANK",H2064),H2065),H2066)</f>
        <v>45479</v>
      </c>
      <c r="I2067" s="2">
        <f t="shared" si="4123"/>
        <v>15</v>
      </c>
      <c r="J2067" s="2" t="str">
        <f t="shared" si="4123"/>
        <v>N</v>
      </c>
      <c r="K2067" s="6">
        <f t="shared" si="4123"/>
        <v>0.41666666666666669</v>
      </c>
      <c r="L2067" s="2" t="str">
        <f t="shared" si="4123"/>
        <v>Angela</v>
      </c>
      <c r="M2067" s="2">
        <f t="shared" si="4123"/>
        <v>18.899999999999999</v>
      </c>
      <c r="N2067" s="2">
        <f t="shared" si="4123"/>
        <v>2</v>
      </c>
      <c r="O2067" s="2">
        <f t="shared" si="4123"/>
        <v>2</v>
      </c>
      <c r="P2067" s="2" t="str">
        <f t="shared" si="4123"/>
        <v>dez</v>
      </c>
      <c r="Q2067" s="7" t="str">
        <f>IF($N2067=1,IF(ISERROR(VLOOKUP($P2067,'M1'!$A:$C,Q$2,FALSE)),"NOT PRESENT",VLOOKUP($P2067,'M1'!$A:$C,Q$2,FALSE)),IF($N2067=2,IF(ISERROR(VLOOKUP(DATA!$P2067,'M2'!$A:$C,Q$2,FALSE)),"NOT PRESENT",VLOOKUP(DATA!$P2067,'M2'!$A:$C,Q$2,FALSE)),IF($N2067=0,IF(ISERROR(VLOOKUP($P2067,'M1'!$A:$C,Q$2,FALSE)),IF(ISERROR(VLOOKUP(DATA!$P2067,'M2'!$A:$C,Q$2,FALSE)),"NOT PRESENT",VLOOKUP(DATA!$P2067,'M2'!$A:$C,Q$2,FALSE)),VLOOKUP($P2067,'M1'!$A:$C,Q$2,FALSE)),"SPECIFY METHOD")))</f>
        <v>Debris - Zero</v>
      </c>
      <c r="R2067" s="7" t="str">
        <f>IF($N2067=1,IF(ISERROR(VLOOKUP($P2067,'M1'!$A:$C,R$2,FALSE)),"NOT PRESENT",VLOOKUP($P2067,'M1'!$A:$C,R$2,FALSE)),IF($N2067=2,IF(ISERROR(VLOOKUP(DATA!$P2067,'M2'!$A:$C,R$2,FALSE)),"NOT PRESENT",VLOOKUP(DATA!$P2067,'M2'!$A:$C,R$2,FALSE)),IF($N2067=0,IF(ISERROR(VLOOKUP($P2067,'M1'!$A:$C,R$2,FALSE)),IF(ISERROR(VLOOKUP(DATA!$P2067,'M2'!$A:$C,R$2,FALSE)),"NOT PRESENT",VLOOKUP(DATA!$P2067,'M2'!$A:$C,R$2,FALSE)),VLOOKUP($P2067,'M1'!$A:$C,R$2,FALSE)),"SPECIFY METHOD")))</f>
        <v>No Debris found</v>
      </c>
      <c r="S2067" s="33">
        <f t="shared" ref="S2067:S2130" si="4124">SUM(T2067:AV2067)</f>
        <v>0</v>
      </c>
      <c r="T2067" s="2">
        <v>0</v>
      </c>
    </row>
    <row r="2068" spans="2:20">
      <c r="B2068" s="2" t="str">
        <f t="shared" ref="B2068:D2068" si="4125">IF(ISERROR(B2067),IF(ISERROR(B2066),IF(ISERROR(B2065),"BLANK",B2065),B2066),B2067)</f>
        <v>LH</v>
      </c>
      <c r="C2068" s="2" t="str">
        <f t="shared" si="4125"/>
        <v>KK</v>
      </c>
      <c r="D2068" s="2" t="str">
        <f t="shared" si="4125"/>
        <v>BC3</v>
      </c>
      <c r="E2068" s="7" t="str">
        <f>IF(ISERROR(VLOOKUP($D2068,SITES!$A:$E,2,FALSE)),"",VLOOKUP($D2068,SITES!$A:$E,2,FALSE))</f>
        <v>Broward County 3</v>
      </c>
      <c r="F2068" s="4">
        <f>IF(ISERROR(VLOOKUP($D2068,SITES!$A:$E,3,FALSE)),"",VLOOKUP($D2068,SITES!$A:$E,3,FALSE))</f>
        <v>26.158633333333334</v>
      </c>
      <c r="G2068" s="31">
        <f>IF(ISERROR(VLOOKUP($D2068,SITES!$A:$E,4,FALSE)),"",VLOOKUP($D2068,SITES!$A:$E,4,FALSE))</f>
        <v>-80.077349999999996</v>
      </c>
      <c r="H2068" s="50">
        <f t="shared" ref="H2068:P2068" si="4126">IF(ISERROR(H2067),IF(ISERROR(H2066),IF(ISERROR(H2065),"BLANK",H2065),H2066),H2067)</f>
        <v>45479</v>
      </c>
      <c r="I2068" s="2">
        <f t="shared" si="4126"/>
        <v>15</v>
      </c>
      <c r="J2068" s="2" t="str">
        <f t="shared" si="4126"/>
        <v>N</v>
      </c>
      <c r="K2068" s="6">
        <f t="shared" si="4126"/>
        <v>0.41666666666666669</v>
      </c>
      <c r="L2068" s="2" t="str">
        <f t="shared" si="4126"/>
        <v>Angela</v>
      </c>
      <c r="M2068" s="2">
        <f t="shared" si="4126"/>
        <v>18.899999999999999</v>
      </c>
      <c r="N2068" s="2">
        <f t="shared" si="4126"/>
        <v>2</v>
      </c>
      <c r="O2068" s="2">
        <f t="shared" si="4126"/>
        <v>2</v>
      </c>
      <c r="P2068" s="2" t="str">
        <f t="shared" si="4126"/>
        <v>dez</v>
      </c>
      <c r="Q2068" s="7" t="str">
        <f>IF($N2068=1,IF(ISERROR(VLOOKUP($P2068,'M1'!$A:$C,Q$2,FALSE)),"NOT PRESENT",VLOOKUP($P2068,'M1'!$A:$C,Q$2,FALSE)),IF($N2068=2,IF(ISERROR(VLOOKUP(DATA!$P2068,'M2'!$A:$C,Q$2,FALSE)),"NOT PRESENT",VLOOKUP(DATA!$P2068,'M2'!$A:$C,Q$2,FALSE)),IF($N2068=0,IF(ISERROR(VLOOKUP($P2068,'M1'!$A:$C,Q$2,FALSE)),IF(ISERROR(VLOOKUP(DATA!$P2068,'M2'!$A:$C,Q$2,FALSE)),"NOT PRESENT",VLOOKUP(DATA!$P2068,'M2'!$A:$C,Q$2,FALSE)),VLOOKUP($P2068,'M1'!$A:$C,Q$2,FALSE)),"SPECIFY METHOD")))</f>
        <v>Debris - Zero</v>
      </c>
      <c r="R2068" s="7" t="str">
        <f>IF($N2068=1,IF(ISERROR(VLOOKUP($P2068,'M1'!$A:$C,R$2,FALSE)),"NOT PRESENT",VLOOKUP($P2068,'M1'!$A:$C,R$2,FALSE)),IF($N2068=2,IF(ISERROR(VLOOKUP(DATA!$P2068,'M2'!$A:$C,R$2,FALSE)),"NOT PRESENT",VLOOKUP(DATA!$P2068,'M2'!$A:$C,R$2,FALSE)),IF($N2068=0,IF(ISERROR(VLOOKUP($P2068,'M1'!$A:$C,R$2,FALSE)),IF(ISERROR(VLOOKUP(DATA!$P2068,'M2'!$A:$C,R$2,FALSE)),"NOT PRESENT",VLOOKUP(DATA!$P2068,'M2'!$A:$C,R$2,FALSE)),VLOOKUP($P2068,'M1'!$A:$C,R$2,FALSE)),"SPECIFY METHOD")))</f>
        <v>No Debris found</v>
      </c>
      <c r="S2068" s="33">
        <f t="shared" si="4124"/>
        <v>0</v>
      </c>
      <c r="T2068" s="2">
        <v>0</v>
      </c>
    </row>
    <row r="2069" spans="2:20">
      <c r="B2069" s="2" t="str">
        <f t="shared" ref="B2069:D2069" si="4127">IF(ISERROR(B2068),IF(ISERROR(B2067),IF(ISERROR(B2066),"BLANK",B2066),B2067),B2068)</f>
        <v>LH</v>
      </c>
      <c r="C2069" s="2" t="str">
        <f t="shared" si="4127"/>
        <v>KK</v>
      </c>
      <c r="D2069" s="2" t="str">
        <f t="shared" si="4127"/>
        <v>BC3</v>
      </c>
      <c r="E2069" s="7" t="str">
        <f>IF(ISERROR(VLOOKUP($D2069,SITES!$A:$E,2,FALSE)),"",VLOOKUP($D2069,SITES!$A:$E,2,FALSE))</f>
        <v>Broward County 3</v>
      </c>
      <c r="F2069" s="4">
        <f>IF(ISERROR(VLOOKUP($D2069,SITES!$A:$E,3,FALSE)),"",VLOOKUP($D2069,SITES!$A:$E,3,FALSE))</f>
        <v>26.158633333333334</v>
      </c>
      <c r="G2069" s="31">
        <f>IF(ISERROR(VLOOKUP($D2069,SITES!$A:$E,4,FALSE)),"",VLOOKUP($D2069,SITES!$A:$E,4,FALSE))</f>
        <v>-80.077349999999996</v>
      </c>
      <c r="H2069" s="50">
        <f t="shared" ref="H2069:P2069" si="4128">IF(ISERROR(H2068),IF(ISERROR(H2067),IF(ISERROR(H2066),"BLANK",H2066),H2067),H2068)</f>
        <v>45479</v>
      </c>
      <c r="I2069" s="2">
        <f t="shared" si="4128"/>
        <v>15</v>
      </c>
      <c r="J2069" s="2" t="str">
        <f t="shared" si="4128"/>
        <v>N</v>
      </c>
      <c r="K2069" s="6">
        <f t="shared" si="4128"/>
        <v>0.41666666666666669</v>
      </c>
      <c r="L2069" s="2" t="str">
        <f t="shared" si="4128"/>
        <v>Angela</v>
      </c>
      <c r="M2069" s="2">
        <f t="shared" si="4128"/>
        <v>18.899999999999999</v>
      </c>
      <c r="N2069" s="2">
        <f t="shared" si="4128"/>
        <v>2</v>
      </c>
      <c r="O2069" s="2">
        <f t="shared" si="4128"/>
        <v>2</v>
      </c>
      <c r="P2069" s="2" t="str">
        <f t="shared" si="4128"/>
        <v>dez</v>
      </c>
      <c r="Q2069" s="7" t="str">
        <f>IF($N2069=1,IF(ISERROR(VLOOKUP($P2069,'M1'!$A:$C,Q$2,FALSE)),"NOT PRESENT",VLOOKUP($P2069,'M1'!$A:$C,Q$2,FALSE)),IF($N2069=2,IF(ISERROR(VLOOKUP(DATA!$P2069,'M2'!$A:$C,Q$2,FALSE)),"NOT PRESENT",VLOOKUP(DATA!$P2069,'M2'!$A:$C,Q$2,FALSE)),IF($N2069=0,IF(ISERROR(VLOOKUP($P2069,'M1'!$A:$C,Q$2,FALSE)),IF(ISERROR(VLOOKUP(DATA!$P2069,'M2'!$A:$C,Q$2,FALSE)),"NOT PRESENT",VLOOKUP(DATA!$P2069,'M2'!$A:$C,Q$2,FALSE)),VLOOKUP($P2069,'M1'!$A:$C,Q$2,FALSE)),"SPECIFY METHOD")))</f>
        <v>Debris - Zero</v>
      </c>
      <c r="R2069" s="7" t="str">
        <f>IF($N2069=1,IF(ISERROR(VLOOKUP($P2069,'M1'!$A:$C,R$2,FALSE)),"NOT PRESENT",VLOOKUP($P2069,'M1'!$A:$C,R$2,FALSE)),IF($N2069=2,IF(ISERROR(VLOOKUP(DATA!$P2069,'M2'!$A:$C,R$2,FALSE)),"NOT PRESENT",VLOOKUP(DATA!$P2069,'M2'!$A:$C,R$2,FALSE)),IF($N2069=0,IF(ISERROR(VLOOKUP($P2069,'M1'!$A:$C,R$2,FALSE)),IF(ISERROR(VLOOKUP(DATA!$P2069,'M2'!$A:$C,R$2,FALSE)),"NOT PRESENT",VLOOKUP(DATA!$P2069,'M2'!$A:$C,R$2,FALSE)),VLOOKUP($P2069,'M1'!$A:$C,R$2,FALSE)),"SPECIFY METHOD")))</f>
        <v>No Debris found</v>
      </c>
      <c r="S2069" s="33">
        <f t="shared" si="4124"/>
        <v>0</v>
      </c>
      <c r="T2069" s="2">
        <v>0</v>
      </c>
    </row>
    <row r="2070" spans="2:20">
      <c r="B2070" s="2" t="str">
        <f t="shared" ref="B2070:D2070" si="4129">IF(ISERROR(B2069),IF(ISERROR(B2068),IF(ISERROR(B2067),"BLANK",B2067),B2068),B2069)</f>
        <v>LH</v>
      </c>
      <c r="C2070" s="2" t="str">
        <f t="shared" si="4129"/>
        <v>KK</v>
      </c>
      <c r="D2070" s="2" t="str">
        <f t="shared" si="4129"/>
        <v>BC3</v>
      </c>
      <c r="E2070" s="7" t="str">
        <f>IF(ISERROR(VLOOKUP($D2070,SITES!$A:$E,2,FALSE)),"",VLOOKUP($D2070,SITES!$A:$E,2,FALSE))</f>
        <v>Broward County 3</v>
      </c>
      <c r="F2070" s="4">
        <f>IF(ISERROR(VLOOKUP($D2070,SITES!$A:$E,3,FALSE)),"",VLOOKUP($D2070,SITES!$A:$E,3,FALSE))</f>
        <v>26.158633333333334</v>
      </c>
      <c r="G2070" s="31">
        <f>IF(ISERROR(VLOOKUP($D2070,SITES!$A:$E,4,FALSE)),"",VLOOKUP($D2070,SITES!$A:$E,4,FALSE))</f>
        <v>-80.077349999999996</v>
      </c>
      <c r="H2070" s="50">
        <f t="shared" ref="H2070:P2070" si="4130">IF(ISERROR(H2069),IF(ISERROR(H2068),IF(ISERROR(H2067),"BLANK",H2067),H2068),H2069)</f>
        <v>45479</v>
      </c>
      <c r="I2070" s="2">
        <f t="shared" si="4130"/>
        <v>15</v>
      </c>
      <c r="J2070" s="2" t="str">
        <f t="shared" si="4130"/>
        <v>N</v>
      </c>
      <c r="K2070" s="6">
        <f t="shared" si="4130"/>
        <v>0.41666666666666669</v>
      </c>
      <c r="L2070" s="2" t="str">
        <f t="shared" si="4130"/>
        <v>Angela</v>
      </c>
      <c r="M2070" s="2">
        <f t="shared" si="4130"/>
        <v>18.899999999999999</v>
      </c>
      <c r="N2070" s="2">
        <f t="shared" si="4130"/>
        <v>2</v>
      </c>
      <c r="O2070" s="2">
        <f t="shared" si="4130"/>
        <v>2</v>
      </c>
      <c r="P2070" s="2" t="str">
        <f t="shared" si="4130"/>
        <v>dez</v>
      </c>
      <c r="Q2070" s="7" t="str">
        <f>IF($N2070=1,IF(ISERROR(VLOOKUP($P2070,'M1'!$A:$C,Q$2,FALSE)),"NOT PRESENT",VLOOKUP($P2070,'M1'!$A:$C,Q$2,FALSE)),IF($N2070=2,IF(ISERROR(VLOOKUP(DATA!$P2070,'M2'!$A:$C,Q$2,FALSE)),"NOT PRESENT",VLOOKUP(DATA!$P2070,'M2'!$A:$C,Q$2,FALSE)),IF($N2070=0,IF(ISERROR(VLOOKUP($P2070,'M1'!$A:$C,Q$2,FALSE)),IF(ISERROR(VLOOKUP(DATA!$P2070,'M2'!$A:$C,Q$2,FALSE)),"NOT PRESENT",VLOOKUP(DATA!$P2070,'M2'!$A:$C,Q$2,FALSE)),VLOOKUP($P2070,'M1'!$A:$C,Q$2,FALSE)),"SPECIFY METHOD")))</f>
        <v>Debris - Zero</v>
      </c>
      <c r="R2070" s="7" t="str">
        <f>IF($N2070=1,IF(ISERROR(VLOOKUP($P2070,'M1'!$A:$C,R$2,FALSE)),"NOT PRESENT",VLOOKUP($P2070,'M1'!$A:$C,R$2,FALSE)),IF($N2070=2,IF(ISERROR(VLOOKUP(DATA!$P2070,'M2'!$A:$C,R$2,FALSE)),"NOT PRESENT",VLOOKUP(DATA!$P2070,'M2'!$A:$C,R$2,FALSE)),IF($N2070=0,IF(ISERROR(VLOOKUP($P2070,'M1'!$A:$C,R$2,FALSE)),IF(ISERROR(VLOOKUP(DATA!$P2070,'M2'!$A:$C,R$2,FALSE)),"NOT PRESENT",VLOOKUP(DATA!$P2070,'M2'!$A:$C,R$2,FALSE)),VLOOKUP($P2070,'M1'!$A:$C,R$2,FALSE)),"SPECIFY METHOD")))</f>
        <v>No Debris found</v>
      </c>
      <c r="S2070" s="33">
        <f t="shared" si="4124"/>
        <v>0</v>
      </c>
      <c r="T2070" s="2">
        <v>0</v>
      </c>
    </row>
    <row r="2071" spans="2:20">
      <c r="B2071" s="2" t="str">
        <f t="shared" ref="B2071:D2071" si="4131">IF(ISERROR(B2070),IF(ISERROR(B2069),IF(ISERROR(B2068),"BLANK",B2068),B2069),B2070)</f>
        <v>LH</v>
      </c>
      <c r="C2071" s="2" t="str">
        <f t="shared" si="4131"/>
        <v>KK</v>
      </c>
      <c r="D2071" s="2" t="str">
        <f t="shared" si="4131"/>
        <v>BC3</v>
      </c>
      <c r="E2071" s="7" t="str">
        <f>IF(ISERROR(VLOOKUP($D2071,SITES!$A:$E,2,FALSE)),"",VLOOKUP($D2071,SITES!$A:$E,2,FALSE))</f>
        <v>Broward County 3</v>
      </c>
      <c r="F2071" s="4">
        <f>IF(ISERROR(VLOOKUP($D2071,SITES!$A:$E,3,FALSE)),"",VLOOKUP($D2071,SITES!$A:$E,3,FALSE))</f>
        <v>26.158633333333334</v>
      </c>
      <c r="G2071" s="31">
        <f>IF(ISERROR(VLOOKUP($D2071,SITES!$A:$E,4,FALSE)),"",VLOOKUP($D2071,SITES!$A:$E,4,FALSE))</f>
        <v>-80.077349999999996</v>
      </c>
      <c r="H2071" s="50">
        <f t="shared" ref="H2071:P2071" si="4132">IF(ISERROR(H2070),IF(ISERROR(H2069),IF(ISERROR(H2068),"BLANK",H2068),H2069),H2070)</f>
        <v>45479</v>
      </c>
      <c r="I2071" s="2">
        <f t="shared" si="4132"/>
        <v>15</v>
      </c>
      <c r="J2071" s="2" t="str">
        <f t="shared" si="4132"/>
        <v>N</v>
      </c>
      <c r="K2071" s="6">
        <f t="shared" si="4132"/>
        <v>0.41666666666666669</v>
      </c>
      <c r="L2071" s="2" t="str">
        <f t="shared" si="4132"/>
        <v>Angela</v>
      </c>
      <c r="M2071" s="2">
        <f t="shared" si="4132"/>
        <v>18.899999999999999</v>
      </c>
      <c r="N2071" s="2">
        <f t="shared" si="4132"/>
        <v>2</v>
      </c>
      <c r="O2071" s="2">
        <f t="shared" si="4132"/>
        <v>2</v>
      </c>
      <c r="P2071" s="2" t="str">
        <f t="shared" si="4132"/>
        <v>dez</v>
      </c>
      <c r="Q2071" s="7" t="str">
        <f>IF($N2071=1,IF(ISERROR(VLOOKUP($P2071,'M1'!$A:$C,Q$2,FALSE)),"NOT PRESENT",VLOOKUP($P2071,'M1'!$A:$C,Q$2,FALSE)),IF($N2071=2,IF(ISERROR(VLOOKUP(DATA!$P2071,'M2'!$A:$C,Q$2,FALSE)),"NOT PRESENT",VLOOKUP(DATA!$P2071,'M2'!$A:$C,Q$2,FALSE)),IF($N2071=0,IF(ISERROR(VLOOKUP($P2071,'M1'!$A:$C,Q$2,FALSE)),IF(ISERROR(VLOOKUP(DATA!$P2071,'M2'!$A:$C,Q$2,FALSE)),"NOT PRESENT",VLOOKUP(DATA!$P2071,'M2'!$A:$C,Q$2,FALSE)),VLOOKUP($P2071,'M1'!$A:$C,Q$2,FALSE)),"SPECIFY METHOD")))</f>
        <v>Debris - Zero</v>
      </c>
      <c r="R2071" s="7" t="str">
        <f>IF($N2071=1,IF(ISERROR(VLOOKUP($P2071,'M1'!$A:$C,R$2,FALSE)),"NOT PRESENT",VLOOKUP($P2071,'M1'!$A:$C,R$2,FALSE)),IF($N2071=2,IF(ISERROR(VLOOKUP(DATA!$P2071,'M2'!$A:$C,R$2,FALSE)),"NOT PRESENT",VLOOKUP(DATA!$P2071,'M2'!$A:$C,R$2,FALSE)),IF($N2071=0,IF(ISERROR(VLOOKUP($P2071,'M1'!$A:$C,R$2,FALSE)),IF(ISERROR(VLOOKUP(DATA!$P2071,'M2'!$A:$C,R$2,FALSE)),"NOT PRESENT",VLOOKUP(DATA!$P2071,'M2'!$A:$C,R$2,FALSE)),VLOOKUP($P2071,'M1'!$A:$C,R$2,FALSE)),"SPECIFY METHOD")))</f>
        <v>No Debris found</v>
      </c>
      <c r="S2071" s="33">
        <f t="shared" si="4124"/>
        <v>0</v>
      </c>
      <c r="T2071" s="2">
        <v>0</v>
      </c>
    </row>
    <row r="2072" spans="2:20">
      <c r="B2072" s="2" t="str">
        <f t="shared" ref="B2072:D2072" si="4133">IF(ISERROR(B2071),IF(ISERROR(B2070),IF(ISERROR(B2069),"BLANK",B2069),B2070),B2071)</f>
        <v>LH</v>
      </c>
      <c r="C2072" s="2" t="str">
        <f t="shared" si="4133"/>
        <v>KK</v>
      </c>
      <c r="D2072" s="2" t="str">
        <f t="shared" si="4133"/>
        <v>BC3</v>
      </c>
      <c r="E2072" s="7" t="str">
        <f>IF(ISERROR(VLOOKUP($D2072,SITES!$A:$E,2,FALSE)),"",VLOOKUP($D2072,SITES!$A:$E,2,FALSE))</f>
        <v>Broward County 3</v>
      </c>
      <c r="F2072" s="4">
        <f>IF(ISERROR(VLOOKUP($D2072,SITES!$A:$E,3,FALSE)),"",VLOOKUP($D2072,SITES!$A:$E,3,FALSE))</f>
        <v>26.158633333333334</v>
      </c>
      <c r="G2072" s="31">
        <f>IF(ISERROR(VLOOKUP($D2072,SITES!$A:$E,4,FALSE)),"",VLOOKUP($D2072,SITES!$A:$E,4,FALSE))</f>
        <v>-80.077349999999996</v>
      </c>
      <c r="H2072" s="50">
        <f t="shared" ref="H2072:P2072" si="4134">IF(ISERROR(H2071),IF(ISERROR(H2070),IF(ISERROR(H2069),"BLANK",H2069),H2070),H2071)</f>
        <v>45479</v>
      </c>
      <c r="I2072" s="2">
        <f t="shared" si="4134"/>
        <v>15</v>
      </c>
      <c r="J2072" s="2" t="str">
        <f t="shared" si="4134"/>
        <v>N</v>
      </c>
      <c r="K2072" s="6">
        <f t="shared" si="4134"/>
        <v>0.41666666666666669</v>
      </c>
      <c r="L2072" s="2" t="str">
        <f t="shared" si="4134"/>
        <v>Angela</v>
      </c>
      <c r="M2072" s="2">
        <f t="shared" si="4134"/>
        <v>18.899999999999999</v>
      </c>
      <c r="N2072" s="2">
        <f t="shared" si="4134"/>
        <v>2</v>
      </c>
      <c r="O2072" s="2">
        <f t="shared" si="4134"/>
        <v>2</v>
      </c>
      <c r="P2072" s="2" t="str">
        <f t="shared" si="4134"/>
        <v>dez</v>
      </c>
      <c r="Q2072" s="7" t="str">
        <f>IF($N2072=1,IF(ISERROR(VLOOKUP($P2072,'M1'!$A:$C,Q$2,FALSE)),"NOT PRESENT",VLOOKUP($P2072,'M1'!$A:$C,Q$2,FALSE)),IF($N2072=2,IF(ISERROR(VLOOKUP(DATA!$P2072,'M2'!$A:$C,Q$2,FALSE)),"NOT PRESENT",VLOOKUP(DATA!$P2072,'M2'!$A:$C,Q$2,FALSE)),IF($N2072=0,IF(ISERROR(VLOOKUP($P2072,'M1'!$A:$C,Q$2,FALSE)),IF(ISERROR(VLOOKUP(DATA!$P2072,'M2'!$A:$C,Q$2,FALSE)),"NOT PRESENT",VLOOKUP(DATA!$P2072,'M2'!$A:$C,Q$2,FALSE)),VLOOKUP($P2072,'M1'!$A:$C,Q$2,FALSE)),"SPECIFY METHOD")))</f>
        <v>Debris - Zero</v>
      </c>
      <c r="R2072" s="7" t="str">
        <f>IF($N2072=1,IF(ISERROR(VLOOKUP($P2072,'M1'!$A:$C,R$2,FALSE)),"NOT PRESENT",VLOOKUP($P2072,'M1'!$A:$C,R$2,FALSE)),IF($N2072=2,IF(ISERROR(VLOOKUP(DATA!$P2072,'M2'!$A:$C,R$2,FALSE)),"NOT PRESENT",VLOOKUP(DATA!$P2072,'M2'!$A:$C,R$2,FALSE)),IF($N2072=0,IF(ISERROR(VLOOKUP($P2072,'M1'!$A:$C,R$2,FALSE)),IF(ISERROR(VLOOKUP(DATA!$P2072,'M2'!$A:$C,R$2,FALSE)),"NOT PRESENT",VLOOKUP(DATA!$P2072,'M2'!$A:$C,R$2,FALSE)),VLOOKUP($P2072,'M1'!$A:$C,R$2,FALSE)),"SPECIFY METHOD")))</f>
        <v>No Debris found</v>
      </c>
      <c r="S2072" s="33">
        <f t="shared" si="4124"/>
        <v>0</v>
      </c>
      <c r="T2072" s="2">
        <v>0</v>
      </c>
    </row>
    <row r="2073" spans="2:20">
      <c r="B2073" s="2" t="str">
        <f t="shared" ref="B2073:D2073" si="4135">IF(ISERROR(B2072),IF(ISERROR(B2071),IF(ISERROR(B2070),"BLANK",B2070),B2071),B2072)</f>
        <v>LH</v>
      </c>
      <c r="C2073" s="2" t="str">
        <f t="shared" si="4135"/>
        <v>KK</v>
      </c>
      <c r="D2073" s="2" t="str">
        <f t="shared" si="4135"/>
        <v>BC3</v>
      </c>
      <c r="E2073" s="7" t="str">
        <f>IF(ISERROR(VLOOKUP($D2073,SITES!$A:$E,2,FALSE)),"",VLOOKUP($D2073,SITES!$A:$E,2,FALSE))</f>
        <v>Broward County 3</v>
      </c>
      <c r="F2073" s="4">
        <f>IF(ISERROR(VLOOKUP($D2073,SITES!$A:$E,3,FALSE)),"",VLOOKUP($D2073,SITES!$A:$E,3,FALSE))</f>
        <v>26.158633333333334</v>
      </c>
      <c r="G2073" s="31">
        <f>IF(ISERROR(VLOOKUP($D2073,SITES!$A:$E,4,FALSE)),"",VLOOKUP($D2073,SITES!$A:$E,4,FALSE))</f>
        <v>-80.077349999999996</v>
      </c>
      <c r="H2073" s="50">
        <f t="shared" ref="H2073:P2073" si="4136">IF(ISERROR(H2072),IF(ISERROR(H2071),IF(ISERROR(H2070),"BLANK",H2070),H2071),H2072)</f>
        <v>45479</v>
      </c>
      <c r="I2073" s="2">
        <f t="shared" si="4136"/>
        <v>15</v>
      </c>
      <c r="J2073" s="2" t="str">
        <f t="shared" si="4136"/>
        <v>N</v>
      </c>
      <c r="K2073" s="6">
        <f t="shared" si="4136"/>
        <v>0.41666666666666669</v>
      </c>
      <c r="L2073" s="2" t="str">
        <f t="shared" si="4136"/>
        <v>Angela</v>
      </c>
      <c r="M2073" s="2">
        <f t="shared" si="4136"/>
        <v>18.899999999999999</v>
      </c>
      <c r="N2073" s="2">
        <f t="shared" si="4136"/>
        <v>2</v>
      </c>
      <c r="O2073" s="2">
        <f t="shared" si="4136"/>
        <v>2</v>
      </c>
      <c r="P2073" s="2" t="str">
        <f t="shared" si="4136"/>
        <v>dez</v>
      </c>
      <c r="Q2073" s="7" t="str">
        <f>IF($N2073=1,IF(ISERROR(VLOOKUP($P2073,'M1'!$A:$C,Q$2,FALSE)),"NOT PRESENT",VLOOKUP($P2073,'M1'!$A:$C,Q$2,FALSE)),IF($N2073=2,IF(ISERROR(VLOOKUP(DATA!$P2073,'M2'!$A:$C,Q$2,FALSE)),"NOT PRESENT",VLOOKUP(DATA!$P2073,'M2'!$A:$C,Q$2,FALSE)),IF($N2073=0,IF(ISERROR(VLOOKUP($P2073,'M1'!$A:$C,Q$2,FALSE)),IF(ISERROR(VLOOKUP(DATA!$P2073,'M2'!$A:$C,Q$2,FALSE)),"NOT PRESENT",VLOOKUP(DATA!$P2073,'M2'!$A:$C,Q$2,FALSE)),VLOOKUP($P2073,'M1'!$A:$C,Q$2,FALSE)),"SPECIFY METHOD")))</f>
        <v>Debris - Zero</v>
      </c>
      <c r="R2073" s="7" t="str">
        <f>IF($N2073=1,IF(ISERROR(VLOOKUP($P2073,'M1'!$A:$C,R$2,FALSE)),"NOT PRESENT",VLOOKUP($P2073,'M1'!$A:$C,R$2,FALSE)),IF($N2073=2,IF(ISERROR(VLOOKUP(DATA!$P2073,'M2'!$A:$C,R$2,FALSE)),"NOT PRESENT",VLOOKUP(DATA!$P2073,'M2'!$A:$C,R$2,FALSE)),IF($N2073=0,IF(ISERROR(VLOOKUP($P2073,'M1'!$A:$C,R$2,FALSE)),IF(ISERROR(VLOOKUP(DATA!$P2073,'M2'!$A:$C,R$2,FALSE)),"NOT PRESENT",VLOOKUP(DATA!$P2073,'M2'!$A:$C,R$2,FALSE)),VLOOKUP($P2073,'M1'!$A:$C,R$2,FALSE)),"SPECIFY METHOD")))</f>
        <v>No Debris found</v>
      </c>
      <c r="S2073" s="33">
        <f t="shared" si="4124"/>
        <v>0</v>
      </c>
      <c r="T2073" s="2">
        <v>0</v>
      </c>
    </row>
    <row r="2074" spans="2:20">
      <c r="B2074" s="2" t="str">
        <f t="shared" ref="B2074:D2074" si="4137">IF(ISERROR(B2073),IF(ISERROR(B2072),IF(ISERROR(B2071),"BLANK",B2071),B2072),B2073)</f>
        <v>LH</v>
      </c>
      <c r="C2074" s="2" t="str">
        <f t="shared" si="4137"/>
        <v>KK</v>
      </c>
      <c r="D2074" s="2" t="str">
        <f t="shared" si="4137"/>
        <v>BC3</v>
      </c>
      <c r="E2074" s="7" t="str">
        <f>IF(ISERROR(VLOOKUP($D2074,SITES!$A:$E,2,FALSE)),"",VLOOKUP($D2074,SITES!$A:$E,2,FALSE))</f>
        <v>Broward County 3</v>
      </c>
      <c r="F2074" s="4">
        <f>IF(ISERROR(VLOOKUP($D2074,SITES!$A:$E,3,FALSE)),"",VLOOKUP($D2074,SITES!$A:$E,3,FALSE))</f>
        <v>26.158633333333334</v>
      </c>
      <c r="G2074" s="31">
        <f>IF(ISERROR(VLOOKUP($D2074,SITES!$A:$E,4,FALSE)),"",VLOOKUP($D2074,SITES!$A:$E,4,FALSE))</f>
        <v>-80.077349999999996</v>
      </c>
      <c r="H2074" s="50">
        <f t="shared" ref="H2074:P2074" si="4138">IF(ISERROR(H2073),IF(ISERROR(H2072),IF(ISERROR(H2071),"BLANK",H2071),H2072),H2073)</f>
        <v>45479</v>
      </c>
      <c r="I2074" s="2">
        <f t="shared" si="4138"/>
        <v>15</v>
      </c>
      <c r="J2074" s="2" t="str">
        <f t="shared" si="4138"/>
        <v>N</v>
      </c>
      <c r="K2074" s="6">
        <f t="shared" si="4138"/>
        <v>0.41666666666666669</v>
      </c>
      <c r="L2074" s="2" t="str">
        <f t="shared" si="4138"/>
        <v>Angela</v>
      </c>
      <c r="M2074" s="2">
        <f t="shared" si="4138"/>
        <v>18.899999999999999</v>
      </c>
      <c r="N2074" s="2">
        <f t="shared" si="4138"/>
        <v>2</v>
      </c>
      <c r="O2074" s="2">
        <f t="shared" si="4138"/>
        <v>2</v>
      </c>
      <c r="P2074" s="2" t="str">
        <f t="shared" si="4138"/>
        <v>dez</v>
      </c>
      <c r="Q2074" s="7" t="str">
        <f>IF($N2074=1,IF(ISERROR(VLOOKUP($P2074,'M1'!$A:$C,Q$2,FALSE)),"NOT PRESENT",VLOOKUP($P2074,'M1'!$A:$C,Q$2,FALSE)),IF($N2074=2,IF(ISERROR(VLOOKUP(DATA!$P2074,'M2'!$A:$C,Q$2,FALSE)),"NOT PRESENT",VLOOKUP(DATA!$P2074,'M2'!$A:$C,Q$2,FALSE)),IF($N2074=0,IF(ISERROR(VLOOKUP($P2074,'M1'!$A:$C,Q$2,FALSE)),IF(ISERROR(VLOOKUP(DATA!$P2074,'M2'!$A:$C,Q$2,FALSE)),"NOT PRESENT",VLOOKUP(DATA!$P2074,'M2'!$A:$C,Q$2,FALSE)),VLOOKUP($P2074,'M1'!$A:$C,Q$2,FALSE)),"SPECIFY METHOD")))</f>
        <v>Debris - Zero</v>
      </c>
      <c r="R2074" s="7" t="str">
        <f>IF($N2074=1,IF(ISERROR(VLOOKUP($P2074,'M1'!$A:$C,R$2,FALSE)),"NOT PRESENT",VLOOKUP($P2074,'M1'!$A:$C,R$2,FALSE)),IF($N2074=2,IF(ISERROR(VLOOKUP(DATA!$P2074,'M2'!$A:$C,R$2,FALSE)),"NOT PRESENT",VLOOKUP(DATA!$P2074,'M2'!$A:$C,R$2,FALSE)),IF($N2074=0,IF(ISERROR(VLOOKUP($P2074,'M1'!$A:$C,R$2,FALSE)),IF(ISERROR(VLOOKUP(DATA!$P2074,'M2'!$A:$C,R$2,FALSE)),"NOT PRESENT",VLOOKUP(DATA!$P2074,'M2'!$A:$C,R$2,FALSE)),VLOOKUP($P2074,'M1'!$A:$C,R$2,FALSE)),"SPECIFY METHOD")))</f>
        <v>No Debris found</v>
      </c>
      <c r="S2074" s="33">
        <f t="shared" si="4124"/>
        <v>0</v>
      </c>
      <c r="T2074" s="2">
        <v>0</v>
      </c>
    </row>
    <row r="2075" spans="2:20">
      <c r="B2075" s="2" t="str">
        <f t="shared" ref="B2075:D2075" si="4139">IF(ISERROR(B2074),IF(ISERROR(B2073),IF(ISERROR(B2072),"BLANK",B2072),B2073),B2074)</f>
        <v>LH</v>
      </c>
      <c r="C2075" s="2" t="str">
        <f t="shared" si="4139"/>
        <v>KK</v>
      </c>
      <c r="D2075" s="2" t="str">
        <f t="shared" si="4139"/>
        <v>BC3</v>
      </c>
      <c r="E2075" s="7" t="str">
        <f>IF(ISERROR(VLOOKUP($D2075,SITES!$A:$E,2,FALSE)),"",VLOOKUP($D2075,SITES!$A:$E,2,FALSE))</f>
        <v>Broward County 3</v>
      </c>
      <c r="F2075" s="4">
        <f>IF(ISERROR(VLOOKUP($D2075,SITES!$A:$E,3,FALSE)),"",VLOOKUP($D2075,SITES!$A:$E,3,FALSE))</f>
        <v>26.158633333333334</v>
      </c>
      <c r="G2075" s="31">
        <f>IF(ISERROR(VLOOKUP($D2075,SITES!$A:$E,4,FALSE)),"",VLOOKUP($D2075,SITES!$A:$E,4,FALSE))</f>
        <v>-80.077349999999996</v>
      </c>
      <c r="H2075" s="50">
        <f t="shared" ref="H2075:P2075" si="4140">IF(ISERROR(H2074),IF(ISERROR(H2073),IF(ISERROR(H2072),"BLANK",H2072),H2073),H2074)</f>
        <v>45479</v>
      </c>
      <c r="I2075" s="2">
        <f t="shared" si="4140"/>
        <v>15</v>
      </c>
      <c r="J2075" s="2" t="str">
        <f t="shared" si="4140"/>
        <v>N</v>
      </c>
      <c r="K2075" s="6">
        <f t="shared" si="4140"/>
        <v>0.41666666666666669</v>
      </c>
      <c r="L2075" s="2" t="str">
        <f t="shared" si="4140"/>
        <v>Angela</v>
      </c>
      <c r="M2075" s="2">
        <f t="shared" si="4140"/>
        <v>18.899999999999999</v>
      </c>
      <c r="N2075" s="2">
        <f t="shared" si="4140"/>
        <v>2</v>
      </c>
      <c r="O2075" s="2">
        <f t="shared" si="4140"/>
        <v>2</v>
      </c>
      <c r="P2075" s="2" t="str">
        <f t="shared" si="4140"/>
        <v>dez</v>
      </c>
      <c r="Q2075" s="7" t="str">
        <f>IF($N2075=1,IF(ISERROR(VLOOKUP($P2075,'M1'!$A:$C,Q$2,FALSE)),"NOT PRESENT",VLOOKUP($P2075,'M1'!$A:$C,Q$2,FALSE)),IF($N2075=2,IF(ISERROR(VLOOKUP(DATA!$P2075,'M2'!$A:$C,Q$2,FALSE)),"NOT PRESENT",VLOOKUP(DATA!$P2075,'M2'!$A:$C,Q$2,FALSE)),IF($N2075=0,IF(ISERROR(VLOOKUP($P2075,'M1'!$A:$C,Q$2,FALSE)),IF(ISERROR(VLOOKUP(DATA!$P2075,'M2'!$A:$C,Q$2,FALSE)),"NOT PRESENT",VLOOKUP(DATA!$P2075,'M2'!$A:$C,Q$2,FALSE)),VLOOKUP($P2075,'M1'!$A:$C,Q$2,FALSE)),"SPECIFY METHOD")))</f>
        <v>Debris - Zero</v>
      </c>
      <c r="R2075" s="7" t="str">
        <f>IF($N2075=1,IF(ISERROR(VLOOKUP($P2075,'M1'!$A:$C,R$2,FALSE)),"NOT PRESENT",VLOOKUP($P2075,'M1'!$A:$C,R$2,FALSE)),IF($N2075=2,IF(ISERROR(VLOOKUP(DATA!$P2075,'M2'!$A:$C,R$2,FALSE)),"NOT PRESENT",VLOOKUP(DATA!$P2075,'M2'!$A:$C,R$2,FALSE)),IF($N2075=0,IF(ISERROR(VLOOKUP($P2075,'M1'!$A:$C,R$2,FALSE)),IF(ISERROR(VLOOKUP(DATA!$P2075,'M2'!$A:$C,R$2,FALSE)),"NOT PRESENT",VLOOKUP(DATA!$P2075,'M2'!$A:$C,R$2,FALSE)),VLOOKUP($P2075,'M1'!$A:$C,R$2,FALSE)),"SPECIFY METHOD")))</f>
        <v>No Debris found</v>
      </c>
      <c r="S2075" s="33">
        <f t="shared" si="4124"/>
        <v>0</v>
      </c>
      <c r="T2075" s="2">
        <v>0</v>
      </c>
    </row>
    <row r="2076" spans="2:20">
      <c r="B2076" s="2" t="str">
        <f t="shared" ref="B2076:D2076" si="4141">IF(ISERROR(B2075),IF(ISERROR(B2074),IF(ISERROR(B2073),"BLANK",B2073),B2074),B2075)</f>
        <v>LH</v>
      </c>
      <c r="C2076" s="2" t="str">
        <f t="shared" si="4141"/>
        <v>KK</v>
      </c>
      <c r="D2076" s="2" t="str">
        <f t="shared" si="4141"/>
        <v>BC3</v>
      </c>
      <c r="E2076" s="7" t="str">
        <f>IF(ISERROR(VLOOKUP($D2076,SITES!$A:$E,2,FALSE)),"",VLOOKUP($D2076,SITES!$A:$E,2,FALSE))</f>
        <v>Broward County 3</v>
      </c>
      <c r="F2076" s="4">
        <f>IF(ISERROR(VLOOKUP($D2076,SITES!$A:$E,3,FALSE)),"",VLOOKUP($D2076,SITES!$A:$E,3,FALSE))</f>
        <v>26.158633333333334</v>
      </c>
      <c r="G2076" s="31">
        <f>IF(ISERROR(VLOOKUP($D2076,SITES!$A:$E,4,FALSE)),"",VLOOKUP($D2076,SITES!$A:$E,4,FALSE))</f>
        <v>-80.077349999999996</v>
      </c>
      <c r="H2076" s="50">
        <f t="shared" ref="H2076:P2076" si="4142">IF(ISERROR(H2075),IF(ISERROR(H2074),IF(ISERROR(H2073),"BLANK",H2073),H2074),H2075)</f>
        <v>45479</v>
      </c>
      <c r="I2076" s="2">
        <f t="shared" si="4142"/>
        <v>15</v>
      </c>
      <c r="J2076" s="2" t="str">
        <f t="shared" si="4142"/>
        <v>N</v>
      </c>
      <c r="K2076" s="6">
        <f t="shared" si="4142"/>
        <v>0.41666666666666669</v>
      </c>
      <c r="L2076" s="2" t="str">
        <f t="shared" si="4142"/>
        <v>Angela</v>
      </c>
      <c r="M2076" s="2">
        <f t="shared" si="4142"/>
        <v>18.899999999999999</v>
      </c>
      <c r="N2076" s="2">
        <f t="shared" si="4142"/>
        <v>2</v>
      </c>
      <c r="O2076" s="2">
        <f t="shared" si="4142"/>
        <v>2</v>
      </c>
      <c r="P2076" s="2" t="str">
        <f t="shared" si="4142"/>
        <v>dez</v>
      </c>
      <c r="Q2076" s="7" t="str">
        <f>IF($N2076=1,IF(ISERROR(VLOOKUP($P2076,'M1'!$A:$C,Q$2,FALSE)),"NOT PRESENT",VLOOKUP($P2076,'M1'!$A:$C,Q$2,FALSE)),IF($N2076=2,IF(ISERROR(VLOOKUP(DATA!$P2076,'M2'!$A:$C,Q$2,FALSE)),"NOT PRESENT",VLOOKUP(DATA!$P2076,'M2'!$A:$C,Q$2,FALSE)),IF($N2076=0,IF(ISERROR(VLOOKUP($P2076,'M1'!$A:$C,Q$2,FALSE)),IF(ISERROR(VLOOKUP(DATA!$P2076,'M2'!$A:$C,Q$2,FALSE)),"NOT PRESENT",VLOOKUP(DATA!$P2076,'M2'!$A:$C,Q$2,FALSE)),VLOOKUP($P2076,'M1'!$A:$C,Q$2,FALSE)),"SPECIFY METHOD")))</f>
        <v>Debris - Zero</v>
      </c>
      <c r="R2076" s="7" t="str">
        <f>IF($N2076=1,IF(ISERROR(VLOOKUP($P2076,'M1'!$A:$C,R$2,FALSE)),"NOT PRESENT",VLOOKUP($P2076,'M1'!$A:$C,R$2,FALSE)),IF($N2076=2,IF(ISERROR(VLOOKUP(DATA!$P2076,'M2'!$A:$C,R$2,FALSE)),"NOT PRESENT",VLOOKUP(DATA!$P2076,'M2'!$A:$C,R$2,FALSE)),IF($N2076=0,IF(ISERROR(VLOOKUP($P2076,'M1'!$A:$C,R$2,FALSE)),IF(ISERROR(VLOOKUP(DATA!$P2076,'M2'!$A:$C,R$2,FALSE)),"NOT PRESENT",VLOOKUP(DATA!$P2076,'M2'!$A:$C,R$2,FALSE)),VLOOKUP($P2076,'M1'!$A:$C,R$2,FALSE)),"SPECIFY METHOD")))</f>
        <v>No Debris found</v>
      </c>
      <c r="S2076" s="33">
        <f t="shared" si="4124"/>
        <v>0</v>
      </c>
      <c r="T2076" s="2">
        <v>0</v>
      </c>
    </row>
    <row r="2077" spans="2:20">
      <c r="B2077" s="2" t="str">
        <f t="shared" ref="B2077:D2077" si="4143">IF(ISERROR(B2076),IF(ISERROR(B2075),IF(ISERROR(B2074),"BLANK",B2074),B2075),B2076)</f>
        <v>LH</v>
      </c>
      <c r="C2077" s="2" t="str">
        <f t="shared" si="4143"/>
        <v>KK</v>
      </c>
      <c r="D2077" s="2" t="str">
        <f t="shared" si="4143"/>
        <v>BC3</v>
      </c>
      <c r="E2077" s="7" t="str">
        <f>IF(ISERROR(VLOOKUP($D2077,SITES!$A:$E,2,FALSE)),"",VLOOKUP($D2077,SITES!$A:$E,2,FALSE))</f>
        <v>Broward County 3</v>
      </c>
      <c r="F2077" s="4">
        <f>IF(ISERROR(VLOOKUP($D2077,SITES!$A:$E,3,FALSE)),"",VLOOKUP($D2077,SITES!$A:$E,3,FALSE))</f>
        <v>26.158633333333334</v>
      </c>
      <c r="G2077" s="31">
        <f>IF(ISERROR(VLOOKUP($D2077,SITES!$A:$E,4,FALSE)),"",VLOOKUP($D2077,SITES!$A:$E,4,FALSE))</f>
        <v>-80.077349999999996</v>
      </c>
      <c r="H2077" s="50">
        <f t="shared" ref="H2077:P2077" si="4144">IF(ISERROR(H2076),IF(ISERROR(H2075),IF(ISERROR(H2074),"BLANK",H2074),H2075),H2076)</f>
        <v>45479</v>
      </c>
      <c r="I2077" s="2">
        <f t="shared" si="4144"/>
        <v>15</v>
      </c>
      <c r="J2077" s="2" t="str">
        <f t="shared" si="4144"/>
        <v>N</v>
      </c>
      <c r="K2077" s="6">
        <f t="shared" si="4144"/>
        <v>0.41666666666666669</v>
      </c>
      <c r="L2077" s="2" t="str">
        <f t="shared" si="4144"/>
        <v>Angela</v>
      </c>
      <c r="M2077" s="2">
        <f t="shared" si="4144"/>
        <v>18.899999999999999</v>
      </c>
      <c r="N2077" s="2">
        <f t="shared" si="4144"/>
        <v>2</v>
      </c>
      <c r="O2077" s="2">
        <f t="shared" si="4144"/>
        <v>2</v>
      </c>
      <c r="P2077" s="2" t="str">
        <f t="shared" si="4144"/>
        <v>dez</v>
      </c>
      <c r="Q2077" s="7" t="str">
        <f>IF($N2077=1,IF(ISERROR(VLOOKUP($P2077,'M1'!$A:$C,Q$2,FALSE)),"NOT PRESENT",VLOOKUP($P2077,'M1'!$A:$C,Q$2,FALSE)),IF($N2077=2,IF(ISERROR(VLOOKUP(DATA!$P2077,'M2'!$A:$C,Q$2,FALSE)),"NOT PRESENT",VLOOKUP(DATA!$P2077,'M2'!$A:$C,Q$2,FALSE)),IF($N2077=0,IF(ISERROR(VLOOKUP($P2077,'M1'!$A:$C,Q$2,FALSE)),IF(ISERROR(VLOOKUP(DATA!$P2077,'M2'!$A:$C,Q$2,FALSE)),"NOT PRESENT",VLOOKUP(DATA!$P2077,'M2'!$A:$C,Q$2,FALSE)),VLOOKUP($P2077,'M1'!$A:$C,Q$2,FALSE)),"SPECIFY METHOD")))</f>
        <v>Debris - Zero</v>
      </c>
      <c r="R2077" s="7" t="str">
        <f>IF($N2077=1,IF(ISERROR(VLOOKUP($P2077,'M1'!$A:$C,R$2,FALSE)),"NOT PRESENT",VLOOKUP($P2077,'M1'!$A:$C,R$2,FALSE)),IF($N2077=2,IF(ISERROR(VLOOKUP(DATA!$P2077,'M2'!$A:$C,R$2,FALSE)),"NOT PRESENT",VLOOKUP(DATA!$P2077,'M2'!$A:$C,R$2,FALSE)),IF($N2077=0,IF(ISERROR(VLOOKUP($P2077,'M1'!$A:$C,R$2,FALSE)),IF(ISERROR(VLOOKUP(DATA!$P2077,'M2'!$A:$C,R$2,FALSE)),"NOT PRESENT",VLOOKUP(DATA!$P2077,'M2'!$A:$C,R$2,FALSE)),VLOOKUP($P2077,'M1'!$A:$C,R$2,FALSE)),"SPECIFY METHOD")))</f>
        <v>No Debris found</v>
      </c>
      <c r="S2077" s="33">
        <f t="shared" si="4124"/>
        <v>0</v>
      </c>
      <c r="T2077" s="2">
        <v>0</v>
      </c>
    </row>
    <row r="2078" spans="2:20">
      <c r="B2078" s="2" t="str">
        <f t="shared" ref="B2078:D2078" si="4145">IF(ISERROR(B2077),IF(ISERROR(B2076),IF(ISERROR(B2075),"BLANK",B2075),B2076),B2077)</f>
        <v>LH</v>
      </c>
      <c r="C2078" s="2" t="str">
        <f t="shared" si="4145"/>
        <v>KK</v>
      </c>
      <c r="D2078" s="2" t="str">
        <f t="shared" si="4145"/>
        <v>BC3</v>
      </c>
      <c r="E2078" s="7" t="str">
        <f>IF(ISERROR(VLOOKUP($D2078,SITES!$A:$E,2,FALSE)),"",VLOOKUP($D2078,SITES!$A:$E,2,FALSE))</f>
        <v>Broward County 3</v>
      </c>
      <c r="F2078" s="4">
        <f>IF(ISERROR(VLOOKUP($D2078,SITES!$A:$E,3,FALSE)),"",VLOOKUP($D2078,SITES!$A:$E,3,FALSE))</f>
        <v>26.158633333333334</v>
      </c>
      <c r="G2078" s="31">
        <f>IF(ISERROR(VLOOKUP($D2078,SITES!$A:$E,4,FALSE)),"",VLOOKUP($D2078,SITES!$A:$E,4,FALSE))</f>
        <v>-80.077349999999996</v>
      </c>
      <c r="H2078" s="50">
        <f t="shared" ref="H2078:P2078" si="4146">IF(ISERROR(H2077),IF(ISERROR(H2076),IF(ISERROR(H2075),"BLANK",H2075),H2076),H2077)</f>
        <v>45479</v>
      </c>
      <c r="I2078" s="2">
        <f t="shared" si="4146"/>
        <v>15</v>
      </c>
      <c r="J2078" s="2" t="str">
        <f t="shared" si="4146"/>
        <v>N</v>
      </c>
      <c r="K2078" s="6">
        <f t="shared" si="4146"/>
        <v>0.41666666666666669</v>
      </c>
      <c r="L2078" s="2" t="str">
        <f t="shared" si="4146"/>
        <v>Angela</v>
      </c>
      <c r="M2078" s="2">
        <f t="shared" si="4146"/>
        <v>18.899999999999999</v>
      </c>
      <c r="N2078" s="2">
        <f t="shared" si="4146"/>
        <v>2</v>
      </c>
      <c r="O2078" s="2">
        <f t="shared" si="4146"/>
        <v>2</v>
      </c>
      <c r="P2078" s="2" t="str">
        <f t="shared" si="4146"/>
        <v>dez</v>
      </c>
      <c r="Q2078" s="7" t="str">
        <f>IF($N2078=1,IF(ISERROR(VLOOKUP($P2078,'M1'!$A:$C,Q$2,FALSE)),"NOT PRESENT",VLOOKUP($P2078,'M1'!$A:$C,Q$2,FALSE)),IF($N2078=2,IF(ISERROR(VLOOKUP(DATA!$P2078,'M2'!$A:$C,Q$2,FALSE)),"NOT PRESENT",VLOOKUP(DATA!$P2078,'M2'!$A:$C,Q$2,FALSE)),IF($N2078=0,IF(ISERROR(VLOOKUP($P2078,'M1'!$A:$C,Q$2,FALSE)),IF(ISERROR(VLOOKUP(DATA!$P2078,'M2'!$A:$C,Q$2,FALSE)),"NOT PRESENT",VLOOKUP(DATA!$P2078,'M2'!$A:$C,Q$2,FALSE)),VLOOKUP($P2078,'M1'!$A:$C,Q$2,FALSE)),"SPECIFY METHOD")))</f>
        <v>Debris - Zero</v>
      </c>
      <c r="R2078" s="7" t="str">
        <f>IF($N2078=1,IF(ISERROR(VLOOKUP($P2078,'M1'!$A:$C,R$2,FALSE)),"NOT PRESENT",VLOOKUP($P2078,'M1'!$A:$C,R$2,FALSE)),IF($N2078=2,IF(ISERROR(VLOOKUP(DATA!$P2078,'M2'!$A:$C,R$2,FALSE)),"NOT PRESENT",VLOOKUP(DATA!$P2078,'M2'!$A:$C,R$2,FALSE)),IF($N2078=0,IF(ISERROR(VLOOKUP($P2078,'M1'!$A:$C,R$2,FALSE)),IF(ISERROR(VLOOKUP(DATA!$P2078,'M2'!$A:$C,R$2,FALSE)),"NOT PRESENT",VLOOKUP(DATA!$P2078,'M2'!$A:$C,R$2,FALSE)),VLOOKUP($P2078,'M1'!$A:$C,R$2,FALSE)),"SPECIFY METHOD")))</f>
        <v>No Debris found</v>
      </c>
      <c r="S2078" s="33">
        <f t="shared" si="4124"/>
        <v>0</v>
      </c>
      <c r="T2078" s="2">
        <v>0</v>
      </c>
    </row>
    <row r="2079" spans="2:20">
      <c r="B2079" s="2" t="str">
        <f t="shared" ref="B2079:D2079" si="4147">IF(ISERROR(B2078),IF(ISERROR(B2077),IF(ISERROR(B2076),"BLANK",B2076),B2077),B2078)</f>
        <v>LH</v>
      </c>
      <c r="C2079" s="2" t="str">
        <f t="shared" si="4147"/>
        <v>KK</v>
      </c>
      <c r="D2079" s="2" t="str">
        <f t="shared" si="4147"/>
        <v>BC3</v>
      </c>
      <c r="E2079" s="7" t="str">
        <f>IF(ISERROR(VLOOKUP($D2079,SITES!$A:$E,2,FALSE)),"",VLOOKUP($D2079,SITES!$A:$E,2,FALSE))</f>
        <v>Broward County 3</v>
      </c>
      <c r="F2079" s="4">
        <f>IF(ISERROR(VLOOKUP($D2079,SITES!$A:$E,3,FALSE)),"",VLOOKUP($D2079,SITES!$A:$E,3,FALSE))</f>
        <v>26.158633333333334</v>
      </c>
      <c r="G2079" s="31">
        <f>IF(ISERROR(VLOOKUP($D2079,SITES!$A:$E,4,FALSE)),"",VLOOKUP($D2079,SITES!$A:$E,4,FALSE))</f>
        <v>-80.077349999999996</v>
      </c>
      <c r="H2079" s="50">
        <f t="shared" ref="H2079:P2079" si="4148">IF(ISERROR(H2078),IF(ISERROR(H2077),IF(ISERROR(H2076),"BLANK",H2076),H2077),H2078)</f>
        <v>45479</v>
      </c>
      <c r="I2079" s="2">
        <f t="shared" si="4148"/>
        <v>15</v>
      </c>
      <c r="J2079" s="2" t="str">
        <f t="shared" si="4148"/>
        <v>N</v>
      </c>
      <c r="K2079" s="6">
        <f t="shared" si="4148"/>
        <v>0.41666666666666669</v>
      </c>
      <c r="L2079" s="2" t="str">
        <f t="shared" si="4148"/>
        <v>Angela</v>
      </c>
      <c r="M2079" s="2">
        <f t="shared" si="4148"/>
        <v>18.899999999999999</v>
      </c>
      <c r="N2079" s="2">
        <f t="shared" si="4148"/>
        <v>2</v>
      </c>
      <c r="O2079" s="2">
        <f t="shared" si="4148"/>
        <v>2</v>
      </c>
      <c r="P2079" s="2" t="str">
        <f t="shared" si="4148"/>
        <v>dez</v>
      </c>
      <c r="Q2079" s="7" t="str">
        <f>IF($N2079=1,IF(ISERROR(VLOOKUP($P2079,'M1'!$A:$C,Q$2,FALSE)),"NOT PRESENT",VLOOKUP($P2079,'M1'!$A:$C,Q$2,FALSE)),IF($N2079=2,IF(ISERROR(VLOOKUP(DATA!$P2079,'M2'!$A:$C,Q$2,FALSE)),"NOT PRESENT",VLOOKUP(DATA!$P2079,'M2'!$A:$C,Q$2,FALSE)),IF($N2079=0,IF(ISERROR(VLOOKUP($P2079,'M1'!$A:$C,Q$2,FALSE)),IF(ISERROR(VLOOKUP(DATA!$P2079,'M2'!$A:$C,Q$2,FALSE)),"NOT PRESENT",VLOOKUP(DATA!$P2079,'M2'!$A:$C,Q$2,FALSE)),VLOOKUP($P2079,'M1'!$A:$C,Q$2,FALSE)),"SPECIFY METHOD")))</f>
        <v>Debris - Zero</v>
      </c>
      <c r="R2079" s="7" t="str">
        <f>IF($N2079=1,IF(ISERROR(VLOOKUP($P2079,'M1'!$A:$C,R$2,FALSE)),"NOT PRESENT",VLOOKUP($P2079,'M1'!$A:$C,R$2,FALSE)),IF($N2079=2,IF(ISERROR(VLOOKUP(DATA!$P2079,'M2'!$A:$C,R$2,FALSE)),"NOT PRESENT",VLOOKUP(DATA!$P2079,'M2'!$A:$C,R$2,FALSE)),IF($N2079=0,IF(ISERROR(VLOOKUP($P2079,'M1'!$A:$C,R$2,FALSE)),IF(ISERROR(VLOOKUP(DATA!$P2079,'M2'!$A:$C,R$2,FALSE)),"NOT PRESENT",VLOOKUP(DATA!$P2079,'M2'!$A:$C,R$2,FALSE)),VLOOKUP($P2079,'M1'!$A:$C,R$2,FALSE)),"SPECIFY METHOD")))</f>
        <v>No Debris found</v>
      </c>
      <c r="S2079" s="33">
        <f t="shared" si="4124"/>
        <v>0</v>
      </c>
      <c r="T2079" s="2">
        <v>0</v>
      </c>
    </row>
    <row r="2080" spans="2:20">
      <c r="B2080" s="2" t="str">
        <f t="shared" ref="B2080:D2080" si="4149">IF(ISERROR(B2079),IF(ISERROR(B2078),IF(ISERROR(B2077),"BLANK",B2077),B2078),B2079)</f>
        <v>LH</v>
      </c>
      <c r="C2080" s="2" t="str">
        <f t="shared" si="4149"/>
        <v>KK</v>
      </c>
      <c r="D2080" s="2" t="str">
        <f t="shared" si="4149"/>
        <v>BC3</v>
      </c>
      <c r="E2080" s="7" t="str">
        <f>IF(ISERROR(VLOOKUP($D2080,SITES!$A:$E,2,FALSE)),"",VLOOKUP($D2080,SITES!$A:$E,2,FALSE))</f>
        <v>Broward County 3</v>
      </c>
      <c r="F2080" s="4">
        <f>IF(ISERROR(VLOOKUP($D2080,SITES!$A:$E,3,FALSE)),"",VLOOKUP($D2080,SITES!$A:$E,3,FALSE))</f>
        <v>26.158633333333334</v>
      </c>
      <c r="G2080" s="31">
        <f>IF(ISERROR(VLOOKUP($D2080,SITES!$A:$E,4,FALSE)),"",VLOOKUP($D2080,SITES!$A:$E,4,FALSE))</f>
        <v>-80.077349999999996</v>
      </c>
      <c r="H2080" s="50">
        <f t="shared" ref="H2080:P2080" si="4150">IF(ISERROR(H2079),IF(ISERROR(H2078),IF(ISERROR(H2077),"BLANK",H2077),H2078),H2079)</f>
        <v>45479</v>
      </c>
      <c r="I2080" s="2">
        <f t="shared" si="4150"/>
        <v>15</v>
      </c>
      <c r="J2080" s="2" t="str">
        <f t="shared" si="4150"/>
        <v>N</v>
      </c>
      <c r="K2080" s="6">
        <f t="shared" si="4150"/>
        <v>0.41666666666666669</v>
      </c>
      <c r="L2080" s="2" t="str">
        <f t="shared" si="4150"/>
        <v>Angela</v>
      </c>
      <c r="M2080" s="2">
        <f t="shared" si="4150"/>
        <v>18.899999999999999</v>
      </c>
      <c r="N2080" s="2">
        <f t="shared" si="4150"/>
        <v>2</v>
      </c>
      <c r="O2080" s="2">
        <f t="shared" si="4150"/>
        <v>2</v>
      </c>
      <c r="P2080" s="2" t="str">
        <f t="shared" si="4150"/>
        <v>dez</v>
      </c>
      <c r="Q2080" s="7" t="str">
        <f>IF($N2080=1,IF(ISERROR(VLOOKUP($P2080,'M1'!$A:$C,Q$2,FALSE)),"NOT PRESENT",VLOOKUP($P2080,'M1'!$A:$C,Q$2,FALSE)),IF($N2080=2,IF(ISERROR(VLOOKUP(DATA!$P2080,'M2'!$A:$C,Q$2,FALSE)),"NOT PRESENT",VLOOKUP(DATA!$P2080,'M2'!$A:$C,Q$2,FALSE)),IF($N2080=0,IF(ISERROR(VLOOKUP($P2080,'M1'!$A:$C,Q$2,FALSE)),IF(ISERROR(VLOOKUP(DATA!$P2080,'M2'!$A:$C,Q$2,FALSE)),"NOT PRESENT",VLOOKUP(DATA!$P2080,'M2'!$A:$C,Q$2,FALSE)),VLOOKUP($P2080,'M1'!$A:$C,Q$2,FALSE)),"SPECIFY METHOD")))</f>
        <v>Debris - Zero</v>
      </c>
      <c r="R2080" s="7" t="str">
        <f>IF($N2080=1,IF(ISERROR(VLOOKUP($P2080,'M1'!$A:$C,R$2,FALSE)),"NOT PRESENT",VLOOKUP($P2080,'M1'!$A:$C,R$2,FALSE)),IF($N2080=2,IF(ISERROR(VLOOKUP(DATA!$P2080,'M2'!$A:$C,R$2,FALSE)),"NOT PRESENT",VLOOKUP(DATA!$P2080,'M2'!$A:$C,R$2,FALSE)),IF($N2080=0,IF(ISERROR(VLOOKUP($P2080,'M1'!$A:$C,R$2,FALSE)),IF(ISERROR(VLOOKUP(DATA!$P2080,'M2'!$A:$C,R$2,FALSE)),"NOT PRESENT",VLOOKUP(DATA!$P2080,'M2'!$A:$C,R$2,FALSE)),VLOOKUP($P2080,'M1'!$A:$C,R$2,FALSE)),"SPECIFY METHOD")))</f>
        <v>No Debris found</v>
      </c>
      <c r="S2080" s="33">
        <f t="shared" si="4124"/>
        <v>0</v>
      </c>
      <c r="T2080" s="2">
        <v>0</v>
      </c>
    </row>
    <row r="2081" spans="2:20">
      <c r="B2081" s="2" t="str">
        <f t="shared" ref="B2081:D2081" si="4151">IF(ISERROR(B2080),IF(ISERROR(B2079),IF(ISERROR(B2078),"BLANK",B2078),B2079),B2080)</f>
        <v>LH</v>
      </c>
      <c r="C2081" s="2" t="str">
        <f t="shared" si="4151"/>
        <v>KK</v>
      </c>
      <c r="D2081" s="2" t="str">
        <f t="shared" si="4151"/>
        <v>BC3</v>
      </c>
      <c r="E2081" s="7" t="str">
        <f>IF(ISERROR(VLOOKUP($D2081,SITES!$A:$E,2,FALSE)),"",VLOOKUP($D2081,SITES!$A:$E,2,FALSE))</f>
        <v>Broward County 3</v>
      </c>
      <c r="F2081" s="4">
        <f>IF(ISERROR(VLOOKUP($D2081,SITES!$A:$E,3,FALSE)),"",VLOOKUP($D2081,SITES!$A:$E,3,FALSE))</f>
        <v>26.158633333333334</v>
      </c>
      <c r="G2081" s="31">
        <f>IF(ISERROR(VLOOKUP($D2081,SITES!$A:$E,4,FALSE)),"",VLOOKUP($D2081,SITES!$A:$E,4,FALSE))</f>
        <v>-80.077349999999996</v>
      </c>
      <c r="H2081" s="50">
        <f t="shared" ref="H2081:P2081" si="4152">IF(ISERROR(H2080),IF(ISERROR(H2079),IF(ISERROR(H2078),"BLANK",H2078),H2079),H2080)</f>
        <v>45479</v>
      </c>
      <c r="I2081" s="2">
        <f t="shared" si="4152"/>
        <v>15</v>
      </c>
      <c r="J2081" s="2" t="str">
        <f t="shared" si="4152"/>
        <v>N</v>
      </c>
      <c r="K2081" s="6">
        <f t="shared" si="4152"/>
        <v>0.41666666666666669</v>
      </c>
      <c r="L2081" s="2" t="str">
        <f t="shared" si="4152"/>
        <v>Angela</v>
      </c>
      <c r="M2081" s="2">
        <f t="shared" si="4152"/>
        <v>18.899999999999999</v>
      </c>
      <c r="N2081" s="2">
        <f t="shared" si="4152"/>
        <v>2</v>
      </c>
      <c r="O2081" s="2">
        <f t="shared" si="4152"/>
        <v>2</v>
      </c>
      <c r="P2081" s="2" t="str">
        <f t="shared" si="4152"/>
        <v>dez</v>
      </c>
      <c r="Q2081" s="7" t="str">
        <f>IF($N2081=1,IF(ISERROR(VLOOKUP($P2081,'M1'!$A:$C,Q$2,FALSE)),"NOT PRESENT",VLOOKUP($P2081,'M1'!$A:$C,Q$2,FALSE)),IF($N2081=2,IF(ISERROR(VLOOKUP(DATA!$P2081,'M2'!$A:$C,Q$2,FALSE)),"NOT PRESENT",VLOOKUP(DATA!$P2081,'M2'!$A:$C,Q$2,FALSE)),IF($N2081=0,IF(ISERROR(VLOOKUP($P2081,'M1'!$A:$C,Q$2,FALSE)),IF(ISERROR(VLOOKUP(DATA!$P2081,'M2'!$A:$C,Q$2,FALSE)),"NOT PRESENT",VLOOKUP(DATA!$P2081,'M2'!$A:$C,Q$2,FALSE)),VLOOKUP($P2081,'M1'!$A:$C,Q$2,FALSE)),"SPECIFY METHOD")))</f>
        <v>Debris - Zero</v>
      </c>
      <c r="R2081" s="7" t="str">
        <f>IF($N2081=1,IF(ISERROR(VLOOKUP($P2081,'M1'!$A:$C,R$2,FALSE)),"NOT PRESENT",VLOOKUP($P2081,'M1'!$A:$C,R$2,FALSE)),IF($N2081=2,IF(ISERROR(VLOOKUP(DATA!$P2081,'M2'!$A:$C,R$2,FALSE)),"NOT PRESENT",VLOOKUP(DATA!$P2081,'M2'!$A:$C,R$2,FALSE)),IF($N2081=0,IF(ISERROR(VLOOKUP($P2081,'M1'!$A:$C,R$2,FALSE)),IF(ISERROR(VLOOKUP(DATA!$P2081,'M2'!$A:$C,R$2,FALSE)),"NOT PRESENT",VLOOKUP(DATA!$P2081,'M2'!$A:$C,R$2,FALSE)),VLOOKUP($P2081,'M1'!$A:$C,R$2,FALSE)),"SPECIFY METHOD")))</f>
        <v>No Debris found</v>
      </c>
      <c r="S2081" s="33">
        <f t="shared" si="4124"/>
        <v>0</v>
      </c>
      <c r="T2081" s="2">
        <v>0</v>
      </c>
    </row>
    <row r="2082" spans="2:20">
      <c r="B2082" s="2" t="str">
        <f t="shared" ref="B2082:D2082" si="4153">IF(ISERROR(B2081),IF(ISERROR(B2080),IF(ISERROR(B2079),"BLANK",B2079),B2080),B2081)</f>
        <v>LH</v>
      </c>
      <c r="C2082" s="2" t="str">
        <f t="shared" si="4153"/>
        <v>KK</v>
      </c>
      <c r="D2082" s="2" t="str">
        <f t="shared" si="4153"/>
        <v>BC3</v>
      </c>
      <c r="E2082" s="7" t="str">
        <f>IF(ISERROR(VLOOKUP($D2082,SITES!$A:$E,2,FALSE)),"",VLOOKUP($D2082,SITES!$A:$E,2,FALSE))</f>
        <v>Broward County 3</v>
      </c>
      <c r="F2082" s="4">
        <f>IF(ISERROR(VLOOKUP($D2082,SITES!$A:$E,3,FALSE)),"",VLOOKUP($D2082,SITES!$A:$E,3,FALSE))</f>
        <v>26.158633333333334</v>
      </c>
      <c r="G2082" s="31">
        <f>IF(ISERROR(VLOOKUP($D2082,SITES!$A:$E,4,FALSE)),"",VLOOKUP($D2082,SITES!$A:$E,4,FALSE))</f>
        <v>-80.077349999999996</v>
      </c>
      <c r="H2082" s="50">
        <f t="shared" ref="H2082:P2082" si="4154">IF(ISERROR(H2081),IF(ISERROR(H2080),IF(ISERROR(H2079),"BLANK",H2079),H2080),H2081)</f>
        <v>45479</v>
      </c>
      <c r="I2082" s="2">
        <f t="shared" si="4154"/>
        <v>15</v>
      </c>
      <c r="J2082" s="2" t="str">
        <f t="shared" si="4154"/>
        <v>N</v>
      </c>
      <c r="K2082" s="6">
        <f t="shared" si="4154"/>
        <v>0.41666666666666669</v>
      </c>
      <c r="L2082" s="2" t="str">
        <f t="shared" si="4154"/>
        <v>Angela</v>
      </c>
      <c r="M2082" s="2">
        <f t="shared" si="4154"/>
        <v>18.899999999999999</v>
      </c>
      <c r="N2082" s="2">
        <f t="shared" si="4154"/>
        <v>2</v>
      </c>
      <c r="O2082" s="2">
        <f t="shared" si="4154"/>
        <v>2</v>
      </c>
      <c r="P2082" s="2" t="str">
        <f t="shared" si="4154"/>
        <v>dez</v>
      </c>
      <c r="Q2082" s="7" t="str">
        <f>IF($N2082=1,IF(ISERROR(VLOOKUP($P2082,'M1'!$A:$C,Q$2,FALSE)),"NOT PRESENT",VLOOKUP($P2082,'M1'!$A:$C,Q$2,FALSE)),IF($N2082=2,IF(ISERROR(VLOOKUP(DATA!$P2082,'M2'!$A:$C,Q$2,FALSE)),"NOT PRESENT",VLOOKUP(DATA!$P2082,'M2'!$A:$C,Q$2,FALSE)),IF($N2082=0,IF(ISERROR(VLOOKUP($P2082,'M1'!$A:$C,Q$2,FALSE)),IF(ISERROR(VLOOKUP(DATA!$P2082,'M2'!$A:$C,Q$2,FALSE)),"NOT PRESENT",VLOOKUP(DATA!$P2082,'M2'!$A:$C,Q$2,FALSE)),VLOOKUP($P2082,'M1'!$A:$C,Q$2,FALSE)),"SPECIFY METHOD")))</f>
        <v>Debris - Zero</v>
      </c>
      <c r="R2082" s="7" t="str">
        <f>IF($N2082=1,IF(ISERROR(VLOOKUP($P2082,'M1'!$A:$C,R$2,FALSE)),"NOT PRESENT",VLOOKUP($P2082,'M1'!$A:$C,R$2,FALSE)),IF($N2082=2,IF(ISERROR(VLOOKUP(DATA!$P2082,'M2'!$A:$C,R$2,FALSE)),"NOT PRESENT",VLOOKUP(DATA!$P2082,'M2'!$A:$C,R$2,FALSE)),IF($N2082=0,IF(ISERROR(VLOOKUP($P2082,'M1'!$A:$C,R$2,FALSE)),IF(ISERROR(VLOOKUP(DATA!$P2082,'M2'!$A:$C,R$2,FALSE)),"NOT PRESENT",VLOOKUP(DATA!$P2082,'M2'!$A:$C,R$2,FALSE)),VLOOKUP($P2082,'M1'!$A:$C,R$2,FALSE)),"SPECIFY METHOD")))</f>
        <v>No Debris found</v>
      </c>
      <c r="S2082" s="33">
        <f t="shared" si="4124"/>
        <v>0</v>
      </c>
      <c r="T2082" s="2">
        <v>0</v>
      </c>
    </row>
    <row r="2083" spans="2:20">
      <c r="B2083" s="2" t="str">
        <f t="shared" ref="B2083:D2083" si="4155">IF(ISERROR(B2082),IF(ISERROR(B2081),IF(ISERROR(B2080),"BLANK",B2080),B2081),B2082)</f>
        <v>LH</v>
      </c>
      <c r="C2083" s="2" t="str">
        <f t="shared" si="4155"/>
        <v>KK</v>
      </c>
      <c r="D2083" s="2" t="str">
        <f t="shared" si="4155"/>
        <v>BC3</v>
      </c>
      <c r="E2083" s="7" t="str">
        <f>IF(ISERROR(VLOOKUP($D2083,SITES!$A:$E,2,FALSE)),"",VLOOKUP($D2083,SITES!$A:$E,2,FALSE))</f>
        <v>Broward County 3</v>
      </c>
      <c r="F2083" s="4">
        <f>IF(ISERROR(VLOOKUP($D2083,SITES!$A:$E,3,FALSE)),"",VLOOKUP($D2083,SITES!$A:$E,3,FALSE))</f>
        <v>26.158633333333334</v>
      </c>
      <c r="G2083" s="31">
        <f>IF(ISERROR(VLOOKUP($D2083,SITES!$A:$E,4,FALSE)),"",VLOOKUP($D2083,SITES!$A:$E,4,FALSE))</f>
        <v>-80.077349999999996</v>
      </c>
      <c r="H2083" s="50">
        <f t="shared" ref="H2083:P2083" si="4156">IF(ISERROR(H2082),IF(ISERROR(H2081),IF(ISERROR(H2080),"BLANK",H2080),H2081),H2082)</f>
        <v>45479</v>
      </c>
      <c r="I2083" s="2">
        <f t="shared" si="4156"/>
        <v>15</v>
      </c>
      <c r="J2083" s="2" t="str">
        <f t="shared" si="4156"/>
        <v>N</v>
      </c>
      <c r="K2083" s="6">
        <f t="shared" si="4156"/>
        <v>0.41666666666666669</v>
      </c>
      <c r="L2083" s="2" t="str">
        <f t="shared" si="4156"/>
        <v>Angela</v>
      </c>
      <c r="M2083" s="2">
        <f t="shared" si="4156"/>
        <v>18.899999999999999</v>
      </c>
      <c r="N2083" s="2">
        <f t="shared" si="4156"/>
        <v>2</v>
      </c>
      <c r="O2083" s="2">
        <f t="shared" si="4156"/>
        <v>2</v>
      </c>
      <c r="P2083" s="2" t="str">
        <f t="shared" si="4156"/>
        <v>dez</v>
      </c>
      <c r="Q2083" s="7" t="str">
        <f>IF($N2083=1,IF(ISERROR(VLOOKUP($P2083,'M1'!$A:$C,Q$2,FALSE)),"NOT PRESENT",VLOOKUP($P2083,'M1'!$A:$C,Q$2,FALSE)),IF($N2083=2,IF(ISERROR(VLOOKUP(DATA!$P2083,'M2'!$A:$C,Q$2,FALSE)),"NOT PRESENT",VLOOKUP(DATA!$P2083,'M2'!$A:$C,Q$2,FALSE)),IF($N2083=0,IF(ISERROR(VLOOKUP($P2083,'M1'!$A:$C,Q$2,FALSE)),IF(ISERROR(VLOOKUP(DATA!$P2083,'M2'!$A:$C,Q$2,FALSE)),"NOT PRESENT",VLOOKUP(DATA!$P2083,'M2'!$A:$C,Q$2,FALSE)),VLOOKUP($P2083,'M1'!$A:$C,Q$2,FALSE)),"SPECIFY METHOD")))</f>
        <v>Debris - Zero</v>
      </c>
      <c r="R2083" s="7" t="str">
        <f>IF($N2083=1,IF(ISERROR(VLOOKUP($P2083,'M1'!$A:$C,R$2,FALSE)),"NOT PRESENT",VLOOKUP($P2083,'M1'!$A:$C,R$2,FALSE)),IF($N2083=2,IF(ISERROR(VLOOKUP(DATA!$P2083,'M2'!$A:$C,R$2,FALSE)),"NOT PRESENT",VLOOKUP(DATA!$P2083,'M2'!$A:$C,R$2,FALSE)),IF($N2083=0,IF(ISERROR(VLOOKUP($P2083,'M1'!$A:$C,R$2,FALSE)),IF(ISERROR(VLOOKUP(DATA!$P2083,'M2'!$A:$C,R$2,FALSE)),"NOT PRESENT",VLOOKUP(DATA!$P2083,'M2'!$A:$C,R$2,FALSE)),VLOOKUP($P2083,'M1'!$A:$C,R$2,FALSE)),"SPECIFY METHOD")))</f>
        <v>No Debris found</v>
      </c>
      <c r="S2083" s="33">
        <f t="shared" si="4124"/>
        <v>0</v>
      </c>
      <c r="T2083" s="2">
        <v>0</v>
      </c>
    </row>
    <row r="2084" spans="2:20">
      <c r="B2084" s="2" t="str">
        <f t="shared" ref="B2084:D2084" si="4157">IF(ISERROR(B2083),IF(ISERROR(B2082),IF(ISERROR(B2081),"BLANK",B2081),B2082),B2083)</f>
        <v>LH</v>
      </c>
      <c r="C2084" s="2" t="str">
        <f t="shared" si="4157"/>
        <v>KK</v>
      </c>
      <c r="D2084" s="2" t="str">
        <f t="shared" si="4157"/>
        <v>BC3</v>
      </c>
      <c r="E2084" s="7" t="str">
        <f>IF(ISERROR(VLOOKUP($D2084,SITES!$A:$E,2,FALSE)),"",VLOOKUP($D2084,SITES!$A:$E,2,FALSE))</f>
        <v>Broward County 3</v>
      </c>
      <c r="F2084" s="4">
        <f>IF(ISERROR(VLOOKUP($D2084,SITES!$A:$E,3,FALSE)),"",VLOOKUP($D2084,SITES!$A:$E,3,FALSE))</f>
        <v>26.158633333333334</v>
      </c>
      <c r="G2084" s="31">
        <f>IF(ISERROR(VLOOKUP($D2084,SITES!$A:$E,4,FALSE)),"",VLOOKUP($D2084,SITES!$A:$E,4,FALSE))</f>
        <v>-80.077349999999996</v>
      </c>
      <c r="H2084" s="50">
        <f t="shared" ref="H2084:P2084" si="4158">IF(ISERROR(H2083),IF(ISERROR(H2082),IF(ISERROR(H2081),"BLANK",H2081),H2082),H2083)</f>
        <v>45479</v>
      </c>
      <c r="I2084" s="2">
        <f t="shared" si="4158"/>
        <v>15</v>
      </c>
      <c r="J2084" s="2" t="str">
        <f t="shared" si="4158"/>
        <v>N</v>
      </c>
      <c r="K2084" s="6">
        <f t="shared" si="4158"/>
        <v>0.41666666666666669</v>
      </c>
      <c r="L2084" s="2" t="str">
        <f t="shared" si="4158"/>
        <v>Angela</v>
      </c>
      <c r="M2084" s="2">
        <f t="shared" si="4158"/>
        <v>18.899999999999999</v>
      </c>
      <c r="N2084" s="2">
        <f t="shared" si="4158"/>
        <v>2</v>
      </c>
      <c r="O2084" s="2">
        <f t="shared" si="4158"/>
        <v>2</v>
      </c>
      <c r="P2084" s="2" t="str">
        <f t="shared" si="4158"/>
        <v>dez</v>
      </c>
      <c r="Q2084" s="7" t="str">
        <f>IF($N2084=1,IF(ISERROR(VLOOKUP($P2084,'M1'!$A:$C,Q$2,FALSE)),"NOT PRESENT",VLOOKUP($P2084,'M1'!$A:$C,Q$2,FALSE)),IF($N2084=2,IF(ISERROR(VLOOKUP(DATA!$P2084,'M2'!$A:$C,Q$2,FALSE)),"NOT PRESENT",VLOOKUP(DATA!$P2084,'M2'!$A:$C,Q$2,FALSE)),IF($N2084=0,IF(ISERROR(VLOOKUP($P2084,'M1'!$A:$C,Q$2,FALSE)),IF(ISERROR(VLOOKUP(DATA!$P2084,'M2'!$A:$C,Q$2,FALSE)),"NOT PRESENT",VLOOKUP(DATA!$P2084,'M2'!$A:$C,Q$2,FALSE)),VLOOKUP($P2084,'M1'!$A:$C,Q$2,FALSE)),"SPECIFY METHOD")))</f>
        <v>Debris - Zero</v>
      </c>
      <c r="R2084" s="7" t="str">
        <f>IF($N2084=1,IF(ISERROR(VLOOKUP($P2084,'M1'!$A:$C,R$2,FALSE)),"NOT PRESENT",VLOOKUP($P2084,'M1'!$A:$C,R$2,FALSE)),IF($N2084=2,IF(ISERROR(VLOOKUP(DATA!$P2084,'M2'!$A:$C,R$2,FALSE)),"NOT PRESENT",VLOOKUP(DATA!$P2084,'M2'!$A:$C,R$2,FALSE)),IF($N2084=0,IF(ISERROR(VLOOKUP($P2084,'M1'!$A:$C,R$2,FALSE)),IF(ISERROR(VLOOKUP(DATA!$P2084,'M2'!$A:$C,R$2,FALSE)),"NOT PRESENT",VLOOKUP(DATA!$P2084,'M2'!$A:$C,R$2,FALSE)),VLOOKUP($P2084,'M1'!$A:$C,R$2,FALSE)),"SPECIFY METHOD")))</f>
        <v>No Debris found</v>
      </c>
      <c r="S2084" s="33">
        <f t="shared" si="4124"/>
        <v>0</v>
      </c>
      <c r="T2084" s="2">
        <v>0</v>
      </c>
    </row>
    <row r="2085" spans="2:20">
      <c r="B2085" s="2" t="str">
        <f t="shared" ref="B2085:D2085" si="4159">IF(ISERROR(B2084),IF(ISERROR(B2083),IF(ISERROR(B2082),"BLANK",B2082),B2083),B2084)</f>
        <v>LH</v>
      </c>
      <c r="C2085" s="2" t="str">
        <f t="shared" si="4159"/>
        <v>KK</v>
      </c>
      <c r="D2085" s="2" t="str">
        <f t="shared" si="4159"/>
        <v>BC3</v>
      </c>
      <c r="E2085" s="7" t="str">
        <f>IF(ISERROR(VLOOKUP($D2085,SITES!$A:$E,2,FALSE)),"",VLOOKUP($D2085,SITES!$A:$E,2,FALSE))</f>
        <v>Broward County 3</v>
      </c>
      <c r="F2085" s="4">
        <f>IF(ISERROR(VLOOKUP($D2085,SITES!$A:$E,3,FALSE)),"",VLOOKUP($D2085,SITES!$A:$E,3,FALSE))</f>
        <v>26.158633333333334</v>
      </c>
      <c r="G2085" s="31">
        <f>IF(ISERROR(VLOOKUP($D2085,SITES!$A:$E,4,FALSE)),"",VLOOKUP($D2085,SITES!$A:$E,4,FALSE))</f>
        <v>-80.077349999999996</v>
      </c>
      <c r="H2085" s="50">
        <f t="shared" ref="H2085:P2085" si="4160">IF(ISERROR(H2084),IF(ISERROR(H2083),IF(ISERROR(H2082),"BLANK",H2082),H2083),H2084)</f>
        <v>45479</v>
      </c>
      <c r="I2085" s="2">
        <f t="shared" si="4160"/>
        <v>15</v>
      </c>
      <c r="J2085" s="2" t="str">
        <f t="shared" si="4160"/>
        <v>N</v>
      </c>
      <c r="K2085" s="6">
        <f t="shared" si="4160"/>
        <v>0.41666666666666669</v>
      </c>
      <c r="L2085" s="2" t="str">
        <f t="shared" si="4160"/>
        <v>Angela</v>
      </c>
      <c r="M2085" s="2">
        <f t="shared" si="4160"/>
        <v>18.899999999999999</v>
      </c>
      <c r="N2085" s="2">
        <f t="shared" si="4160"/>
        <v>2</v>
      </c>
      <c r="O2085" s="2">
        <f t="shared" si="4160"/>
        <v>2</v>
      </c>
      <c r="P2085" s="2" t="str">
        <f t="shared" si="4160"/>
        <v>dez</v>
      </c>
      <c r="Q2085" s="7" t="str">
        <f>IF($N2085=1,IF(ISERROR(VLOOKUP($P2085,'M1'!$A:$C,Q$2,FALSE)),"NOT PRESENT",VLOOKUP($P2085,'M1'!$A:$C,Q$2,FALSE)),IF($N2085=2,IF(ISERROR(VLOOKUP(DATA!$P2085,'M2'!$A:$C,Q$2,FALSE)),"NOT PRESENT",VLOOKUP(DATA!$P2085,'M2'!$A:$C,Q$2,FALSE)),IF($N2085=0,IF(ISERROR(VLOOKUP($P2085,'M1'!$A:$C,Q$2,FALSE)),IF(ISERROR(VLOOKUP(DATA!$P2085,'M2'!$A:$C,Q$2,FALSE)),"NOT PRESENT",VLOOKUP(DATA!$P2085,'M2'!$A:$C,Q$2,FALSE)),VLOOKUP($P2085,'M1'!$A:$C,Q$2,FALSE)),"SPECIFY METHOD")))</f>
        <v>Debris - Zero</v>
      </c>
      <c r="R2085" s="7" t="str">
        <f>IF($N2085=1,IF(ISERROR(VLOOKUP($P2085,'M1'!$A:$C,R$2,FALSE)),"NOT PRESENT",VLOOKUP($P2085,'M1'!$A:$C,R$2,FALSE)),IF($N2085=2,IF(ISERROR(VLOOKUP(DATA!$P2085,'M2'!$A:$C,R$2,FALSE)),"NOT PRESENT",VLOOKUP(DATA!$P2085,'M2'!$A:$C,R$2,FALSE)),IF($N2085=0,IF(ISERROR(VLOOKUP($P2085,'M1'!$A:$C,R$2,FALSE)),IF(ISERROR(VLOOKUP(DATA!$P2085,'M2'!$A:$C,R$2,FALSE)),"NOT PRESENT",VLOOKUP(DATA!$P2085,'M2'!$A:$C,R$2,FALSE)),VLOOKUP($P2085,'M1'!$A:$C,R$2,FALSE)),"SPECIFY METHOD")))</f>
        <v>No Debris found</v>
      </c>
      <c r="S2085" s="33">
        <f t="shared" si="4124"/>
        <v>0</v>
      </c>
      <c r="T2085" s="2">
        <v>0</v>
      </c>
    </row>
    <row r="2086" spans="2:20">
      <c r="B2086" s="2" t="str">
        <f t="shared" ref="B2086:D2086" si="4161">IF(ISERROR(B2085),IF(ISERROR(B2084),IF(ISERROR(B2083),"BLANK",B2083),B2084),B2085)</f>
        <v>LH</v>
      </c>
      <c r="C2086" s="2" t="str">
        <f t="shared" si="4161"/>
        <v>KK</v>
      </c>
      <c r="D2086" s="2" t="str">
        <f t="shared" si="4161"/>
        <v>BC3</v>
      </c>
      <c r="E2086" s="7" t="str">
        <f>IF(ISERROR(VLOOKUP($D2086,SITES!$A:$E,2,FALSE)),"",VLOOKUP($D2086,SITES!$A:$E,2,FALSE))</f>
        <v>Broward County 3</v>
      </c>
      <c r="F2086" s="4">
        <f>IF(ISERROR(VLOOKUP($D2086,SITES!$A:$E,3,FALSE)),"",VLOOKUP($D2086,SITES!$A:$E,3,FALSE))</f>
        <v>26.158633333333334</v>
      </c>
      <c r="G2086" s="31">
        <f>IF(ISERROR(VLOOKUP($D2086,SITES!$A:$E,4,FALSE)),"",VLOOKUP($D2086,SITES!$A:$E,4,FALSE))</f>
        <v>-80.077349999999996</v>
      </c>
      <c r="H2086" s="50">
        <f t="shared" ref="H2086:P2086" si="4162">IF(ISERROR(H2085),IF(ISERROR(H2084),IF(ISERROR(H2083),"BLANK",H2083),H2084),H2085)</f>
        <v>45479</v>
      </c>
      <c r="I2086" s="2">
        <f t="shared" si="4162"/>
        <v>15</v>
      </c>
      <c r="J2086" s="2" t="str">
        <f t="shared" si="4162"/>
        <v>N</v>
      </c>
      <c r="K2086" s="6">
        <f t="shared" si="4162"/>
        <v>0.41666666666666669</v>
      </c>
      <c r="L2086" s="2" t="str">
        <f t="shared" si="4162"/>
        <v>Angela</v>
      </c>
      <c r="M2086" s="2">
        <f t="shared" si="4162"/>
        <v>18.899999999999999</v>
      </c>
      <c r="N2086" s="2">
        <f t="shared" si="4162"/>
        <v>2</v>
      </c>
      <c r="O2086" s="2">
        <f t="shared" si="4162"/>
        <v>2</v>
      </c>
      <c r="P2086" s="2" t="str">
        <f t="shared" si="4162"/>
        <v>dez</v>
      </c>
      <c r="Q2086" s="7" t="str">
        <f>IF($N2086=1,IF(ISERROR(VLOOKUP($P2086,'M1'!$A:$C,Q$2,FALSE)),"NOT PRESENT",VLOOKUP($P2086,'M1'!$A:$C,Q$2,FALSE)),IF($N2086=2,IF(ISERROR(VLOOKUP(DATA!$P2086,'M2'!$A:$C,Q$2,FALSE)),"NOT PRESENT",VLOOKUP(DATA!$P2086,'M2'!$A:$C,Q$2,FALSE)),IF($N2086=0,IF(ISERROR(VLOOKUP($P2086,'M1'!$A:$C,Q$2,FALSE)),IF(ISERROR(VLOOKUP(DATA!$P2086,'M2'!$A:$C,Q$2,FALSE)),"NOT PRESENT",VLOOKUP(DATA!$P2086,'M2'!$A:$C,Q$2,FALSE)),VLOOKUP($P2086,'M1'!$A:$C,Q$2,FALSE)),"SPECIFY METHOD")))</f>
        <v>Debris - Zero</v>
      </c>
      <c r="R2086" s="7" t="str">
        <f>IF($N2086=1,IF(ISERROR(VLOOKUP($P2086,'M1'!$A:$C,R$2,FALSE)),"NOT PRESENT",VLOOKUP($P2086,'M1'!$A:$C,R$2,FALSE)),IF($N2086=2,IF(ISERROR(VLOOKUP(DATA!$P2086,'M2'!$A:$C,R$2,FALSE)),"NOT PRESENT",VLOOKUP(DATA!$P2086,'M2'!$A:$C,R$2,FALSE)),IF($N2086=0,IF(ISERROR(VLOOKUP($P2086,'M1'!$A:$C,R$2,FALSE)),IF(ISERROR(VLOOKUP(DATA!$P2086,'M2'!$A:$C,R$2,FALSE)),"NOT PRESENT",VLOOKUP(DATA!$P2086,'M2'!$A:$C,R$2,FALSE)),VLOOKUP($P2086,'M1'!$A:$C,R$2,FALSE)),"SPECIFY METHOD")))</f>
        <v>No Debris found</v>
      </c>
      <c r="S2086" s="33">
        <f t="shared" si="4124"/>
        <v>0</v>
      </c>
      <c r="T2086" s="2">
        <v>0</v>
      </c>
    </row>
    <row r="2087" spans="2:20">
      <c r="B2087" s="2" t="str">
        <f t="shared" ref="B2087:D2087" si="4163">IF(ISERROR(B2086),IF(ISERROR(B2085),IF(ISERROR(B2084),"BLANK",B2084),B2085),B2086)</f>
        <v>LH</v>
      </c>
      <c r="C2087" s="2" t="str">
        <f t="shared" si="4163"/>
        <v>KK</v>
      </c>
      <c r="D2087" s="2" t="str">
        <f t="shared" si="4163"/>
        <v>BC3</v>
      </c>
      <c r="E2087" s="7" t="str">
        <f>IF(ISERROR(VLOOKUP($D2087,SITES!$A:$E,2,FALSE)),"",VLOOKUP($D2087,SITES!$A:$E,2,FALSE))</f>
        <v>Broward County 3</v>
      </c>
      <c r="F2087" s="4">
        <f>IF(ISERROR(VLOOKUP($D2087,SITES!$A:$E,3,FALSE)),"",VLOOKUP($D2087,SITES!$A:$E,3,FALSE))</f>
        <v>26.158633333333334</v>
      </c>
      <c r="G2087" s="31">
        <f>IF(ISERROR(VLOOKUP($D2087,SITES!$A:$E,4,FALSE)),"",VLOOKUP($D2087,SITES!$A:$E,4,FALSE))</f>
        <v>-80.077349999999996</v>
      </c>
      <c r="H2087" s="50">
        <f t="shared" ref="H2087:P2087" si="4164">IF(ISERROR(H2086),IF(ISERROR(H2085),IF(ISERROR(H2084),"BLANK",H2084),H2085),H2086)</f>
        <v>45479</v>
      </c>
      <c r="I2087" s="2">
        <f t="shared" si="4164"/>
        <v>15</v>
      </c>
      <c r="J2087" s="2" t="str">
        <f t="shared" si="4164"/>
        <v>N</v>
      </c>
      <c r="K2087" s="6">
        <f t="shared" si="4164"/>
        <v>0.41666666666666669</v>
      </c>
      <c r="L2087" s="2" t="str">
        <f t="shared" si="4164"/>
        <v>Angela</v>
      </c>
      <c r="M2087" s="2">
        <f t="shared" si="4164"/>
        <v>18.899999999999999</v>
      </c>
      <c r="N2087" s="2">
        <f t="shared" si="4164"/>
        <v>2</v>
      </c>
      <c r="O2087" s="2">
        <f t="shared" si="4164"/>
        <v>2</v>
      </c>
      <c r="P2087" s="2" t="str">
        <f t="shared" si="4164"/>
        <v>dez</v>
      </c>
      <c r="Q2087" s="7" t="str">
        <f>IF($N2087=1,IF(ISERROR(VLOOKUP($P2087,'M1'!$A:$C,Q$2,FALSE)),"NOT PRESENT",VLOOKUP($P2087,'M1'!$A:$C,Q$2,FALSE)),IF($N2087=2,IF(ISERROR(VLOOKUP(DATA!$P2087,'M2'!$A:$C,Q$2,FALSE)),"NOT PRESENT",VLOOKUP(DATA!$P2087,'M2'!$A:$C,Q$2,FALSE)),IF($N2087=0,IF(ISERROR(VLOOKUP($P2087,'M1'!$A:$C,Q$2,FALSE)),IF(ISERROR(VLOOKUP(DATA!$P2087,'M2'!$A:$C,Q$2,FALSE)),"NOT PRESENT",VLOOKUP(DATA!$P2087,'M2'!$A:$C,Q$2,FALSE)),VLOOKUP($P2087,'M1'!$A:$C,Q$2,FALSE)),"SPECIFY METHOD")))</f>
        <v>Debris - Zero</v>
      </c>
      <c r="R2087" s="7" t="str">
        <f>IF($N2087=1,IF(ISERROR(VLOOKUP($P2087,'M1'!$A:$C,R$2,FALSE)),"NOT PRESENT",VLOOKUP($P2087,'M1'!$A:$C,R$2,FALSE)),IF($N2087=2,IF(ISERROR(VLOOKUP(DATA!$P2087,'M2'!$A:$C,R$2,FALSE)),"NOT PRESENT",VLOOKUP(DATA!$P2087,'M2'!$A:$C,R$2,FALSE)),IF($N2087=0,IF(ISERROR(VLOOKUP($P2087,'M1'!$A:$C,R$2,FALSE)),IF(ISERROR(VLOOKUP(DATA!$P2087,'M2'!$A:$C,R$2,FALSE)),"NOT PRESENT",VLOOKUP(DATA!$P2087,'M2'!$A:$C,R$2,FALSE)),VLOOKUP($P2087,'M1'!$A:$C,R$2,FALSE)),"SPECIFY METHOD")))</f>
        <v>No Debris found</v>
      </c>
      <c r="S2087" s="33">
        <f t="shared" si="4124"/>
        <v>0</v>
      </c>
      <c r="T2087" s="2">
        <v>0</v>
      </c>
    </row>
    <row r="2088" spans="2:20">
      <c r="B2088" s="2" t="str">
        <f t="shared" ref="B2088:D2088" si="4165">IF(ISERROR(B2087),IF(ISERROR(B2086),IF(ISERROR(B2085),"BLANK",B2085),B2086),B2087)</f>
        <v>LH</v>
      </c>
      <c r="C2088" s="2" t="str">
        <f t="shared" si="4165"/>
        <v>KK</v>
      </c>
      <c r="D2088" s="2" t="str">
        <f t="shared" si="4165"/>
        <v>BC3</v>
      </c>
      <c r="E2088" s="7" t="str">
        <f>IF(ISERROR(VLOOKUP($D2088,SITES!$A:$E,2,FALSE)),"",VLOOKUP($D2088,SITES!$A:$E,2,FALSE))</f>
        <v>Broward County 3</v>
      </c>
      <c r="F2088" s="4">
        <f>IF(ISERROR(VLOOKUP($D2088,SITES!$A:$E,3,FALSE)),"",VLOOKUP($D2088,SITES!$A:$E,3,FALSE))</f>
        <v>26.158633333333334</v>
      </c>
      <c r="G2088" s="31">
        <f>IF(ISERROR(VLOOKUP($D2088,SITES!$A:$E,4,FALSE)),"",VLOOKUP($D2088,SITES!$A:$E,4,FALSE))</f>
        <v>-80.077349999999996</v>
      </c>
      <c r="H2088" s="50">
        <f t="shared" ref="H2088:P2088" si="4166">IF(ISERROR(H2087),IF(ISERROR(H2086),IF(ISERROR(H2085),"BLANK",H2085),H2086),H2087)</f>
        <v>45479</v>
      </c>
      <c r="I2088" s="2">
        <f t="shared" si="4166"/>
        <v>15</v>
      </c>
      <c r="J2088" s="2" t="str">
        <f t="shared" si="4166"/>
        <v>N</v>
      </c>
      <c r="K2088" s="6">
        <f t="shared" si="4166"/>
        <v>0.41666666666666669</v>
      </c>
      <c r="L2088" s="2" t="str">
        <f t="shared" si="4166"/>
        <v>Angela</v>
      </c>
      <c r="M2088" s="2">
        <f t="shared" si="4166"/>
        <v>18.899999999999999</v>
      </c>
      <c r="N2088" s="2">
        <f t="shared" si="4166"/>
        <v>2</v>
      </c>
      <c r="O2088" s="2">
        <f t="shared" si="4166"/>
        <v>2</v>
      </c>
      <c r="P2088" s="2" t="str">
        <f t="shared" si="4166"/>
        <v>dez</v>
      </c>
      <c r="Q2088" s="7" t="str">
        <f>IF($N2088=1,IF(ISERROR(VLOOKUP($P2088,'M1'!$A:$C,Q$2,FALSE)),"NOT PRESENT",VLOOKUP($P2088,'M1'!$A:$C,Q$2,FALSE)),IF($N2088=2,IF(ISERROR(VLOOKUP(DATA!$P2088,'M2'!$A:$C,Q$2,FALSE)),"NOT PRESENT",VLOOKUP(DATA!$P2088,'M2'!$A:$C,Q$2,FALSE)),IF($N2088=0,IF(ISERROR(VLOOKUP($P2088,'M1'!$A:$C,Q$2,FALSE)),IF(ISERROR(VLOOKUP(DATA!$P2088,'M2'!$A:$C,Q$2,FALSE)),"NOT PRESENT",VLOOKUP(DATA!$P2088,'M2'!$A:$C,Q$2,FALSE)),VLOOKUP($P2088,'M1'!$A:$C,Q$2,FALSE)),"SPECIFY METHOD")))</f>
        <v>Debris - Zero</v>
      </c>
      <c r="R2088" s="7" t="str">
        <f>IF($N2088=1,IF(ISERROR(VLOOKUP($P2088,'M1'!$A:$C,R$2,FALSE)),"NOT PRESENT",VLOOKUP($P2088,'M1'!$A:$C,R$2,FALSE)),IF($N2088=2,IF(ISERROR(VLOOKUP(DATA!$P2088,'M2'!$A:$C,R$2,FALSE)),"NOT PRESENT",VLOOKUP(DATA!$P2088,'M2'!$A:$C,R$2,FALSE)),IF($N2088=0,IF(ISERROR(VLOOKUP($P2088,'M1'!$A:$C,R$2,FALSE)),IF(ISERROR(VLOOKUP(DATA!$P2088,'M2'!$A:$C,R$2,FALSE)),"NOT PRESENT",VLOOKUP(DATA!$P2088,'M2'!$A:$C,R$2,FALSE)),VLOOKUP($P2088,'M1'!$A:$C,R$2,FALSE)),"SPECIFY METHOD")))</f>
        <v>No Debris found</v>
      </c>
      <c r="S2088" s="33">
        <f t="shared" si="4124"/>
        <v>0</v>
      </c>
      <c r="T2088" s="2">
        <v>0</v>
      </c>
    </row>
    <row r="2089" spans="2:20">
      <c r="B2089" s="2" t="str">
        <f t="shared" ref="B2089:D2089" si="4167">IF(ISERROR(B2088),IF(ISERROR(B2087),IF(ISERROR(B2086),"BLANK",B2086),B2087),B2088)</f>
        <v>LH</v>
      </c>
      <c r="C2089" s="2" t="str">
        <f t="shared" si="4167"/>
        <v>KK</v>
      </c>
      <c r="D2089" s="2" t="str">
        <f t="shared" si="4167"/>
        <v>BC3</v>
      </c>
      <c r="E2089" s="7" t="str">
        <f>IF(ISERROR(VLOOKUP($D2089,SITES!$A:$E,2,FALSE)),"",VLOOKUP($D2089,SITES!$A:$E,2,FALSE))</f>
        <v>Broward County 3</v>
      </c>
      <c r="F2089" s="4">
        <f>IF(ISERROR(VLOOKUP($D2089,SITES!$A:$E,3,FALSE)),"",VLOOKUP($D2089,SITES!$A:$E,3,FALSE))</f>
        <v>26.158633333333334</v>
      </c>
      <c r="G2089" s="31">
        <f>IF(ISERROR(VLOOKUP($D2089,SITES!$A:$E,4,FALSE)),"",VLOOKUP($D2089,SITES!$A:$E,4,FALSE))</f>
        <v>-80.077349999999996</v>
      </c>
      <c r="H2089" s="50">
        <f t="shared" ref="H2089:P2089" si="4168">IF(ISERROR(H2088),IF(ISERROR(H2087),IF(ISERROR(H2086),"BLANK",H2086),H2087),H2088)</f>
        <v>45479</v>
      </c>
      <c r="I2089" s="2">
        <f t="shared" si="4168"/>
        <v>15</v>
      </c>
      <c r="J2089" s="2" t="str">
        <f t="shared" si="4168"/>
        <v>N</v>
      </c>
      <c r="K2089" s="6">
        <f t="shared" si="4168"/>
        <v>0.41666666666666669</v>
      </c>
      <c r="L2089" s="2" t="str">
        <f t="shared" si="4168"/>
        <v>Angela</v>
      </c>
      <c r="M2089" s="2">
        <f t="shared" si="4168"/>
        <v>18.899999999999999</v>
      </c>
      <c r="N2089" s="2">
        <f t="shared" si="4168"/>
        <v>2</v>
      </c>
      <c r="O2089" s="2">
        <f t="shared" si="4168"/>
        <v>2</v>
      </c>
      <c r="P2089" s="2" t="str">
        <f t="shared" si="4168"/>
        <v>dez</v>
      </c>
      <c r="Q2089" s="7" t="str">
        <f>IF($N2089=1,IF(ISERROR(VLOOKUP($P2089,'M1'!$A:$C,Q$2,FALSE)),"NOT PRESENT",VLOOKUP($P2089,'M1'!$A:$C,Q$2,FALSE)),IF($N2089=2,IF(ISERROR(VLOOKUP(DATA!$P2089,'M2'!$A:$C,Q$2,FALSE)),"NOT PRESENT",VLOOKUP(DATA!$P2089,'M2'!$A:$C,Q$2,FALSE)),IF($N2089=0,IF(ISERROR(VLOOKUP($P2089,'M1'!$A:$C,Q$2,FALSE)),IF(ISERROR(VLOOKUP(DATA!$P2089,'M2'!$A:$C,Q$2,FALSE)),"NOT PRESENT",VLOOKUP(DATA!$P2089,'M2'!$A:$C,Q$2,FALSE)),VLOOKUP($P2089,'M1'!$A:$C,Q$2,FALSE)),"SPECIFY METHOD")))</f>
        <v>Debris - Zero</v>
      </c>
      <c r="R2089" s="7" t="str">
        <f>IF($N2089=1,IF(ISERROR(VLOOKUP($P2089,'M1'!$A:$C,R$2,FALSE)),"NOT PRESENT",VLOOKUP($P2089,'M1'!$A:$C,R$2,FALSE)),IF($N2089=2,IF(ISERROR(VLOOKUP(DATA!$P2089,'M2'!$A:$C,R$2,FALSE)),"NOT PRESENT",VLOOKUP(DATA!$P2089,'M2'!$A:$C,R$2,FALSE)),IF($N2089=0,IF(ISERROR(VLOOKUP($P2089,'M1'!$A:$C,R$2,FALSE)),IF(ISERROR(VLOOKUP(DATA!$P2089,'M2'!$A:$C,R$2,FALSE)),"NOT PRESENT",VLOOKUP(DATA!$P2089,'M2'!$A:$C,R$2,FALSE)),VLOOKUP($P2089,'M1'!$A:$C,R$2,FALSE)),"SPECIFY METHOD")))</f>
        <v>No Debris found</v>
      </c>
      <c r="S2089" s="33">
        <f t="shared" si="4124"/>
        <v>0</v>
      </c>
      <c r="T2089" s="2">
        <v>0</v>
      </c>
    </row>
    <row r="2090" spans="2:20">
      <c r="B2090" s="2" t="str">
        <f t="shared" ref="B2090:D2090" si="4169">IF(ISERROR(B2089),IF(ISERROR(B2088),IF(ISERROR(B2087),"BLANK",B2087),B2088),B2089)</f>
        <v>LH</v>
      </c>
      <c r="C2090" s="2" t="str">
        <f t="shared" si="4169"/>
        <v>KK</v>
      </c>
      <c r="D2090" s="2" t="str">
        <f t="shared" si="4169"/>
        <v>BC3</v>
      </c>
      <c r="E2090" s="7" t="str">
        <f>IF(ISERROR(VLOOKUP($D2090,SITES!$A:$E,2,FALSE)),"",VLOOKUP($D2090,SITES!$A:$E,2,FALSE))</f>
        <v>Broward County 3</v>
      </c>
      <c r="F2090" s="4">
        <f>IF(ISERROR(VLOOKUP($D2090,SITES!$A:$E,3,FALSE)),"",VLOOKUP($D2090,SITES!$A:$E,3,FALSE))</f>
        <v>26.158633333333334</v>
      </c>
      <c r="G2090" s="31">
        <f>IF(ISERROR(VLOOKUP($D2090,SITES!$A:$E,4,FALSE)),"",VLOOKUP($D2090,SITES!$A:$E,4,FALSE))</f>
        <v>-80.077349999999996</v>
      </c>
      <c r="H2090" s="50">
        <f t="shared" ref="H2090:P2090" si="4170">IF(ISERROR(H2089),IF(ISERROR(H2088),IF(ISERROR(H2087),"BLANK",H2087),H2088),H2089)</f>
        <v>45479</v>
      </c>
      <c r="I2090" s="2">
        <f t="shared" si="4170"/>
        <v>15</v>
      </c>
      <c r="J2090" s="2" t="str">
        <f t="shared" si="4170"/>
        <v>N</v>
      </c>
      <c r="K2090" s="6">
        <f t="shared" si="4170"/>
        <v>0.41666666666666669</v>
      </c>
      <c r="L2090" s="2" t="str">
        <f t="shared" si="4170"/>
        <v>Angela</v>
      </c>
      <c r="M2090" s="2">
        <f t="shared" si="4170"/>
        <v>18.899999999999999</v>
      </c>
      <c r="N2090" s="2">
        <f t="shared" si="4170"/>
        <v>2</v>
      </c>
      <c r="O2090" s="2">
        <f t="shared" si="4170"/>
        <v>2</v>
      </c>
      <c r="P2090" s="2" t="str">
        <f t="shared" si="4170"/>
        <v>dez</v>
      </c>
      <c r="Q2090" s="7" t="str">
        <f>IF($N2090=1,IF(ISERROR(VLOOKUP($P2090,'M1'!$A:$C,Q$2,FALSE)),"NOT PRESENT",VLOOKUP($P2090,'M1'!$A:$C,Q$2,FALSE)),IF($N2090=2,IF(ISERROR(VLOOKUP(DATA!$P2090,'M2'!$A:$C,Q$2,FALSE)),"NOT PRESENT",VLOOKUP(DATA!$P2090,'M2'!$A:$C,Q$2,FALSE)),IF($N2090=0,IF(ISERROR(VLOOKUP($P2090,'M1'!$A:$C,Q$2,FALSE)),IF(ISERROR(VLOOKUP(DATA!$P2090,'M2'!$A:$C,Q$2,FALSE)),"NOT PRESENT",VLOOKUP(DATA!$P2090,'M2'!$A:$C,Q$2,FALSE)),VLOOKUP($P2090,'M1'!$A:$C,Q$2,FALSE)),"SPECIFY METHOD")))</f>
        <v>Debris - Zero</v>
      </c>
      <c r="R2090" s="7" t="str">
        <f>IF($N2090=1,IF(ISERROR(VLOOKUP($P2090,'M1'!$A:$C,R$2,FALSE)),"NOT PRESENT",VLOOKUP($P2090,'M1'!$A:$C,R$2,FALSE)),IF($N2090=2,IF(ISERROR(VLOOKUP(DATA!$P2090,'M2'!$A:$C,R$2,FALSE)),"NOT PRESENT",VLOOKUP(DATA!$P2090,'M2'!$A:$C,R$2,FALSE)),IF($N2090=0,IF(ISERROR(VLOOKUP($P2090,'M1'!$A:$C,R$2,FALSE)),IF(ISERROR(VLOOKUP(DATA!$P2090,'M2'!$A:$C,R$2,FALSE)),"NOT PRESENT",VLOOKUP(DATA!$P2090,'M2'!$A:$C,R$2,FALSE)),VLOOKUP($P2090,'M1'!$A:$C,R$2,FALSE)),"SPECIFY METHOD")))</f>
        <v>No Debris found</v>
      </c>
      <c r="S2090" s="33">
        <f t="shared" si="4124"/>
        <v>0</v>
      </c>
      <c r="T2090" s="2">
        <v>0</v>
      </c>
    </row>
    <row r="2091" spans="2:20">
      <c r="B2091" s="2" t="str">
        <f t="shared" ref="B2091:D2091" si="4171">IF(ISERROR(B2090),IF(ISERROR(B2089),IF(ISERROR(B2088),"BLANK",B2088),B2089),B2090)</f>
        <v>LH</v>
      </c>
      <c r="C2091" s="2" t="str">
        <f t="shared" si="4171"/>
        <v>KK</v>
      </c>
      <c r="D2091" s="2" t="str">
        <f t="shared" si="4171"/>
        <v>BC3</v>
      </c>
      <c r="E2091" s="7" t="str">
        <f>IF(ISERROR(VLOOKUP($D2091,SITES!$A:$E,2,FALSE)),"",VLOOKUP($D2091,SITES!$A:$E,2,FALSE))</f>
        <v>Broward County 3</v>
      </c>
      <c r="F2091" s="4">
        <f>IF(ISERROR(VLOOKUP($D2091,SITES!$A:$E,3,FALSE)),"",VLOOKUP($D2091,SITES!$A:$E,3,FALSE))</f>
        <v>26.158633333333334</v>
      </c>
      <c r="G2091" s="31">
        <f>IF(ISERROR(VLOOKUP($D2091,SITES!$A:$E,4,FALSE)),"",VLOOKUP($D2091,SITES!$A:$E,4,FALSE))</f>
        <v>-80.077349999999996</v>
      </c>
      <c r="H2091" s="50">
        <f t="shared" ref="H2091:P2091" si="4172">IF(ISERROR(H2090),IF(ISERROR(H2089),IF(ISERROR(H2088),"BLANK",H2088),H2089),H2090)</f>
        <v>45479</v>
      </c>
      <c r="I2091" s="2">
        <f t="shared" si="4172"/>
        <v>15</v>
      </c>
      <c r="J2091" s="2" t="str">
        <f t="shared" si="4172"/>
        <v>N</v>
      </c>
      <c r="K2091" s="6">
        <f t="shared" si="4172"/>
        <v>0.41666666666666669</v>
      </c>
      <c r="L2091" s="2" t="str">
        <f t="shared" si="4172"/>
        <v>Angela</v>
      </c>
      <c r="M2091" s="2">
        <f t="shared" si="4172"/>
        <v>18.899999999999999</v>
      </c>
      <c r="N2091" s="2">
        <f t="shared" si="4172"/>
        <v>2</v>
      </c>
      <c r="O2091" s="2">
        <f t="shared" si="4172"/>
        <v>2</v>
      </c>
      <c r="P2091" s="2" t="str">
        <f t="shared" si="4172"/>
        <v>dez</v>
      </c>
      <c r="Q2091" s="7" t="str">
        <f>IF($N2091=1,IF(ISERROR(VLOOKUP($P2091,'M1'!$A:$C,Q$2,FALSE)),"NOT PRESENT",VLOOKUP($P2091,'M1'!$A:$C,Q$2,FALSE)),IF($N2091=2,IF(ISERROR(VLOOKUP(DATA!$P2091,'M2'!$A:$C,Q$2,FALSE)),"NOT PRESENT",VLOOKUP(DATA!$P2091,'M2'!$A:$C,Q$2,FALSE)),IF($N2091=0,IF(ISERROR(VLOOKUP($P2091,'M1'!$A:$C,Q$2,FALSE)),IF(ISERROR(VLOOKUP(DATA!$P2091,'M2'!$A:$C,Q$2,FALSE)),"NOT PRESENT",VLOOKUP(DATA!$P2091,'M2'!$A:$C,Q$2,FALSE)),VLOOKUP($P2091,'M1'!$A:$C,Q$2,FALSE)),"SPECIFY METHOD")))</f>
        <v>Debris - Zero</v>
      </c>
      <c r="R2091" s="7" t="str">
        <f>IF($N2091=1,IF(ISERROR(VLOOKUP($P2091,'M1'!$A:$C,R$2,FALSE)),"NOT PRESENT",VLOOKUP($P2091,'M1'!$A:$C,R$2,FALSE)),IF($N2091=2,IF(ISERROR(VLOOKUP(DATA!$P2091,'M2'!$A:$C,R$2,FALSE)),"NOT PRESENT",VLOOKUP(DATA!$P2091,'M2'!$A:$C,R$2,FALSE)),IF($N2091=0,IF(ISERROR(VLOOKUP($P2091,'M1'!$A:$C,R$2,FALSE)),IF(ISERROR(VLOOKUP(DATA!$P2091,'M2'!$A:$C,R$2,FALSE)),"NOT PRESENT",VLOOKUP(DATA!$P2091,'M2'!$A:$C,R$2,FALSE)),VLOOKUP($P2091,'M1'!$A:$C,R$2,FALSE)),"SPECIFY METHOD")))</f>
        <v>No Debris found</v>
      </c>
      <c r="S2091" s="33">
        <f t="shared" si="4124"/>
        <v>0</v>
      </c>
      <c r="T2091" s="2">
        <v>0</v>
      </c>
    </row>
    <row r="2092" spans="2:20">
      <c r="B2092" s="2" t="str">
        <f t="shared" ref="B2092:D2092" si="4173">IF(ISERROR(B2091),IF(ISERROR(B2090),IF(ISERROR(B2089),"BLANK",B2089),B2090),B2091)</f>
        <v>LH</v>
      </c>
      <c r="C2092" s="2" t="str">
        <f t="shared" si="4173"/>
        <v>KK</v>
      </c>
      <c r="D2092" s="2" t="str">
        <f t="shared" si="4173"/>
        <v>BC3</v>
      </c>
      <c r="E2092" s="7" t="str">
        <f>IF(ISERROR(VLOOKUP($D2092,SITES!$A:$E,2,FALSE)),"",VLOOKUP($D2092,SITES!$A:$E,2,FALSE))</f>
        <v>Broward County 3</v>
      </c>
      <c r="F2092" s="4">
        <f>IF(ISERROR(VLOOKUP($D2092,SITES!$A:$E,3,FALSE)),"",VLOOKUP($D2092,SITES!$A:$E,3,FALSE))</f>
        <v>26.158633333333334</v>
      </c>
      <c r="G2092" s="31">
        <f>IF(ISERROR(VLOOKUP($D2092,SITES!$A:$E,4,FALSE)),"",VLOOKUP($D2092,SITES!$A:$E,4,FALSE))</f>
        <v>-80.077349999999996</v>
      </c>
      <c r="H2092" s="50">
        <f t="shared" ref="H2092:P2092" si="4174">IF(ISERROR(H2091),IF(ISERROR(H2090),IF(ISERROR(H2089),"BLANK",H2089),H2090),H2091)</f>
        <v>45479</v>
      </c>
      <c r="I2092" s="2">
        <f t="shared" si="4174"/>
        <v>15</v>
      </c>
      <c r="J2092" s="2" t="str">
        <f t="shared" si="4174"/>
        <v>N</v>
      </c>
      <c r="K2092" s="6">
        <f t="shared" si="4174"/>
        <v>0.41666666666666669</v>
      </c>
      <c r="L2092" s="2" t="str">
        <f t="shared" si="4174"/>
        <v>Angela</v>
      </c>
      <c r="M2092" s="2">
        <f t="shared" si="4174"/>
        <v>18.899999999999999</v>
      </c>
      <c r="N2092" s="2">
        <f t="shared" si="4174"/>
        <v>2</v>
      </c>
      <c r="O2092" s="2">
        <f t="shared" si="4174"/>
        <v>2</v>
      </c>
      <c r="P2092" s="2" t="str">
        <f t="shared" si="4174"/>
        <v>dez</v>
      </c>
      <c r="Q2092" s="7" t="str">
        <f>IF($N2092=1,IF(ISERROR(VLOOKUP($P2092,'M1'!$A:$C,Q$2,FALSE)),"NOT PRESENT",VLOOKUP($P2092,'M1'!$A:$C,Q$2,FALSE)),IF($N2092=2,IF(ISERROR(VLOOKUP(DATA!$P2092,'M2'!$A:$C,Q$2,FALSE)),"NOT PRESENT",VLOOKUP(DATA!$P2092,'M2'!$A:$C,Q$2,FALSE)),IF($N2092=0,IF(ISERROR(VLOOKUP($P2092,'M1'!$A:$C,Q$2,FALSE)),IF(ISERROR(VLOOKUP(DATA!$P2092,'M2'!$A:$C,Q$2,FALSE)),"NOT PRESENT",VLOOKUP(DATA!$P2092,'M2'!$A:$C,Q$2,FALSE)),VLOOKUP($P2092,'M1'!$A:$C,Q$2,FALSE)),"SPECIFY METHOD")))</f>
        <v>Debris - Zero</v>
      </c>
      <c r="R2092" s="7" t="str">
        <f>IF($N2092=1,IF(ISERROR(VLOOKUP($P2092,'M1'!$A:$C,R$2,FALSE)),"NOT PRESENT",VLOOKUP($P2092,'M1'!$A:$C,R$2,FALSE)),IF($N2092=2,IF(ISERROR(VLOOKUP(DATA!$P2092,'M2'!$A:$C,R$2,FALSE)),"NOT PRESENT",VLOOKUP(DATA!$P2092,'M2'!$A:$C,R$2,FALSE)),IF($N2092=0,IF(ISERROR(VLOOKUP($P2092,'M1'!$A:$C,R$2,FALSE)),IF(ISERROR(VLOOKUP(DATA!$P2092,'M2'!$A:$C,R$2,FALSE)),"NOT PRESENT",VLOOKUP(DATA!$P2092,'M2'!$A:$C,R$2,FALSE)),VLOOKUP($P2092,'M1'!$A:$C,R$2,FALSE)),"SPECIFY METHOD")))</f>
        <v>No Debris found</v>
      </c>
      <c r="S2092" s="33">
        <f t="shared" si="4124"/>
        <v>0</v>
      </c>
      <c r="T2092" s="2">
        <v>0</v>
      </c>
    </row>
    <row r="2093" spans="2:20">
      <c r="B2093" s="2" t="str">
        <f t="shared" ref="B2093:D2093" si="4175">IF(ISERROR(B2092),IF(ISERROR(B2091),IF(ISERROR(B2090),"BLANK",B2090),B2091),B2092)</f>
        <v>LH</v>
      </c>
      <c r="C2093" s="2" t="str">
        <f t="shared" si="4175"/>
        <v>KK</v>
      </c>
      <c r="D2093" s="2" t="str">
        <f t="shared" si="4175"/>
        <v>BC3</v>
      </c>
      <c r="E2093" s="7" t="str">
        <f>IF(ISERROR(VLOOKUP($D2093,SITES!$A:$E,2,FALSE)),"",VLOOKUP($D2093,SITES!$A:$E,2,FALSE))</f>
        <v>Broward County 3</v>
      </c>
      <c r="F2093" s="4">
        <f>IF(ISERROR(VLOOKUP($D2093,SITES!$A:$E,3,FALSE)),"",VLOOKUP($D2093,SITES!$A:$E,3,FALSE))</f>
        <v>26.158633333333334</v>
      </c>
      <c r="G2093" s="31">
        <f>IF(ISERROR(VLOOKUP($D2093,SITES!$A:$E,4,FALSE)),"",VLOOKUP($D2093,SITES!$A:$E,4,FALSE))</f>
        <v>-80.077349999999996</v>
      </c>
      <c r="H2093" s="50">
        <f t="shared" ref="H2093:P2093" si="4176">IF(ISERROR(H2092),IF(ISERROR(H2091),IF(ISERROR(H2090),"BLANK",H2090),H2091),H2092)</f>
        <v>45479</v>
      </c>
      <c r="I2093" s="2">
        <f t="shared" si="4176"/>
        <v>15</v>
      </c>
      <c r="J2093" s="2" t="str">
        <f t="shared" si="4176"/>
        <v>N</v>
      </c>
      <c r="K2093" s="6">
        <f t="shared" si="4176"/>
        <v>0.41666666666666669</v>
      </c>
      <c r="L2093" s="2" t="str">
        <f t="shared" si="4176"/>
        <v>Angela</v>
      </c>
      <c r="M2093" s="2">
        <f t="shared" si="4176"/>
        <v>18.899999999999999</v>
      </c>
      <c r="N2093" s="2">
        <f t="shared" si="4176"/>
        <v>2</v>
      </c>
      <c r="O2093" s="2">
        <f t="shared" si="4176"/>
        <v>2</v>
      </c>
      <c r="P2093" s="2" t="str">
        <f t="shared" si="4176"/>
        <v>dez</v>
      </c>
      <c r="Q2093" s="7" t="str">
        <f>IF($N2093=1,IF(ISERROR(VLOOKUP($P2093,'M1'!$A:$C,Q$2,FALSE)),"NOT PRESENT",VLOOKUP($P2093,'M1'!$A:$C,Q$2,FALSE)),IF($N2093=2,IF(ISERROR(VLOOKUP(DATA!$P2093,'M2'!$A:$C,Q$2,FALSE)),"NOT PRESENT",VLOOKUP(DATA!$P2093,'M2'!$A:$C,Q$2,FALSE)),IF($N2093=0,IF(ISERROR(VLOOKUP($P2093,'M1'!$A:$C,Q$2,FALSE)),IF(ISERROR(VLOOKUP(DATA!$P2093,'M2'!$A:$C,Q$2,FALSE)),"NOT PRESENT",VLOOKUP(DATA!$P2093,'M2'!$A:$C,Q$2,FALSE)),VLOOKUP($P2093,'M1'!$A:$C,Q$2,FALSE)),"SPECIFY METHOD")))</f>
        <v>Debris - Zero</v>
      </c>
      <c r="R2093" s="7" t="str">
        <f>IF($N2093=1,IF(ISERROR(VLOOKUP($P2093,'M1'!$A:$C,R$2,FALSE)),"NOT PRESENT",VLOOKUP($P2093,'M1'!$A:$C,R$2,FALSE)),IF($N2093=2,IF(ISERROR(VLOOKUP(DATA!$P2093,'M2'!$A:$C,R$2,FALSE)),"NOT PRESENT",VLOOKUP(DATA!$P2093,'M2'!$A:$C,R$2,FALSE)),IF($N2093=0,IF(ISERROR(VLOOKUP($P2093,'M1'!$A:$C,R$2,FALSE)),IF(ISERROR(VLOOKUP(DATA!$P2093,'M2'!$A:$C,R$2,FALSE)),"NOT PRESENT",VLOOKUP(DATA!$P2093,'M2'!$A:$C,R$2,FALSE)),VLOOKUP($P2093,'M1'!$A:$C,R$2,FALSE)),"SPECIFY METHOD")))</f>
        <v>No Debris found</v>
      </c>
      <c r="S2093" s="33">
        <f t="shared" si="4124"/>
        <v>0</v>
      </c>
      <c r="T2093" s="2">
        <v>0</v>
      </c>
    </row>
    <row r="2094" spans="2:20">
      <c r="B2094" s="2" t="str">
        <f t="shared" ref="B2094:D2094" si="4177">IF(ISERROR(B2093),IF(ISERROR(B2092),IF(ISERROR(B2091),"BLANK",B2091),B2092),B2093)</f>
        <v>LH</v>
      </c>
      <c r="C2094" s="2" t="str">
        <f t="shared" si="4177"/>
        <v>KK</v>
      </c>
      <c r="D2094" s="2" t="str">
        <f t="shared" si="4177"/>
        <v>BC3</v>
      </c>
      <c r="E2094" s="7" t="str">
        <f>IF(ISERROR(VLOOKUP($D2094,SITES!$A:$E,2,FALSE)),"",VLOOKUP($D2094,SITES!$A:$E,2,FALSE))</f>
        <v>Broward County 3</v>
      </c>
      <c r="F2094" s="4">
        <f>IF(ISERROR(VLOOKUP($D2094,SITES!$A:$E,3,FALSE)),"",VLOOKUP($D2094,SITES!$A:$E,3,FALSE))</f>
        <v>26.158633333333334</v>
      </c>
      <c r="G2094" s="31">
        <f>IF(ISERROR(VLOOKUP($D2094,SITES!$A:$E,4,FALSE)),"",VLOOKUP($D2094,SITES!$A:$E,4,FALSE))</f>
        <v>-80.077349999999996</v>
      </c>
      <c r="H2094" s="50">
        <f t="shared" ref="H2094:P2094" si="4178">IF(ISERROR(H2093),IF(ISERROR(H2092),IF(ISERROR(H2091),"BLANK",H2091),H2092),H2093)</f>
        <v>45479</v>
      </c>
      <c r="I2094" s="2">
        <f t="shared" si="4178"/>
        <v>15</v>
      </c>
      <c r="J2094" s="2" t="str">
        <f t="shared" si="4178"/>
        <v>N</v>
      </c>
      <c r="K2094" s="6">
        <f t="shared" si="4178"/>
        <v>0.41666666666666669</v>
      </c>
      <c r="L2094" s="2" t="str">
        <f t="shared" si="4178"/>
        <v>Angela</v>
      </c>
      <c r="M2094" s="2">
        <f t="shared" si="4178"/>
        <v>18.899999999999999</v>
      </c>
      <c r="N2094" s="2">
        <f t="shared" si="4178"/>
        <v>2</v>
      </c>
      <c r="O2094" s="2">
        <f t="shared" si="4178"/>
        <v>2</v>
      </c>
      <c r="P2094" s="2" t="str">
        <f t="shared" si="4178"/>
        <v>dez</v>
      </c>
      <c r="Q2094" s="7" t="str">
        <f>IF($N2094=1,IF(ISERROR(VLOOKUP($P2094,'M1'!$A:$C,Q$2,FALSE)),"NOT PRESENT",VLOOKUP($P2094,'M1'!$A:$C,Q$2,FALSE)),IF($N2094=2,IF(ISERROR(VLOOKUP(DATA!$P2094,'M2'!$A:$C,Q$2,FALSE)),"NOT PRESENT",VLOOKUP(DATA!$P2094,'M2'!$A:$C,Q$2,FALSE)),IF($N2094=0,IF(ISERROR(VLOOKUP($P2094,'M1'!$A:$C,Q$2,FALSE)),IF(ISERROR(VLOOKUP(DATA!$P2094,'M2'!$A:$C,Q$2,FALSE)),"NOT PRESENT",VLOOKUP(DATA!$P2094,'M2'!$A:$C,Q$2,FALSE)),VLOOKUP($P2094,'M1'!$A:$C,Q$2,FALSE)),"SPECIFY METHOD")))</f>
        <v>Debris - Zero</v>
      </c>
      <c r="R2094" s="7" t="str">
        <f>IF($N2094=1,IF(ISERROR(VLOOKUP($P2094,'M1'!$A:$C,R$2,FALSE)),"NOT PRESENT",VLOOKUP($P2094,'M1'!$A:$C,R$2,FALSE)),IF($N2094=2,IF(ISERROR(VLOOKUP(DATA!$P2094,'M2'!$A:$C,R$2,FALSE)),"NOT PRESENT",VLOOKUP(DATA!$P2094,'M2'!$A:$C,R$2,FALSE)),IF($N2094=0,IF(ISERROR(VLOOKUP($P2094,'M1'!$A:$C,R$2,FALSE)),IF(ISERROR(VLOOKUP(DATA!$P2094,'M2'!$A:$C,R$2,FALSE)),"NOT PRESENT",VLOOKUP(DATA!$P2094,'M2'!$A:$C,R$2,FALSE)),VLOOKUP($P2094,'M1'!$A:$C,R$2,FALSE)),"SPECIFY METHOD")))</f>
        <v>No Debris found</v>
      </c>
      <c r="S2094" s="33">
        <f t="shared" si="4124"/>
        <v>0</v>
      </c>
      <c r="T2094" s="2">
        <v>0</v>
      </c>
    </row>
    <row r="2095" spans="2:20">
      <c r="B2095" s="2" t="str">
        <f t="shared" ref="B2095:D2095" si="4179">IF(ISERROR(B2094),IF(ISERROR(B2093),IF(ISERROR(B2092),"BLANK",B2092),B2093),B2094)</f>
        <v>LH</v>
      </c>
      <c r="C2095" s="2" t="str">
        <f t="shared" si="4179"/>
        <v>KK</v>
      </c>
      <c r="D2095" s="2" t="str">
        <f t="shared" si="4179"/>
        <v>BC3</v>
      </c>
      <c r="E2095" s="7" t="str">
        <f>IF(ISERROR(VLOOKUP($D2095,SITES!$A:$E,2,FALSE)),"",VLOOKUP($D2095,SITES!$A:$E,2,FALSE))</f>
        <v>Broward County 3</v>
      </c>
      <c r="F2095" s="4">
        <f>IF(ISERROR(VLOOKUP($D2095,SITES!$A:$E,3,FALSE)),"",VLOOKUP($D2095,SITES!$A:$E,3,FALSE))</f>
        <v>26.158633333333334</v>
      </c>
      <c r="G2095" s="31">
        <f>IF(ISERROR(VLOOKUP($D2095,SITES!$A:$E,4,FALSE)),"",VLOOKUP($D2095,SITES!$A:$E,4,FALSE))</f>
        <v>-80.077349999999996</v>
      </c>
      <c r="H2095" s="50">
        <f t="shared" ref="H2095:P2095" si="4180">IF(ISERROR(H2094),IF(ISERROR(H2093),IF(ISERROR(H2092),"BLANK",H2092),H2093),H2094)</f>
        <v>45479</v>
      </c>
      <c r="I2095" s="2">
        <f t="shared" si="4180"/>
        <v>15</v>
      </c>
      <c r="J2095" s="2" t="str">
        <f t="shared" si="4180"/>
        <v>N</v>
      </c>
      <c r="K2095" s="6">
        <f t="shared" si="4180"/>
        <v>0.41666666666666669</v>
      </c>
      <c r="L2095" s="2" t="str">
        <f t="shared" si="4180"/>
        <v>Angela</v>
      </c>
      <c r="M2095" s="2">
        <f t="shared" si="4180"/>
        <v>18.899999999999999</v>
      </c>
      <c r="N2095" s="2">
        <f t="shared" si="4180"/>
        <v>2</v>
      </c>
      <c r="O2095" s="2">
        <f t="shared" si="4180"/>
        <v>2</v>
      </c>
      <c r="P2095" s="2" t="str">
        <f t="shared" si="4180"/>
        <v>dez</v>
      </c>
      <c r="Q2095" s="7" t="str">
        <f>IF($N2095=1,IF(ISERROR(VLOOKUP($P2095,'M1'!$A:$C,Q$2,FALSE)),"NOT PRESENT",VLOOKUP($P2095,'M1'!$A:$C,Q$2,FALSE)),IF($N2095=2,IF(ISERROR(VLOOKUP(DATA!$P2095,'M2'!$A:$C,Q$2,FALSE)),"NOT PRESENT",VLOOKUP(DATA!$P2095,'M2'!$A:$C,Q$2,FALSE)),IF($N2095=0,IF(ISERROR(VLOOKUP($P2095,'M1'!$A:$C,Q$2,FALSE)),IF(ISERROR(VLOOKUP(DATA!$P2095,'M2'!$A:$C,Q$2,FALSE)),"NOT PRESENT",VLOOKUP(DATA!$P2095,'M2'!$A:$C,Q$2,FALSE)),VLOOKUP($P2095,'M1'!$A:$C,Q$2,FALSE)),"SPECIFY METHOD")))</f>
        <v>Debris - Zero</v>
      </c>
      <c r="R2095" s="7" t="str">
        <f>IF($N2095=1,IF(ISERROR(VLOOKUP($P2095,'M1'!$A:$C,R$2,FALSE)),"NOT PRESENT",VLOOKUP($P2095,'M1'!$A:$C,R$2,FALSE)),IF($N2095=2,IF(ISERROR(VLOOKUP(DATA!$P2095,'M2'!$A:$C,R$2,FALSE)),"NOT PRESENT",VLOOKUP(DATA!$P2095,'M2'!$A:$C,R$2,FALSE)),IF($N2095=0,IF(ISERROR(VLOOKUP($P2095,'M1'!$A:$C,R$2,FALSE)),IF(ISERROR(VLOOKUP(DATA!$P2095,'M2'!$A:$C,R$2,FALSE)),"NOT PRESENT",VLOOKUP(DATA!$P2095,'M2'!$A:$C,R$2,FALSE)),VLOOKUP($P2095,'M1'!$A:$C,R$2,FALSE)),"SPECIFY METHOD")))</f>
        <v>No Debris found</v>
      </c>
      <c r="S2095" s="33">
        <f t="shared" si="4124"/>
        <v>0</v>
      </c>
      <c r="T2095" s="2">
        <v>0</v>
      </c>
    </row>
    <row r="2096" spans="2:20">
      <c r="B2096" s="2" t="str">
        <f t="shared" ref="B2096:D2096" si="4181">IF(ISERROR(B2095),IF(ISERROR(B2094),IF(ISERROR(B2093),"BLANK",B2093),B2094),B2095)</f>
        <v>LH</v>
      </c>
      <c r="C2096" s="2" t="str">
        <f t="shared" si="4181"/>
        <v>KK</v>
      </c>
      <c r="D2096" s="2" t="str">
        <f t="shared" si="4181"/>
        <v>BC3</v>
      </c>
      <c r="E2096" s="7" t="str">
        <f>IF(ISERROR(VLOOKUP($D2096,SITES!$A:$E,2,FALSE)),"",VLOOKUP($D2096,SITES!$A:$E,2,FALSE))</f>
        <v>Broward County 3</v>
      </c>
      <c r="F2096" s="4">
        <f>IF(ISERROR(VLOOKUP($D2096,SITES!$A:$E,3,FALSE)),"",VLOOKUP($D2096,SITES!$A:$E,3,FALSE))</f>
        <v>26.158633333333334</v>
      </c>
      <c r="G2096" s="31">
        <f>IF(ISERROR(VLOOKUP($D2096,SITES!$A:$E,4,FALSE)),"",VLOOKUP($D2096,SITES!$A:$E,4,FALSE))</f>
        <v>-80.077349999999996</v>
      </c>
      <c r="H2096" s="50">
        <f t="shared" ref="H2096:P2096" si="4182">IF(ISERROR(H2095),IF(ISERROR(H2094),IF(ISERROR(H2093),"BLANK",H2093),H2094),H2095)</f>
        <v>45479</v>
      </c>
      <c r="I2096" s="2">
        <f t="shared" si="4182"/>
        <v>15</v>
      </c>
      <c r="J2096" s="2" t="str">
        <f t="shared" si="4182"/>
        <v>N</v>
      </c>
      <c r="K2096" s="6">
        <f t="shared" si="4182"/>
        <v>0.41666666666666669</v>
      </c>
      <c r="L2096" s="2" t="str">
        <f t="shared" si="4182"/>
        <v>Angela</v>
      </c>
      <c r="M2096" s="2">
        <f t="shared" si="4182"/>
        <v>18.899999999999999</v>
      </c>
      <c r="N2096" s="2">
        <f t="shared" si="4182"/>
        <v>2</v>
      </c>
      <c r="O2096" s="2">
        <f t="shared" si="4182"/>
        <v>2</v>
      </c>
      <c r="P2096" s="2" t="str">
        <f t="shared" si="4182"/>
        <v>dez</v>
      </c>
      <c r="Q2096" s="7" t="str">
        <f>IF($N2096=1,IF(ISERROR(VLOOKUP($P2096,'M1'!$A:$C,Q$2,FALSE)),"NOT PRESENT",VLOOKUP($P2096,'M1'!$A:$C,Q$2,FALSE)),IF($N2096=2,IF(ISERROR(VLOOKUP(DATA!$P2096,'M2'!$A:$C,Q$2,FALSE)),"NOT PRESENT",VLOOKUP(DATA!$P2096,'M2'!$A:$C,Q$2,FALSE)),IF($N2096=0,IF(ISERROR(VLOOKUP($P2096,'M1'!$A:$C,Q$2,FALSE)),IF(ISERROR(VLOOKUP(DATA!$P2096,'M2'!$A:$C,Q$2,FALSE)),"NOT PRESENT",VLOOKUP(DATA!$P2096,'M2'!$A:$C,Q$2,FALSE)),VLOOKUP($P2096,'M1'!$A:$C,Q$2,FALSE)),"SPECIFY METHOD")))</f>
        <v>Debris - Zero</v>
      </c>
      <c r="R2096" s="7" t="str">
        <f>IF($N2096=1,IF(ISERROR(VLOOKUP($P2096,'M1'!$A:$C,R$2,FALSE)),"NOT PRESENT",VLOOKUP($P2096,'M1'!$A:$C,R$2,FALSE)),IF($N2096=2,IF(ISERROR(VLOOKUP(DATA!$P2096,'M2'!$A:$C,R$2,FALSE)),"NOT PRESENT",VLOOKUP(DATA!$P2096,'M2'!$A:$C,R$2,FALSE)),IF($N2096=0,IF(ISERROR(VLOOKUP($P2096,'M1'!$A:$C,R$2,FALSE)),IF(ISERROR(VLOOKUP(DATA!$P2096,'M2'!$A:$C,R$2,FALSE)),"NOT PRESENT",VLOOKUP(DATA!$P2096,'M2'!$A:$C,R$2,FALSE)),VLOOKUP($P2096,'M1'!$A:$C,R$2,FALSE)),"SPECIFY METHOD")))</f>
        <v>No Debris found</v>
      </c>
      <c r="S2096" s="33">
        <f t="shared" si="4124"/>
        <v>0</v>
      </c>
      <c r="T2096" s="2">
        <v>0</v>
      </c>
    </row>
    <row r="2097" spans="2:20">
      <c r="B2097" s="2" t="str">
        <f t="shared" ref="B2097:D2097" si="4183">IF(ISERROR(B2096),IF(ISERROR(B2095),IF(ISERROR(B2094),"BLANK",B2094),B2095),B2096)</f>
        <v>LH</v>
      </c>
      <c r="C2097" s="2" t="str">
        <f t="shared" si="4183"/>
        <v>KK</v>
      </c>
      <c r="D2097" s="2" t="str">
        <f t="shared" si="4183"/>
        <v>BC3</v>
      </c>
      <c r="E2097" s="7" t="str">
        <f>IF(ISERROR(VLOOKUP($D2097,SITES!$A:$E,2,FALSE)),"",VLOOKUP($D2097,SITES!$A:$E,2,FALSE))</f>
        <v>Broward County 3</v>
      </c>
      <c r="F2097" s="4">
        <f>IF(ISERROR(VLOOKUP($D2097,SITES!$A:$E,3,FALSE)),"",VLOOKUP($D2097,SITES!$A:$E,3,FALSE))</f>
        <v>26.158633333333334</v>
      </c>
      <c r="G2097" s="31">
        <f>IF(ISERROR(VLOOKUP($D2097,SITES!$A:$E,4,FALSE)),"",VLOOKUP($D2097,SITES!$A:$E,4,FALSE))</f>
        <v>-80.077349999999996</v>
      </c>
      <c r="H2097" s="50">
        <f t="shared" ref="H2097:P2097" si="4184">IF(ISERROR(H2096),IF(ISERROR(H2095),IF(ISERROR(H2094),"BLANK",H2094),H2095),H2096)</f>
        <v>45479</v>
      </c>
      <c r="I2097" s="2">
        <f t="shared" si="4184"/>
        <v>15</v>
      </c>
      <c r="J2097" s="2" t="str">
        <f t="shared" si="4184"/>
        <v>N</v>
      </c>
      <c r="K2097" s="6">
        <f t="shared" si="4184"/>
        <v>0.41666666666666669</v>
      </c>
      <c r="L2097" s="2" t="str">
        <f t="shared" si="4184"/>
        <v>Angela</v>
      </c>
      <c r="M2097" s="2">
        <f t="shared" si="4184"/>
        <v>18.899999999999999</v>
      </c>
      <c r="N2097" s="2">
        <f t="shared" si="4184"/>
        <v>2</v>
      </c>
      <c r="O2097" s="2">
        <f t="shared" si="4184"/>
        <v>2</v>
      </c>
      <c r="P2097" s="2" t="str">
        <f t="shared" si="4184"/>
        <v>dez</v>
      </c>
      <c r="Q2097" s="7" t="str">
        <f>IF($N2097=1,IF(ISERROR(VLOOKUP($P2097,'M1'!$A:$C,Q$2,FALSE)),"NOT PRESENT",VLOOKUP($P2097,'M1'!$A:$C,Q$2,FALSE)),IF($N2097=2,IF(ISERROR(VLOOKUP(DATA!$P2097,'M2'!$A:$C,Q$2,FALSE)),"NOT PRESENT",VLOOKUP(DATA!$P2097,'M2'!$A:$C,Q$2,FALSE)),IF($N2097=0,IF(ISERROR(VLOOKUP($P2097,'M1'!$A:$C,Q$2,FALSE)),IF(ISERROR(VLOOKUP(DATA!$P2097,'M2'!$A:$C,Q$2,FALSE)),"NOT PRESENT",VLOOKUP(DATA!$P2097,'M2'!$A:$C,Q$2,FALSE)),VLOOKUP($P2097,'M1'!$A:$C,Q$2,FALSE)),"SPECIFY METHOD")))</f>
        <v>Debris - Zero</v>
      </c>
      <c r="R2097" s="7" t="str">
        <f>IF($N2097=1,IF(ISERROR(VLOOKUP($P2097,'M1'!$A:$C,R$2,FALSE)),"NOT PRESENT",VLOOKUP($P2097,'M1'!$A:$C,R$2,FALSE)),IF($N2097=2,IF(ISERROR(VLOOKUP(DATA!$P2097,'M2'!$A:$C,R$2,FALSE)),"NOT PRESENT",VLOOKUP(DATA!$P2097,'M2'!$A:$C,R$2,FALSE)),IF($N2097=0,IF(ISERROR(VLOOKUP($P2097,'M1'!$A:$C,R$2,FALSE)),IF(ISERROR(VLOOKUP(DATA!$P2097,'M2'!$A:$C,R$2,FALSE)),"NOT PRESENT",VLOOKUP(DATA!$P2097,'M2'!$A:$C,R$2,FALSE)),VLOOKUP($P2097,'M1'!$A:$C,R$2,FALSE)),"SPECIFY METHOD")))</f>
        <v>No Debris found</v>
      </c>
      <c r="S2097" s="33">
        <f t="shared" si="4124"/>
        <v>0</v>
      </c>
      <c r="T2097" s="2">
        <v>0</v>
      </c>
    </row>
    <row r="2098" spans="2:20">
      <c r="B2098" s="2" t="str">
        <f t="shared" ref="B2098:D2098" si="4185">IF(ISERROR(B2097),IF(ISERROR(B2096),IF(ISERROR(B2095),"BLANK",B2095),B2096),B2097)</f>
        <v>LH</v>
      </c>
      <c r="C2098" s="2" t="str">
        <f t="shared" si="4185"/>
        <v>KK</v>
      </c>
      <c r="D2098" s="2" t="str">
        <f t="shared" si="4185"/>
        <v>BC3</v>
      </c>
      <c r="E2098" s="7" t="str">
        <f>IF(ISERROR(VLOOKUP($D2098,SITES!$A:$E,2,FALSE)),"",VLOOKUP($D2098,SITES!$A:$E,2,FALSE))</f>
        <v>Broward County 3</v>
      </c>
      <c r="F2098" s="4">
        <f>IF(ISERROR(VLOOKUP($D2098,SITES!$A:$E,3,FALSE)),"",VLOOKUP($D2098,SITES!$A:$E,3,FALSE))</f>
        <v>26.158633333333334</v>
      </c>
      <c r="G2098" s="31">
        <f>IF(ISERROR(VLOOKUP($D2098,SITES!$A:$E,4,FALSE)),"",VLOOKUP($D2098,SITES!$A:$E,4,FALSE))</f>
        <v>-80.077349999999996</v>
      </c>
      <c r="H2098" s="50">
        <f t="shared" ref="H2098:P2098" si="4186">IF(ISERROR(H2097),IF(ISERROR(H2096),IF(ISERROR(H2095),"BLANK",H2095),H2096),H2097)</f>
        <v>45479</v>
      </c>
      <c r="I2098" s="2">
        <f t="shared" si="4186"/>
        <v>15</v>
      </c>
      <c r="J2098" s="2" t="str">
        <f t="shared" si="4186"/>
        <v>N</v>
      </c>
      <c r="K2098" s="6">
        <f t="shared" si="4186"/>
        <v>0.41666666666666669</v>
      </c>
      <c r="L2098" s="2" t="str">
        <f t="shared" si="4186"/>
        <v>Angela</v>
      </c>
      <c r="M2098" s="2">
        <f t="shared" si="4186"/>
        <v>18.899999999999999</v>
      </c>
      <c r="N2098" s="2">
        <f t="shared" si="4186"/>
        <v>2</v>
      </c>
      <c r="O2098" s="2">
        <f t="shared" si="4186"/>
        <v>2</v>
      </c>
      <c r="P2098" s="2" t="str">
        <f t="shared" si="4186"/>
        <v>dez</v>
      </c>
      <c r="Q2098" s="7" t="str">
        <f>IF($N2098=1,IF(ISERROR(VLOOKUP($P2098,'M1'!$A:$C,Q$2,FALSE)),"NOT PRESENT",VLOOKUP($P2098,'M1'!$A:$C,Q$2,FALSE)),IF($N2098=2,IF(ISERROR(VLOOKUP(DATA!$P2098,'M2'!$A:$C,Q$2,FALSE)),"NOT PRESENT",VLOOKUP(DATA!$P2098,'M2'!$A:$C,Q$2,FALSE)),IF($N2098=0,IF(ISERROR(VLOOKUP($P2098,'M1'!$A:$C,Q$2,FALSE)),IF(ISERROR(VLOOKUP(DATA!$P2098,'M2'!$A:$C,Q$2,FALSE)),"NOT PRESENT",VLOOKUP(DATA!$P2098,'M2'!$A:$C,Q$2,FALSE)),VLOOKUP($P2098,'M1'!$A:$C,Q$2,FALSE)),"SPECIFY METHOD")))</f>
        <v>Debris - Zero</v>
      </c>
      <c r="R2098" s="7" t="str">
        <f>IF($N2098=1,IF(ISERROR(VLOOKUP($P2098,'M1'!$A:$C,R$2,FALSE)),"NOT PRESENT",VLOOKUP($P2098,'M1'!$A:$C,R$2,FALSE)),IF($N2098=2,IF(ISERROR(VLOOKUP(DATA!$P2098,'M2'!$A:$C,R$2,FALSE)),"NOT PRESENT",VLOOKUP(DATA!$P2098,'M2'!$A:$C,R$2,FALSE)),IF($N2098=0,IF(ISERROR(VLOOKUP($P2098,'M1'!$A:$C,R$2,FALSE)),IF(ISERROR(VLOOKUP(DATA!$P2098,'M2'!$A:$C,R$2,FALSE)),"NOT PRESENT",VLOOKUP(DATA!$P2098,'M2'!$A:$C,R$2,FALSE)),VLOOKUP($P2098,'M1'!$A:$C,R$2,FALSE)),"SPECIFY METHOD")))</f>
        <v>No Debris found</v>
      </c>
      <c r="S2098" s="33">
        <f t="shared" si="4124"/>
        <v>0</v>
      </c>
      <c r="T2098" s="2">
        <v>0</v>
      </c>
    </row>
    <row r="2099" spans="2:20">
      <c r="B2099" s="2" t="str">
        <f t="shared" ref="B2099:D2099" si="4187">IF(ISERROR(B2098),IF(ISERROR(B2097),IF(ISERROR(B2096),"BLANK",B2096),B2097),B2098)</f>
        <v>LH</v>
      </c>
      <c r="C2099" s="2" t="str">
        <f t="shared" si="4187"/>
        <v>KK</v>
      </c>
      <c r="D2099" s="2" t="str">
        <f t="shared" si="4187"/>
        <v>BC3</v>
      </c>
      <c r="E2099" s="7" t="str">
        <f>IF(ISERROR(VLOOKUP($D2099,SITES!$A:$E,2,FALSE)),"",VLOOKUP($D2099,SITES!$A:$E,2,FALSE))</f>
        <v>Broward County 3</v>
      </c>
      <c r="F2099" s="4">
        <f>IF(ISERROR(VLOOKUP($D2099,SITES!$A:$E,3,FALSE)),"",VLOOKUP($D2099,SITES!$A:$E,3,FALSE))</f>
        <v>26.158633333333334</v>
      </c>
      <c r="G2099" s="31">
        <f>IF(ISERROR(VLOOKUP($D2099,SITES!$A:$E,4,FALSE)),"",VLOOKUP($D2099,SITES!$A:$E,4,FALSE))</f>
        <v>-80.077349999999996</v>
      </c>
      <c r="H2099" s="50">
        <f t="shared" ref="H2099:P2099" si="4188">IF(ISERROR(H2098),IF(ISERROR(H2097),IF(ISERROR(H2096),"BLANK",H2096),H2097),H2098)</f>
        <v>45479</v>
      </c>
      <c r="I2099" s="2">
        <f t="shared" si="4188"/>
        <v>15</v>
      </c>
      <c r="J2099" s="2" t="str">
        <f t="shared" si="4188"/>
        <v>N</v>
      </c>
      <c r="K2099" s="6">
        <f t="shared" si="4188"/>
        <v>0.41666666666666669</v>
      </c>
      <c r="L2099" s="2" t="str">
        <f t="shared" si="4188"/>
        <v>Angela</v>
      </c>
      <c r="M2099" s="2">
        <f t="shared" si="4188"/>
        <v>18.899999999999999</v>
      </c>
      <c r="N2099" s="2">
        <f t="shared" si="4188"/>
        <v>2</v>
      </c>
      <c r="O2099" s="2">
        <f t="shared" si="4188"/>
        <v>2</v>
      </c>
      <c r="P2099" s="2" t="str">
        <f t="shared" si="4188"/>
        <v>dez</v>
      </c>
      <c r="Q2099" s="7" t="str">
        <f>IF($N2099=1,IF(ISERROR(VLOOKUP($P2099,'M1'!$A:$C,Q$2,FALSE)),"NOT PRESENT",VLOOKUP($P2099,'M1'!$A:$C,Q$2,FALSE)),IF($N2099=2,IF(ISERROR(VLOOKUP(DATA!$P2099,'M2'!$A:$C,Q$2,FALSE)),"NOT PRESENT",VLOOKUP(DATA!$P2099,'M2'!$A:$C,Q$2,FALSE)),IF($N2099=0,IF(ISERROR(VLOOKUP($P2099,'M1'!$A:$C,Q$2,FALSE)),IF(ISERROR(VLOOKUP(DATA!$P2099,'M2'!$A:$C,Q$2,FALSE)),"NOT PRESENT",VLOOKUP(DATA!$P2099,'M2'!$A:$C,Q$2,FALSE)),VLOOKUP($P2099,'M1'!$A:$C,Q$2,FALSE)),"SPECIFY METHOD")))</f>
        <v>Debris - Zero</v>
      </c>
      <c r="R2099" s="7" t="str">
        <f>IF($N2099=1,IF(ISERROR(VLOOKUP($P2099,'M1'!$A:$C,R$2,FALSE)),"NOT PRESENT",VLOOKUP($P2099,'M1'!$A:$C,R$2,FALSE)),IF($N2099=2,IF(ISERROR(VLOOKUP(DATA!$P2099,'M2'!$A:$C,R$2,FALSE)),"NOT PRESENT",VLOOKUP(DATA!$P2099,'M2'!$A:$C,R$2,FALSE)),IF($N2099=0,IF(ISERROR(VLOOKUP($P2099,'M1'!$A:$C,R$2,FALSE)),IF(ISERROR(VLOOKUP(DATA!$P2099,'M2'!$A:$C,R$2,FALSE)),"NOT PRESENT",VLOOKUP(DATA!$P2099,'M2'!$A:$C,R$2,FALSE)),VLOOKUP($P2099,'M1'!$A:$C,R$2,FALSE)),"SPECIFY METHOD")))</f>
        <v>No Debris found</v>
      </c>
      <c r="S2099" s="33">
        <f t="shared" si="4124"/>
        <v>0</v>
      </c>
      <c r="T2099" s="2">
        <v>0</v>
      </c>
    </row>
    <row r="2100" spans="2:20">
      <c r="B2100" s="2" t="str">
        <f t="shared" ref="B2100:D2100" si="4189">IF(ISERROR(B2099),IF(ISERROR(B2098),IF(ISERROR(B2097),"BLANK",B2097),B2098),B2099)</f>
        <v>LH</v>
      </c>
      <c r="C2100" s="2" t="str">
        <f t="shared" si="4189"/>
        <v>KK</v>
      </c>
      <c r="D2100" s="2" t="str">
        <f t="shared" si="4189"/>
        <v>BC3</v>
      </c>
      <c r="E2100" s="7" t="str">
        <f>IF(ISERROR(VLOOKUP($D2100,SITES!$A:$E,2,FALSE)),"",VLOOKUP($D2100,SITES!$A:$E,2,FALSE))</f>
        <v>Broward County 3</v>
      </c>
      <c r="F2100" s="4">
        <f>IF(ISERROR(VLOOKUP($D2100,SITES!$A:$E,3,FALSE)),"",VLOOKUP($D2100,SITES!$A:$E,3,FALSE))</f>
        <v>26.158633333333334</v>
      </c>
      <c r="G2100" s="31">
        <f>IF(ISERROR(VLOOKUP($D2100,SITES!$A:$E,4,FALSE)),"",VLOOKUP($D2100,SITES!$A:$E,4,FALSE))</f>
        <v>-80.077349999999996</v>
      </c>
      <c r="H2100" s="50">
        <f t="shared" ref="H2100:P2100" si="4190">IF(ISERROR(H2099),IF(ISERROR(H2098),IF(ISERROR(H2097),"BLANK",H2097),H2098),H2099)</f>
        <v>45479</v>
      </c>
      <c r="I2100" s="2">
        <f t="shared" si="4190"/>
        <v>15</v>
      </c>
      <c r="J2100" s="2" t="str">
        <f t="shared" si="4190"/>
        <v>N</v>
      </c>
      <c r="K2100" s="6">
        <f t="shared" si="4190"/>
        <v>0.41666666666666669</v>
      </c>
      <c r="L2100" s="2" t="str">
        <f t="shared" si="4190"/>
        <v>Angela</v>
      </c>
      <c r="M2100" s="2">
        <f t="shared" si="4190"/>
        <v>18.899999999999999</v>
      </c>
      <c r="N2100" s="2">
        <f t="shared" si="4190"/>
        <v>2</v>
      </c>
      <c r="O2100" s="2">
        <f t="shared" si="4190"/>
        <v>2</v>
      </c>
      <c r="P2100" s="2" t="str">
        <f t="shared" si="4190"/>
        <v>dez</v>
      </c>
      <c r="Q2100" s="7" t="str">
        <f>IF($N2100=1,IF(ISERROR(VLOOKUP($P2100,'M1'!$A:$C,Q$2,FALSE)),"NOT PRESENT",VLOOKUP($P2100,'M1'!$A:$C,Q$2,FALSE)),IF($N2100=2,IF(ISERROR(VLOOKUP(DATA!$P2100,'M2'!$A:$C,Q$2,FALSE)),"NOT PRESENT",VLOOKUP(DATA!$P2100,'M2'!$A:$C,Q$2,FALSE)),IF($N2100=0,IF(ISERROR(VLOOKUP($P2100,'M1'!$A:$C,Q$2,FALSE)),IF(ISERROR(VLOOKUP(DATA!$P2100,'M2'!$A:$C,Q$2,FALSE)),"NOT PRESENT",VLOOKUP(DATA!$P2100,'M2'!$A:$C,Q$2,FALSE)),VLOOKUP($P2100,'M1'!$A:$C,Q$2,FALSE)),"SPECIFY METHOD")))</f>
        <v>Debris - Zero</v>
      </c>
      <c r="R2100" s="7" t="str">
        <f>IF($N2100=1,IF(ISERROR(VLOOKUP($P2100,'M1'!$A:$C,R$2,FALSE)),"NOT PRESENT",VLOOKUP($P2100,'M1'!$A:$C,R$2,FALSE)),IF($N2100=2,IF(ISERROR(VLOOKUP(DATA!$P2100,'M2'!$A:$C,R$2,FALSE)),"NOT PRESENT",VLOOKUP(DATA!$P2100,'M2'!$A:$C,R$2,FALSE)),IF($N2100=0,IF(ISERROR(VLOOKUP($P2100,'M1'!$A:$C,R$2,FALSE)),IF(ISERROR(VLOOKUP(DATA!$P2100,'M2'!$A:$C,R$2,FALSE)),"NOT PRESENT",VLOOKUP(DATA!$P2100,'M2'!$A:$C,R$2,FALSE)),VLOOKUP($P2100,'M1'!$A:$C,R$2,FALSE)),"SPECIFY METHOD")))</f>
        <v>No Debris found</v>
      </c>
      <c r="S2100" s="33">
        <f t="shared" si="4124"/>
        <v>0</v>
      </c>
      <c r="T2100" s="2">
        <v>0</v>
      </c>
    </row>
    <row r="2101" spans="2:20">
      <c r="B2101" s="2" t="str">
        <f t="shared" ref="B2101:D2101" si="4191">IF(ISERROR(B2100),IF(ISERROR(B2099),IF(ISERROR(B2098),"BLANK",B2098),B2099),B2100)</f>
        <v>LH</v>
      </c>
      <c r="C2101" s="2" t="str">
        <f t="shared" si="4191"/>
        <v>KK</v>
      </c>
      <c r="D2101" s="2" t="str">
        <f t="shared" si="4191"/>
        <v>BC3</v>
      </c>
      <c r="E2101" s="7" t="str">
        <f>IF(ISERROR(VLOOKUP($D2101,SITES!$A:$E,2,FALSE)),"",VLOOKUP($D2101,SITES!$A:$E,2,FALSE))</f>
        <v>Broward County 3</v>
      </c>
      <c r="F2101" s="4">
        <f>IF(ISERROR(VLOOKUP($D2101,SITES!$A:$E,3,FALSE)),"",VLOOKUP($D2101,SITES!$A:$E,3,FALSE))</f>
        <v>26.158633333333334</v>
      </c>
      <c r="G2101" s="31">
        <f>IF(ISERROR(VLOOKUP($D2101,SITES!$A:$E,4,FALSE)),"",VLOOKUP($D2101,SITES!$A:$E,4,FALSE))</f>
        <v>-80.077349999999996</v>
      </c>
      <c r="H2101" s="50">
        <f t="shared" ref="H2101:P2101" si="4192">IF(ISERROR(H2100),IF(ISERROR(H2099),IF(ISERROR(H2098),"BLANK",H2098),H2099),H2100)</f>
        <v>45479</v>
      </c>
      <c r="I2101" s="2">
        <f t="shared" si="4192"/>
        <v>15</v>
      </c>
      <c r="J2101" s="2" t="str">
        <f t="shared" si="4192"/>
        <v>N</v>
      </c>
      <c r="K2101" s="6">
        <f t="shared" si="4192"/>
        <v>0.41666666666666669</v>
      </c>
      <c r="L2101" s="2" t="str">
        <f t="shared" si="4192"/>
        <v>Angela</v>
      </c>
      <c r="M2101" s="2">
        <f t="shared" si="4192"/>
        <v>18.899999999999999</v>
      </c>
      <c r="N2101" s="2">
        <f t="shared" si="4192"/>
        <v>2</v>
      </c>
      <c r="O2101" s="2">
        <f t="shared" si="4192"/>
        <v>2</v>
      </c>
      <c r="P2101" s="2" t="str">
        <f t="shared" si="4192"/>
        <v>dez</v>
      </c>
      <c r="Q2101" s="7" t="str">
        <f>IF($N2101=1,IF(ISERROR(VLOOKUP($P2101,'M1'!$A:$C,Q$2,FALSE)),"NOT PRESENT",VLOOKUP($P2101,'M1'!$A:$C,Q$2,FALSE)),IF($N2101=2,IF(ISERROR(VLOOKUP(DATA!$P2101,'M2'!$A:$C,Q$2,FALSE)),"NOT PRESENT",VLOOKUP(DATA!$P2101,'M2'!$A:$C,Q$2,FALSE)),IF($N2101=0,IF(ISERROR(VLOOKUP($P2101,'M1'!$A:$C,Q$2,FALSE)),IF(ISERROR(VLOOKUP(DATA!$P2101,'M2'!$A:$C,Q$2,FALSE)),"NOT PRESENT",VLOOKUP(DATA!$P2101,'M2'!$A:$C,Q$2,FALSE)),VLOOKUP($P2101,'M1'!$A:$C,Q$2,FALSE)),"SPECIFY METHOD")))</f>
        <v>Debris - Zero</v>
      </c>
      <c r="R2101" s="7" t="str">
        <f>IF($N2101=1,IF(ISERROR(VLOOKUP($P2101,'M1'!$A:$C,R$2,FALSE)),"NOT PRESENT",VLOOKUP($P2101,'M1'!$A:$C,R$2,FALSE)),IF($N2101=2,IF(ISERROR(VLOOKUP(DATA!$P2101,'M2'!$A:$C,R$2,FALSE)),"NOT PRESENT",VLOOKUP(DATA!$P2101,'M2'!$A:$C,R$2,FALSE)),IF($N2101=0,IF(ISERROR(VLOOKUP($P2101,'M1'!$A:$C,R$2,FALSE)),IF(ISERROR(VLOOKUP(DATA!$P2101,'M2'!$A:$C,R$2,FALSE)),"NOT PRESENT",VLOOKUP(DATA!$P2101,'M2'!$A:$C,R$2,FALSE)),VLOOKUP($P2101,'M1'!$A:$C,R$2,FALSE)),"SPECIFY METHOD")))</f>
        <v>No Debris found</v>
      </c>
      <c r="S2101" s="33">
        <f t="shared" si="4124"/>
        <v>0</v>
      </c>
      <c r="T2101" s="2">
        <v>0</v>
      </c>
    </row>
    <row r="2102" spans="2:20">
      <c r="B2102" s="2" t="str">
        <f t="shared" ref="B2102:D2102" si="4193">IF(ISERROR(B2101),IF(ISERROR(B2100),IF(ISERROR(B2099),"BLANK",B2099),B2100),B2101)</f>
        <v>LH</v>
      </c>
      <c r="C2102" s="2" t="str">
        <f t="shared" si="4193"/>
        <v>KK</v>
      </c>
      <c r="D2102" s="2" t="str">
        <f t="shared" si="4193"/>
        <v>BC3</v>
      </c>
      <c r="E2102" s="7" t="str">
        <f>IF(ISERROR(VLOOKUP($D2102,SITES!$A:$E,2,FALSE)),"",VLOOKUP($D2102,SITES!$A:$E,2,FALSE))</f>
        <v>Broward County 3</v>
      </c>
      <c r="F2102" s="4">
        <f>IF(ISERROR(VLOOKUP($D2102,SITES!$A:$E,3,FALSE)),"",VLOOKUP($D2102,SITES!$A:$E,3,FALSE))</f>
        <v>26.158633333333334</v>
      </c>
      <c r="G2102" s="31">
        <f>IF(ISERROR(VLOOKUP($D2102,SITES!$A:$E,4,FALSE)),"",VLOOKUP($D2102,SITES!$A:$E,4,FALSE))</f>
        <v>-80.077349999999996</v>
      </c>
      <c r="H2102" s="50">
        <f t="shared" ref="H2102:P2102" si="4194">IF(ISERROR(H2101),IF(ISERROR(H2100),IF(ISERROR(H2099),"BLANK",H2099),H2100),H2101)</f>
        <v>45479</v>
      </c>
      <c r="I2102" s="2">
        <f t="shared" si="4194"/>
        <v>15</v>
      </c>
      <c r="J2102" s="2" t="str">
        <f t="shared" si="4194"/>
        <v>N</v>
      </c>
      <c r="K2102" s="6">
        <f t="shared" si="4194"/>
        <v>0.41666666666666669</v>
      </c>
      <c r="L2102" s="2" t="str">
        <f t="shared" si="4194"/>
        <v>Angela</v>
      </c>
      <c r="M2102" s="2">
        <f t="shared" si="4194"/>
        <v>18.899999999999999</v>
      </c>
      <c r="N2102" s="2">
        <f t="shared" si="4194"/>
        <v>2</v>
      </c>
      <c r="O2102" s="2">
        <f t="shared" si="4194"/>
        <v>2</v>
      </c>
      <c r="P2102" s="2" t="str">
        <f t="shared" si="4194"/>
        <v>dez</v>
      </c>
      <c r="Q2102" s="7" t="str">
        <f>IF($N2102=1,IF(ISERROR(VLOOKUP($P2102,'M1'!$A:$C,Q$2,FALSE)),"NOT PRESENT",VLOOKUP($P2102,'M1'!$A:$C,Q$2,FALSE)),IF($N2102=2,IF(ISERROR(VLOOKUP(DATA!$P2102,'M2'!$A:$C,Q$2,FALSE)),"NOT PRESENT",VLOOKUP(DATA!$P2102,'M2'!$A:$C,Q$2,FALSE)),IF($N2102=0,IF(ISERROR(VLOOKUP($P2102,'M1'!$A:$C,Q$2,FALSE)),IF(ISERROR(VLOOKUP(DATA!$P2102,'M2'!$A:$C,Q$2,FALSE)),"NOT PRESENT",VLOOKUP(DATA!$P2102,'M2'!$A:$C,Q$2,FALSE)),VLOOKUP($P2102,'M1'!$A:$C,Q$2,FALSE)),"SPECIFY METHOD")))</f>
        <v>Debris - Zero</v>
      </c>
      <c r="R2102" s="7" t="str">
        <f>IF($N2102=1,IF(ISERROR(VLOOKUP($P2102,'M1'!$A:$C,R$2,FALSE)),"NOT PRESENT",VLOOKUP($P2102,'M1'!$A:$C,R$2,FALSE)),IF($N2102=2,IF(ISERROR(VLOOKUP(DATA!$P2102,'M2'!$A:$C,R$2,FALSE)),"NOT PRESENT",VLOOKUP(DATA!$P2102,'M2'!$A:$C,R$2,FALSE)),IF($N2102=0,IF(ISERROR(VLOOKUP($P2102,'M1'!$A:$C,R$2,FALSE)),IF(ISERROR(VLOOKUP(DATA!$P2102,'M2'!$A:$C,R$2,FALSE)),"NOT PRESENT",VLOOKUP(DATA!$P2102,'M2'!$A:$C,R$2,FALSE)),VLOOKUP($P2102,'M1'!$A:$C,R$2,FALSE)),"SPECIFY METHOD")))</f>
        <v>No Debris found</v>
      </c>
      <c r="S2102" s="33">
        <f t="shared" si="4124"/>
        <v>0</v>
      </c>
      <c r="T2102" s="2">
        <v>0</v>
      </c>
    </row>
    <row r="2103" spans="2:20">
      <c r="B2103" s="2" t="str">
        <f t="shared" ref="B2103:D2103" si="4195">IF(ISERROR(B2102),IF(ISERROR(B2101),IF(ISERROR(B2100),"BLANK",B2100),B2101),B2102)</f>
        <v>LH</v>
      </c>
      <c r="C2103" s="2" t="str">
        <f t="shared" si="4195"/>
        <v>KK</v>
      </c>
      <c r="D2103" s="2" t="str">
        <f t="shared" si="4195"/>
        <v>BC3</v>
      </c>
      <c r="E2103" s="7" t="str">
        <f>IF(ISERROR(VLOOKUP($D2103,SITES!$A:$E,2,FALSE)),"",VLOOKUP($D2103,SITES!$A:$E,2,FALSE))</f>
        <v>Broward County 3</v>
      </c>
      <c r="F2103" s="4">
        <f>IF(ISERROR(VLOOKUP($D2103,SITES!$A:$E,3,FALSE)),"",VLOOKUP($D2103,SITES!$A:$E,3,FALSE))</f>
        <v>26.158633333333334</v>
      </c>
      <c r="G2103" s="31">
        <f>IF(ISERROR(VLOOKUP($D2103,SITES!$A:$E,4,FALSE)),"",VLOOKUP($D2103,SITES!$A:$E,4,FALSE))</f>
        <v>-80.077349999999996</v>
      </c>
      <c r="H2103" s="50">
        <f t="shared" ref="H2103:P2103" si="4196">IF(ISERROR(H2102),IF(ISERROR(H2101),IF(ISERROR(H2100),"BLANK",H2100),H2101),H2102)</f>
        <v>45479</v>
      </c>
      <c r="I2103" s="2">
        <f t="shared" si="4196"/>
        <v>15</v>
      </c>
      <c r="J2103" s="2" t="str">
        <f t="shared" si="4196"/>
        <v>N</v>
      </c>
      <c r="K2103" s="6">
        <f t="shared" si="4196"/>
        <v>0.41666666666666669</v>
      </c>
      <c r="L2103" s="2" t="str">
        <f t="shared" si="4196"/>
        <v>Angela</v>
      </c>
      <c r="M2103" s="2">
        <f t="shared" si="4196"/>
        <v>18.899999999999999</v>
      </c>
      <c r="N2103" s="2">
        <f t="shared" si="4196"/>
        <v>2</v>
      </c>
      <c r="O2103" s="2">
        <f t="shared" si="4196"/>
        <v>2</v>
      </c>
      <c r="P2103" s="2" t="str">
        <f t="shared" si="4196"/>
        <v>dez</v>
      </c>
      <c r="Q2103" s="7" t="str">
        <f>IF($N2103=1,IF(ISERROR(VLOOKUP($P2103,'M1'!$A:$C,Q$2,FALSE)),"NOT PRESENT",VLOOKUP($P2103,'M1'!$A:$C,Q$2,FALSE)),IF($N2103=2,IF(ISERROR(VLOOKUP(DATA!$P2103,'M2'!$A:$C,Q$2,FALSE)),"NOT PRESENT",VLOOKUP(DATA!$P2103,'M2'!$A:$C,Q$2,FALSE)),IF($N2103=0,IF(ISERROR(VLOOKUP($P2103,'M1'!$A:$C,Q$2,FALSE)),IF(ISERROR(VLOOKUP(DATA!$P2103,'M2'!$A:$C,Q$2,FALSE)),"NOT PRESENT",VLOOKUP(DATA!$P2103,'M2'!$A:$C,Q$2,FALSE)),VLOOKUP($P2103,'M1'!$A:$C,Q$2,FALSE)),"SPECIFY METHOD")))</f>
        <v>Debris - Zero</v>
      </c>
      <c r="R2103" s="7" t="str">
        <f>IF($N2103=1,IF(ISERROR(VLOOKUP($P2103,'M1'!$A:$C,R$2,FALSE)),"NOT PRESENT",VLOOKUP($P2103,'M1'!$A:$C,R$2,FALSE)),IF($N2103=2,IF(ISERROR(VLOOKUP(DATA!$P2103,'M2'!$A:$C,R$2,FALSE)),"NOT PRESENT",VLOOKUP(DATA!$P2103,'M2'!$A:$C,R$2,FALSE)),IF($N2103=0,IF(ISERROR(VLOOKUP($P2103,'M1'!$A:$C,R$2,FALSE)),IF(ISERROR(VLOOKUP(DATA!$P2103,'M2'!$A:$C,R$2,FALSE)),"NOT PRESENT",VLOOKUP(DATA!$P2103,'M2'!$A:$C,R$2,FALSE)),VLOOKUP($P2103,'M1'!$A:$C,R$2,FALSE)),"SPECIFY METHOD")))</f>
        <v>No Debris found</v>
      </c>
      <c r="S2103" s="33">
        <f t="shared" si="4124"/>
        <v>0</v>
      </c>
      <c r="T2103" s="2">
        <v>0</v>
      </c>
    </row>
    <row r="2104" spans="2:20">
      <c r="B2104" s="2" t="str">
        <f t="shared" ref="B2104:D2104" si="4197">IF(ISERROR(B2103),IF(ISERROR(B2102),IF(ISERROR(B2101),"BLANK",B2101),B2102),B2103)</f>
        <v>LH</v>
      </c>
      <c r="C2104" s="2" t="str">
        <f t="shared" si="4197"/>
        <v>KK</v>
      </c>
      <c r="D2104" s="2" t="str">
        <f t="shared" si="4197"/>
        <v>BC3</v>
      </c>
      <c r="E2104" s="7" t="str">
        <f>IF(ISERROR(VLOOKUP($D2104,SITES!$A:$E,2,FALSE)),"",VLOOKUP($D2104,SITES!$A:$E,2,FALSE))</f>
        <v>Broward County 3</v>
      </c>
      <c r="F2104" s="4">
        <f>IF(ISERROR(VLOOKUP($D2104,SITES!$A:$E,3,FALSE)),"",VLOOKUP($D2104,SITES!$A:$E,3,FALSE))</f>
        <v>26.158633333333334</v>
      </c>
      <c r="G2104" s="31">
        <f>IF(ISERROR(VLOOKUP($D2104,SITES!$A:$E,4,FALSE)),"",VLOOKUP($D2104,SITES!$A:$E,4,FALSE))</f>
        <v>-80.077349999999996</v>
      </c>
      <c r="H2104" s="50">
        <f t="shared" ref="H2104:P2104" si="4198">IF(ISERROR(H2103),IF(ISERROR(H2102),IF(ISERROR(H2101),"BLANK",H2101),H2102),H2103)</f>
        <v>45479</v>
      </c>
      <c r="I2104" s="2">
        <f t="shared" si="4198"/>
        <v>15</v>
      </c>
      <c r="J2104" s="2" t="str">
        <f t="shared" si="4198"/>
        <v>N</v>
      </c>
      <c r="K2104" s="6">
        <f t="shared" si="4198"/>
        <v>0.41666666666666669</v>
      </c>
      <c r="L2104" s="2" t="str">
        <f t="shared" si="4198"/>
        <v>Angela</v>
      </c>
      <c r="M2104" s="2">
        <f t="shared" si="4198"/>
        <v>18.899999999999999</v>
      </c>
      <c r="N2104" s="2">
        <f t="shared" si="4198"/>
        <v>2</v>
      </c>
      <c r="O2104" s="2">
        <f t="shared" si="4198"/>
        <v>2</v>
      </c>
      <c r="P2104" s="2" t="str">
        <f t="shared" si="4198"/>
        <v>dez</v>
      </c>
      <c r="Q2104" s="7" t="str">
        <f>IF($N2104=1,IF(ISERROR(VLOOKUP($P2104,'M1'!$A:$C,Q$2,FALSE)),"NOT PRESENT",VLOOKUP($P2104,'M1'!$A:$C,Q$2,FALSE)),IF($N2104=2,IF(ISERROR(VLOOKUP(DATA!$P2104,'M2'!$A:$C,Q$2,FALSE)),"NOT PRESENT",VLOOKUP(DATA!$P2104,'M2'!$A:$C,Q$2,FALSE)),IF($N2104=0,IF(ISERROR(VLOOKUP($P2104,'M1'!$A:$C,Q$2,FALSE)),IF(ISERROR(VLOOKUP(DATA!$P2104,'M2'!$A:$C,Q$2,FALSE)),"NOT PRESENT",VLOOKUP(DATA!$P2104,'M2'!$A:$C,Q$2,FALSE)),VLOOKUP($P2104,'M1'!$A:$C,Q$2,FALSE)),"SPECIFY METHOD")))</f>
        <v>Debris - Zero</v>
      </c>
      <c r="R2104" s="7" t="str">
        <f>IF($N2104=1,IF(ISERROR(VLOOKUP($P2104,'M1'!$A:$C,R$2,FALSE)),"NOT PRESENT",VLOOKUP($P2104,'M1'!$A:$C,R$2,FALSE)),IF($N2104=2,IF(ISERROR(VLOOKUP(DATA!$P2104,'M2'!$A:$C,R$2,FALSE)),"NOT PRESENT",VLOOKUP(DATA!$P2104,'M2'!$A:$C,R$2,FALSE)),IF($N2104=0,IF(ISERROR(VLOOKUP($P2104,'M1'!$A:$C,R$2,FALSE)),IF(ISERROR(VLOOKUP(DATA!$P2104,'M2'!$A:$C,R$2,FALSE)),"NOT PRESENT",VLOOKUP(DATA!$P2104,'M2'!$A:$C,R$2,FALSE)),VLOOKUP($P2104,'M1'!$A:$C,R$2,FALSE)),"SPECIFY METHOD")))</f>
        <v>No Debris found</v>
      </c>
      <c r="S2104" s="33">
        <f t="shared" si="4124"/>
        <v>0</v>
      </c>
      <c r="T2104" s="2">
        <v>0</v>
      </c>
    </row>
    <row r="2105" spans="2:20">
      <c r="B2105" s="2" t="str">
        <f t="shared" ref="B2105:D2105" si="4199">IF(ISERROR(B2104),IF(ISERROR(B2103),IF(ISERROR(B2102),"BLANK",B2102),B2103),B2104)</f>
        <v>LH</v>
      </c>
      <c r="C2105" s="2" t="str">
        <f t="shared" si="4199"/>
        <v>KK</v>
      </c>
      <c r="D2105" s="2" t="str">
        <f t="shared" si="4199"/>
        <v>BC3</v>
      </c>
      <c r="E2105" s="7" t="str">
        <f>IF(ISERROR(VLOOKUP($D2105,SITES!$A:$E,2,FALSE)),"",VLOOKUP($D2105,SITES!$A:$E,2,FALSE))</f>
        <v>Broward County 3</v>
      </c>
      <c r="F2105" s="4">
        <f>IF(ISERROR(VLOOKUP($D2105,SITES!$A:$E,3,FALSE)),"",VLOOKUP($D2105,SITES!$A:$E,3,FALSE))</f>
        <v>26.158633333333334</v>
      </c>
      <c r="G2105" s="31">
        <f>IF(ISERROR(VLOOKUP($D2105,SITES!$A:$E,4,FALSE)),"",VLOOKUP($D2105,SITES!$A:$E,4,FALSE))</f>
        <v>-80.077349999999996</v>
      </c>
      <c r="H2105" s="50">
        <f t="shared" ref="H2105:P2105" si="4200">IF(ISERROR(H2104),IF(ISERROR(H2103),IF(ISERROR(H2102),"BLANK",H2102),H2103),H2104)</f>
        <v>45479</v>
      </c>
      <c r="I2105" s="2">
        <f t="shared" si="4200"/>
        <v>15</v>
      </c>
      <c r="J2105" s="2" t="str">
        <f t="shared" si="4200"/>
        <v>N</v>
      </c>
      <c r="K2105" s="6">
        <f t="shared" si="4200"/>
        <v>0.41666666666666669</v>
      </c>
      <c r="L2105" s="2" t="str">
        <f t="shared" si="4200"/>
        <v>Angela</v>
      </c>
      <c r="M2105" s="2">
        <f t="shared" si="4200"/>
        <v>18.899999999999999</v>
      </c>
      <c r="N2105" s="2">
        <f t="shared" si="4200"/>
        <v>2</v>
      </c>
      <c r="O2105" s="2">
        <f t="shared" si="4200"/>
        <v>2</v>
      </c>
      <c r="P2105" s="2" t="str">
        <f t="shared" si="4200"/>
        <v>dez</v>
      </c>
      <c r="Q2105" s="7" t="str">
        <f>IF($N2105=1,IF(ISERROR(VLOOKUP($P2105,'M1'!$A:$C,Q$2,FALSE)),"NOT PRESENT",VLOOKUP($P2105,'M1'!$A:$C,Q$2,FALSE)),IF($N2105=2,IF(ISERROR(VLOOKUP(DATA!$P2105,'M2'!$A:$C,Q$2,FALSE)),"NOT PRESENT",VLOOKUP(DATA!$P2105,'M2'!$A:$C,Q$2,FALSE)),IF($N2105=0,IF(ISERROR(VLOOKUP($P2105,'M1'!$A:$C,Q$2,FALSE)),IF(ISERROR(VLOOKUP(DATA!$P2105,'M2'!$A:$C,Q$2,FALSE)),"NOT PRESENT",VLOOKUP(DATA!$P2105,'M2'!$A:$C,Q$2,FALSE)),VLOOKUP($P2105,'M1'!$A:$C,Q$2,FALSE)),"SPECIFY METHOD")))</f>
        <v>Debris - Zero</v>
      </c>
      <c r="R2105" s="7" t="str">
        <f>IF($N2105=1,IF(ISERROR(VLOOKUP($P2105,'M1'!$A:$C,R$2,FALSE)),"NOT PRESENT",VLOOKUP($P2105,'M1'!$A:$C,R$2,FALSE)),IF($N2105=2,IF(ISERROR(VLOOKUP(DATA!$P2105,'M2'!$A:$C,R$2,FALSE)),"NOT PRESENT",VLOOKUP(DATA!$P2105,'M2'!$A:$C,R$2,FALSE)),IF($N2105=0,IF(ISERROR(VLOOKUP($P2105,'M1'!$A:$C,R$2,FALSE)),IF(ISERROR(VLOOKUP(DATA!$P2105,'M2'!$A:$C,R$2,FALSE)),"NOT PRESENT",VLOOKUP(DATA!$P2105,'M2'!$A:$C,R$2,FALSE)),VLOOKUP($P2105,'M1'!$A:$C,R$2,FALSE)),"SPECIFY METHOD")))</f>
        <v>No Debris found</v>
      </c>
      <c r="S2105" s="33">
        <f t="shared" si="4124"/>
        <v>0</v>
      </c>
      <c r="T2105" s="2">
        <v>0</v>
      </c>
    </row>
    <row r="2106" spans="2:20">
      <c r="B2106" s="2" t="str">
        <f t="shared" ref="B2106:D2106" si="4201">IF(ISERROR(B2105),IF(ISERROR(B2104),IF(ISERROR(B2103),"BLANK",B2103),B2104),B2105)</f>
        <v>LH</v>
      </c>
      <c r="C2106" s="2" t="str">
        <f t="shared" si="4201"/>
        <v>KK</v>
      </c>
      <c r="D2106" s="2" t="str">
        <f t="shared" si="4201"/>
        <v>BC3</v>
      </c>
      <c r="E2106" s="7" t="str">
        <f>IF(ISERROR(VLOOKUP($D2106,SITES!$A:$E,2,FALSE)),"",VLOOKUP($D2106,SITES!$A:$E,2,FALSE))</f>
        <v>Broward County 3</v>
      </c>
      <c r="F2106" s="4">
        <f>IF(ISERROR(VLOOKUP($D2106,SITES!$A:$E,3,FALSE)),"",VLOOKUP($D2106,SITES!$A:$E,3,FALSE))</f>
        <v>26.158633333333334</v>
      </c>
      <c r="G2106" s="31">
        <f>IF(ISERROR(VLOOKUP($D2106,SITES!$A:$E,4,FALSE)),"",VLOOKUP($D2106,SITES!$A:$E,4,FALSE))</f>
        <v>-80.077349999999996</v>
      </c>
      <c r="H2106" s="50">
        <f t="shared" ref="H2106:P2106" si="4202">IF(ISERROR(H2105),IF(ISERROR(H2104),IF(ISERROR(H2103),"BLANK",H2103),H2104),H2105)</f>
        <v>45479</v>
      </c>
      <c r="I2106" s="2">
        <f t="shared" si="4202"/>
        <v>15</v>
      </c>
      <c r="J2106" s="2" t="str">
        <f t="shared" si="4202"/>
        <v>N</v>
      </c>
      <c r="K2106" s="6">
        <f t="shared" si="4202"/>
        <v>0.41666666666666669</v>
      </c>
      <c r="L2106" s="2" t="str">
        <f t="shared" si="4202"/>
        <v>Angela</v>
      </c>
      <c r="M2106" s="2">
        <f t="shared" si="4202"/>
        <v>18.899999999999999</v>
      </c>
      <c r="N2106" s="2">
        <f t="shared" si="4202"/>
        <v>2</v>
      </c>
      <c r="O2106" s="2">
        <f t="shared" si="4202"/>
        <v>2</v>
      </c>
      <c r="P2106" s="2" t="str">
        <f t="shared" si="4202"/>
        <v>dez</v>
      </c>
      <c r="Q2106" s="7" t="str">
        <f>IF($N2106=1,IF(ISERROR(VLOOKUP($P2106,'M1'!$A:$C,Q$2,FALSE)),"NOT PRESENT",VLOOKUP($P2106,'M1'!$A:$C,Q$2,FALSE)),IF($N2106=2,IF(ISERROR(VLOOKUP(DATA!$P2106,'M2'!$A:$C,Q$2,FALSE)),"NOT PRESENT",VLOOKUP(DATA!$P2106,'M2'!$A:$C,Q$2,FALSE)),IF($N2106=0,IF(ISERROR(VLOOKUP($P2106,'M1'!$A:$C,Q$2,FALSE)),IF(ISERROR(VLOOKUP(DATA!$P2106,'M2'!$A:$C,Q$2,FALSE)),"NOT PRESENT",VLOOKUP(DATA!$P2106,'M2'!$A:$C,Q$2,FALSE)),VLOOKUP($P2106,'M1'!$A:$C,Q$2,FALSE)),"SPECIFY METHOD")))</f>
        <v>Debris - Zero</v>
      </c>
      <c r="R2106" s="7" t="str">
        <f>IF($N2106=1,IF(ISERROR(VLOOKUP($P2106,'M1'!$A:$C,R$2,FALSE)),"NOT PRESENT",VLOOKUP($P2106,'M1'!$A:$C,R$2,FALSE)),IF($N2106=2,IF(ISERROR(VLOOKUP(DATA!$P2106,'M2'!$A:$C,R$2,FALSE)),"NOT PRESENT",VLOOKUP(DATA!$P2106,'M2'!$A:$C,R$2,FALSE)),IF($N2106=0,IF(ISERROR(VLOOKUP($P2106,'M1'!$A:$C,R$2,FALSE)),IF(ISERROR(VLOOKUP(DATA!$P2106,'M2'!$A:$C,R$2,FALSE)),"NOT PRESENT",VLOOKUP(DATA!$P2106,'M2'!$A:$C,R$2,FALSE)),VLOOKUP($P2106,'M1'!$A:$C,R$2,FALSE)),"SPECIFY METHOD")))</f>
        <v>No Debris found</v>
      </c>
      <c r="S2106" s="33">
        <f t="shared" si="4124"/>
        <v>0</v>
      </c>
      <c r="T2106" s="2">
        <v>0</v>
      </c>
    </row>
    <row r="2107" spans="2:20">
      <c r="B2107" s="2" t="str">
        <f t="shared" ref="B2107:D2107" si="4203">IF(ISERROR(B2106),IF(ISERROR(B2105),IF(ISERROR(B2104),"BLANK",B2104),B2105),B2106)</f>
        <v>LH</v>
      </c>
      <c r="C2107" s="2" t="str">
        <f t="shared" si="4203"/>
        <v>KK</v>
      </c>
      <c r="D2107" s="2" t="str">
        <f t="shared" si="4203"/>
        <v>BC3</v>
      </c>
      <c r="E2107" s="7" t="str">
        <f>IF(ISERROR(VLOOKUP($D2107,SITES!$A:$E,2,FALSE)),"",VLOOKUP($D2107,SITES!$A:$E,2,FALSE))</f>
        <v>Broward County 3</v>
      </c>
      <c r="F2107" s="4">
        <f>IF(ISERROR(VLOOKUP($D2107,SITES!$A:$E,3,FALSE)),"",VLOOKUP($D2107,SITES!$A:$E,3,FALSE))</f>
        <v>26.158633333333334</v>
      </c>
      <c r="G2107" s="31">
        <f>IF(ISERROR(VLOOKUP($D2107,SITES!$A:$E,4,FALSE)),"",VLOOKUP($D2107,SITES!$A:$E,4,FALSE))</f>
        <v>-80.077349999999996</v>
      </c>
      <c r="H2107" s="50">
        <f t="shared" ref="H2107:P2107" si="4204">IF(ISERROR(H2106),IF(ISERROR(H2105),IF(ISERROR(H2104),"BLANK",H2104),H2105),H2106)</f>
        <v>45479</v>
      </c>
      <c r="I2107" s="2">
        <f t="shared" si="4204"/>
        <v>15</v>
      </c>
      <c r="J2107" s="2" t="str">
        <f t="shared" si="4204"/>
        <v>N</v>
      </c>
      <c r="K2107" s="6">
        <f t="shared" si="4204"/>
        <v>0.41666666666666669</v>
      </c>
      <c r="L2107" s="2" t="str">
        <f t="shared" si="4204"/>
        <v>Angela</v>
      </c>
      <c r="M2107" s="2">
        <f t="shared" si="4204"/>
        <v>18.899999999999999</v>
      </c>
      <c r="N2107" s="2">
        <f t="shared" si="4204"/>
        <v>2</v>
      </c>
      <c r="O2107" s="2">
        <f t="shared" si="4204"/>
        <v>2</v>
      </c>
      <c r="P2107" s="2" t="str">
        <f t="shared" si="4204"/>
        <v>dez</v>
      </c>
      <c r="Q2107" s="7" t="str">
        <f>IF($N2107=1,IF(ISERROR(VLOOKUP($P2107,'M1'!$A:$C,Q$2,FALSE)),"NOT PRESENT",VLOOKUP($P2107,'M1'!$A:$C,Q$2,FALSE)),IF($N2107=2,IF(ISERROR(VLOOKUP(DATA!$P2107,'M2'!$A:$C,Q$2,FALSE)),"NOT PRESENT",VLOOKUP(DATA!$P2107,'M2'!$A:$C,Q$2,FALSE)),IF($N2107=0,IF(ISERROR(VLOOKUP($P2107,'M1'!$A:$C,Q$2,FALSE)),IF(ISERROR(VLOOKUP(DATA!$P2107,'M2'!$A:$C,Q$2,FALSE)),"NOT PRESENT",VLOOKUP(DATA!$P2107,'M2'!$A:$C,Q$2,FALSE)),VLOOKUP($P2107,'M1'!$A:$C,Q$2,FALSE)),"SPECIFY METHOD")))</f>
        <v>Debris - Zero</v>
      </c>
      <c r="R2107" s="7" t="str">
        <f>IF($N2107=1,IF(ISERROR(VLOOKUP($P2107,'M1'!$A:$C,R$2,FALSE)),"NOT PRESENT",VLOOKUP($P2107,'M1'!$A:$C,R$2,FALSE)),IF($N2107=2,IF(ISERROR(VLOOKUP(DATA!$P2107,'M2'!$A:$C,R$2,FALSE)),"NOT PRESENT",VLOOKUP(DATA!$P2107,'M2'!$A:$C,R$2,FALSE)),IF($N2107=0,IF(ISERROR(VLOOKUP($P2107,'M1'!$A:$C,R$2,FALSE)),IF(ISERROR(VLOOKUP(DATA!$P2107,'M2'!$A:$C,R$2,FALSE)),"NOT PRESENT",VLOOKUP(DATA!$P2107,'M2'!$A:$C,R$2,FALSE)),VLOOKUP($P2107,'M1'!$A:$C,R$2,FALSE)),"SPECIFY METHOD")))</f>
        <v>No Debris found</v>
      </c>
      <c r="S2107" s="33">
        <f t="shared" si="4124"/>
        <v>0</v>
      </c>
      <c r="T2107" s="2">
        <v>0</v>
      </c>
    </row>
    <row r="2108" spans="2:20">
      <c r="B2108" s="2" t="str">
        <f t="shared" ref="B2108:D2108" si="4205">IF(ISERROR(B2107),IF(ISERROR(B2106),IF(ISERROR(B2105),"BLANK",B2105),B2106),B2107)</f>
        <v>LH</v>
      </c>
      <c r="C2108" s="2" t="str">
        <f t="shared" si="4205"/>
        <v>KK</v>
      </c>
      <c r="D2108" s="2" t="str">
        <f t="shared" si="4205"/>
        <v>BC3</v>
      </c>
      <c r="E2108" s="7" t="str">
        <f>IF(ISERROR(VLOOKUP($D2108,SITES!$A:$E,2,FALSE)),"",VLOOKUP($D2108,SITES!$A:$E,2,FALSE))</f>
        <v>Broward County 3</v>
      </c>
      <c r="F2108" s="4">
        <f>IF(ISERROR(VLOOKUP($D2108,SITES!$A:$E,3,FALSE)),"",VLOOKUP($D2108,SITES!$A:$E,3,FALSE))</f>
        <v>26.158633333333334</v>
      </c>
      <c r="G2108" s="31">
        <f>IF(ISERROR(VLOOKUP($D2108,SITES!$A:$E,4,FALSE)),"",VLOOKUP($D2108,SITES!$A:$E,4,FALSE))</f>
        <v>-80.077349999999996</v>
      </c>
      <c r="H2108" s="50">
        <f t="shared" ref="H2108:P2108" si="4206">IF(ISERROR(H2107),IF(ISERROR(H2106),IF(ISERROR(H2105),"BLANK",H2105),H2106),H2107)</f>
        <v>45479</v>
      </c>
      <c r="I2108" s="2">
        <f t="shared" si="4206"/>
        <v>15</v>
      </c>
      <c r="J2108" s="2" t="str">
        <f t="shared" si="4206"/>
        <v>N</v>
      </c>
      <c r="K2108" s="6">
        <f t="shared" si="4206"/>
        <v>0.41666666666666669</v>
      </c>
      <c r="L2108" s="2" t="str">
        <f t="shared" si="4206"/>
        <v>Angela</v>
      </c>
      <c r="M2108" s="2">
        <f t="shared" si="4206"/>
        <v>18.899999999999999</v>
      </c>
      <c r="N2108" s="2">
        <f t="shared" si="4206"/>
        <v>2</v>
      </c>
      <c r="O2108" s="2">
        <f t="shared" si="4206"/>
        <v>2</v>
      </c>
      <c r="P2108" s="2" t="str">
        <f t="shared" si="4206"/>
        <v>dez</v>
      </c>
      <c r="Q2108" s="7" t="str">
        <f>IF($N2108=1,IF(ISERROR(VLOOKUP($P2108,'M1'!$A:$C,Q$2,FALSE)),"NOT PRESENT",VLOOKUP($P2108,'M1'!$A:$C,Q$2,FALSE)),IF($N2108=2,IF(ISERROR(VLOOKUP(DATA!$P2108,'M2'!$A:$C,Q$2,FALSE)),"NOT PRESENT",VLOOKUP(DATA!$P2108,'M2'!$A:$C,Q$2,FALSE)),IF($N2108=0,IF(ISERROR(VLOOKUP($P2108,'M1'!$A:$C,Q$2,FALSE)),IF(ISERROR(VLOOKUP(DATA!$P2108,'M2'!$A:$C,Q$2,FALSE)),"NOT PRESENT",VLOOKUP(DATA!$P2108,'M2'!$A:$C,Q$2,FALSE)),VLOOKUP($P2108,'M1'!$A:$C,Q$2,FALSE)),"SPECIFY METHOD")))</f>
        <v>Debris - Zero</v>
      </c>
      <c r="R2108" s="7" t="str">
        <f>IF($N2108=1,IF(ISERROR(VLOOKUP($P2108,'M1'!$A:$C,R$2,FALSE)),"NOT PRESENT",VLOOKUP($P2108,'M1'!$A:$C,R$2,FALSE)),IF($N2108=2,IF(ISERROR(VLOOKUP(DATA!$P2108,'M2'!$A:$C,R$2,FALSE)),"NOT PRESENT",VLOOKUP(DATA!$P2108,'M2'!$A:$C,R$2,FALSE)),IF($N2108=0,IF(ISERROR(VLOOKUP($P2108,'M1'!$A:$C,R$2,FALSE)),IF(ISERROR(VLOOKUP(DATA!$P2108,'M2'!$A:$C,R$2,FALSE)),"NOT PRESENT",VLOOKUP(DATA!$P2108,'M2'!$A:$C,R$2,FALSE)),VLOOKUP($P2108,'M1'!$A:$C,R$2,FALSE)),"SPECIFY METHOD")))</f>
        <v>No Debris found</v>
      </c>
      <c r="S2108" s="33">
        <f t="shared" si="4124"/>
        <v>0</v>
      </c>
      <c r="T2108" s="2">
        <v>0</v>
      </c>
    </row>
    <row r="2109" spans="2:20">
      <c r="B2109" s="2" t="str">
        <f t="shared" ref="B2109:D2109" si="4207">IF(ISERROR(B2108),IF(ISERROR(B2107),IF(ISERROR(B2106),"BLANK",B2106),B2107),B2108)</f>
        <v>LH</v>
      </c>
      <c r="C2109" s="2" t="str">
        <f t="shared" si="4207"/>
        <v>KK</v>
      </c>
      <c r="D2109" s="2" t="str">
        <f t="shared" si="4207"/>
        <v>BC3</v>
      </c>
      <c r="E2109" s="7" t="str">
        <f>IF(ISERROR(VLOOKUP($D2109,SITES!$A:$E,2,FALSE)),"",VLOOKUP($D2109,SITES!$A:$E,2,FALSE))</f>
        <v>Broward County 3</v>
      </c>
      <c r="F2109" s="4">
        <f>IF(ISERROR(VLOOKUP($D2109,SITES!$A:$E,3,FALSE)),"",VLOOKUP($D2109,SITES!$A:$E,3,FALSE))</f>
        <v>26.158633333333334</v>
      </c>
      <c r="G2109" s="31">
        <f>IF(ISERROR(VLOOKUP($D2109,SITES!$A:$E,4,FALSE)),"",VLOOKUP($D2109,SITES!$A:$E,4,FALSE))</f>
        <v>-80.077349999999996</v>
      </c>
      <c r="H2109" s="50">
        <f t="shared" ref="H2109:P2109" si="4208">IF(ISERROR(H2108),IF(ISERROR(H2107),IF(ISERROR(H2106),"BLANK",H2106),H2107),H2108)</f>
        <v>45479</v>
      </c>
      <c r="I2109" s="2">
        <f t="shared" si="4208"/>
        <v>15</v>
      </c>
      <c r="J2109" s="2" t="str">
        <f t="shared" si="4208"/>
        <v>N</v>
      </c>
      <c r="K2109" s="6">
        <f t="shared" si="4208"/>
        <v>0.41666666666666669</v>
      </c>
      <c r="L2109" s="2" t="str">
        <f t="shared" si="4208"/>
        <v>Angela</v>
      </c>
      <c r="M2109" s="2">
        <f t="shared" si="4208"/>
        <v>18.899999999999999</v>
      </c>
      <c r="N2109" s="2">
        <f t="shared" si="4208"/>
        <v>2</v>
      </c>
      <c r="O2109" s="2">
        <f t="shared" si="4208"/>
        <v>2</v>
      </c>
      <c r="P2109" s="2" t="str">
        <f t="shared" si="4208"/>
        <v>dez</v>
      </c>
      <c r="Q2109" s="7" t="str">
        <f>IF($N2109=1,IF(ISERROR(VLOOKUP($P2109,'M1'!$A:$C,Q$2,FALSE)),"NOT PRESENT",VLOOKUP($P2109,'M1'!$A:$C,Q$2,FALSE)),IF($N2109=2,IF(ISERROR(VLOOKUP(DATA!$P2109,'M2'!$A:$C,Q$2,FALSE)),"NOT PRESENT",VLOOKUP(DATA!$P2109,'M2'!$A:$C,Q$2,FALSE)),IF($N2109=0,IF(ISERROR(VLOOKUP($P2109,'M1'!$A:$C,Q$2,FALSE)),IF(ISERROR(VLOOKUP(DATA!$P2109,'M2'!$A:$C,Q$2,FALSE)),"NOT PRESENT",VLOOKUP(DATA!$P2109,'M2'!$A:$C,Q$2,FALSE)),VLOOKUP($P2109,'M1'!$A:$C,Q$2,FALSE)),"SPECIFY METHOD")))</f>
        <v>Debris - Zero</v>
      </c>
      <c r="R2109" s="7" t="str">
        <f>IF($N2109=1,IF(ISERROR(VLOOKUP($P2109,'M1'!$A:$C,R$2,FALSE)),"NOT PRESENT",VLOOKUP($P2109,'M1'!$A:$C,R$2,FALSE)),IF($N2109=2,IF(ISERROR(VLOOKUP(DATA!$P2109,'M2'!$A:$C,R$2,FALSE)),"NOT PRESENT",VLOOKUP(DATA!$P2109,'M2'!$A:$C,R$2,FALSE)),IF($N2109=0,IF(ISERROR(VLOOKUP($P2109,'M1'!$A:$C,R$2,FALSE)),IF(ISERROR(VLOOKUP(DATA!$P2109,'M2'!$A:$C,R$2,FALSE)),"NOT PRESENT",VLOOKUP(DATA!$P2109,'M2'!$A:$C,R$2,FALSE)),VLOOKUP($P2109,'M1'!$A:$C,R$2,FALSE)),"SPECIFY METHOD")))</f>
        <v>No Debris found</v>
      </c>
      <c r="S2109" s="33">
        <f t="shared" si="4124"/>
        <v>0</v>
      </c>
      <c r="T2109" s="2">
        <v>0</v>
      </c>
    </row>
    <row r="2110" spans="2:20">
      <c r="B2110" s="2" t="str">
        <f t="shared" ref="B2110:D2110" si="4209">IF(ISERROR(B2109),IF(ISERROR(B2108),IF(ISERROR(B2107),"BLANK",B2107),B2108),B2109)</f>
        <v>LH</v>
      </c>
      <c r="C2110" s="2" t="str">
        <f t="shared" si="4209"/>
        <v>KK</v>
      </c>
      <c r="D2110" s="2" t="str">
        <f t="shared" si="4209"/>
        <v>BC3</v>
      </c>
      <c r="E2110" s="7" t="str">
        <f>IF(ISERROR(VLOOKUP($D2110,SITES!$A:$E,2,FALSE)),"",VLOOKUP($D2110,SITES!$A:$E,2,FALSE))</f>
        <v>Broward County 3</v>
      </c>
      <c r="F2110" s="4">
        <f>IF(ISERROR(VLOOKUP($D2110,SITES!$A:$E,3,FALSE)),"",VLOOKUP($D2110,SITES!$A:$E,3,FALSE))</f>
        <v>26.158633333333334</v>
      </c>
      <c r="G2110" s="31">
        <f>IF(ISERROR(VLOOKUP($D2110,SITES!$A:$E,4,FALSE)),"",VLOOKUP($D2110,SITES!$A:$E,4,FALSE))</f>
        <v>-80.077349999999996</v>
      </c>
      <c r="H2110" s="50">
        <f t="shared" ref="H2110:P2110" si="4210">IF(ISERROR(H2109),IF(ISERROR(H2108),IF(ISERROR(H2107),"BLANK",H2107),H2108),H2109)</f>
        <v>45479</v>
      </c>
      <c r="I2110" s="2">
        <f t="shared" si="4210"/>
        <v>15</v>
      </c>
      <c r="J2110" s="2" t="str">
        <f t="shared" si="4210"/>
        <v>N</v>
      </c>
      <c r="K2110" s="6">
        <f t="shared" si="4210"/>
        <v>0.41666666666666669</v>
      </c>
      <c r="L2110" s="2" t="str">
        <f t="shared" si="4210"/>
        <v>Angela</v>
      </c>
      <c r="M2110" s="2">
        <f t="shared" si="4210"/>
        <v>18.899999999999999</v>
      </c>
      <c r="N2110" s="2">
        <f t="shared" si="4210"/>
        <v>2</v>
      </c>
      <c r="O2110" s="2">
        <f t="shared" si="4210"/>
        <v>2</v>
      </c>
      <c r="P2110" s="2" t="str">
        <f t="shared" si="4210"/>
        <v>dez</v>
      </c>
      <c r="Q2110" s="7" t="str">
        <f>IF($N2110=1,IF(ISERROR(VLOOKUP($P2110,'M1'!$A:$C,Q$2,FALSE)),"NOT PRESENT",VLOOKUP($P2110,'M1'!$A:$C,Q$2,FALSE)),IF($N2110=2,IF(ISERROR(VLOOKUP(DATA!$P2110,'M2'!$A:$C,Q$2,FALSE)),"NOT PRESENT",VLOOKUP(DATA!$P2110,'M2'!$A:$C,Q$2,FALSE)),IF($N2110=0,IF(ISERROR(VLOOKUP($P2110,'M1'!$A:$C,Q$2,FALSE)),IF(ISERROR(VLOOKUP(DATA!$P2110,'M2'!$A:$C,Q$2,FALSE)),"NOT PRESENT",VLOOKUP(DATA!$P2110,'M2'!$A:$C,Q$2,FALSE)),VLOOKUP($P2110,'M1'!$A:$C,Q$2,FALSE)),"SPECIFY METHOD")))</f>
        <v>Debris - Zero</v>
      </c>
      <c r="R2110" s="7" t="str">
        <f>IF($N2110=1,IF(ISERROR(VLOOKUP($P2110,'M1'!$A:$C,R$2,FALSE)),"NOT PRESENT",VLOOKUP($P2110,'M1'!$A:$C,R$2,FALSE)),IF($N2110=2,IF(ISERROR(VLOOKUP(DATA!$P2110,'M2'!$A:$C,R$2,FALSE)),"NOT PRESENT",VLOOKUP(DATA!$P2110,'M2'!$A:$C,R$2,FALSE)),IF($N2110=0,IF(ISERROR(VLOOKUP($P2110,'M1'!$A:$C,R$2,FALSE)),IF(ISERROR(VLOOKUP(DATA!$P2110,'M2'!$A:$C,R$2,FALSE)),"NOT PRESENT",VLOOKUP(DATA!$P2110,'M2'!$A:$C,R$2,FALSE)),VLOOKUP($P2110,'M1'!$A:$C,R$2,FALSE)),"SPECIFY METHOD")))</f>
        <v>No Debris found</v>
      </c>
      <c r="S2110" s="33">
        <f t="shared" si="4124"/>
        <v>0</v>
      </c>
      <c r="T2110" s="2">
        <v>0</v>
      </c>
    </row>
    <row r="2111" spans="2:20">
      <c r="B2111" s="2" t="str">
        <f t="shared" ref="B2111:D2111" si="4211">IF(ISERROR(B2110),IF(ISERROR(B2109),IF(ISERROR(B2108),"BLANK",B2108),B2109),B2110)</f>
        <v>LH</v>
      </c>
      <c r="C2111" s="2" t="str">
        <f t="shared" si="4211"/>
        <v>KK</v>
      </c>
      <c r="D2111" s="2" t="str">
        <f t="shared" si="4211"/>
        <v>BC3</v>
      </c>
      <c r="E2111" s="7" t="str">
        <f>IF(ISERROR(VLOOKUP($D2111,SITES!$A:$E,2,FALSE)),"",VLOOKUP($D2111,SITES!$A:$E,2,FALSE))</f>
        <v>Broward County 3</v>
      </c>
      <c r="F2111" s="4">
        <f>IF(ISERROR(VLOOKUP($D2111,SITES!$A:$E,3,FALSE)),"",VLOOKUP($D2111,SITES!$A:$E,3,FALSE))</f>
        <v>26.158633333333334</v>
      </c>
      <c r="G2111" s="31">
        <f>IF(ISERROR(VLOOKUP($D2111,SITES!$A:$E,4,FALSE)),"",VLOOKUP($D2111,SITES!$A:$E,4,FALSE))</f>
        <v>-80.077349999999996</v>
      </c>
      <c r="H2111" s="50">
        <f t="shared" ref="H2111:P2111" si="4212">IF(ISERROR(H2110),IF(ISERROR(H2109),IF(ISERROR(H2108),"BLANK",H2108),H2109),H2110)</f>
        <v>45479</v>
      </c>
      <c r="I2111" s="2">
        <f t="shared" si="4212"/>
        <v>15</v>
      </c>
      <c r="J2111" s="2" t="str">
        <f t="shared" si="4212"/>
        <v>N</v>
      </c>
      <c r="K2111" s="6">
        <f t="shared" si="4212"/>
        <v>0.41666666666666669</v>
      </c>
      <c r="L2111" s="2" t="str">
        <f t="shared" si="4212"/>
        <v>Angela</v>
      </c>
      <c r="M2111" s="2">
        <f t="shared" si="4212"/>
        <v>18.899999999999999</v>
      </c>
      <c r="N2111" s="2">
        <f t="shared" si="4212"/>
        <v>2</v>
      </c>
      <c r="O2111" s="2">
        <f t="shared" si="4212"/>
        <v>2</v>
      </c>
      <c r="P2111" s="2" t="str">
        <f t="shared" si="4212"/>
        <v>dez</v>
      </c>
      <c r="Q2111" s="7" t="str">
        <f>IF($N2111=1,IF(ISERROR(VLOOKUP($P2111,'M1'!$A:$C,Q$2,FALSE)),"NOT PRESENT",VLOOKUP($P2111,'M1'!$A:$C,Q$2,FALSE)),IF($N2111=2,IF(ISERROR(VLOOKUP(DATA!$P2111,'M2'!$A:$C,Q$2,FALSE)),"NOT PRESENT",VLOOKUP(DATA!$P2111,'M2'!$A:$C,Q$2,FALSE)),IF($N2111=0,IF(ISERROR(VLOOKUP($P2111,'M1'!$A:$C,Q$2,FALSE)),IF(ISERROR(VLOOKUP(DATA!$P2111,'M2'!$A:$C,Q$2,FALSE)),"NOT PRESENT",VLOOKUP(DATA!$P2111,'M2'!$A:$C,Q$2,FALSE)),VLOOKUP($P2111,'M1'!$A:$C,Q$2,FALSE)),"SPECIFY METHOD")))</f>
        <v>Debris - Zero</v>
      </c>
      <c r="R2111" s="7" t="str">
        <f>IF($N2111=1,IF(ISERROR(VLOOKUP($P2111,'M1'!$A:$C,R$2,FALSE)),"NOT PRESENT",VLOOKUP($P2111,'M1'!$A:$C,R$2,FALSE)),IF($N2111=2,IF(ISERROR(VLOOKUP(DATA!$P2111,'M2'!$A:$C,R$2,FALSE)),"NOT PRESENT",VLOOKUP(DATA!$P2111,'M2'!$A:$C,R$2,FALSE)),IF($N2111=0,IF(ISERROR(VLOOKUP($P2111,'M1'!$A:$C,R$2,FALSE)),IF(ISERROR(VLOOKUP(DATA!$P2111,'M2'!$A:$C,R$2,FALSE)),"NOT PRESENT",VLOOKUP(DATA!$P2111,'M2'!$A:$C,R$2,FALSE)),VLOOKUP($P2111,'M1'!$A:$C,R$2,FALSE)),"SPECIFY METHOD")))</f>
        <v>No Debris found</v>
      </c>
      <c r="S2111" s="33">
        <f t="shared" si="4124"/>
        <v>0</v>
      </c>
      <c r="T2111" s="2">
        <v>0</v>
      </c>
    </row>
    <row r="2112" spans="2:20">
      <c r="B2112" s="2" t="str">
        <f t="shared" ref="B2112:D2112" si="4213">IF(ISERROR(B2111),IF(ISERROR(B2110),IF(ISERROR(B2109),"BLANK",B2109),B2110),B2111)</f>
        <v>LH</v>
      </c>
      <c r="C2112" s="2" t="str">
        <f t="shared" si="4213"/>
        <v>KK</v>
      </c>
      <c r="D2112" s="2" t="str">
        <f t="shared" si="4213"/>
        <v>BC3</v>
      </c>
      <c r="E2112" s="7" t="str">
        <f>IF(ISERROR(VLOOKUP($D2112,SITES!$A:$E,2,FALSE)),"",VLOOKUP($D2112,SITES!$A:$E,2,FALSE))</f>
        <v>Broward County 3</v>
      </c>
      <c r="F2112" s="4">
        <f>IF(ISERROR(VLOOKUP($D2112,SITES!$A:$E,3,FALSE)),"",VLOOKUP($D2112,SITES!$A:$E,3,FALSE))</f>
        <v>26.158633333333334</v>
      </c>
      <c r="G2112" s="31">
        <f>IF(ISERROR(VLOOKUP($D2112,SITES!$A:$E,4,FALSE)),"",VLOOKUP($D2112,SITES!$A:$E,4,FALSE))</f>
        <v>-80.077349999999996</v>
      </c>
      <c r="H2112" s="50">
        <f t="shared" ref="H2112:P2112" si="4214">IF(ISERROR(H2111),IF(ISERROR(H2110),IF(ISERROR(H2109),"BLANK",H2109),H2110),H2111)</f>
        <v>45479</v>
      </c>
      <c r="I2112" s="2">
        <f t="shared" si="4214"/>
        <v>15</v>
      </c>
      <c r="J2112" s="2" t="str">
        <f t="shared" si="4214"/>
        <v>N</v>
      </c>
      <c r="K2112" s="6">
        <f t="shared" si="4214"/>
        <v>0.41666666666666669</v>
      </c>
      <c r="L2112" s="2" t="str">
        <f t="shared" si="4214"/>
        <v>Angela</v>
      </c>
      <c r="M2112" s="2">
        <f t="shared" si="4214"/>
        <v>18.899999999999999</v>
      </c>
      <c r="N2112" s="2">
        <f t="shared" si="4214"/>
        <v>2</v>
      </c>
      <c r="O2112" s="2">
        <f t="shared" si="4214"/>
        <v>2</v>
      </c>
      <c r="P2112" s="2" t="str">
        <f t="shared" si="4214"/>
        <v>dez</v>
      </c>
      <c r="Q2112" s="7" t="str">
        <f>IF($N2112=1,IF(ISERROR(VLOOKUP($P2112,'M1'!$A:$C,Q$2,FALSE)),"NOT PRESENT",VLOOKUP($P2112,'M1'!$A:$C,Q$2,FALSE)),IF($N2112=2,IF(ISERROR(VLOOKUP(DATA!$P2112,'M2'!$A:$C,Q$2,FALSE)),"NOT PRESENT",VLOOKUP(DATA!$P2112,'M2'!$A:$C,Q$2,FALSE)),IF($N2112=0,IF(ISERROR(VLOOKUP($P2112,'M1'!$A:$C,Q$2,FALSE)),IF(ISERROR(VLOOKUP(DATA!$P2112,'M2'!$A:$C,Q$2,FALSE)),"NOT PRESENT",VLOOKUP(DATA!$P2112,'M2'!$A:$C,Q$2,FALSE)),VLOOKUP($P2112,'M1'!$A:$C,Q$2,FALSE)),"SPECIFY METHOD")))</f>
        <v>Debris - Zero</v>
      </c>
      <c r="R2112" s="7" t="str">
        <f>IF($N2112=1,IF(ISERROR(VLOOKUP($P2112,'M1'!$A:$C,R$2,FALSE)),"NOT PRESENT",VLOOKUP($P2112,'M1'!$A:$C,R$2,FALSE)),IF($N2112=2,IF(ISERROR(VLOOKUP(DATA!$P2112,'M2'!$A:$C,R$2,FALSE)),"NOT PRESENT",VLOOKUP(DATA!$P2112,'M2'!$A:$C,R$2,FALSE)),IF($N2112=0,IF(ISERROR(VLOOKUP($P2112,'M1'!$A:$C,R$2,FALSE)),IF(ISERROR(VLOOKUP(DATA!$P2112,'M2'!$A:$C,R$2,FALSE)),"NOT PRESENT",VLOOKUP(DATA!$P2112,'M2'!$A:$C,R$2,FALSE)),VLOOKUP($P2112,'M1'!$A:$C,R$2,FALSE)),"SPECIFY METHOD")))</f>
        <v>No Debris found</v>
      </c>
      <c r="S2112" s="33">
        <f t="shared" si="4124"/>
        <v>0</v>
      </c>
      <c r="T2112" s="2">
        <v>0</v>
      </c>
    </row>
    <row r="2113" spans="2:20">
      <c r="B2113" s="2" t="str">
        <f t="shared" ref="B2113:D2113" si="4215">IF(ISERROR(B2112),IF(ISERROR(B2111),IF(ISERROR(B2110),"BLANK",B2110),B2111),B2112)</f>
        <v>LH</v>
      </c>
      <c r="C2113" s="2" t="str">
        <f t="shared" si="4215"/>
        <v>KK</v>
      </c>
      <c r="D2113" s="2" t="str">
        <f t="shared" si="4215"/>
        <v>BC3</v>
      </c>
      <c r="E2113" s="7" t="str">
        <f>IF(ISERROR(VLOOKUP($D2113,SITES!$A:$E,2,FALSE)),"",VLOOKUP($D2113,SITES!$A:$E,2,FALSE))</f>
        <v>Broward County 3</v>
      </c>
      <c r="F2113" s="4">
        <f>IF(ISERROR(VLOOKUP($D2113,SITES!$A:$E,3,FALSE)),"",VLOOKUP($D2113,SITES!$A:$E,3,FALSE))</f>
        <v>26.158633333333334</v>
      </c>
      <c r="G2113" s="31">
        <f>IF(ISERROR(VLOOKUP($D2113,SITES!$A:$E,4,FALSE)),"",VLOOKUP($D2113,SITES!$A:$E,4,FALSE))</f>
        <v>-80.077349999999996</v>
      </c>
      <c r="H2113" s="50">
        <f t="shared" ref="H2113:P2113" si="4216">IF(ISERROR(H2112),IF(ISERROR(H2111),IF(ISERROR(H2110),"BLANK",H2110),H2111),H2112)</f>
        <v>45479</v>
      </c>
      <c r="I2113" s="2">
        <f t="shared" si="4216"/>
        <v>15</v>
      </c>
      <c r="J2113" s="2" t="str">
        <f t="shared" si="4216"/>
        <v>N</v>
      </c>
      <c r="K2113" s="6">
        <f t="shared" si="4216"/>
        <v>0.41666666666666669</v>
      </c>
      <c r="L2113" s="2" t="str">
        <f t="shared" si="4216"/>
        <v>Angela</v>
      </c>
      <c r="M2113" s="2">
        <f t="shared" si="4216"/>
        <v>18.899999999999999</v>
      </c>
      <c r="N2113" s="2">
        <f t="shared" si="4216"/>
        <v>2</v>
      </c>
      <c r="O2113" s="2">
        <f t="shared" si="4216"/>
        <v>2</v>
      </c>
      <c r="P2113" s="2" t="str">
        <f t="shared" si="4216"/>
        <v>dez</v>
      </c>
      <c r="Q2113" s="7" t="str">
        <f>IF($N2113=1,IF(ISERROR(VLOOKUP($P2113,'M1'!$A:$C,Q$2,FALSE)),"NOT PRESENT",VLOOKUP($P2113,'M1'!$A:$C,Q$2,FALSE)),IF($N2113=2,IF(ISERROR(VLOOKUP(DATA!$P2113,'M2'!$A:$C,Q$2,FALSE)),"NOT PRESENT",VLOOKUP(DATA!$P2113,'M2'!$A:$C,Q$2,FALSE)),IF($N2113=0,IF(ISERROR(VLOOKUP($P2113,'M1'!$A:$C,Q$2,FALSE)),IF(ISERROR(VLOOKUP(DATA!$P2113,'M2'!$A:$C,Q$2,FALSE)),"NOT PRESENT",VLOOKUP(DATA!$P2113,'M2'!$A:$C,Q$2,FALSE)),VLOOKUP($P2113,'M1'!$A:$C,Q$2,FALSE)),"SPECIFY METHOD")))</f>
        <v>Debris - Zero</v>
      </c>
      <c r="R2113" s="7" t="str">
        <f>IF($N2113=1,IF(ISERROR(VLOOKUP($P2113,'M1'!$A:$C,R$2,FALSE)),"NOT PRESENT",VLOOKUP($P2113,'M1'!$A:$C,R$2,FALSE)),IF($N2113=2,IF(ISERROR(VLOOKUP(DATA!$P2113,'M2'!$A:$C,R$2,FALSE)),"NOT PRESENT",VLOOKUP(DATA!$P2113,'M2'!$A:$C,R$2,FALSE)),IF($N2113=0,IF(ISERROR(VLOOKUP($P2113,'M1'!$A:$C,R$2,FALSE)),IF(ISERROR(VLOOKUP(DATA!$P2113,'M2'!$A:$C,R$2,FALSE)),"NOT PRESENT",VLOOKUP(DATA!$P2113,'M2'!$A:$C,R$2,FALSE)),VLOOKUP($P2113,'M1'!$A:$C,R$2,FALSE)),"SPECIFY METHOD")))</f>
        <v>No Debris found</v>
      </c>
      <c r="S2113" s="33">
        <f t="shared" si="4124"/>
        <v>0</v>
      </c>
      <c r="T2113" s="2">
        <v>0</v>
      </c>
    </row>
    <row r="2114" spans="2:20">
      <c r="B2114" s="2" t="str">
        <f t="shared" ref="B2114:D2114" si="4217">IF(ISERROR(B2113),IF(ISERROR(B2112),IF(ISERROR(B2111),"BLANK",B2111),B2112),B2113)</f>
        <v>LH</v>
      </c>
      <c r="C2114" s="2" t="str">
        <f t="shared" si="4217"/>
        <v>KK</v>
      </c>
      <c r="D2114" s="2" t="str">
        <f t="shared" si="4217"/>
        <v>BC3</v>
      </c>
      <c r="E2114" s="7" t="str">
        <f>IF(ISERROR(VLOOKUP($D2114,SITES!$A:$E,2,FALSE)),"",VLOOKUP($D2114,SITES!$A:$E,2,FALSE))</f>
        <v>Broward County 3</v>
      </c>
      <c r="F2114" s="4">
        <f>IF(ISERROR(VLOOKUP($D2114,SITES!$A:$E,3,FALSE)),"",VLOOKUP($D2114,SITES!$A:$E,3,FALSE))</f>
        <v>26.158633333333334</v>
      </c>
      <c r="G2114" s="31">
        <f>IF(ISERROR(VLOOKUP($D2114,SITES!$A:$E,4,FALSE)),"",VLOOKUP($D2114,SITES!$A:$E,4,FALSE))</f>
        <v>-80.077349999999996</v>
      </c>
      <c r="H2114" s="50">
        <f t="shared" ref="H2114:P2114" si="4218">IF(ISERROR(H2113),IF(ISERROR(H2112),IF(ISERROR(H2111),"BLANK",H2111),H2112),H2113)</f>
        <v>45479</v>
      </c>
      <c r="I2114" s="2">
        <f t="shared" si="4218"/>
        <v>15</v>
      </c>
      <c r="J2114" s="2" t="str">
        <f t="shared" si="4218"/>
        <v>N</v>
      </c>
      <c r="K2114" s="6">
        <f t="shared" si="4218"/>
        <v>0.41666666666666669</v>
      </c>
      <c r="L2114" s="2" t="str">
        <f t="shared" si="4218"/>
        <v>Angela</v>
      </c>
      <c r="M2114" s="2">
        <f t="shared" si="4218"/>
        <v>18.899999999999999</v>
      </c>
      <c r="N2114" s="2">
        <f t="shared" si="4218"/>
        <v>2</v>
      </c>
      <c r="O2114" s="2">
        <f t="shared" si="4218"/>
        <v>2</v>
      </c>
      <c r="P2114" s="2" t="str">
        <f t="shared" si="4218"/>
        <v>dez</v>
      </c>
      <c r="Q2114" s="7" t="str">
        <f>IF($N2114=1,IF(ISERROR(VLOOKUP($P2114,'M1'!$A:$C,Q$2,FALSE)),"NOT PRESENT",VLOOKUP($P2114,'M1'!$A:$C,Q$2,FALSE)),IF($N2114=2,IF(ISERROR(VLOOKUP(DATA!$P2114,'M2'!$A:$C,Q$2,FALSE)),"NOT PRESENT",VLOOKUP(DATA!$P2114,'M2'!$A:$C,Q$2,FALSE)),IF($N2114=0,IF(ISERROR(VLOOKUP($P2114,'M1'!$A:$C,Q$2,FALSE)),IF(ISERROR(VLOOKUP(DATA!$P2114,'M2'!$A:$C,Q$2,FALSE)),"NOT PRESENT",VLOOKUP(DATA!$P2114,'M2'!$A:$C,Q$2,FALSE)),VLOOKUP($P2114,'M1'!$A:$C,Q$2,FALSE)),"SPECIFY METHOD")))</f>
        <v>Debris - Zero</v>
      </c>
      <c r="R2114" s="7" t="str">
        <f>IF($N2114=1,IF(ISERROR(VLOOKUP($P2114,'M1'!$A:$C,R$2,FALSE)),"NOT PRESENT",VLOOKUP($P2114,'M1'!$A:$C,R$2,FALSE)),IF($N2114=2,IF(ISERROR(VLOOKUP(DATA!$P2114,'M2'!$A:$C,R$2,FALSE)),"NOT PRESENT",VLOOKUP(DATA!$P2114,'M2'!$A:$C,R$2,FALSE)),IF($N2114=0,IF(ISERROR(VLOOKUP($P2114,'M1'!$A:$C,R$2,FALSE)),IF(ISERROR(VLOOKUP(DATA!$P2114,'M2'!$A:$C,R$2,FALSE)),"NOT PRESENT",VLOOKUP(DATA!$P2114,'M2'!$A:$C,R$2,FALSE)),VLOOKUP($P2114,'M1'!$A:$C,R$2,FALSE)),"SPECIFY METHOD")))</f>
        <v>No Debris found</v>
      </c>
      <c r="S2114" s="33">
        <f t="shared" si="4124"/>
        <v>0</v>
      </c>
      <c r="T2114" s="2">
        <v>0</v>
      </c>
    </row>
    <row r="2115" spans="2:20">
      <c r="B2115" s="2" t="str">
        <f t="shared" ref="B2115:D2115" si="4219">IF(ISERROR(B2114),IF(ISERROR(B2113),IF(ISERROR(B2112),"BLANK",B2112),B2113),B2114)</f>
        <v>LH</v>
      </c>
      <c r="C2115" s="2" t="str">
        <f t="shared" si="4219"/>
        <v>KK</v>
      </c>
      <c r="D2115" s="2" t="str">
        <f t="shared" si="4219"/>
        <v>BC3</v>
      </c>
      <c r="E2115" s="7" t="str">
        <f>IF(ISERROR(VLOOKUP($D2115,SITES!$A:$E,2,FALSE)),"",VLOOKUP($D2115,SITES!$A:$E,2,FALSE))</f>
        <v>Broward County 3</v>
      </c>
      <c r="F2115" s="4">
        <f>IF(ISERROR(VLOOKUP($D2115,SITES!$A:$E,3,FALSE)),"",VLOOKUP($D2115,SITES!$A:$E,3,FALSE))</f>
        <v>26.158633333333334</v>
      </c>
      <c r="G2115" s="31">
        <f>IF(ISERROR(VLOOKUP($D2115,SITES!$A:$E,4,FALSE)),"",VLOOKUP($D2115,SITES!$A:$E,4,FALSE))</f>
        <v>-80.077349999999996</v>
      </c>
      <c r="H2115" s="50">
        <f t="shared" ref="H2115:P2115" si="4220">IF(ISERROR(H2114),IF(ISERROR(H2113),IF(ISERROR(H2112),"BLANK",H2112),H2113),H2114)</f>
        <v>45479</v>
      </c>
      <c r="I2115" s="2">
        <f t="shared" si="4220"/>
        <v>15</v>
      </c>
      <c r="J2115" s="2" t="str">
        <f t="shared" si="4220"/>
        <v>N</v>
      </c>
      <c r="K2115" s="6">
        <f t="shared" si="4220"/>
        <v>0.41666666666666669</v>
      </c>
      <c r="L2115" s="2" t="str">
        <f t="shared" si="4220"/>
        <v>Angela</v>
      </c>
      <c r="M2115" s="2">
        <f t="shared" si="4220"/>
        <v>18.899999999999999</v>
      </c>
      <c r="N2115" s="2">
        <f t="shared" si="4220"/>
        <v>2</v>
      </c>
      <c r="O2115" s="2">
        <f t="shared" si="4220"/>
        <v>2</v>
      </c>
      <c r="P2115" s="2" t="str">
        <f t="shared" si="4220"/>
        <v>dez</v>
      </c>
      <c r="Q2115" s="7" t="str">
        <f>IF($N2115=1,IF(ISERROR(VLOOKUP($P2115,'M1'!$A:$C,Q$2,FALSE)),"NOT PRESENT",VLOOKUP($P2115,'M1'!$A:$C,Q$2,FALSE)),IF($N2115=2,IF(ISERROR(VLOOKUP(DATA!$P2115,'M2'!$A:$C,Q$2,FALSE)),"NOT PRESENT",VLOOKUP(DATA!$P2115,'M2'!$A:$C,Q$2,FALSE)),IF($N2115=0,IF(ISERROR(VLOOKUP($P2115,'M1'!$A:$C,Q$2,FALSE)),IF(ISERROR(VLOOKUP(DATA!$P2115,'M2'!$A:$C,Q$2,FALSE)),"NOT PRESENT",VLOOKUP(DATA!$P2115,'M2'!$A:$C,Q$2,FALSE)),VLOOKUP($P2115,'M1'!$A:$C,Q$2,FALSE)),"SPECIFY METHOD")))</f>
        <v>Debris - Zero</v>
      </c>
      <c r="R2115" s="7" t="str">
        <f>IF($N2115=1,IF(ISERROR(VLOOKUP($P2115,'M1'!$A:$C,R$2,FALSE)),"NOT PRESENT",VLOOKUP($P2115,'M1'!$A:$C,R$2,FALSE)),IF($N2115=2,IF(ISERROR(VLOOKUP(DATA!$P2115,'M2'!$A:$C,R$2,FALSE)),"NOT PRESENT",VLOOKUP(DATA!$P2115,'M2'!$A:$C,R$2,FALSE)),IF($N2115=0,IF(ISERROR(VLOOKUP($P2115,'M1'!$A:$C,R$2,FALSE)),IF(ISERROR(VLOOKUP(DATA!$P2115,'M2'!$A:$C,R$2,FALSE)),"NOT PRESENT",VLOOKUP(DATA!$P2115,'M2'!$A:$C,R$2,FALSE)),VLOOKUP($P2115,'M1'!$A:$C,R$2,FALSE)),"SPECIFY METHOD")))</f>
        <v>No Debris found</v>
      </c>
      <c r="S2115" s="33">
        <f t="shared" si="4124"/>
        <v>0</v>
      </c>
      <c r="T2115" s="2">
        <v>0</v>
      </c>
    </row>
    <row r="2116" spans="2:20">
      <c r="B2116" s="2" t="str">
        <f t="shared" ref="B2116:D2116" si="4221">IF(ISERROR(B2115),IF(ISERROR(B2114),IF(ISERROR(B2113),"BLANK",B2113),B2114),B2115)</f>
        <v>LH</v>
      </c>
      <c r="C2116" s="2" t="str">
        <f t="shared" si="4221"/>
        <v>KK</v>
      </c>
      <c r="D2116" s="2" t="str">
        <f t="shared" si="4221"/>
        <v>BC3</v>
      </c>
      <c r="E2116" s="7" t="str">
        <f>IF(ISERROR(VLOOKUP($D2116,SITES!$A:$E,2,FALSE)),"",VLOOKUP($D2116,SITES!$A:$E,2,FALSE))</f>
        <v>Broward County 3</v>
      </c>
      <c r="F2116" s="4">
        <f>IF(ISERROR(VLOOKUP($D2116,SITES!$A:$E,3,FALSE)),"",VLOOKUP($D2116,SITES!$A:$E,3,FALSE))</f>
        <v>26.158633333333334</v>
      </c>
      <c r="G2116" s="31">
        <f>IF(ISERROR(VLOOKUP($D2116,SITES!$A:$E,4,FALSE)),"",VLOOKUP($D2116,SITES!$A:$E,4,FALSE))</f>
        <v>-80.077349999999996</v>
      </c>
      <c r="H2116" s="50">
        <f t="shared" ref="H2116:P2116" si="4222">IF(ISERROR(H2115),IF(ISERROR(H2114),IF(ISERROR(H2113),"BLANK",H2113),H2114),H2115)</f>
        <v>45479</v>
      </c>
      <c r="I2116" s="2">
        <f t="shared" si="4222"/>
        <v>15</v>
      </c>
      <c r="J2116" s="2" t="str">
        <f t="shared" si="4222"/>
        <v>N</v>
      </c>
      <c r="K2116" s="6">
        <f t="shared" si="4222"/>
        <v>0.41666666666666669</v>
      </c>
      <c r="L2116" s="2" t="str">
        <f t="shared" si="4222"/>
        <v>Angela</v>
      </c>
      <c r="M2116" s="2">
        <f t="shared" si="4222"/>
        <v>18.899999999999999</v>
      </c>
      <c r="N2116" s="2">
        <f t="shared" si="4222"/>
        <v>2</v>
      </c>
      <c r="O2116" s="2">
        <f t="shared" si="4222"/>
        <v>2</v>
      </c>
      <c r="P2116" s="2" t="str">
        <f t="shared" si="4222"/>
        <v>dez</v>
      </c>
      <c r="Q2116" s="7" t="str">
        <f>IF($N2116=1,IF(ISERROR(VLOOKUP($P2116,'M1'!$A:$C,Q$2,FALSE)),"NOT PRESENT",VLOOKUP($P2116,'M1'!$A:$C,Q$2,FALSE)),IF($N2116=2,IF(ISERROR(VLOOKUP(DATA!$P2116,'M2'!$A:$C,Q$2,FALSE)),"NOT PRESENT",VLOOKUP(DATA!$P2116,'M2'!$A:$C,Q$2,FALSE)),IF($N2116=0,IF(ISERROR(VLOOKUP($P2116,'M1'!$A:$C,Q$2,FALSE)),IF(ISERROR(VLOOKUP(DATA!$P2116,'M2'!$A:$C,Q$2,FALSE)),"NOT PRESENT",VLOOKUP(DATA!$P2116,'M2'!$A:$C,Q$2,FALSE)),VLOOKUP($P2116,'M1'!$A:$C,Q$2,FALSE)),"SPECIFY METHOD")))</f>
        <v>Debris - Zero</v>
      </c>
      <c r="R2116" s="7" t="str">
        <f>IF($N2116=1,IF(ISERROR(VLOOKUP($P2116,'M1'!$A:$C,R$2,FALSE)),"NOT PRESENT",VLOOKUP($P2116,'M1'!$A:$C,R$2,FALSE)),IF($N2116=2,IF(ISERROR(VLOOKUP(DATA!$P2116,'M2'!$A:$C,R$2,FALSE)),"NOT PRESENT",VLOOKUP(DATA!$P2116,'M2'!$A:$C,R$2,FALSE)),IF($N2116=0,IF(ISERROR(VLOOKUP($P2116,'M1'!$A:$C,R$2,FALSE)),IF(ISERROR(VLOOKUP(DATA!$P2116,'M2'!$A:$C,R$2,FALSE)),"NOT PRESENT",VLOOKUP(DATA!$P2116,'M2'!$A:$C,R$2,FALSE)),VLOOKUP($P2116,'M1'!$A:$C,R$2,FALSE)),"SPECIFY METHOD")))</f>
        <v>No Debris found</v>
      </c>
      <c r="S2116" s="33">
        <f t="shared" si="4124"/>
        <v>0</v>
      </c>
      <c r="T2116" s="2">
        <v>0</v>
      </c>
    </row>
    <row r="2117" spans="2:20">
      <c r="B2117" s="2" t="str">
        <f t="shared" ref="B2117:D2117" si="4223">IF(ISERROR(B2116),IF(ISERROR(B2115),IF(ISERROR(B2114),"BLANK",B2114),B2115),B2116)</f>
        <v>LH</v>
      </c>
      <c r="C2117" s="2" t="str">
        <f t="shared" si="4223"/>
        <v>KK</v>
      </c>
      <c r="D2117" s="2" t="str">
        <f t="shared" si="4223"/>
        <v>BC3</v>
      </c>
      <c r="E2117" s="7" t="str">
        <f>IF(ISERROR(VLOOKUP($D2117,SITES!$A:$E,2,FALSE)),"",VLOOKUP($D2117,SITES!$A:$E,2,FALSE))</f>
        <v>Broward County 3</v>
      </c>
      <c r="F2117" s="4">
        <f>IF(ISERROR(VLOOKUP($D2117,SITES!$A:$E,3,FALSE)),"",VLOOKUP($D2117,SITES!$A:$E,3,FALSE))</f>
        <v>26.158633333333334</v>
      </c>
      <c r="G2117" s="31">
        <f>IF(ISERROR(VLOOKUP($D2117,SITES!$A:$E,4,FALSE)),"",VLOOKUP($D2117,SITES!$A:$E,4,FALSE))</f>
        <v>-80.077349999999996</v>
      </c>
      <c r="H2117" s="50">
        <f t="shared" ref="H2117:P2117" si="4224">IF(ISERROR(H2116),IF(ISERROR(H2115),IF(ISERROR(H2114),"BLANK",H2114),H2115),H2116)</f>
        <v>45479</v>
      </c>
      <c r="I2117" s="2">
        <f t="shared" si="4224"/>
        <v>15</v>
      </c>
      <c r="J2117" s="2" t="str">
        <f t="shared" si="4224"/>
        <v>N</v>
      </c>
      <c r="K2117" s="6">
        <f t="shared" si="4224"/>
        <v>0.41666666666666669</v>
      </c>
      <c r="L2117" s="2" t="str">
        <f t="shared" si="4224"/>
        <v>Angela</v>
      </c>
      <c r="M2117" s="2">
        <f t="shared" si="4224"/>
        <v>18.899999999999999</v>
      </c>
      <c r="N2117" s="2">
        <f t="shared" si="4224"/>
        <v>2</v>
      </c>
      <c r="O2117" s="2">
        <f t="shared" si="4224"/>
        <v>2</v>
      </c>
      <c r="P2117" s="2" t="str">
        <f t="shared" si="4224"/>
        <v>dez</v>
      </c>
      <c r="Q2117" s="7" t="str">
        <f>IF($N2117=1,IF(ISERROR(VLOOKUP($P2117,'M1'!$A:$C,Q$2,FALSE)),"NOT PRESENT",VLOOKUP($P2117,'M1'!$A:$C,Q$2,FALSE)),IF($N2117=2,IF(ISERROR(VLOOKUP(DATA!$P2117,'M2'!$A:$C,Q$2,FALSE)),"NOT PRESENT",VLOOKUP(DATA!$P2117,'M2'!$A:$C,Q$2,FALSE)),IF($N2117=0,IF(ISERROR(VLOOKUP($P2117,'M1'!$A:$C,Q$2,FALSE)),IF(ISERROR(VLOOKUP(DATA!$P2117,'M2'!$A:$C,Q$2,FALSE)),"NOT PRESENT",VLOOKUP(DATA!$P2117,'M2'!$A:$C,Q$2,FALSE)),VLOOKUP($P2117,'M1'!$A:$C,Q$2,FALSE)),"SPECIFY METHOD")))</f>
        <v>Debris - Zero</v>
      </c>
      <c r="R2117" s="7" t="str">
        <f>IF($N2117=1,IF(ISERROR(VLOOKUP($P2117,'M1'!$A:$C,R$2,FALSE)),"NOT PRESENT",VLOOKUP($P2117,'M1'!$A:$C,R$2,FALSE)),IF($N2117=2,IF(ISERROR(VLOOKUP(DATA!$P2117,'M2'!$A:$C,R$2,FALSE)),"NOT PRESENT",VLOOKUP(DATA!$P2117,'M2'!$A:$C,R$2,FALSE)),IF($N2117=0,IF(ISERROR(VLOOKUP($P2117,'M1'!$A:$C,R$2,FALSE)),IF(ISERROR(VLOOKUP(DATA!$P2117,'M2'!$A:$C,R$2,FALSE)),"NOT PRESENT",VLOOKUP(DATA!$P2117,'M2'!$A:$C,R$2,FALSE)),VLOOKUP($P2117,'M1'!$A:$C,R$2,FALSE)),"SPECIFY METHOD")))</f>
        <v>No Debris found</v>
      </c>
      <c r="S2117" s="33">
        <f t="shared" si="4124"/>
        <v>0</v>
      </c>
      <c r="T2117" s="2">
        <v>0</v>
      </c>
    </row>
    <row r="2118" spans="2:20">
      <c r="B2118" s="2" t="str">
        <f t="shared" ref="B2118:D2118" si="4225">IF(ISERROR(B2117),IF(ISERROR(B2116),IF(ISERROR(B2115),"BLANK",B2115),B2116),B2117)</f>
        <v>LH</v>
      </c>
      <c r="C2118" s="2" t="str">
        <f t="shared" si="4225"/>
        <v>KK</v>
      </c>
      <c r="D2118" s="2" t="str">
        <f t="shared" si="4225"/>
        <v>BC3</v>
      </c>
      <c r="E2118" s="7" t="str">
        <f>IF(ISERROR(VLOOKUP($D2118,SITES!$A:$E,2,FALSE)),"",VLOOKUP($D2118,SITES!$A:$E,2,FALSE))</f>
        <v>Broward County 3</v>
      </c>
      <c r="F2118" s="4">
        <f>IF(ISERROR(VLOOKUP($D2118,SITES!$A:$E,3,FALSE)),"",VLOOKUP($D2118,SITES!$A:$E,3,FALSE))</f>
        <v>26.158633333333334</v>
      </c>
      <c r="G2118" s="31">
        <f>IF(ISERROR(VLOOKUP($D2118,SITES!$A:$E,4,FALSE)),"",VLOOKUP($D2118,SITES!$A:$E,4,FALSE))</f>
        <v>-80.077349999999996</v>
      </c>
      <c r="H2118" s="50">
        <f t="shared" ref="H2118:P2118" si="4226">IF(ISERROR(H2117),IF(ISERROR(H2116),IF(ISERROR(H2115),"BLANK",H2115),H2116),H2117)</f>
        <v>45479</v>
      </c>
      <c r="I2118" s="2">
        <f t="shared" si="4226"/>
        <v>15</v>
      </c>
      <c r="J2118" s="2" t="str">
        <f t="shared" si="4226"/>
        <v>N</v>
      </c>
      <c r="K2118" s="6">
        <f t="shared" si="4226"/>
        <v>0.41666666666666669</v>
      </c>
      <c r="L2118" s="2" t="str">
        <f t="shared" si="4226"/>
        <v>Angela</v>
      </c>
      <c r="M2118" s="2">
        <f t="shared" si="4226"/>
        <v>18.899999999999999</v>
      </c>
      <c r="N2118" s="2">
        <f t="shared" si="4226"/>
        <v>2</v>
      </c>
      <c r="O2118" s="2">
        <f t="shared" si="4226"/>
        <v>2</v>
      </c>
      <c r="P2118" s="2" t="str">
        <f t="shared" si="4226"/>
        <v>dez</v>
      </c>
      <c r="Q2118" s="7" t="str">
        <f>IF($N2118=1,IF(ISERROR(VLOOKUP($P2118,'M1'!$A:$C,Q$2,FALSE)),"NOT PRESENT",VLOOKUP($P2118,'M1'!$A:$C,Q$2,FALSE)),IF($N2118=2,IF(ISERROR(VLOOKUP(DATA!$P2118,'M2'!$A:$C,Q$2,FALSE)),"NOT PRESENT",VLOOKUP(DATA!$P2118,'M2'!$A:$C,Q$2,FALSE)),IF($N2118=0,IF(ISERROR(VLOOKUP($P2118,'M1'!$A:$C,Q$2,FALSE)),IF(ISERROR(VLOOKUP(DATA!$P2118,'M2'!$A:$C,Q$2,FALSE)),"NOT PRESENT",VLOOKUP(DATA!$P2118,'M2'!$A:$C,Q$2,FALSE)),VLOOKUP($P2118,'M1'!$A:$C,Q$2,FALSE)),"SPECIFY METHOD")))</f>
        <v>Debris - Zero</v>
      </c>
      <c r="R2118" s="7" t="str">
        <f>IF($N2118=1,IF(ISERROR(VLOOKUP($P2118,'M1'!$A:$C,R$2,FALSE)),"NOT PRESENT",VLOOKUP($P2118,'M1'!$A:$C,R$2,FALSE)),IF($N2118=2,IF(ISERROR(VLOOKUP(DATA!$P2118,'M2'!$A:$C,R$2,FALSE)),"NOT PRESENT",VLOOKUP(DATA!$P2118,'M2'!$A:$C,R$2,FALSE)),IF($N2118=0,IF(ISERROR(VLOOKUP($P2118,'M1'!$A:$C,R$2,FALSE)),IF(ISERROR(VLOOKUP(DATA!$P2118,'M2'!$A:$C,R$2,FALSE)),"NOT PRESENT",VLOOKUP(DATA!$P2118,'M2'!$A:$C,R$2,FALSE)),VLOOKUP($P2118,'M1'!$A:$C,R$2,FALSE)),"SPECIFY METHOD")))</f>
        <v>No Debris found</v>
      </c>
      <c r="S2118" s="33">
        <f t="shared" si="4124"/>
        <v>0</v>
      </c>
      <c r="T2118" s="2">
        <v>0</v>
      </c>
    </row>
    <row r="2119" spans="2:20">
      <c r="B2119" s="2" t="str">
        <f t="shared" ref="B2119:D2119" si="4227">IF(ISERROR(B2118),IF(ISERROR(B2117),IF(ISERROR(B2116),"BLANK",B2116),B2117),B2118)</f>
        <v>LH</v>
      </c>
      <c r="C2119" s="2" t="str">
        <f t="shared" si="4227"/>
        <v>KK</v>
      </c>
      <c r="D2119" s="2" t="str">
        <f t="shared" si="4227"/>
        <v>BC3</v>
      </c>
      <c r="E2119" s="7" t="str">
        <f>IF(ISERROR(VLOOKUP($D2119,SITES!$A:$E,2,FALSE)),"",VLOOKUP($D2119,SITES!$A:$E,2,FALSE))</f>
        <v>Broward County 3</v>
      </c>
      <c r="F2119" s="4">
        <f>IF(ISERROR(VLOOKUP($D2119,SITES!$A:$E,3,FALSE)),"",VLOOKUP($D2119,SITES!$A:$E,3,FALSE))</f>
        <v>26.158633333333334</v>
      </c>
      <c r="G2119" s="31">
        <f>IF(ISERROR(VLOOKUP($D2119,SITES!$A:$E,4,FALSE)),"",VLOOKUP($D2119,SITES!$A:$E,4,FALSE))</f>
        <v>-80.077349999999996</v>
      </c>
      <c r="H2119" s="50">
        <f t="shared" ref="H2119:P2119" si="4228">IF(ISERROR(H2118),IF(ISERROR(H2117),IF(ISERROR(H2116),"BLANK",H2116),H2117),H2118)</f>
        <v>45479</v>
      </c>
      <c r="I2119" s="2">
        <f t="shared" si="4228"/>
        <v>15</v>
      </c>
      <c r="J2119" s="2" t="str">
        <f t="shared" si="4228"/>
        <v>N</v>
      </c>
      <c r="K2119" s="6">
        <f t="shared" si="4228"/>
        <v>0.41666666666666669</v>
      </c>
      <c r="L2119" s="2" t="str">
        <f t="shared" si="4228"/>
        <v>Angela</v>
      </c>
      <c r="M2119" s="2">
        <f t="shared" si="4228"/>
        <v>18.899999999999999</v>
      </c>
      <c r="N2119" s="2">
        <f t="shared" si="4228"/>
        <v>2</v>
      </c>
      <c r="O2119" s="2">
        <f t="shared" si="4228"/>
        <v>2</v>
      </c>
      <c r="P2119" s="2" t="str">
        <f t="shared" si="4228"/>
        <v>dez</v>
      </c>
      <c r="Q2119" s="7" t="str">
        <f>IF($N2119=1,IF(ISERROR(VLOOKUP($P2119,'M1'!$A:$C,Q$2,FALSE)),"NOT PRESENT",VLOOKUP($P2119,'M1'!$A:$C,Q$2,FALSE)),IF($N2119=2,IF(ISERROR(VLOOKUP(DATA!$P2119,'M2'!$A:$C,Q$2,FALSE)),"NOT PRESENT",VLOOKUP(DATA!$P2119,'M2'!$A:$C,Q$2,FALSE)),IF($N2119=0,IF(ISERROR(VLOOKUP($P2119,'M1'!$A:$C,Q$2,FALSE)),IF(ISERROR(VLOOKUP(DATA!$P2119,'M2'!$A:$C,Q$2,FALSE)),"NOT PRESENT",VLOOKUP(DATA!$P2119,'M2'!$A:$C,Q$2,FALSE)),VLOOKUP($P2119,'M1'!$A:$C,Q$2,FALSE)),"SPECIFY METHOD")))</f>
        <v>Debris - Zero</v>
      </c>
      <c r="R2119" s="7" t="str">
        <f>IF($N2119=1,IF(ISERROR(VLOOKUP($P2119,'M1'!$A:$C,R$2,FALSE)),"NOT PRESENT",VLOOKUP($P2119,'M1'!$A:$C,R$2,FALSE)),IF($N2119=2,IF(ISERROR(VLOOKUP(DATA!$P2119,'M2'!$A:$C,R$2,FALSE)),"NOT PRESENT",VLOOKUP(DATA!$P2119,'M2'!$A:$C,R$2,FALSE)),IF($N2119=0,IF(ISERROR(VLOOKUP($P2119,'M1'!$A:$C,R$2,FALSE)),IF(ISERROR(VLOOKUP(DATA!$P2119,'M2'!$A:$C,R$2,FALSE)),"NOT PRESENT",VLOOKUP(DATA!$P2119,'M2'!$A:$C,R$2,FALSE)),VLOOKUP($P2119,'M1'!$A:$C,R$2,FALSE)),"SPECIFY METHOD")))</f>
        <v>No Debris found</v>
      </c>
      <c r="S2119" s="33">
        <f t="shared" si="4124"/>
        <v>0</v>
      </c>
      <c r="T2119" s="2">
        <v>0</v>
      </c>
    </row>
    <row r="2120" spans="2:20">
      <c r="B2120" s="2" t="str">
        <f t="shared" ref="B2120:D2120" si="4229">IF(ISERROR(B2119),IF(ISERROR(B2118),IF(ISERROR(B2117),"BLANK",B2117),B2118),B2119)</f>
        <v>LH</v>
      </c>
      <c r="C2120" s="2" t="str">
        <f t="shared" si="4229"/>
        <v>KK</v>
      </c>
      <c r="D2120" s="2" t="str">
        <f t="shared" si="4229"/>
        <v>BC3</v>
      </c>
      <c r="E2120" s="7" t="str">
        <f>IF(ISERROR(VLOOKUP($D2120,SITES!$A:$E,2,FALSE)),"",VLOOKUP($D2120,SITES!$A:$E,2,FALSE))</f>
        <v>Broward County 3</v>
      </c>
      <c r="F2120" s="4">
        <f>IF(ISERROR(VLOOKUP($D2120,SITES!$A:$E,3,FALSE)),"",VLOOKUP($D2120,SITES!$A:$E,3,FALSE))</f>
        <v>26.158633333333334</v>
      </c>
      <c r="G2120" s="31">
        <f>IF(ISERROR(VLOOKUP($D2120,SITES!$A:$E,4,FALSE)),"",VLOOKUP($D2120,SITES!$A:$E,4,FALSE))</f>
        <v>-80.077349999999996</v>
      </c>
      <c r="H2120" s="50">
        <f t="shared" ref="H2120:P2120" si="4230">IF(ISERROR(H2119),IF(ISERROR(H2118),IF(ISERROR(H2117),"BLANK",H2117),H2118),H2119)</f>
        <v>45479</v>
      </c>
      <c r="I2120" s="2">
        <f t="shared" si="4230"/>
        <v>15</v>
      </c>
      <c r="J2120" s="2" t="str">
        <f t="shared" si="4230"/>
        <v>N</v>
      </c>
      <c r="K2120" s="6">
        <f t="shared" si="4230"/>
        <v>0.41666666666666669</v>
      </c>
      <c r="L2120" s="2" t="str">
        <f t="shared" si="4230"/>
        <v>Angela</v>
      </c>
      <c r="M2120" s="2">
        <f t="shared" si="4230"/>
        <v>18.899999999999999</v>
      </c>
      <c r="N2120" s="2">
        <f t="shared" si="4230"/>
        <v>2</v>
      </c>
      <c r="O2120" s="2">
        <f t="shared" si="4230"/>
        <v>2</v>
      </c>
      <c r="P2120" s="2" t="str">
        <f t="shared" si="4230"/>
        <v>dez</v>
      </c>
      <c r="Q2120" s="7" t="str">
        <f>IF($N2120=1,IF(ISERROR(VLOOKUP($P2120,'M1'!$A:$C,Q$2,FALSE)),"NOT PRESENT",VLOOKUP($P2120,'M1'!$A:$C,Q$2,FALSE)),IF($N2120=2,IF(ISERROR(VLOOKUP(DATA!$P2120,'M2'!$A:$C,Q$2,FALSE)),"NOT PRESENT",VLOOKUP(DATA!$P2120,'M2'!$A:$C,Q$2,FALSE)),IF($N2120=0,IF(ISERROR(VLOOKUP($P2120,'M1'!$A:$C,Q$2,FALSE)),IF(ISERROR(VLOOKUP(DATA!$P2120,'M2'!$A:$C,Q$2,FALSE)),"NOT PRESENT",VLOOKUP(DATA!$P2120,'M2'!$A:$C,Q$2,FALSE)),VLOOKUP($P2120,'M1'!$A:$C,Q$2,FALSE)),"SPECIFY METHOD")))</f>
        <v>Debris - Zero</v>
      </c>
      <c r="R2120" s="7" t="str">
        <f>IF($N2120=1,IF(ISERROR(VLOOKUP($P2120,'M1'!$A:$C,R$2,FALSE)),"NOT PRESENT",VLOOKUP($P2120,'M1'!$A:$C,R$2,FALSE)),IF($N2120=2,IF(ISERROR(VLOOKUP(DATA!$P2120,'M2'!$A:$C,R$2,FALSE)),"NOT PRESENT",VLOOKUP(DATA!$P2120,'M2'!$A:$C,R$2,FALSE)),IF($N2120=0,IF(ISERROR(VLOOKUP($P2120,'M1'!$A:$C,R$2,FALSE)),IF(ISERROR(VLOOKUP(DATA!$P2120,'M2'!$A:$C,R$2,FALSE)),"NOT PRESENT",VLOOKUP(DATA!$P2120,'M2'!$A:$C,R$2,FALSE)),VLOOKUP($P2120,'M1'!$A:$C,R$2,FALSE)),"SPECIFY METHOD")))</f>
        <v>No Debris found</v>
      </c>
      <c r="S2120" s="33">
        <f t="shared" si="4124"/>
        <v>0</v>
      </c>
      <c r="T2120" s="2">
        <v>0</v>
      </c>
    </row>
    <row r="2121" spans="2:20">
      <c r="B2121" s="2" t="str">
        <f t="shared" ref="B2121:D2121" si="4231">IF(ISERROR(B2120),IF(ISERROR(B2119),IF(ISERROR(B2118),"BLANK",B2118),B2119),B2120)</f>
        <v>LH</v>
      </c>
      <c r="C2121" s="2" t="str">
        <f t="shared" si="4231"/>
        <v>KK</v>
      </c>
      <c r="D2121" s="2" t="str">
        <f t="shared" si="4231"/>
        <v>BC3</v>
      </c>
      <c r="E2121" s="7" t="str">
        <f>IF(ISERROR(VLOOKUP($D2121,SITES!$A:$E,2,FALSE)),"",VLOOKUP($D2121,SITES!$A:$E,2,FALSE))</f>
        <v>Broward County 3</v>
      </c>
      <c r="F2121" s="4">
        <f>IF(ISERROR(VLOOKUP($D2121,SITES!$A:$E,3,FALSE)),"",VLOOKUP($D2121,SITES!$A:$E,3,FALSE))</f>
        <v>26.158633333333334</v>
      </c>
      <c r="G2121" s="31">
        <f>IF(ISERROR(VLOOKUP($D2121,SITES!$A:$E,4,FALSE)),"",VLOOKUP($D2121,SITES!$A:$E,4,FALSE))</f>
        <v>-80.077349999999996</v>
      </c>
      <c r="H2121" s="50">
        <f t="shared" ref="H2121:P2121" si="4232">IF(ISERROR(H2120),IF(ISERROR(H2119),IF(ISERROR(H2118),"BLANK",H2118),H2119),H2120)</f>
        <v>45479</v>
      </c>
      <c r="I2121" s="2">
        <f t="shared" si="4232"/>
        <v>15</v>
      </c>
      <c r="J2121" s="2" t="str">
        <f t="shared" si="4232"/>
        <v>N</v>
      </c>
      <c r="K2121" s="6">
        <f t="shared" si="4232"/>
        <v>0.41666666666666669</v>
      </c>
      <c r="L2121" s="2" t="str">
        <f t="shared" si="4232"/>
        <v>Angela</v>
      </c>
      <c r="M2121" s="2">
        <f t="shared" si="4232"/>
        <v>18.899999999999999</v>
      </c>
      <c r="N2121" s="2">
        <f t="shared" si="4232"/>
        <v>2</v>
      </c>
      <c r="O2121" s="2">
        <f t="shared" si="4232"/>
        <v>2</v>
      </c>
      <c r="P2121" s="2" t="str">
        <f t="shared" si="4232"/>
        <v>dez</v>
      </c>
      <c r="Q2121" s="7" t="str">
        <f>IF($N2121=1,IF(ISERROR(VLOOKUP($P2121,'M1'!$A:$C,Q$2,FALSE)),"NOT PRESENT",VLOOKUP($P2121,'M1'!$A:$C,Q$2,FALSE)),IF($N2121=2,IF(ISERROR(VLOOKUP(DATA!$P2121,'M2'!$A:$C,Q$2,FALSE)),"NOT PRESENT",VLOOKUP(DATA!$P2121,'M2'!$A:$C,Q$2,FALSE)),IF($N2121=0,IF(ISERROR(VLOOKUP($P2121,'M1'!$A:$C,Q$2,FALSE)),IF(ISERROR(VLOOKUP(DATA!$P2121,'M2'!$A:$C,Q$2,FALSE)),"NOT PRESENT",VLOOKUP(DATA!$P2121,'M2'!$A:$C,Q$2,FALSE)),VLOOKUP($P2121,'M1'!$A:$C,Q$2,FALSE)),"SPECIFY METHOD")))</f>
        <v>Debris - Zero</v>
      </c>
      <c r="R2121" s="7" t="str">
        <f>IF($N2121=1,IF(ISERROR(VLOOKUP($P2121,'M1'!$A:$C,R$2,FALSE)),"NOT PRESENT",VLOOKUP($P2121,'M1'!$A:$C,R$2,FALSE)),IF($N2121=2,IF(ISERROR(VLOOKUP(DATA!$P2121,'M2'!$A:$C,R$2,FALSE)),"NOT PRESENT",VLOOKUP(DATA!$P2121,'M2'!$A:$C,R$2,FALSE)),IF($N2121=0,IF(ISERROR(VLOOKUP($P2121,'M1'!$A:$C,R$2,FALSE)),IF(ISERROR(VLOOKUP(DATA!$P2121,'M2'!$A:$C,R$2,FALSE)),"NOT PRESENT",VLOOKUP(DATA!$P2121,'M2'!$A:$C,R$2,FALSE)),VLOOKUP($P2121,'M1'!$A:$C,R$2,FALSE)),"SPECIFY METHOD")))</f>
        <v>No Debris found</v>
      </c>
      <c r="S2121" s="33">
        <f t="shared" si="4124"/>
        <v>0</v>
      </c>
      <c r="T2121" s="2">
        <v>0</v>
      </c>
    </row>
    <row r="2122" spans="2:20">
      <c r="B2122" s="2" t="str">
        <f t="shared" ref="B2122:D2122" si="4233">IF(ISERROR(B2121),IF(ISERROR(B2120),IF(ISERROR(B2119),"BLANK",B2119),B2120),B2121)</f>
        <v>LH</v>
      </c>
      <c r="C2122" s="2" t="str">
        <f t="shared" si="4233"/>
        <v>KK</v>
      </c>
      <c r="D2122" s="2" t="str">
        <f t="shared" si="4233"/>
        <v>BC3</v>
      </c>
      <c r="E2122" s="7" t="str">
        <f>IF(ISERROR(VLOOKUP($D2122,SITES!$A:$E,2,FALSE)),"",VLOOKUP($D2122,SITES!$A:$E,2,FALSE))</f>
        <v>Broward County 3</v>
      </c>
      <c r="F2122" s="4">
        <f>IF(ISERROR(VLOOKUP($D2122,SITES!$A:$E,3,FALSE)),"",VLOOKUP($D2122,SITES!$A:$E,3,FALSE))</f>
        <v>26.158633333333334</v>
      </c>
      <c r="G2122" s="31">
        <f>IF(ISERROR(VLOOKUP($D2122,SITES!$A:$E,4,FALSE)),"",VLOOKUP($D2122,SITES!$A:$E,4,FALSE))</f>
        <v>-80.077349999999996</v>
      </c>
      <c r="H2122" s="50">
        <f t="shared" ref="H2122:P2122" si="4234">IF(ISERROR(H2121),IF(ISERROR(H2120),IF(ISERROR(H2119),"BLANK",H2119),H2120),H2121)</f>
        <v>45479</v>
      </c>
      <c r="I2122" s="2">
        <f t="shared" si="4234"/>
        <v>15</v>
      </c>
      <c r="J2122" s="2" t="str">
        <f t="shared" si="4234"/>
        <v>N</v>
      </c>
      <c r="K2122" s="6">
        <f t="shared" si="4234"/>
        <v>0.41666666666666669</v>
      </c>
      <c r="L2122" s="2" t="str">
        <f t="shared" si="4234"/>
        <v>Angela</v>
      </c>
      <c r="M2122" s="2">
        <f t="shared" si="4234"/>
        <v>18.899999999999999</v>
      </c>
      <c r="N2122" s="2">
        <f t="shared" si="4234"/>
        <v>2</v>
      </c>
      <c r="O2122" s="2">
        <f t="shared" si="4234"/>
        <v>2</v>
      </c>
      <c r="P2122" s="2" t="str">
        <f t="shared" si="4234"/>
        <v>dez</v>
      </c>
      <c r="Q2122" s="7" t="str">
        <f>IF($N2122=1,IF(ISERROR(VLOOKUP($P2122,'M1'!$A:$C,Q$2,FALSE)),"NOT PRESENT",VLOOKUP($P2122,'M1'!$A:$C,Q$2,FALSE)),IF($N2122=2,IF(ISERROR(VLOOKUP(DATA!$P2122,'M2'!$A:$C,Q$2,FALSE)),"NOT PRESENT",VLOOKUP(DATA!$P2122,'M2'!$A:$C,Q$2,FALSE)),IF($N2122=0,IF(ISERROR(VLOOKUP($P2122,'M1'!$A:$C,Q$2,FALSE)),IF(ISERROR(VLOOKUP(DATA!$P2122,'M2'!$A:$C,Q$2,FALSE)),"NOT PRESENT",VLOOKUP(DATA!$P2122,'M2'!$A:$C,Q$2,FALSE)),VLOOKUP($P2122,'M1'!$A:$C,Q$2,FALSE)),"SPECIFY METHOD")))</f>
        <v>Debris - Zero</v>
      </c>
      <c r="R2122" s="7" t="str">
        <f>IF($N2122=1,IF(ISERROR(VLOOKUP($P2122,'M1'!$A:$C,R$2,FALSE)),"NOT PRESENT",VLOOKUP($P2122,'M1'!$A:$C,R$2,FALSE)),IF($N2122=2,IF(ISERROR(VLOOKUP(DATA!$P2122,'M2'!$A:$C,R$2,FALSE)),"NOT PRESENT",VLOOKUP(DATA!$P2122,'M2'!$A:$C,R$2,FALSE)),IF($N2122=0,IF(ISERROR(VLOOKUP($P2122,'M1'!$A:$C,R$2,FALSE)),IF(ISERROR(VLOOKUP(DATA!$P2122,'M2'!$A:$C,R$2,FALSE)),"NOT PRESENT",VLOOKUP(DATA!$P2122,'M2'!$A:$C,R$2,FALSE)),VLOOKUP($P2122,'M1'!$A:$C,R$2,FALSE)),"SPECIFY METHOD")))</f>
        <v>No Debris found</v>
      </c>
      <c r="S2122" s="33">
        <f t="shared" si="4124"/>
        <v>0</v>
      </c>
      <c r="T2122" s="2">
        <v>0</v>
      </c>
    </row>
    <row r="2123" spans="2:20">
      <c r="B2123" s="2" t="str">
        <f t="shared" ref="B2123:D2123" si="4235">IF(ISERROR(B2122),IF(ISERROR(B2121),IF(ISERROR(B2120),"BLANK",B2120),B2121),B2122)</f>
        <v>LH</v>
      </c>
      <c r="C2123" s="2" t="str">
        <f t="shared" si="4235"/>
        <v>KK</v>
      </c>
      <c r="D2123" s="2" t="str">
        <f t="shared" si="4235"/>
        <v>BC3</v>
      </c>
      <c r="E2123" s="7" t="str">
        <f>IF(ISERROR(VLOOKUP($D2123,SITES!$A:$E,2,FALSE)),"",VLOOKUP($D2123,SITES!$A:$E,2,FALSE))</f>
        <v>Broward County 3</v>
      </c>
      <c r="F2123" s="4">
        <f>IF(ISERROR(VLOOKUP($D2123,SITES!$A:$E,3,FALSE)),"",VLOOKUP($D2123,SITES!$A:$E,3,FALSE))</f>
        <v>26.158633333333334</v>
      </c>
      <c r="G2123" s="31">
        <f>IF(ISERROR(VLOOKUP($D2123,SITES!$A:$E,4,FALSE)),"",VLOOKUP($D2123,SITES!$A:$E,4,FALSE))</f>
        <v>-80.077349999999996</v>
      </c>
      <c r="H2123" s="50">
        <f t="shared" ref="H2123:P2123" si="4236">IF(ISERROR(H2122),IF(ISERROR(H2121),IF(ISERROR(H2120),"BLANK",H2120),H2121),H2122)</f>
        <v>45479</v>
      </c>
      <c r="I2123" s="2">
        <f t="shared" si="4236"/>
        <v>15</v>
      </c>
      <c r="J2123" s="2" t="str">
        <f t="shared" si="4236"/>
        <v>N</v>
      </c>
      <c r="K2123" s="6">
        <f t="shared" si="4236"/>
        <v>0.41666666666666669</v>
      </c>
      <c r="L2123" s="2" t="str">
        <f t="shared" si="4236"/>
        <v>Angela</v>
      </c>
      <c r="M2123" s="2">
        <f t="shared" si="4236"/>
        <v>18.899999999999999</v>
      </c>
      <c r="N2123" s="2">
        <f t="shared" si="4236"/>
        <v>2</v>
      </c>
      <c r="O2123" s="2">
        <f t="shared" si="4236"/>
        <v>2</v>
      </c>
      <c r="P2123" s="2" t="str">
        <f t="shared" si="4236"/>
        <v>dez</v>
      </c>
      <c r="Q2123" s="7" t="str">
        <f>IF($N2123=1,IF(ISERROR(VLOOKUP($P2123,'M1'!$A:$C,Q$2,FALSE)),"NOT PRESENT",VLOOKUP($P2123,'M1'!$A:$C,Q$2,FALSE)),IF($N2123=2,IF(ISERROR(VLOOKUP(DATA!$P2123,'M2'!$A:$C,Q$2,FALSE)),"NOT PRESENT",VLOOKUP(DATA!$P2123,'M2'!$A:$C,Q$2,FALSE)),IF($N2123=0,IF(ISERROR(VLOOKUP($P2123,'M1'!$A:$C,Q$2,FALSE)),IF(ISERROR(VLOOKUP(DATA!$P2123,'M2'!$A:$C,Q$2,FALSE)),"NOT PRESENT",VLOOKUP(DATA!$P2123,'M2'!$A:$C,Q$2,FALSE)),VLOOKUP($P2123,'M1'!$A:$C,Q$2,FALSE)),"SPECIFY METHOD")))</f>
        <v>Debris - Zero</v>
      </c>
      <c r="R2123" s="7" t="str">
        <f>IF($N2123=1,IF(ISERROR(VLOOKUP($P2123,'M1'!$A:$C,R$2,FALSE)),"NOT PRESENT",VLOOKUP($P2123,'M1'!$A:$C,R$2,FALSE)),IF($N2123=2,IF(ISERROR(VLOOKUP(DATA!$P2123,'M2'!$A:$C,R$2,FALSE)),"NOT PRESENT",VLOOKUP(DATA!$P2123,'M2'!$A:$C,R$2,FALSE)),IF($N2123=0,IF(ISERROR(VLOOKUP($P2123,'M1'!$A:$C,R$2,FALSE)),IF(ISERROR(VLOOKUP(DATA!$P2123,'M2'!$A:$C,R$2,FALSE)),"NOT PRESENT",VLOOKUP(DATA!$P2123,'M2'!$A:$C,R$2,FALSE)),VLOOKUP($P2123,'M1'!$A:$C,R$2,FALSE)),"SPECIFY METHOD")))</f>
        <v>No Debris found</v>
      </c>
      <c r="S2123" s="33">
        <f t="shared" si="4124"/>
        <v>0</v>
      </c>
      <c r="T2123" s="2">
        <v>0</v>
      </c>
    </row>
    <row r="2124" spans="2:20">
      <c r="B2124" s="2" t="str">
        <f t="shared" ref="B2124:D2124" si="4237">IF(ISERROR(B2123),IF(ISERROR(B2122),IF(ISERROR(B2121),"BLANK",B2121),B2122),B2123)</f>
        <v>LH</v>
      </c>
      <c r="C2124" s="2" t="str">
        <f t="shared" si="4237"/>
        <v>KK</v>
      </c>
      <c r="D2124" s="2" t="str">
        <f t="shared" si="4237"/>
        <v>BC3</v>
      </c>
      <c r="E2124" s="7" t="str">
        <f>IF(ISERROR(VLOOKUP($D2124,SITES!$A:$E,2,FALSE)),"",VLOOKUP($D2124,SITES!$A:$E,2,FALSE))</f>
        <v>Broward County 3</v>
      </c>
      <c r="F2124" s="4">
        <f>IF(ISERROR(VLOOKUP($D2124,SITES!$A:$E,3,FALSE)),"",VLOOKUP($D2124,SITES!$A:$E,3,FALSE))</f>
        <v>26.158633333333334</v>
      </c>
      <c r="G2124" s="31">
        <f>IF(ISERROR(VLOOKUP($D2124,SITES!$A:$E,4,FALSE)),"",VLOOKUP($D2124,SITES!$A:$E,4,FALSE))</f>
        <v>-80.077349999999996</v>
      </c>
      <c r="H2124" s="50">
        <f t="shared" ref="H2124:P2124" si="4238">IF(ISERROR(H2123),IF(ISERROR(H2122),IF(ISERROR(H2121),"BLANK",H2121),H2122),H2123)</f>
        <v>45479</v>
      </c>
      <c r="I2124" s="2">
        <f t="shared" si="4238"/>
        <v>15</v>
      </c>
      <c r="J2124" s="2" t="str">
        <f t="shared" si="4238"/>
        <v>N</v>
      </c>
      <c r="K2124" s="6">
        <f t="shared" si="4238"/>
        <v>0.41666666666666669</v>
      </c>
      <c r="L2124" s="2" t="str">
        <f t="shared" si="4238"/>
        <v>Angela</v>
      </c>
      <c r="M2124" s="2">
        <f t="shared" si="4238"/>
        <v>18.899999999999999</v>
      </c>
      <c r="N2124" s="2">
        <f t="shared" si="4238"/>
        <v>2</v>
      </c>
      <c r="O2124" s="2">
        <f t="shared" si="4238"/>
        <v>2</v>
      </c>
      <c r="P2124" s="2" t="str">
        <f t="shared" si="4238"/>
        <v>dez</v>
      </c>
      <c r="Q2124" s="7" t="str">
        <f>IF($N2124=1,IF(ISERROR(VLOOKUP($P2124,'M1'!$A:$C,Q$2,FALSE)),"NOT PRESENT",VLOOKUP($P2124,'M1'!$A:$C,Q$2,FALSE)),IF($N2124=2,IF(ISERROR(VLOOKUP(DATA!$P2124,'M2'!$A:$C,Q$2,FALSE)),"NOT PRESENT",VLOOKUP(DATA!$P2124,'M2'!$A:$C,Q$2,FALSE)),IF($N2124=0,IF(ISERROR(VLOOKUP($P2124,'M1'!$A:$C,Q$2,FALSE)),IF(ISERROR(VLOOKUP(DATA!$P2124,'M2'!$A:$C,Q$2,FALSE)),"NOT PRESENT",VLOOKUP(DATA!$P2124,'M2'!$A:$C,Q$2,FALSE)),VLOOKUP($P2124,'M1'!$A:$C,Q$2,FALSE)),"SPECIFY METHOD")))</f>
        <v>Debris - Zero</v>
      </c>
      <c r="R2124" s="7" t="str">
        <f>IF($N2124=1,IF(ISERROR(VLOOKUP($P2124,'M1'!$A:$C,R$2,FALSE)),"NOT PRESENT",VLOOKUP($P2124,'M1'!$A:$C,R$2,FALSE)),IF($N2124=2,IF(ISERROR(VLOOKUP(DATA!$P2124,'M2'!$A:$C,R$2,FALSE)),"NOT PRESENT",VLOOKUP(DATA!$P2124,'M2'!$A:$C,R$2,FALSE)),IF($N2124=0,IF(ISERROR(VLOOKUP($P2124,'M1'!$A:$C,R$2,FALSE)),IF(ISERROR(VLOOKUP(DATA!$P2124,'M2'!$A:$C,R$2,FALSE)),"NOT PRESENT",VLOOKUP(DATA!$P2124,'M2'!$A:$C,R$2,FALSE)),VLOOKUP($P2124,'M1'!$A:$C,R$2,FALSE)),"SPECIFY METHOD")))</f>
        <v>No Debris found</v>
      </c>
      <c r="S2124" s="33">
        <f t="shared" si="4124"/>
        <v>0</v>
      </c>
      <c r="T2124" s="2">
        <v>0</v>
      </c>
    </row>
    <row r="2125" spans="2:20">
      <c r="B2125" s="2" t="str">
        <f t="shared" ref="B2125:D2125" si="4239">IF(ISERROR(B2124),IF(ISERROR(B2123),IF(ISERROR(B2122),"BLANK",B2122),B2123),B2124)</f>
        <v>LH</v>
      </c>
      <c r="C2125" s="2" t="str">
        <f t="shared" si="4239"/>
        <v>KK</v>
      </c>
      <c r="D2125" s="2" t="str">
        <f t="shared" si="4239"/>
        <v>BC3</v>
      </c>
      <c r="E2125" s="7" t="str">
        <f>IF(ISERROR(VLOOKUP($D2125,SITES!$A:$E,2,FALSE)),"",VLOOKUP($D2125,SITES!$A:$E,2,FALSE))</f>
        <v>Broward County 3</v>
      </c>
      <c r="F2125" s="4">
        <f>IF(ISERROR(VLOOKUP($D2125,SITES!$A:$E,3,FALSE)),"",VLOOKUP($D2125,SITES!$A:$E,3,FALSE))</f>
        <v>26.158633333333334</v>
      </c>
      <c r="G2125" s="31">
        <f>IF(ISERROR(VLOOKUP($D2125,SITES!$A:$E,4,FALSE)),"",VLOOKUP($D2125,SITES!$A:$E,4,FALSE))</f>
        <v>-80.077349999999996</v>
      </c>
      <c r="H2125" s="50">
        <f t="shared" ref="H2125:P2125" si="4240">IF(ISERROR(H2124),IF(ISERROR(H2123),IF(ISERROR(H2122),"BLANK",H2122),H2123),H2124)</f>
        <v>45479</v>
      </c>
      <c r="I2125" s="2">
        <f t="shared" si="4240"/>
        <v>15</v>
      </c>
      <c r="J2125" s="2" t="str">
        <f t="shared" si="4240"/>
        <v>N</v>
      </c>
      <c r="K2125" s="6">
        <f t="shared" si="4240"/>
        <v>0.41666666666666669</v>
      </c>
      <c r="L2125" s="2" t="str">
        <f t="shared" si="4240"/>
        <v>Angela</v>
      </c>
      <c r="M2125" s="2">
        <f t="shared" si="4240"/>
        <v>18.899999999999999</v>
      </c>
      <c r="N2125" s="2">
        <f t="shared" si="4240"/>
        <v>2</v>
      </c>
      <c r="O2125" s="2">
        <f t="shared" si="4240"/>
        <v>2</v>
      </c>
      <c r="P2125" s="2" t="str">
        <f t="shared" si="4240"/>
        <v>dez</v>
      </c>
      <c r="Q2125" s="7" t="str">
        <f>IF($N2125=1,IF(ISERROR(VLOOKUP($P2125,'M1'!$A:$C,Q$2,FALSE)),"NOT PRESENT",VLOOKUP($P2125,'M1'!$A:$C,Q$2,FALSE)),IF($N2125=2,IF(ISERROR(VLOOKUP(DATA!$P2125,'M2'!$A:$C,Q$2,FALSE)),"NOT PRESENT",VLOOKUP(DATA!$P2125,'M2'!$A:$C,Q$2,FALSE)),IF($N2125=0,IF(ISERROR(VLOOKUP($P2125,'M1'!$A:$C,Q$2,FALSE)),IF(ISERROR(VLOOKUP(DATA!$P2125,'M2'!$A:$C,Q$2,FALSE)),"NOT PRESENT",VLOOKUP(DATA!$P2125,'M2'!$A:$C,Q$2,FALSE)),VLOOKUP($P2125,'M1'!$A:$C,Q$2,FALSE)),"SPECIFY METHOD")))</f>
        <v>Debris - Zero</v>
      </c>
      <c r="R2125" s="7" t="str">
        <f>IF($N2125=1,IF(ISERROR(VLOOKUP($P2125,'M1'!$A:$C,R$2,FALSE)),"NOT PRESENT",VLOOKUP($P2125,'M1'!$A:$C,R$2,FALSE)),IF($N2125=2,IF(ISERROR(VLOOKUP(DATA!$P2125,'M2'!$A:$C,R$2,FALSE)),"NOT PRESENT",VLOOKUP(DATA!$P2125,'M2'!$A:$C,R$2,FALSE)),IF($N2125=0,IF(ISERROR(VLOOKUP($P2125,'M1'!$A:$C,R$2,FALSE)),IF(ISERROR(VLOOKUP(DATA!$P2125,'M2'!$A:$C,R$2,FALSE)),"NOT PRESENT",VLOOKUP(DATA!$P2125,'M2'!$A:$C,R$2,FALSE)),VLOOKUP($P2125,'M1'!$A:$C,R$2,FALSE)),"SPECIFY METHOD")))</f>
        <v>No Debris found</v>
      </c>
      <c r="S2125" s="33">
        <f t="shared" si="4124"/>
        <v>0</v>
      </c>
      <c r="T2125" s="2">
        <v>0</v>
      </c>
    </row>
    <row r="2126" spans="2:20">
      <c r="B2126" s="2" t="str">
        <f t="shared" ref="B2126:D2126" si="4241">IF(ISERROR(B2125),IF(ISERROR(B2124),IF(ISERROR(B2123),"BLANK",B2123),B2124),B2125)</f>
        <v>LH</v>
      </c>
      <c r="C2126" s="2" t="str">
        <f t="shared" si="4241"/>
        <v>KK</v>
      </c>
      <c r="D2126" s="2" t="str">
        <f t="shared" si="4241"/>
        <v>BC3</v>
      </c>
      <c r="E2126" s="7" t="str">
        <f>IF(ISERROR(VLOOKUP($D2126,SITES!$A:$E,2,FALSE)),"",VLOOKUP($D2126,SITES!$A:$E,2,FALSE))</f>
        <v>Broward County 3</v>
      </c>
      <c r="F2126" s="4">
        <f>IF(ISERROR(VLOOKUP($D2126,SITES!$A:$E,3,FALSE)),"",VLOOKUP($D2126,SITES!$A:$E,3,FALSE))</f>
        <v>26.158633333333334</v>
      </c>
      <c r="G2126" s="31">
        <f>IF(ISERROR(VLOOKUP($D2126,SITES!$A:$E,4,FALSE)),"",VLOOKUP($D2126,SITES!$A:$E,4,FALSE))</f>
        <v>-80.077349999999996</v>
      </c>
      <c r="H2126" s="50">
        <f t="shared" ref="H2126:P2126" si="4242">IF(ISERROR(H2125),IF(ISERROR(H2124),IF(ISERROR(H2123),"BLANK",H2123),H2124),H2125)</f>
        <v>45479</v>
      </c>
      <c r="I2126" s="2">
        <f t="shared" si="4242"/>
        <v>15</v>
      </c>
      <c r="J2126" s="2" t="str">
        <f t="shared" si="4242"/>
        <v>N</v>
      </c>
      <c r="K2126" s="6">
        <f t="shared" si="4242"/>
        <v>0.41666666666666669</v>
      </c>
      <c r="L2126" s="2" t="str">
        <f t="shared" si="4242"/>
        <v>Angela</v>
      </c>
      <c r="M2126" s="2">
        <f t="shared" si="4242"/>
        <v>18.899999999999999</v>
      </c>
      <c r="N2126" s="2">
        <f t="shared" si="4242"/>
        <v>2</v>
      </c>
      <c r="O2126" s="2">
        <f t="shared" si="4242"/>
        <v>2</v>
      </c>
      <c r="P2126" s="2" t="str">
        <f t="shared" si="4242"/>
        <v>dez</v>
      </c>
      <c r="Q2126" s="7" t="str">
        <f>IF($N2126=1,IF(ISERROR(VLOOKUP($P2126,'M1'!$A:$C,Q$2,FALSE)),"NOT PRESENT",VLOOKUP($P2126,'M1'!$A:$C,Q$2,FALSE)),IF($N2126=2,IF(ISERROR(VLOOKUP(DATA!$P2126,'M2'!$A:$C,Q$2,FALSE)),"NOT PRESENT",VLOOKUP(DATA!$P2126,'M2'!$A:$C,Q$2,FALSE)),IF($N2126=0,IF(ISERROR(VLOOKUP($P2126,'M1'!$A:$C,Q$2,FALSE)),IF(ISERROR(VLOOKUP(DATA!$P2126,'M2'!$A:$C,Q$2,FALSE)),"NOT PRESENT",VLOOKUP(DATA!$P2126,'M2'!$A:$C,Q$2,FALSE)),VLOOKUP($P2126,'M1'!$A:$C,Q$2,FALSE)),"SPECIFY METHOD")))</f>
        <v>Debris - Zero</v>
      </c>
      <c r="R2126" s="7" t="str">
        <f>IF($N2126=1,IF(ISERROR(VLOOKUP($P2126,'M1'!$A:$C,R$2,FALSE)),"NOT PRESENT",VLOOKUP($P2126,'M1'!$A:$C,R$2,FALSE)),IF($N2126=2,IF(ISERROR(VLOOKUP(DATA!$P2126,'M2'!$A:$C,R$2,FALSE)),"NOT PRESENT",VLOOKUP(DATA!$P2126,'M2'!$A:$C,R$2,FALSE)),IF($N2126=0,IF(ISERROR(VLOOKUP($P2126,'M1'!$A:$C,R$2,FALSE)),IF(ISERROR(VLOOKUP(DATA!$P2126,'M2'!$A:$C,R$2,FALSE)),"NOT PRESENT",VLOOKUP(DATA!$P2126,'M2'!$A:$C,R$2,FALSE)),VLOOKUP($P2126,'M1'!$A:$C,R$2,FALSE)),"SPECIFY METHOD")))</f>
        <v>No Debris found</v>
      </c>
      <c r="S2126" s="33">
        <f t="shared" si="4124"/>
        <v>0</v>
      </c>
      <c r="T2126" s="2">
        <v>0</v>
      </c>
    </row>
    <row r="2127" spans="2:20">
      <c r="B2127" s="2" t="str">
        <f t="shared" ref="B2127:D2127" si="4243">IF(ISERROR(B2126),IF(ISERROR(B2125),IF(ISERROR(B2124),"BLANK",B2124),B2125),B2126)</f>
        <v>LH</v>
      </c>
      <c r="C2127" s="2" t="str">
        <f t="shared" si="4243"/>
        <v>KK</v>
      </c>
      <c r="D2127" s="2" t="str">
        <f t="shared" si="4243"/>
        <v>BC3</v>
      </c>
      <c r="E2127" s="7" t="str">
        <f>IF(ISERROR(VLOOKUP($D2127,SITES!$A:$E,2,FALSE)),"",VLOOKUP($D2127,SITES!$A:$E,2,FALSE))</f>
        <v>Broward County 3</v>
      </c>
      <c r="F2127" s="4">
        <f>IF(ISERROR(VLOOKUP($D2127,SITES!$A:$E,3,FALSE)),"",VLOOKUP($D2127,SITES!$A:$E,3,FALSE))</f>
        <v>26.158633333333334</v>
      </c>
      <c r="G2127" s="31">
        <f>IF(ISERROR(VLOOKUP($D2127,SITES!$A:$E,4,FALSE)),"",VLOOKUP($D2127,SITES!$A:$E,4,FALSE))</f>
        <v>-80.077349999999996</v>
      </c>
      <c r="H2127" s="50">
        <f t="shared" ref="H2127:P2127" si="4244">IF(ISERROR(H2126),IF(ISERROR(H2125),IF(ISERROR(H2124),"BLANK",H2124),H2125),H2126)</f>
        <v>45479</v>
      </c>
      <c r="I2127" s="2">
        <f t="shared" si="4244"/>
        <v>15</v>
      </c>
      <c r="J2127" s="2" t="str">
        <f t="shared" si="4244"/>
        <v>N</v>
      </c>
      <c r="K2127" s="6">
        <f t="shared" si="4244"/>
        <v>0.41666666666666669</v>
      </c>
      <c r="L2127" s="2" t="str">
        <f t="shared" si="4244"/>
        <v>Angela</v>
      </c>
      <c r="M2127" s="2">
        <f t="shared" si="4244"/>
        <v>18.899999999999999</v>
      </c>
      <c r="N2127" s="2">
        <f t="shared" si="4244"/>
        <v>2</v>
      </c>
      <c r="O2127" s="2">
        <f t="shared" si="4244"/>
        <v>2</v>
      </c>
      <c r="P2127" s="2" t="str">
        <f t="shared" si="4244"/>
        <v>dez</v>
      </c>
      <c r="Q2127" s="7" t="str">
        <f>IF($N2127=1,IF(ISERROR(VLOOKUP($P2127,'M1'!$A:$C,Q$2,FALSE)),"NOT PRESENT",VLOOKUP($P2127,'M1'!$A:$C,Q$2,FALSE)),IF($N2127=2,IF(ISERROR(VLOOKUP(DATA!$P2127,'M2'!$A:$C,Q$2,FALSE)),"NOT PRESENT",VLOOKUP(DATA!$P2127,'M2'!$A:$C,Q$2,FALSE)),IF($N2127=0,IF(ISERROR(VLOOKUP($P2127,'M1'!$A:$C,Q$2,FALSE)),IF(ISERROR(VLOOKUP(DATA!$P2127,'M2'!$A:$C,Q$2,FALSE)),"NOT PRESENT",VLOOKUP(DATA!$P2127,'M2'!$A:$C,Q$2,FALSE)),VLOOKUP($P2127,'M1'!$A:$C,Q$2,FALSE)),"SPECIFY METHOD")))</f>
        <v>Debris - Zero</v>
      </c>
      <c r="R2127" s="7" t="str">
        <f>IF($N2127=1,IF(ISERROR(VLOOKUP($P2127,'M1'!$A:$C,R$2,FALSE)),"NOT PRESENT",VLOOKUP($P2127,'M1'!$A:$C,R$2,FALSE)),IF($N2127=2,IF(ISERROR(VLOOKUP(DATA!$P2127,'M2'!$A:$C,R$2,FALSE)),"NOT PRESENT",VLOOKUP(DATA!$P2127,'M2'!$A:$C,R$2,FALSE)),IF($N2127=0,IF(ISERROR(VLOOKUP($P2127,'M1'!$A:$C,R$2,FALSE)),IF(ISERROR(VLOOKUP(DATA!$P2127,'M2'!$A:$C,R$2,FALSE)),"NOT PRESENT",VLOOKUP(DATA!$P2127,'M2'!$A:$C,R$2,FALSE)),VLOOKUP($P2127,'M1'!$A:$C,R$2,FALSE)),"SPECIFY METHOD")))</f>
        <v>No Debris found</v>
      </c>
      <c r="S2127" s="33">
        <f t="shared" si="4124"/>
        <v>0</v>
      </c>
      <c r="T2127" s="2">
        <v>0</v>
      </c>
    </row>
    <row r="2128" spans="2:20">
      <c r="B2128" s="2" t="str">
        <f t="shared" ref="B2128:D2128" si="4245">IF(ISERROR(B2127),IF(ISERROR(B2126),IF(ISERROR(B2125),"BLANK",B2125),B2126),B2127)</f>
        <v>LH</v>
      </c>
      <c r="C2128" s="2" t="str">
        <f t="shared" si="4245"/>
        <v>KK</v>
      </c>
      <c r="D2128" s="2" t="str">
        <f t="shared" si="4245"/>
        <v>BC3</v>
      </c>
      <c r="E2128" s="7" t="str">
        <f>IF(ISERROR(VLOOKUP($D2128,SITES!$A:$E,2,FALSE)),"",VLOOKUP($D2128,SITES!$A:$E,2,FALSE))</f>
        <v>Broward County 3</v>
      </c>
      <c r="F2128" s="4">
        <f>IF(ISERROR(VLOOKUP($D2128,SITES!$A:$E,3,FALSE)),"",VLOOKUP($D2128,SITES!$A:$E,3,FALSE))</f>
        <v>26.158633333333334</v>
      </c>
      <c r="G2128" s="31">
        <f>IF(ISERROR(VLOOKUP($D2128,SITES!$A:$E,4,FALSE)),"",VLOOKUP($D2128,SITES!$A:$E,4,FALSE))</f>
        <v>-80.077349999999996</v>
      </c>
      <c r="H2128" s="50">
        <f t="shared" ref="H2128:P2128" si="4246">IF(ISERROR(H2127),IF(ISERROR(H2126),IF(ISERROR(H2125),"BLANK",H2125),H2126),H2127)</f>
        <v>45479</v>
      </c>
      <c r="I2128" s="2">
        <f t="shared" si="4246"/>
        <v>15</v>
      </c>
      <c r="J2128" s="2" t="str">
        <f t="shared" si="4246"/>
        <v>N</v>
      </c>
      <c r="K2128" s="6">
        <f t="shared" si="4246"/>
        <v>0.41666666666666669</v>
      </c>
      <c r="L2128" s="2" t="str">
        <f t="shared" si="4246"/>
        <v>Angela</v>
      </c>
      <c r="M2128" s="2">
        <f t="shared" si="4246"/>
        <v>18.899999999999999</v>
      </c>
      <c r="N2128" s="2">
        <f t="shared" si="4246"/>
        <v>2</v>
      </c>
      <c r="O2128" s="2">
        <f t="shared" si="4246"/>
        <v>2</v>
      </c>
      <c r="P2128" s="2" t="str">
        <f t="shared" si="4246"/>
        <v>dez</v>
      </c>
      <c r="Q2128" s="7" t="str">
        <f>IF($N2128=1,IF(ISERROR(VLOOKUP($P2128,'M1'!$A:$C,Q$2,FALSE)),"NOT PRESENT",VLOOKUP($P2128,'M1'!$A:$C,Q$2,FALSE)),IF($N2128=2,IF(ISERROR(VLOOKUP(DATA!$P2128,'M2'!$A:$C,Q$2,FALSE)),"NOT PRESENT",VLOOKUP(DATA!$P2128,'M2'!$A:$C,Q$2,FALSE)),IF($N2128=0,IF(ISERROR(VLOOKUP($P2128,'M1'!$A:$C,Q$2,FALSE)),IF(ISERROR(VLOOKUP(DATA!$P2128,'M2'!$A:$C,Q$2,FALSE)),"NOT PRESENT",VLOOKUP(DATA!$P2128,'M2'!$A:$C,Q$2,FALSE)),VLOOKUP($P2128,'M1'!$A:$C,Q$2,FALSE)),"SPECIFY METHOD")))</f>
        <v>Debris - Zero</v>
      </c>
      <c r="R2128" s="7" t="str">
        <f>IF($N2128=1,IF(ISERROR(VLOOKUP($P2128,'M1'!$A:$C,R$2,FALSE)),"NOT PRESENT",VLOOKUP($P2128,'M1'!$A:$C,R$2,FALSE)),IF($N2128=2,IF(ISERROR(VLOOKUP(DATA!$P2128,'M2'!$A:$C,R$2,FALSE)),"NOT PRESENT",VLOOKUP(DATA!$P2128,'M2'!$A:$C,R$2,FALSE)),IF($N2128=0,IF(ISERROR(VLOOKUP($P2128,'M1'!$A:$C,R$2,FALSE)),IF(ISERROR(VLOOKUP(DATA!$P2128,'M2'!$A:$C,R$2,FALSE)),"NOT PRESENT",VLOOKUP(DATA!$P2128,'M2'!$A:$C,R$2,FALSE)),VLOOKUP($P2128,'M1'!$A:$C,R$2,FALSE)),"SPECIFY METHOD")))</f>
        <v>No Debris found</v>
      </c>
      <c r="S2128" s="33">
        <f t="shared" si="4124"/>
        <v>0</v>
      </c>
      <c r="T2128" s="2">
        <v>0</v>
      </c>
    </row>
    <row r="2129" spans="2:20">
      <c r="B2129" s="2" t="str">
        <f t="shared" ref="B2129:D2129" si="4247">IF(ISERROR(B2128),IF(ISERROR(B2127),IF(ISERROR(B2126),"BLANK",B2126),B2127),B2128)</f>
        <v>LH</v>
      </c>
      <c r="C2129" s="2" t="str">
        <f t="shared" si="4247"/>
        <v>KK</v>
      </c>
      <c r="D2129" s="2" t="str">
        <f t="shared" si="4247"/>
        <v>BC3</v>
      </c>
      <c r="E2129" s="7" t="str">
        <f>IF(ISERROR(VLOOKUP($D2129,SITES!$A:$E,2,FALSE)),"",VLOOKUP($D2129,SITES!$A:$E,2,FALSE))</f>
        <v>Broward County 3</v>
      </c>
      <c r="F2129" s="4">
        <f>IF(ISERROR(VLOOKUP($D2129,SITES!$A:$E,3,FALSE)),"",VLOOKUP($D2129,SITES!$A:$E,3,FALSE))</f>
        <v>26.158633333333334</v>
      </c>
      <c r="G2129" s="31">
        <f>IF(ISERROR(VLOOKUP($D2129,SITES!$A:$E,4,FALSE)),"",VLOOKUP($D2129,SITES!$A:$E,4,FALSE))</f>
        <v>-80.077349999999996</v>
      </c>
      <c r="H2129" s="50">
        <f t="shared" ref="H2129:P2129" si="4248">IF(ISERROR(H2128),IF(ISERROR(H2127),IF(ISERROR(H2126),"BLANK",H2126),H2127),H2128)</f>
        <v>45479</v>
      </c>
      <c r="I2129" s="2">
        <f t="shared" si="4248"/>
        <v>15</v>
      </c>
      <c r="J2129" s="2" t="str">
        <f t="shared" si="4248"/>
        <v>N</v>
      </c>
      <c r="K2129" s="6">
        <f t="shared" si="4248"/>
        <v>0.41666666666666669</v>
      </c>
      <c r="L2129" s="2" t="str">
        <f t="shared" si="4248"/>
        <v>Angela</v>
      </c>
      <c r="M2129" s="2">
        <f t="shared" si="4248"/>
        <v>18.899999999999999</v>
      </c>
      <c r="N2129" s="2">
        <f t="shared" si="4248"/>
        <v>2</v>
      </c>
      <c r="O2129" s="2">
        <f t="shared" si="4248"/>
        <v>2</v>
      </c>
      <c r="P2129" s="2" t="str">
        <f t="shared" si="4248"/>
        <v>dez</v>
      </c>
      <c r="Q2129" s="7" t="str">
        <f>IF($N2129=1,IF(ISERROR(VLOOKUP($P2129,'M1'!$A:$C,Q$2,FALSE)),"NOT PRESENT",VLOOKUP($P2129,'M1'!$A:$C,Q$2,FALSE)),IF($N2129=2,IF(ISERROR(VLOOKUP(DATA!$P2129,'M2'!$A:$C,Q$2,FALSE)),"NOT PRESENT",VLOOKUP(DATA!$P2129,'M2'!$A:$C,Q$2,FALSE)),IF($N2129=0,IF(ISERROR(VLOOKUP($P2129,'M1'!$A:$C,Q$2,FALSE)),IF(ISERROR(VLOOKUP(DATA!$P2129,'M2'!$A:$C,Q$2,FALSE)),"NOT PRESENT",VLOOKUP(DATA!$P2129,'M2'!$A:$C,Q$2,FALSE)),VLOOKUP($P2129,'M1'!$A:$C,Q$2,FALSE)),"SPECIFY METHOD")))</f>
        <v>Debris - Zero</v>
      </c>
      <c r="R2129" s="7" t="str">
        <f>IF($N2129=1,IF(ISERROR(VLOOKUP($P2129,'M1'!$A:$C,R$2,FALSE)),"NOT PRESENT",VLOOKUP($P2129,'M1'!$A:$C,R$2,FALSE)),IF($N2129=2,IF(ISERROR(VLOOKUP(DATA!$P2129,'M2'!$A:$C,R$2,FALSE)),"NOT PRESENT",VLOOKUP(DATA!$P2129,'M2'!$A:$C,R$2,FALSE)),IF($N2129=0,IF(ISERROR(VLOOKUP($P2129,'M1'!$A:$C,R$2,FALSE)),IF(ISERROR(VLOOKUP(DATA!$P2129,'M2'!$A:$C,R$2,FALSE)),"NOT PRESENT",VLOOKUP(DATA!$P2129,'M2'!$A:$C,R$2,FALSE)),VLOOKUP($P2129,'M1'!$A:$C,R$2,FALSE)),"SPECIFY METHOD")))</f>
        <v>No Debris found</v>
      </c>
      <c r="S2129" s="33">
        <f t="shared" si="4124"/>
        <v>0</v>
      </c>
      <c r="T2129" s="2">
        <v>0</v>
      </c>
    </row>
    <row r="2130" spans="2:20">
      <c r="B2130" s="2" t="str">
        <f t="shared" ref="B2130:D2130" si="4249">IF(ISERROR(B2129),IF(ISERROR(B2128),IF(ISERROR(B2127),"BLANK",B2127),B2128),B2129)</f>
        <v>LH</v>
      </c>
      <c r="C2130" s="2" t="str">
        <f t="shared" si="4249"/>
        <v>KK</v>
      </c>
      <c r="D2130" s="2" t="str">
        <f t="shared" si="4249"/>
        <v>BC3</v>
      </c>
      <c r="E2130" s="7" t="str">
        <f>IF(ISERROR(VLOOKUP($D2130,SITES!$A:$E,2,FALSE)),"",VLOOKUP($D2130,SITES!$A:$E,2,FALSE))</f>
        <v>Broward County 3</v>
      </c>
      <c r="F2130" s="4">
        <f>IF(ISERROR(VLOOKUP($D2130,SITES!$A:$E,3,FALSE)),"",VLOOKUP($D2130,SITES!$A:$E,3,FALSE))</f>
        <v>26.158633333333334</v>
      </c>
      <c r="G2130" s="31">
        <f>IF(ISERROR(VLOOKUP($D2130,SITES!$A:$E,4,FALSE)),"",VLOOKUP($D2130,SITES!$A:$E,4,FALSE))</f>
        <v>-80.077349999999996</v>
      </c>
      <c r="H2130" s="50">
        <f t="shared" ref="H2130:P2130" si="4250">IF(ISERROR(H2129),IF(ISERROR(H2128),IF(ISERROR(H2127),"BLANK",H2127),H2128),H2129)</f>
        <v>45479</v>
      </c>
      <c r="I2130" s="2">
        <f t="shared" si="4250"/>
        <v>15</v>
      </c>
      <c r="J2130" s="2" t="str">
        <f t="shared" si="4250"/>
        <v>N</v>
      </c>
      <c r="K2130" s="6">
        <f t="shared" si="4250"/>
        <v>0.41666666666666669</v>
      </c>
      <c r="L2130" s="2" t="str">
        <f t="shared" si="4250"/>
        <v>Angela</v>
      </c>
      <c r="M2130" s="2">
        <f t="shared" si="4250"/>
        <v>18.899999999999999</v>
      </c>
      <c r="N2130" s="2">
        <f t="shared" si="4250"/>
        <v>2</v>
      </c>
      <c r="O2130" s="2">
        <f t="shared" si="4250"/>
        <v>2</v>
      </c>
      <c r="P2130" s="2" t="str">
        <f t="shared" si="4250"/>
        <v>dez</v>
      </c>
      <c r="Q2130" s="7" t="str">
        <f>IF($N2130=1,IF(ISERROR(VLOOKUP($P2130,'M1'!$A:$C,Q$2,FALSE)),"NOT PRESENT",VLOOKUP($P2130,'M1'!$A:$C,Q$2,FALSE)),IF($N2130=2,IF(ISERROR(VLOOKUP(DATA!$P2130,'M2'!$A:$C,Q$2,FALSE)),"NOT PRESENT",VLOOKUP(DATA!$P2130,'M2'!$A:$C,Q$2,FALSE)),IF($N2130=0,IF(ISERROR(VLOOKUP($P2130,'M1'!$A:$C,Q$2,FALSE)),IF(ISERROR(VLOOKUP(DATA!$P2130,'M2'!$A:$C,Q$2,FALSE)),"NOT PRESENT",VLOOKUP(DATA!$P2130,'M2'!$A:$C,Q$2,FALSE)),VLOOKUP($P2130,'M1'!$A:$C,Q$2,FALSE)),"SPECIFY METHOD")))</f>
        <v>Debris - Zero</v>
      </c>
      <c r="R2130" s="7" t="str">
        <f>IF($N2130=1,IF(ISERROR(VLOOKUP($P2130,'M1'!$A:$C,R$2,FALSE)),"NOT PRESENT",VLOOKUP($P2130,'M1'!$A:$C,R$2,FALSE)),IF($N2130=2,IF(ISERROR(VLOOKUP(DATA!$P2130,'M2'!$A:$C,R$2,FALSE)),"NOT PRESENT",VLOOKUP(DATA!$P2130,'M2'!$A:$C,R$2,FALSE)),IF($N2130=0,IF(ISERROR(VLOOKUP($P2130,'M1'!$A:$C,R$2,FALSE)),IF(ISERROR(VLOOKUP(DATA!$P2130,'M2'!$A:$C,R$2,FALSE)),"NOT PRESENT",VLOOKUP(DATA!$P2130,'M2'!$A:$C,R$2,FALSE)),VLOOKUP($P2130,'M1'!$A:$C,R$2,FALSE)),"SPECIFY METHOD")))</f>
        <v>No Debris found</v>
      </c>
      <c r="S2130" s="33">
        <f t="shared" si="4124"/>
        <v>0</v>
      </c>
      <c r="T2130" s="2">
        <v>0</v>
      </c>
    </row>
    <row r="2131" spans="2:20">
      <c r="B2131" s="2" t="str">
        <f t="shared" ref="B2131:D2131" si="4251">IF(ISERROR(B2130),IF(ISERROR(B2129),IF(ISERROR(B2128),"BLANK",B2128),B2129),B2130)</f>
        <v>LH</v>
      </c>
      <c r="C2131" s="2" t="str">
        <f t="shared" si="4251"/>
        <v>KK</v>
      </c>
      <c r="D2131" s="2" t="str">
        <f t="shared" si="4251"/>
        <v>BC3</v>
      </c>
      <c r="E2131" s="7" t="str">
        <f>IF(ISERROR(VLOOKUP($D2131,SITES!$A:$E,2,FALSE)),"",VLOOKUP($D2131,SITES!$A:$E,2,FALSE))</f>
        <v>Broward County 3</v>
      </c>
      <c r="F2131" s="4">
        <f>IF(ISERROR(VLOOKUP($D2131,SITES!$A:$E,3,FALSE)),"",VLOOKUP($D2131,SITES!$A:$E,3,FALSE))</f>
        <v>26.158633333333334</v>
      </c>
      <c r="G2131" s="31">
        <f>IF(ISERROR(VLOOKUP($D2131,SITES!$A:$E,4,FALSE)),"",VLOOKUP($D2131,SITES!$A:$E,4,FALSE))</f>
        <v>-80.077349999999996</v>
      </c>
      <c r="H2131" s="50">
        <f t="shared" ref="H2131:P2131" si="4252">IF(ISERROR(H2130),IF(ISERROR(H2129),IF(ISERROR(H2128),"BLANK",H2128),H2129),H2130)</f>
        <v>45479</v>
      </c>
      <c r="I2131" s="2">
        <f t="shared" si="4252"/>
        <v>15</v>
      </c>
      <c r="J2131" s="2" t="str">
        <f t="shared" si="4252"/>
        <v>N</v>
      </c>
      <c r="K2131" s="6">
        <f t="shared" si="4252"/>
        <v>0.41666666666666669</v>
      </c>
      <c r="L2131" s="2" t="str">
        <f t="shared" si="4252"/>
        <v>Angela</v>
      </c>
      <c r="M2131" s="2">
        <f t="shared" si="4252"/>
        <v>18.899999999999999</v>
      </c>
      <c r="N2131" s="2">
        <f t="shared" si="4252"/>
        <v>2</v>
      </c>
      <c r="O2131" s="2">
        <f t="shared" si="4252"/>
        <v>2</v>
      </c>
      <c r="P2131" s="2" t="str">
        <f t="shared" si="4252"/>
        <v>dez</v>
      </c>
      <c r="Q2131" s="7" t="str">
        <f>IF($N2131=1,IF(ISERROR(VLOOKUP($P2131,'M1'!$A:$C,Q$2,FALSE)),"NOT PRESENT",VLOOKUP($P2131,'M1'!$A:$C,Q$2,FALSE)),IF($N2131=2,IF(ISERROR(VLOOKUP(DATA!$P2131,'M2'!$A:$C,Q$2,FALSE)),"NOT PRESENT",VLOOKUP(DATA!$P2131,'M2'!$A:$C,Q$2,FALSE)),IF($N2131=0,IF(ISERROR(VLOOKUP($P2131,'M1'!$A:$C,Q$2,FALSE)),IF(ISERROR(VLOOKUP(DATA!$P2131,'M2'!$A:$C,Q$2,FALSE)),"NOT PRESENT",VLOOKUP(DATA!$P2131,'M2'!$A:$C,Q$2,FALSE)),VLOOKUP($P2131,'M1'!$A:$C,Q$2,FALSE)),"SPECIFY METHOD")))</f>
        <v>Debris - Zero</v>
      </c>
      <c r="R2131" s="7" t="str">
        <f>IF($N2131=1,IF(ISERROR(VLOOKUP($P2131,'M1'!$A:$C,R$2,FALSE)),"NOT PRESENT",VLOOKUP($P2131,'M1'!$A:$C,R$2,FALSE)),IF($N2131=2,IF(ISERROR(VLOOKUP(DATA!$P2131,'M2'!$A:$C,R$2,FALSE)),"NOT PRESENT",VLOOKUP(DATA!$P2131,'M2'!$A:$C,R$2,FALSE)),IF($N2131=0,IF(ISERROR(VLOOKUP($P2131,'M1'!$A:$C,R$2,FALSE)),IF(ISERROR(VLOOKUP(DATA!$P2131,'M2'!$A:$C,R$2,FALSE)),"NOT PRESENT",VLOOKUP(DATA!$P2131,'M2'!$A:$C,R$2,FALSE)),VLOOKUP($P2131,'M1'!$A:$C,R$2,FALSE)),"SPECIFY METHOD")))</f>
        <v>No Debris found</v>
      </c>
      <c r="S2131" s="33">
        <f t="shared" ref="S2131:S2155" si="4253">SUM(T2131:AV2131)</f>
        <v>0</v>
      </c>
      <c r="T2131" s="2">
        <v>0</v>
      </c>
    </row>
    <row r="2132" spans="2:20">
      <c r="B2132" s="2" t="str">
        <f t="shared" ref="B2132:D2132" si="4254">IF(ISERROR(B2131),IF(ISERROR(B2130),IF(ISERROR(B2129),"BLANK",B2129),B2130),B2131)</f>
        <v>LH</v>
      </c>
      <c r="C2132" s="2" t="str">
        <f t="shared" si="4254"/>
        <v>KK</v>
      </c>
      <c r="D2132" s="2" t="str">
        <f t="shared" si="4254"/>
        <v>BC3</v>
      </c>
      <c r="E2132" s="7" t="str">
        <f>IF(ISERROR(VLOOKUP($D2132,SITES!$A:$E,2,FALSE)),"",VLOOKUP($D2132,SITES!$A:$E,2,FALSE))</f>
        <v>Broward County 3</v>
      </c>
      <c r="F2132" s="4">
        <f>IF(ISERROR(VLOOKUP($D2132,SITES!$A:$E,3,FALSE)),"",VLOOKUP($D2132,SITES!$A:$E,3,FALSE))</f>
        <v>26.158633333333334</v>
      </c>
      <c r="G2132" s="31">
        <f>IF(ISERROR(VLOOKUP($D2132,SITES!$A:$E,4,FALSE)),"",VLOOKUP($D2132,SITES!$A:$E,4,FALSE))</f>
        <v>-80.077349999999996</v>
      </c>
      <c r="H2132" s="50">
        <f t="shared" ref="H2132:P2132" si="4255">IF(ISERROR(H2131),IF(ISERROR(H2130),IF(ISERROR(H2129),"BLANK",H2129),H2130),H2131)</f>
        <v>45479</v>
      </c>
      <c r="I2132" s="2">
        <f t="shared" si="4255"/>
        <v>15</v>
      </c>
      <c r="J2132" s="2" t="str">
        <f t="shared" si="4255"/>
        <v>N</v>
      </c>
      <c r="K2132" s="6">
        <f t="shared" si="4255"/>
        <v>0.41666666666666669</v>
      </c>
      <c r="L2132" s="2" t="str">
        <f t="shared" si="4255"/>
        <v>Angela</v>
      </c>
      <c r="M2132" s="2">
        <f t="shared" si="4255"/>
        <v>18.899999999999999</v>
      </c>
      <c r="N2132" s="2">
        <f t="shared" si="4255"/>
        <v>2</v>
      </c>
      <c r="O2132" s="2">
        <f t="shared" si="4255"/>
        <v>2</v>
      </c>
      <c r="P2132" s="2" t="str">
        <f t="shared" si="4255"/>
        <v>dez</v>
      </c>
      <c r="Q2132" s="7" t="str">
        <f>IF($N2132=1,IF(ISERROR(VLOOKUP($P2132,'M1'!$A:$C,Q$2,FALSE)),"NOT PRESENT",VLOOKUP($P2132,'M1'!$A:$C,Q$2,FALSE)),IF($N2132=2,IF(ISERROR(VLOOKUP(DATA!$P2132,'M2'!$A:$C,Q$2,FALSE)),"NOT PRESENT",VLOOKUP(DATA!$P2132,'M2'!$A:$C,Q$2,FALSE)),IF($N2132=0,IF(ISERROR(VLOOKUP($P2132,'M1'!$A:$C,Q$2,FALSE)),IF(ISERROR(VLOOKUP(DATA!$P2132,'M2'!$A:$C,Q$2,FALSE)),"NOT PRESENT",VLOOKUP(DATA!$P2132,'M2'!$A:$C,Q$2,FALSE)),VLOOKUP($P2132,'M1'!$A:$C,Q$2,FALSE)),"SPECIFY METHOD")))</f>
        <v>Debris - Zero</v>
      </c>
      <c r="R2132" s="7" t="str">
        <f>IF($N2132=1,IF(ISERROR(VLOOKUP($P2132,'M1'!$A:$C,R$2,FALSE)),"NOT PRESENT",VLOOKUP($P2132,'M1'!$A:$C,R$2,FALSE)),IF($N2132=2,IF(ISERROR(VLOOKUP(DATA!$P2132,'M2'!$A:$C,R$2,FALSE)),"NOT PRESENT",VLOOKUP(DATA!$P2132,'M2'!$A:$C,R$2,FALSE)),IF($N2132=0,IF(ISERROR(VLOOKUP($P2132,'M1'!$A:$C,R$2,FALSE)),IF(ISERROR(VLOOKUP(DATA!$P2132,'M2'!$A:$C,R$2,FALSE)),"NOT PRESENT",VLOOKUP(DATA!$P2132,'M2'!$A:$C,R$2,FALSE)),VLOOKUP($P2132,'M1'!$A:$C,R$2,FALSE)),"SPECIFY METHOD")))</f>
        <v>No Debris found</v>
      </c>
      <c r="S2132" s="33">
        <f t="shared" si="4253"/>
        <v>0</v>
      </c>
      <c r="T2132" s="2">
        <v>0</v>
      </c>
    </row>
    <row r="2133" spans="2:20">
      <c r="B2133" s="2" t="str">
        <f t="shared" ref="B2133:D2133" si="4256">IF(ISERROR(B2132),IF(ISERROR(B2131),IF(ISERROR(B2130),"BLANK",B2130),B2131),B2132)</f>
        <v>LH</v>
      </c>
      <c r="C2133" s="2" t="str">
        <f t="shared" si="4256"/>
        <v>KK</v>
      </c>
      <c r="D2133" s="2" t="str">
        <f t="shared" si="4256"/>
        <v>BC3</v>
      </c>
      <c r="E2133" s="7" t="str">
        <f>IF(ISERROR(VLOOKUP($D2133,SITES!$A:$E,2,FALSE)),"",VLOOKUP($D2133,SITES!$A:$E,2,FALSE))</f>
        <v>Broward County 3</v>
      </c>
      <c r="F2133" s="4">
        <f>IF(ISERROR(VLOOKUP($D2133,SITES!$A:$E,3,FALSE)),"",VLOOKUP($D2133,SITES!$A:$E,3,FALSE))</f>
        <v>26.158633333333334</v>
      </c>
      <c r="G2133" s="31">
        <f>IF(ISERROR(VLOOKUP($D2133,SITES!$A:$E,4,FALSE)),"",VLOOKUP($D2133,SITES!$A:$E,4,FALSE))</f>
        <v>-80.077349999999996</v>
      </c>
      <c r="H2133" s="50">
        <f t="shared" ref="H2133:P2133" si="4257">IF(ISERROR(H2132),IF(ISERROR(H2131),IF(ISERROR(H2130),"BLANK",H2130),H2131),H2132)</f>
        <v>45479</v>
      </c>
      <c r="I2133" s="2">
        <f t="shared" si="4257"/>
        <v>15</v>
      </c>
      <c r="J2133" s="2" t="str">
        <f t="shared" si="4257"/>
        <v>N</v>
      </c>
      <c r="K2133" s="6">
        <f t="shared" si="4257"/>
        <v>0.41666666666666669</v>
      </c>
      <c r="L2133" s="2" t="str">
        <f t="shared" si="4257"/>
        <v>Angela</v>
      </c>
      <c r="M2133" s="2">
        <f t="shared" si="4257"/>
        <v>18.899999999999999</v>
      </c>
      <c r="N2133" s="2">
        <f t="shared" si="4257"/>
        <v>2</v>
      </c>
      <c r="O2133" s="2">
        <f t="shared" si="4257"/>
        <v>2</v>
      </c>
      <c r="P2133" s="2" t="str">
        <f t="shared" si="4257"/>
        <v>dez</v>
      </c>
      <c r="Q2133" s="7" t="str">
        <f>IF($N2133=1,IF(ISERROR(VLOOKUP($P2133,'M1'!$A:$C,Q$2,FALSE)),"NOT PRESENT",VLOOKUP($P2133,'M1'!$A:$C,Q$2,FALSE)),IF($N2133=2,IF(ISERROR(VLOOKUP(DATA!$P2133,'M2'!$A:$C,Q$2,FALSE)),"NOT PRESENT",VLOOKUP(DATA!$P2133,'M2'!$A:$C,Q$2,FALSE)),IF($N2133=0,IF(ISERROR(VLOOKUP($P2133,'M1'!$A:$C,Q$2,FALSE)),IF(ISERROR(VLOOKUP(DATA!$P2133,'M2'!$A:$C,Q$2,FALSE)),"NOT PRESENT",VLOOKUP(DATA!$P2133,'M2'!$A:$C,Q$2,FALSE)),VLOOKUP($P2133,'M1'!$A:$C,Q$2,FALSE)),"SPECIFY METHOD")))</f>
        <v>Debris - Zero</v>
      </c>
      <c r="R2133" s="7" t="str">
        <f>IF($N2133=1,IF(ISERROR(VLOOKUP($P2133,'M1'!$A:$C,R$2,FALSE)),"NOT PRESENT",VLOOKUP($P2133,'M1'!$A:$C,R$2,FALSE)),IF($N2133=2,IF(ISERROR(VLOOKUP(DATA!$P2133,'M2'!$A:$C,R$2,FALSE)),"NOT PRESENT",VLOOKUP(DATA!$P2133,'M2'!$A:$C,R$2,FALSE)),IF($N2133=0,IF(ISERROR(VLOOKUP($P2133,'M1'!$A:$C,R$2,FALSE)),IF(ISERROR(VLOOKUP(DATA!$P2133,'M2'!$A:$C,R$2,FALSE)),"NOT PRESENT",VLOOKUP(DATA!$P2133,'M2'!$A:$C,R$2,FALSE)),VLOOKUP($P2133,'M1'!$A:$C,R$2,FALSE)),"SPECIFY METHOD")))</f>
        <v>No Debris found</v>
      </c>
      <c r="S2133" s="33">
        <f t="shared" si="4253"/>
        <v>0</v>
      </c>
      <c r="T2133" s="2">
        <v>0</v>
      </c>
    </row>
    <row r="2134" spans="2:20">
      <c r="B2134" s="2" t="str">
        <f t="shared" ref="B2134:D2134" si="4258">IF(ISERROR(B2133),IF(ISERROR(B2132),IF(ISERROR(B2131),"BLANK",B2131),B2132),B2133)</f>
        <v>LH</v>
      </c>
      <c r="C2134" s="2" t="str">
        <f t="shared" si="4258"/>
        <v>KK</v>
      </c>
      <c r="D2134" s="2" t="str">
        <f t="shared" si="4258"/>
        <v>BC3</v>
      </c>
      <c r="E2134" s="7" t="str">
        <f>IF(ISERROR(VLOOKUP($D2134,SITES!$A:$E,2,FALSE)),"",VLOOKUP($D2134,SITES!$A:$E,2,FALSE))</f>
        <v>Broward County 3</v>
      </c>
      <c r="F2134" s="4">
        <f>IF(ISERROR(VLOOKUP($D2134,SITES!$A:$E,3,FALSE)),"",VLOOKUP($D2134,SITES!$A:$E,3,FALSE))</f>
        <v>26.158633333333334</v>
      </c>
      <c r="G2134" s="31">
        <f>IF(ISERROR(VLOOKUP($D2134,SITES!$A:$E,4,FALSE)),"",VLOOKUP($D2134,SITES!$A:$E,4,FALSE))</f>
        <v>-80.077349999999996</v>
      </c>
      <c r="H2134" s="50">
        <f t="shared" ref="H2134:P2134" si="4259">IF(ISERROR(H2133),IF(ISERROR(H2132),IF(ISERROR(H2131),"BLANK",H2131),H2132),H2133)</f>
        <v>45479</v>
      </c>
      <c r="I2134" s="2">
        <f t="shared" si="4259"/>
        <v>15</v>
      </c>
      <c r="J2134" s="2" t="str">
        <f t="shared" si="4259"/>
        <v>N</v>
      </c>
      <c r="K2134" s="6">
        <f t="shared" si="4259"/>
        <v>0.41666666666666669</v>
      </c>
      <c r="L2134" s="2" t="str">
        <f t="shared" si="4259"/>
        <v>Angela</v>
      </c>
      <c r="M2134" s="2">
        <f t="shared" si="4259"/>
        <v>18.899999999999999</v>
      </c>
      <c r="N2134" s="2">
        <f t="shared" si="4259"/>
        <v>2</v>
      </c>
      <c r="O2134" s="2">
        <f t="shared" si="4259"/>
        <v>2</v>
      </c>
      <c r="P2134" s="2" t="str">
        <f t="shared" si="4259"/>
        <v>dez</v>
      </c>
      <c r="Q2134" s="7" t="str">
        <f>IF($N2134=1,IF(ISERROR(VLOOKUP($P2134,'M1'!$A:$C,Q$2,FALSE)),"NOT PRESENT",VLOOKUP($P2134,'M1'!$A:$C,Q$2,FALSE)),IF($N2134=2,IF(ISERROR(VLOOKUP(DATA!$P2134,'M2'!$A:$C,Q$2,FALSE)),"NOT PRESENT",VLOOKUP(DATA!$P2134,'M2'!$A:$C,Q$2,FALSE)),IF($N2134=0,IF(ISERROR(VLOOKUP($P2134,'M1'!$A:$C,Q$2,FALSE)),IF(ISERROR(VLOOKUP(DATA!$P2134,'M2'!$A:$C,Q$2,FALSE)),"NOT PRESENT",VLOOKUP(DATA!$P2134,'M2'!$A:$C,Q$2,FALSE)),VLOOKUP($P2134,'M1'!$A:$C,Q$2,FALSE)),"SPECIFY METHOD")))</f>
        <v>Debris - Zero</v>
      </c>
      <c r="R2134" s="7" t="str">
        <f>IF($N2134=1,IF(ISERROR(VLOOKUP($P2134,'M1'!$A:$C,R$2,FALSE)),"NOT PRESENT",VLOOKUP($P2134,'M1'!$A:$C,R$2,FALSE)),IF($N2134=2,IF(ISERROR(VLOOKUP(DATA!$P2134,'M2'!$A:$C,R$2,FALSE)),"NOT PRESENT",VLOOKUP(DATA!$P2134,'M2'!$A:$C,R$2,FALSE)),IF($N2134=0,IF(ISERROR(VLOOKUP($P2134,'M1'!$A:$C,R$2,FALSE)),IF(ISERROR(VLOOKUP(DATA!$P2134,'M2'!$A:$C,R$2,FALSE)),"NOT PRESENT",VLOOKUP(DATA!$P2134,'M2'!$A:$C,R$2,FALSE)),VLOOKUP($P2134,'M1'!$A:$C,R$2,FALSE)),"SPECIFY METHOD")))</f>
        <v>No Debris found</v>
      </c>
      <c r="S2134" s="33">
        <f t="shared" si="4253"/>
        <v>0</v>
      </c>
      <c r="T2134" s="2">
        <v>0</v>
      </c>
    </row>
    <row r="2135" spans="2:20">
      <c r="B2135" s="2" t="str">
        <f t="shared" ref="B2135:D2135" si="4260">IF(ISERROR(B2134),IF(ISERROR(B2133),IF(ISERROR(B2132),"BLANK",B2132),B2133),B2134)</f>
        <v>LH</v>
      </c>
      <c r="C2135" s="2" t="str">
        <f t="shared" si="4260"/>
        <v>KK</v>
      </c>
      <c r="D2135" s="2" t="str">
        <f t="shared" si="4260"/>
        <v>BC3</v>
      </c>
      <c r="E2135" s="7" t="str">
        <f>IF(ISERROR(VLOOKUP($D2135,SITES!$A:$E,2,FALSE)),"",VLOOKUP($D2135,SITES!$A:$E,2,FALSE))</f>
        <v>Broward County 3</v>
      </c>
      <c r="F2135" s="4">
        <f>IF(ISERROR(VLOOKUP($D2135,SITES!$A:$E,3,FALSE)),"",VLOOKUP($D2135,SITES!$A:$E,3,FALSE))</f>
        <v>26.158633333333334</v>
      </c>
      <c r="G2135" s="31">
        <f>IF(ISERROR(VLOOKUP($D2135,SITES!$A:$E,4,FALSE)),"",VLOOKUP($D2135,SITES!$A:$E,4,FALSE))</f>
        <v>-80.077349999999996</v>
      </c>
      <c r="H2135" s="50">
        <f t="shared" ref="H2135:P2135" si="4261">IF(ISERROR(H2134),IF(ISERROR(H2133),IF(ISERROR(H2132),"BLANK",H2132),H2133),H2134)</f>
        <v>45479</v>
      </c>
      <c r="I2135" s="2">
        <f t="shared" si="4261"/>
        <v>15</v>
      </c>
      <c r="J2135" s="2" t="str">
        <f t="shared" si="4261"/>
        <v>N</v>
      </c>
      <c r="K2135" s="6">
        <f t="shared" si="4261"/>
        <v>0.41666666666666669</v>
      </c>
      <c r="L2135" s="2" t="str">
        <f t="shared" si="4261"/>
        <v>Angela</v>
      </c>
      <c r="M2135" s="2">
        <f t="shared" si="4261"/>
        <v>18.899999999999999</v>
      </c>
      <c r="N2135" s="2">
        <f t="shared" si="4261"/>
        <v>2</v>
      </c>
      <c r="O2135" s="2">
        <f t="shared" si="4261"/>
        <v>2</v>
      </c>
      <c r="P2135" s="2" t="str">
        <f t="shared" si="4261"/>
        <v>dez</v>
      </c>
      <c r="Q2135" s="7" t="str">
        <f>IF($N2135=1,IF(ISERROR(VLOOKUP($P2135,'M1'!$A:$C,Q$2,FALSE)),"NOT PRESENT",VLOOKUP($P2135,'M1'!$A:$C,Q$2,FALSE)),IF($N2135=2,IF(ISERROR(VLOOKUP(DATA!$P2135,'M2'!$A:$C,Q$2,FALSE)),"NOT PRESENT",VLOOKUP(DATA!$P2135,'M2'!$A:$C,Q$2,FALSE)),IF($N2135=0,IF(ISERROR(VLOOKUP($P2135,'M1'!$A:$C,Q$2,FALSE)),IF(ISERROR(VLOOKUP(DATA!$P2135,'M2'!$A:$C,Q$2,FALSE)),"NOT PRESENT",VLOOKUP(DATA!$P2135,'M2'!$A:$C,Q$2,FALSE)),VLOOKUP($P2135,'M1'!$A:$C,Q$2,FALSE)),"SPECIFY METHOD")))</f>
        <v>Debris - Zero</v>
      </c>
      <c r="R2135" s="7" t="str">
        <f>IF($N2135=1,IF(ISERROR(VLOOKUP($P2135,'M1'!$A:$C,R$2,FALSE)),"NOT PRESENT",VLOOKUP($P2135,'M1'!$A:$C,R$2,FALSE)),IF($N2135=2,IF(ISERROR(VLOOKUP(DATA!$P2135,'M2'!$A:$C,R$2,FALSE)),"NOT PRESENT",VLOOKUP(DATA!$P2135,'M2'!$A:$C,R$2,FALSE)),IF($N2135=0,IF(ISERROR(VLOOKUP($P2135,'M1'!$A:$C,R$2,FALSE)),IF(ISERROR(VLOOKUP(DATA!$P2135,'M2'!$A:$C,R$2,FALSE)),"NOT PRESENT",VLOOKUP(DATA!$P2135,'M2'!$A:$C,R$2,FALSE)),VLOOKUP($P2135,'M1'!$A:$C,R$2,FALSE)),"SPECIFY METHOD")))</f>
        <v>No Debris found</v>
      </c>
      <c r="S2135" s="33">
        <f t="shared" si="4253"/>
        <v>0</v>
      </c>
      <c r="T2135" s="2">
        <v>0</v>
      </c>
    </row>
    <row r="2136" spans="2:20">
      <c r="B2136" s="2" t="str">
        <f t="shared" ref="B2136:D2136" si="4262">IF(ISERROR(B2135),IF(ISERROR(B2134),IF(ISERROR(B2133),"BLANK",B2133),B2134),B2135)</f>
        <v>LH</v>
      </c>
      <c r="C2136" s="2" t="str">
        <f t="shared" si="4262"/>
        <v>KK</v>
      </c>
      <c r="D2136" s="2" t="str">
        <f t="shared" si="4262"/>
        <v>BC3</v>
      </c>
      <c r="E2136" s="7" t="str">
        <f>IF(ISERROR(VLOOKUP($D2136,SITES!$A:$E,2,FALSE)),"",VLOOKUP($D2136,SITES!$A:$E,2,FALSE))</f>
        <v>Broward County 3</v>
      </c>
      <c r="F2136" s="4">
        <f>IF(ISERROR(VLOOKUP($D2136,SITES!$A:$E,3,FALSE)),"",VLOOKUP($D2136,SITES!$A:$E,3,FALSE))</f>
        <v>26.158633333333334</v>
      </c>
      <c r="G2136" s="31">
        <f>IF(ISERROR(VLOOKUP($D2136,SITES!$A:$E,4,FALSE)),"",VLOOKUP($D2136,SITES!$A:$E,4,FALSE))</f>
        <v>-80.077349999999996</v>
      </c>
      <c r="H2136" s="50">
        <f t="shared" ref="H2136:P2136" si="4263">IF(ISERROR(H2135),IF(ISERROR(H2134),IF(ISERROR(H2133),"BLANK",H2133),H2134),H2135)</f>
        <v>45479</v>
      </c>
      <c r="I2136" s="2">
        <f t="shared" si="4263"/>
        <v>15</v>
      </c>
      <c r="J2136" s="2" t="str">
        <f t="shared" si="4263"/>
        <v>N</v>
      </c>
      <c r="K2136" s="6">
        <f t="shared" si="4263"/>
        <v>0.41666666666666669</v>
      </c>
      <c r="L2136" s="2" t="str">
        <f t="shared" si="4263"/>
        <v>Angela</v>
      </c>
      <c r="M2136" s="2">
        <f t="shared" si="4263"/>
        <v>18.899999999999999</v>
      </c>
      <c r="N2136" s="2">
        <f t="shared" si="4263"/>
        <v>2</v>
      </c>
      <c r="O2136" s="2">
        <f t="shared" si="4263"/>
        <v>2</v>
      </c>
      <c r="P2136" s="2" t="str">
        <f t="shared" si="4263"/>
        <v>dez</v>
      </c>
      <c r="Q2136" s="7" t="str">
        <f>IF($N2136=1,IF(ISERROR(VLOOKUP($P2136,'M1'!$A:$C,Q$2,FALSE)),"NOT PRESENT",VLOOKUP($P2136,'M1'!$A:$C,Q$2,FALSE)),IF($N2136=2,IF(ISERROR(VLOOKUP(DATA!$P2136,'M2'!$A:$C,Q$2,FALSE)),"NOT PRESENT",VLOOKUP(DATA!$P2136,'M2'!$A:$C,Q$2,FALSE)),IF($N2136=0,IF(ISERROR(VLOOKUP($P2136,'M1'!$A:$C,Q$2,FALSE)),IF(ISERROR(VLOOKUP(DATA!$P2136,'M2'!$A:$C,Q$2,FALSE)),"NOT PRESENT",VLOOKUP(DATA!$P2136,'M2'!$A:$C,Q$2,FALSE)),VLOOKUP($P2136,'M1'!$A:$C,Q$2,FALSE)),"SPECIFY METHOD")))</f>
        <v>Debris - Zero</v>
      </c>
      <c r="R2136" s="7" t="str">
        <f>IF($N2136=1,IF(ISERROR(VLOOKUP($P2136,'M1'!$A:$C,R$2,FALSE)),"NOT PRESENT",VLOOKUP($P2136,'M1'!$A:$C,R$2,FALSE)),IF($N2136=2,IF(ISERROR(VLOOKUP(DATA!$P2136,'M2'!$A:$C,R$2,FALSE)),"NOT PRESENT",VLOOKUP(DATA!$P2136,'M2'!$A:$C,R$2,FALSE)),IF($N2136=0,IF(ISERROR(VLOOKUP($P2136,'M1'!$A:$C,R$2,FALSE)),IF(ISERROR(VLOOKUP(DATA!$P2136,'M2'!$A:$C,R$2,FALSE)),"NOT PRESENT",VLOOKUP(DATA!$P2136,'M2'!$A:$C,R$2,FALSE)),VLOOKUP($P2136,'M1'!$A:$C,R$2,FALSE)),"SPECIFY METHOD")))</f>
        <v>No Debris found</v>
      </c>
      <c r="S2136" s="33">
        <f t="shared" si="4253"/>
        <v>0</v>
      </c>
      <c r="T2136" s="2">
        <v>0</v>
      </c>
    </row>
    <row r="2137" spans="2:20">
      <c r="B2137" s="2" t="str">
        <f t="shared" ref="B2137:D2137" si="4264">IF(ISERROR(B2136),IF(ISERROR(B2135),IF(ISERROR(B2134),"BLANK",B2134),B2135),B2136)</f>
        <v>LH</v>
      </c>
      <c r="C2137" s="2" t="str">
        <f t="shared" si="4264"/>
        <v>KK</v>
      </c>
      <c r="D2137" s="2" t="str">
        <f t="shared" si="4264"/>
        <v>BC3</v>
      </c>
      <c r="E2137" s="7" t="str">
        <f>IF(ISERROR(VLOOKUP($D2137,SITES!$A:$E,2,FALSE)),"",VLOOKUP($D2137,SITES!$A:$E,2,FALSE))</f>
        <v>Broward County 3</v>
      </c>
      <c r="F2137" s="4">
        <f>IF(ISERROR(VLOOKUP($D2137,SITES!$A:$E,3,FALSE)),"",VLOOKUP($D2137,SITES!$A:$E,3,FALSE))</f>
        <v>26.158633333333334</v>
      </c>
      <c r="G2137" s="31">
        <f>IF(ISERROR(VLOOKUP($D2137,SITES!$A:$E,4,FALSE)),"",VLOOKUP($D2137,SITES!$A:$E,4,FALSE))</f>
        <v>-80.077349999999996</v>
      </c>
      <c r="H2137" s="50">
        <f t="shared" ref="H2137:P2137" si="4265">IF(ISERROR(H2136),IF(ISERROR(H2135),IF(ISERROR(H2134),"BLANK",H2134),H2135),H2136)</f>
        <v>45479</v>
      </c>
      <c r="I2137" s="2">
        <f t="shared" si="4265"/>
        <v>15</v>
      </c>
      <c r="J2137" s="2" t="str">
        <f t="shared" si="4265"/>
        <v>N</v>
      </c>
      <c r="K2137" s="6">
        <f t="shared" si="4265"/>
        <v>0.41666666666666669</v>
      </c>
      <c r="L2137" s="2" t="str">
        <f t="shared" si="4265"/>
        <v>Angela</v>
      </c>
      <c r="M2137" s="2">
        <f t="shared" si="4265"/>
        <v>18.899999999999999</v>
      </c>
      <c r="N2137" s="2">
        <f t="shared" si="4265"/>
        <v>2</v>
      </c>
      <c r="O2137" s="2">
        <f t="shared" si="4265"/>
        <v>2</v>
      </c>
      <c r="P2137" s="2" t="str">
        <f t="shared" si="4265"/>
        <v>dez</v>
      </c>
      <c r="Q2137" s="7" t="str">
        <f>IF($N2137=1,IF(ISERROR(VLOOKUP($P2137,'M1'!$A:$C,Q$2,FALSE)),"NOT PRESENT",VLOOKUP($P2137,'M1'!$A:$C,Q$2,FALSE)),IF($N2137=2,IF(ISERROR(VLOOKUP(DATA!$P2137,'M2'!$A:$C,Q$2,FALSE)),"NOT PRESENT",VLOOKUP(DATA!$P2137,'M2'!$A:$C,Q$2,FALSE)),IF($N2137=0,IF(ISERROR(VLOOKUP($P2137,'M1'!$A:$C,Q$2,FALSE)),IF(ISERROR(VLOOKUP(DATA!$P2137,'M2'!$A:$C,Q$2,FALSE)),"NOT PRESENT",VLOOKUP(DATA!$P2137,'M2'!$A:$C,Q$2,FALSE)),VLOOKUP($P2137,'M1'!$A:$C,Q$2,FALSE)),"SPECIFY METHOD")))</f>
        <v>Debris - Zero</v>
      </c>
      <c r="R2137" s="7" t="str">
        <f>IF($N2137=1,IF(ISERROR(VLOOKUP($P2137,'M1'!$A:$C,R$2,FALSE)),"NOT PRESENT",VLOOKUP($P2137,'M1'!$A:$C,R$2,FALSE)),IF($N2137=2,IF(ISERROR(VLOOKUP(DATA!$P2137,'M2'!$A:$C,R$2,FALSE)),"NOT PRESENT",VLOOKUP(DATA!$P2137,'M2'!$A:$C,R$2,FALSE)),IF($N2137=0,IF(ISERROR(VLOOKUP($P2137,'M1'!$A:$C,R$2,FALSE)),IF(ISERROR(VLOOKUP(DATA!$P2137,'M2'!$A:$C,R$2,FALSE)),"NOT PRESENT",VLOOKUP(DATA!$P2137,'M2'!$A:$C,R$2,FALSE)),VLOOKUP($P2137,'M1'!$A:$C,R$2,FALSE)),"SPECIFY METHOD")))</f>
        <v>No Debris found</v>
      </c>
      <c r="S2137" s="33">
        <f t="shared" si="4253"/>
        <v>0</v>
      </c>
      <c r="T2137" s="2">
        <v>0</v>
      </c>
    </row>
    <row r="2138" spans="2:20">
      <c r="B2138" s="2" t="str">
        <f t="shared" ref="B2138:D2138" si="4266">IF(ISERROR(B2137),IF(ISERROR(B2136),IF(ISERROR(B2135),"BLANK",B2135),B2136),B2137)</f>
        <v>LH</v>
      </c>
      <c r="C2138" s="2" t="str">
        <f t="shared" si="4266"/>
        <v>KK</v>
      </c>
      <c r="D2138" s="2" t="str">
        <f t="shared" si="4266"/>
        <v>BC3</v>
      </c>
      <c r="E2138" s="7" t="str">
        <f>IF(ISERROR(VLOOKUP($D2138,SITES!$A:$E,2,FALSE)),"",VLOOKUP($D2138,SITES!$A:$E,2,FALSE))</f>
        <v>Broward County 3</v>
      </c>
      <c r="F2138" s="4">
        <f>IF(ISERROR(VLOOKUP($D2138,SITES!$A:$E,3,FALSE)),"",VLOOKUP($D2138,SITES!$A:$E,3,FALSE))</f>
        <v>26.158633333333334</v>
      </c>
      <c r="G2138" s="31">
        <f>IF(ISERROR(VLOOKUP($D2138,SITES!$A:$E,4,FALSE)),"",VLOOKUP($D2138,SITES!$A:$E,4,FALSE))</f>
        <v>-80.077349999999996</v>
      </c>
      <c r="H2138" s="50">
        <f t="shared" ref="H2138:P2138" si="4267">IF(ISERROR(H2137),IF(ISERROR(H2136),IF(ISERROR(H2135),"BLANK",H2135),H2136),H2137)</f>
        <v>45479</v>
      </c>
      <c r="I2138" s="2">
        <f t="shared" si="4267"/>
        <v>15</v>
      </c>
      <c r="J2138" s="2" t="str">
        <f t="shared" si="4267"/>
        <v>N</v>
      </c>
      <c r="K2138" s="6">
        <f t="shared" si="4267"/>
        <v>0.41666666666666669</v>
      </c>
      <c r="L2138" s="2" t="str">
        <f t="shared" si="4267"/>
        <v>Angela</v>
      </c>
      <c r="M2138" s="2">
        <f t="shared" si="4267"/>
        <v>18.899999999999999</v>
      </c>
      <c r="N2138" s="2">
        <f t="shared" si="4267"/>
        <v>2</v>
      </c>
      <c r="O2138" s="2">
        <f t="shared" si="4267"/>
        <v>2</v>
      </c>
      <c r="P2138" s="2" t="str">
        <f t="shared" si="4267"/>
        <v>dez</v>
      </c>
      <c r="Q2138" s="7" t="str">
        <f>IF($N2138=1,IF(ISERROR(VLOOKUP($P2138,'M1'!$A:$C,Q$2,FALSE)),"NOT PRESENT",VLOOKUP($P2138,'M1'!$A:$C,Q$2,FALSE)),IF($N2138=2,IF(ISERROR(VLOOKUP(DATA!$P2138,'M2'!$A:$C,Q$2,FALSE)),"NOT PRESENT",VLOOKUP(DATA!$P2138,'M2'!$A:$C,Q$2,FALSE)),IF($N2138=0,IF(ISERROR(VLOOKUP($P2138,'M1'!$A:$C,Q$2,FALSE)),IF(ISERROR(VLOOKUP(DATA!$P2138,'M2'!$A:$C,Q$2,FALSE)),"NOT PRESENT",VLOOKUP(DATA!$P2138,'M2'!$A:$C,Q$2,FALSE)),VLOOKUP($P2138,'M1'!$A:$C,Q$2,FALSE)),"SPECIFY METHOD")))</f>
        <v>Debris - Zero</v>
      </c>
      <c r="R2138" s="7" t="str">
        <f>IF($N2138=1,IF(ISERROR(VLOOKUP($P2138,'M1'!$A:$C,R$2,FALSE)),"NOT PRESENT",VLOOKUP($P2138,'M1'!$A:$C,R$2,FALSE)),IF($N2138=2,IF(ISERROR(VLOOKUP(DATA!$P2138,'M2'!$A:$C,R$2,FALSE)),"NOT PRESENT",VLOOKUP(DATA!$P2138,'M2'!$A:$C,R$2,FALSE)),IF($N2138=0,IF(ISERROR(VLOOKUP($P2138,'M1'!$A:$C,R$2,FALSE)),IF(ISERROR(VLOOKUP(DATA!$P2138,'M2'!$A:$C,R$2,FALSE)),"NOT PRESENT",VLOOKUP(DATA!$P2138,'M2'!$A:$C,R$2,FALSE)),VLOOKUP($P2138,'M1'!$A:$C,R$2,FALSE)),"SPECIFY METHOD")))</f>
        <v>No Debris found</v>
      </c>
      <c r="S2138" s="33">
        <f t="shared" si="4253"/>
        <v>0</v>
      </c>
      <c r="T2138" s="2">
        <v>0</v>
      </c>
    </row>
    <row r="2139" spans="2:20">
      <c r="B2139" s="2" t="str">
        <f t="shared" ref="B2139:D2139" si="4268">IF(ISERROR(B2138),IF(ISERROR(B2137),IF(ISERROR(B2136),"BLANK",B2136),B2137),B2138)</f>
        <v>LH</v>
      </c>
      <c r="C2139" s="2" t="str">
        <f t="shared" si="4268"/>
        <v>KK</v>
      </c>
      <c r="D2139" s="2" t="str">
        <f t="shared" si="4268"/>
        <v>BC3</v>
      </c>
      <c r="E2139" s="7" t="str">
        <f>IF(ISERROR(VLOOKUP($D2139,SITES!$A:$E,2,FALSE)),"",VLOOKUP($D2139,SITES!$A:$E,2,FALSE))</f>
        <v>Broward County 3</v>
      </c>
      <c r="F2139" s="4">
        <f>IF(ISERROR(VLOOKUP($D2139,SITES!$A:$E,3,FALSE)),"",VLOOKUP($D2139,SITES!$A:$E,3,FALSE))</f>
        <v>26.158633333333334</v>
      </c>
      <c r="G2139" s="31">
        <f>IF(ISERROR(VLOOKUP($D2139,SITES!$A:$E,4,FALSE)),"",VLOOKUP($D2139,SITES!$A:$E,4,FALSE))</f>
        <v>-80.077349999999996</v>
      </c>
      <c r="H2139" s="50">
        <f t="shared" ref="H2139:P2139" si="4269">IF(ISERROR(H2138),IF(ISERROR(H2137),IF(ISERROR(H2136),"BLANK",H2136),H2137),H2138)</f>
        <v>45479</v>
      </c>
      <c r="I2139" s="2">
        <f t="shared" si="4269"/>
        <v>15</v>
      </c>
      <c r="J2139" s="2" t="str">
        <f t="shared" si="4269"/>
        <v>N</v>
      </c>
      <c r="K2139" s="6">
        <f t="shared" si="4269"/>
        <v>0.41666666666666669</v>
      </c>
      <c r="L2139" s="2" t="str">
        <f t="shared" si="4269"/>
        <v>Angela</v>
      </c>
      <c r="M2139" s="2">
        <f t="shared" si="4269"/>
        <v>18.899999999999999</v>
      </c>
      <c r="N2139" s="2">
        <f t="shared" si="4269"/>
        <v>2</v>
      </c>
      <c r="O2139" s="2">
        <f t="shared" si="4269"/>
        <v>2</v>
      </c>
      <c r="P2139" s="2" t="str">
        <f t="shared" si="4269"/>
        <v>dez</v>
      </c>
      <c r="Q2139" s="7" t="str">
        <f>IF($N2139=1,IF(ISERROR(VLOOKUP($P2139,'M1'!$A:$C,Q$2,FALSE)),"NOT PRESENT",VLOOKUP($P2139,'M1'!$A:$C,Q$2,FALSE)),IF($N2139=2,IF(ISERROR(VLOOKUP(DATA!$P2139,'M2'!$A:$C,Q$2,FALSE)),"NOT PRESENT",VLOOKUP(DATA!$P2139,'M2'!$A:$C,Q$2,FALSE)),IF($N2139=0,IF(ISERROR(VLOOKUP($P2139,'M1'!$A:$C,Q$2,FALSE)),IF(ISERROR(VLOOKUP(DATA!$P2139,'M2'!$A:$C,Q$2,FALSE)),"NOT PRESENT",VLOOKUP(DATA!$P2139,'M2'!$A:$C,Q$2,FALSE)),VLOOKUP($P2139,'M1'!$A:$C,Q$2,FALSE)),"SPECIFY METHOD")))</f>
        <v>Debris - Zero</v>
      </c>
      <c r="R2139" s="7" t="str">
        <f>IF($N2139=1,IF(ISERROR(VLOOKUP($P2139,'M1'!$A:$C,R$2,FALSE)),"NOT PRESENT",VLOOKUP($P2139,'M1'!$A:$C,R$2,FALSE)),IF($N2139=2,IF(ISERROR(VLOOKUP(DATA!$P2139,'M2'!$A:$C,R$2,FALSE)),"NOT PRESENT",VLOOKUP(DATA!$P2139,'M2'!$A:$C,R$2,FALSE)),IF($N2139=0,IF(ISERROR(VLOOKUP($P2139,'M1'!$A:$C,R$2,FALSE)),IF(ISERROR(VLOOKUP(DATA!$P2139,'M2'!$A:$C,R$2,FALSE)),"NOT PRESENT",VLOOKUP(DATA!$P2139,'M2'!$A:$C,R$2,FALSE)),VLOOKUP($P2139,'M1'!$A:$C,R$2,FALSE)),"SPECIFY METHOD")))</f>
        <v>No Debris found</v>
      </c>
      <c r="S2139" s="33">
        <f t="shared" si="4253"/>
        <v>0</v>
      </c>
      <c r="T2139" s="2">
        <v>0</v>
      </c>
    </row>
    <row r="2140" spans="2:20">
      <c r="B2140" s="2" t="str">
        <f t="shared" ref="B2140:D2140" si="4270">IF(ISERROR(B2139),IF(ISERROR(B2138),IF(ISERROR(B2137),"BLANK",B2137),B2138),B2139)</f>
        <v>LH</v>
      </c>
      <c r="C2140" s="2" t="str">
        <f t="shared" si="4270"/>
        <v>KK</v>
      </c>
      <c r="D2140" s="2" t="str">
        <f t="shared" si="4270"/>
        <v>BC3</v>
      </c>
      <c r="E2140" s="7" t="str">
        <f>IF(ISERROR(VLOOKUP($D2140,SITES!$A:$E,2,FALSE)),"",VLOOKUP($D2140,SITES!$A:$E,2,FALSE))</f>
        <v>Broward County 3</v>
      </c>
      <c r="F2140" s="4">
        <f>IF(ISERROR(VLOOKUP($D2140,SITES!$A:$E,3,FALSE)),"",VLOOKUP($D2140,SITES!$A:$E,3,FALSE))</f>
        <v>26.158633333333334</v>
      </c>
      <c r="G2140" s="31">
        <f>IF(ISERROR(VLOOKUP($D2140,SITES!$A:$E,4,FALSE)),"",VLOOKUP($D2140,SITES!$A:$E,4,FALSE))</f>
        <v>-80.077349999999996</v>
      </c>
      <c r="H2140" s="50">
        <f t="shared" ref="H2140:P2140" si="4271">IF(ISERROR(H2139),IF(ISERROR(H2138),IF(ISERROR(H2137),"BLANK",H2137),H2138),H2139)</f>
        <v>45479</v>
      </c>
      <c r="I2140" s="2">
        <f t="shared" si="4271"/>
        <v>15</v>
      </c>
      <c r="J2140" s="2" t="str">
        <f t="shared" si="4271"/>
        <v>N</v>
      </c>
      <c r="K2140" s="6">
        <f t="shared" si="4271"/>
        <v>0.41666666666666669</v>
      </c>
      <c r="L2140" s="2" t="str">
        <f t="shared" si="4271"/>
        <v>Angela</v>
      </c>
      <c r="M2140" s="2">
        <f t="shared" si="4271"/>
        <v>18.899999999999999</v>
      </c>
      <c r="N2140" s="2">
        <f t="shared" si="4271"/>
        <v>2</v>
      </c>
      <c r="O2140" s="2">
        <f t="shared" si="4271"/>
        <v>2</v>
      </c>
      <c r="P2140" s="2" t="str">
        <f t="shared" si="4271"/>
        <v>dez</v>
      </c>
      <c r="Q2140" s="7" t="str">
        <f>IF($N2140=1,IF(ISERROR(VLOOKUP($P2140,'M1'!$A:$C,Q$2,FALSE)),"NOT PRESENT",VLOOKUP($P2140,'M1'!$A:$C,Q$2,FALSE)),IF($N2140=2,IF(ISERROR(VLOOKUP(DATA!$P2140,'M2'!$A:$C,Q$2,FALSE)),"NOT PRESENT",VLOOKUP(DATA!$P2140,'M2'!$A:$C,Q$2,FALSE)),IF($N2140=0,IF(ISERROR(VLOOKUP($P2140,'M1'!$A:$C,Q$2,FALSE)),IF(ISERROR(VLOOKUP(DATA!$P2140,'M2'!$A:$C,Q$2,FALSE)),"NOT PRESENT",VLOOKUP(DATA!$P2140,'M2'!$A:$C,Q$2,FALSE)),VLOOKUP($P2140,'M1'!$A:$C,Q$2,FALSE)),"SPECIFY METHOD")))</f>
        <v>Debris - Zero</v>
      </c>
      <c r="R2140" s="7" t="str">
        <f>IF($N2140=1,IF(ISERROR(VLOOKUP($P2140,'M1'!$A:$C,R$2,FALSE)),"NOT PRESENT",VLOOKUP($P2140,'M1'!$A:$C,R$2,FALSE)),IF($N2140=2,IF(ISERROR(VLOOKUP(DATA!$P2140,'M2'!$A:$C,R$2,FALSE)),"NOT PRESENT",VLOOKUP(DATA!$P2140,'M2'!$A:$C,R$2,FALSE)),IF($N2140=0,IF(ISERROR(VLOOKUP($P2140,'M1'!$A:$C,R$2,FALSE)),IF(ISERROR(VLOOKUP(DATA!$P2140,'M2'!$A:$C,R$2,FALSE)),"NOT PRESENT",VLOOKUP(DATA!$P2140,'M2'!$A:$C,R$2,FALSE)),VLOOKUP($P2140,'M1'!$A:$C,R$2,FALSE)),"SPECIFY METHOD")))</f>
        <v>No Debris found</v>
      </c>
      <c r="S2140" s="33">
        <f t="shared" si="4253"/>
        <v>0</v>
      </c>
      <c r="T2140" s="2">
        <v>0</v>
      </c>
    </row>
    <row r="2141" spans="2:20">
      <c r="B2141" s="2" t="str">
        <f t="shared" ref="B2141:D2141" si="4272">IF(ISERROR(B2140),IF(ISERROR(B2139),IF(ISERROR(B2138),"BLANK",B2138),B2139),B2140)</f>
        <v>LH</v>
      </c>
      <c r="C2141" s="2" t="str">
        <f t="shared" si="4272"/>
        <v>KK</v>
      </c>
      <c r="D2141" s="2" t="str">
        <f t="shared" si="4272"/>
        <v>BC3</v>
      </c>
      <c r="E2141" s="7" t="str">
        <f>IF(ISERROR(VLOOKUP($D2141,SITES!$A:$E,2,FALSE)),"",VLOOKUP($D2141,SITES!$A:$E,2,FALSE))</f>
        <v>Broward County 3</v>
      </c>
      <c r="F2141" s="4">
        <f>IF(ISERROR(VLOOKUP($D2141,SITES!$A:$E,3,FALSE)),"",VLOOKUP($D2141,SITES!$A:$E,3,FALSE))</f>
        <v>26.158633333333334</v>
      </c>
      <c r="G2141" s="31">
        <f>IF(ISERROR(VLOOKUP($D2141,SITES!$A:$E,4,FALSE)),"",VLOOKUP($D2141,SITES!$A:$E,4,FALSE))</f>
        <v>-80.077349999999996</v>
      </c>
      <c r="H2141" s="50">
        <f t="shared" ref="H2141:P2141" si="4273">IF(ISERROR(H2140),IF(ISERROR(H2139),IF(ISERROR(H2138),"BLANK",H2138),H2139),H2140)</f>
        <v>45479</v>
      </c>
      <c r="I2141" s="2">
        <f t="shared" si="4273"/>
        <v>15</v>
      </c>
      <c r="J2141" s="2" t="str">
        <f t="shared" si="4273"/>
        <v>N</v>
      </c>
      <c r="K2141" s="6">
        <f t="shared" si="4273"/>
        <v>0.41666666666666669</v>
      </c>
      <c r="L2141" s="2" t="str">
        <f t="shared" si="4273"/>
        <v>Angela</v>
      </c>
      <c r="M2141" s="2">
        <f t="shared" si="4273"/>
        <v>18.899999999999999</v>
      </c>
      <c r="N2141" s="2">
        <f t="shared" si="4273"/>
        <v>2</v>
      </c>
      <c r="O2141" s="2">
        <f t="shared" si="4273"/>
        <v>2</v>
      </c>
      <c r="P2141" s="2" t="str">
        <f t="shared" si="4273"/>
        <v>dez</v>
      </c>
      <c r="Q2141" s="7" t="str">
        <f>IF($N2141=1,IF(ISERROR(VLOOKUP($P2141,'M1'!$A:$C,Q$2,FALSE)),"NOT PRESENT",VLOOKUP($P2141,'M1'!$A:$C,Q$2,FALSE)),IF($N2141=2,IF(ISERROR(VLOOKUP(DATA!$P2141,'M2'!$A:$C,Q$2,FALSE)),"NOT PRESENT",VLOOKUP(DATA!$P2141,'M2'!$A:$C,Q$2,FALSE)),IF($N2141=0,IF(ISERROR(VLOOKUP($P2141,'M1'!$A:$C,Q$2,FALSE)),IF(ISERROR(VLOOKUP(DATA!$P2141,'M2'!$A:$C,Q$2,FALSE)),"NOT PRESENT",VLOOKUP(DATA!$P2141,'M2'!$A:$C,Q$2,FALSE)),VLOOKUP($P2141,'M1'!$A:$C,Q$2,FALSE)),"SPECIFY METHOD")))</f>
        <v>Debris - Zero</v>
      </c>
      <c r="R2141" s="7" t="str">
        <f>IF($N2141=1,IF(ISERROR(VLOOKUP($P2141,'M1'!$A:$C,R$2,FALSE)),"NOT PRESENT",VLOOKUP($P2141,'M1'!$A:$C,R$2,FALSE)),IF($N2141=2,IF(ISERROR(VLOOKUP(DATA!$P2141,'M2'!$A:$C,R$2,FALSE)),"NOT PRESENT",VLOOKUP(DATA!$P2141,'M2'!$A:$C,R$2,FALSE)),IF($N2141=0,IF(ISERROR(VLOOKUP($P2141,'M1'!$A:$C,R$2,FALSE)),IF(ISERROR(VLOOKUP(DATA!$P2141,'M2'!$A:$C,R$2,FALSE)),"NOT PRESENT",VLOOKUP(DATA!$P2141,'M2'!$A:$C,R$2,FALSE)),VLOOKUP($P2141,'M1'!$A:$C,R$2,FALSE)),"SPECIFY METHOD")))</f>
        <v>No Debris found</v>
      </c>
      <c r="S2141" s="33">
        <f t="shared" si="4253"/>
        <v>0</v>
      </c>
      <c r="T2141" s="2">
        <v>0</v>
      </c>
    </row>
    <row r="2142" spans="2:20">
      <c r="B2142" s="2" t="str">
        <f t="shared" ref="B2142:D2142" si="4274">IF(ISERROR(B2141),IF(ISERROR(B2140),IF(ISERROR(B2139),"BLANK",B2139),B2140),B2141)</f>
        <v>LH</v>
      </c>
      <c r="C2142" s="2" t="str">
        <f t="shared" si="4274"/>
        <v>KK</v>
      </c>
      <c r="D2142" s="2" t="str">
        <f t="shared" si="4274"/>
        <v>BC3</v>
      </c>
      <c r="E2142" s="7" t="str">
        <f>IF(ISERROR(VLOOKUP($D2142,SITES!$A:$E,2,FALSE)),"",VLOOKUP($D2142,SITES!$A:$E,2,FALSE))</f>
        <v>Broward County 3</v>
      </c>
      <c r="F2142" s="4">
        <f>IF(ISERROR(VLOOKUP($D2142,SITES!$A:$E,3,FALSE)),"",VLOOKUP($D2142,SITES!$A:$E,3,FALSE))</f>
        <v>26.158633333333334</v>
      </c>
      <c r="G2142" s="31">
        <f>IF(ISERROR(VLOOKUP($D2142,SITES!$A:$E,4,FALSE)),"",VLOOKUP($D2142,SITES!$A:$E,4,FALSE))</f>
        <v>-80.077349999999996</v>
      </c>
      <c r="H2142" s="50">
        <f t="shared" ref="H2142:P2142" si="4275">IF(ISERROR(H2141),IF(ISERROR(H2140),IF(ISERROR(H2139),"BLANK",H2139),H2140),H2141)</f>
        <v>45479</v>
      </c>
      <c r="I2142" s="2">
        <f t="shared" si="4275"/>
        <v>15</v>
      </c>
      <c r="J2142" s="2" t="str">
        <f t="shared" si="4275"/>
        <v>N</v>
      </c>
      <c r="K2142" s="6">
        <f t="shared" si="4275"/>
        <v>0.41666666666666669</v>
      </c>
      <c r="L2142" s="2" t="str">
        <f t="shared" si="4275"/>
        <v>Angela</v>
      </c>
      <c r="M2142" s="2">
        <f t="shared" si="4275"/>
        <v>18.899999999999999</v>
      </c>
      <c r="N2142" s="2">
        <f t="shared" si="4275"/>
        <v>2</v>
      </c>
      <c r="O2142" s="2">
        <f t="shared" si="4275"/>
        <v>2</v>
      </c>
      <c r="P2142" s="2" t="str">
        <f t="shared" si="4275"/>
        <v>dez</v>
      </c>
      <c r="Q2142" s="7" t="str">
        <f>IF($N2142=1,IF(ISERROR(VLOOKUP($P2142,'M1'!$A:$C,Q$2,FALSE)),"NOT PRESENT",VLOOKUP($P2142,'M1'!$A:$C,Q$2,FALSE)),IF($N2142=2,IF(ISERROR(VLOOKUP(DATA!$P2142,'M2'!$A:$C,Q$2,FALSE)),"NOT PRESENT",VLOOKUP(DATA!$P2142,'M2'!$A:$C,Q$2,FALSE)),IF($N2142=0,IF(ISERROR(VLOOKUP($P2142,'M1'!$A:$C,Q$2,FALSE)),IF(ISERROR(VLOOKUP(DATA!$P2142,'M2'!$A:$C,Q$2,FALSE)),"NOT PRESENT",VLOOKUP(DATA!$P2142,'M2'!$A:$C,Q$2,FALSE)),VLOOKUP($P2142,'M1'!$A:$C,Q$2,FALSE)),"SPECIFY METHOD")))</f>
        <v>Debris - Zero</v>
      </c>
      <c r="R2142" s="7" t="str">
        <f>IF($N2142=1,IF(ISERROR(VLOOKUP($P2142,'M1'!$A:$C,R$2,FALSE)),"NOT PRESENT",VLOOKUP($P2142,'M1'!$A:$C,R$2,FALSE)),IF($N2142=2,IF(ISERROR(VLOOKUP(DATA!$P2142,'M2'!$A:$C,R$2,FALSE)),"NOT PRESENT",VLOOKUP(DATA!$P2142,'M2'!$A:$C,R$2,FALSE)),IF($N2142=0,IF(ISERROR(VLOOKUP($P2142,'M1'!$A:$C,R$2,FALSE)),IF(ISERROR(VLOOKUP(DATA!$P2142,'M2'!$A:$C,R$2,FALSE)),"NOT PRESENT",VLOOKUP(DATA!$P2142,'M2'!$A:$C,R$2,FALSE)),VLOOKUP($P2142,'M1'!$A:$C,R$2,FALSE)),"SPECIFY METHOD")))</f>
        <v>No Debris found</v>
      </c>
      <c r="S2142" s="33">
        <f t="shared" si="4253"/>
        <v>0</v>
      </c>
      <c r="T2142" s="2">
        <v>0</v>
      </c>
    </row>
    <row r="2143" spans="2:20">
      <c r="B2143" s="2" t="str">
        <f t="shared" ref="B2143:D2143" si="4276">IF(ISERROR(B2142),IF(ISERROR(B2141),IF(ISERROR(B2140),"BLANK",B2140),B2141),B2142)</f>
        <v>LH</v>
      </c>
      <c r="C2143" s="2" t="str">
        <f t="shared" si="4276"/>
        <v>KK</v>
      </c>
      <c r="D2143" s="2" t="str">
        <f t="shared" si="4276"/>
        <v>BC3</v>
      </c>
      <c r="E2143" s="7" t="str">
        <f>IF(ISERROR(VLOOKUP($D2143,SITES!$A:$E,2,FALSE)),"",VLOOKUP($D2143,SITES!$A:$E,2,FALSE))</f>
        <v>Broward County 3</v>
      </c>
      <c r="F2143" s="4">
        <f>IF(ISERROR(VLOOKUP($D2143,SITES!$A:$E,3,FALSE)),"",VLOOKUP($D2143,SITES!$A:$E,3,FALSE))</f>
        <v>26.158633333333334</v>
      </c>
      <c r="G2143" s="31">
        <f>IF(ISERROR(VLOOKUP($D2143,SITES!$A:$E,4,FALSE)),"",VLOOKUP($D2143,SITES!$A:$E,4,FALSE))</f>
        <v>-80.077349999999996</v>
      </c>
      <c r="H2143" s="50">
        <f t="shared" ref="H2143:P2143" si="4277">IF(ISERROR(H2142),IF(ISERROR(H2141),IF(ISERROR(H2140),"BLANK",H2140),H2141),H2142)</f>
        <v>45479</v>
      </c>
      <c r="I2143" s="2">
        <f t="shared" si="4277"/>
        <v>15</v>
      </c>
      <c r="J2143" s="2" t="str">
        <f t="shared" si="4277"/>
        <v>N</v>
      </c>
      <c r="K2143" s="6">
        <f t="shared" si="4277"/>
        <v>0.41666666666666669</v>
      </c>
      <c r="L2143" s="2" t="str">
        <f t="shared" si="4277"/>
        <v>Angela</v>
      </c>
      <c r="M2143" s="2">
        <f t="shared" si="4277"/>
        <v>18.899999999999999</v>
      </c>
      <c r="N2143" s="2">
        <f t="shared" si="4277"/>
        <v>2</v>
      </c>
      <c r="O2143" s="2">
        <f t="shared" si="4277"/>
        <v>2</v>
      </c>
      <c r="P2143" s="2" t="str">
        <f t="shared" si="4277"/>
        <v>dez</v>
      </c>
      <c r="Q2143" s="7" t="str">
        <f>IF($N2143=1,IF(ISERROR(VLOOKUP($P2143,'M1'!$A:$C,Q$2,FALSE)),"NOT PRESENT",VLOOKUP($P2143,'M1'!$A:$C,Q$2,FALSE)),IF($N2143=2,IF(ISERROR(VLOOKUP(DATA!$P2143,'M2'!$A:$C,Q$2,FALSE)),"NOT PRESENT",VLOOKUP(DATA!$P2143,'M2'!$A:$C,Q$2,FALSE)),IF($N2143=0,IF(ISERROR(VLOOKUP($P2143,'M1'!$A:$C,Q$2,FALSE)),IF(ISERROR(VLOOKUP(DATA!$P2143,'M2'!$A:$C,Q$2,FALSE)),"NOT PRESENT",VLOOKUP(DATA!$P2143,'M2'!$A:$C,Q$2,FALSE)),VLOOKUP($P2143,'M1'!$A:$C,Q$2,FALSE)),"SPECIFY METHOD")))</f>
        <v>Debris - Zero</v>
      </c>
      <c r="R2143" s="7" t="str">
        <f>IF($N2143=1,IF(ISERROR(VLOOKUP($P2143,'M1'!$A:$C,R$2,FALSE)),"NOT PRESENT",VLOOKUP($P2143,'M1'!$A:$C,R$2,FALSE)),IF($N2143=2,IF(ISERROR(VLOOKUP(DATA!$P2143,'M2'!$A:$C,R$2,FALSE)),"NOT PRESENT",VLOOKUP(DATA!$P2143,'M2'!$A:$C,R$2,FALSE)),IF($N2143=0,IF(ISERROR(VLOOKUP($P2143,'M1'!$A:$C,R$2,FALSE)),IF(ISERROR(VLOOKUP(DATA!$P2143,'M2'!$A:$C,R$2,FALSE)),"NOT PRESENT",VLOOKUP(DATA!$P2143,'M2'!$A:$C,R$2,FALSE)),VLOOKUP($P2143,'M1'!$A:$C,R$2,FALSE)),"SPECIFY METHOD")))</f>
        <v>No Debris found</v>
      </c>
      <c r="S2143" s="33">
        <f t="shared" si="4253"/>
        <v>0</v>
      </c>
      <c r="T2143" s="2">
        <v>0</v>
      </c>
    </row>
    <row r="2144" spans="2:20">
      <c r="B2144" s="2" t="str">
        <f t="shared" ref="B2144:D2144" si="4278">IF(ISERROR(B2143),IF(ISERROR(B2142),IF(ISERROR(B2141),"BLANK",B2141),B2142),B2143)</f>
        <v>LH</v>
      </c>
      <c r="C2144" s="2" t="str">
        <f t="shared" si="4278"/>
        <v>KK</v>
      </c>
      <c r="D2144" s="2" t="str">
        <f t="shared" si="4278"/>
        <v>BC3</v>
      </c>
      <c r="E2144" s="7" t="str">
        <f>IF(ISERROR(VLOOKUP($D2144,SITES!$A:$E,2,FALSE)),"",VLOOKUP($D2144,SITES!$A:$E,2,FALSE))</f>
        <v>Broward County 3</v>
      </c>
      <c r="F2144" s="4">
        <f>IF(ISERROR(VLOOKUP($D2144,SITES!$A:$E,3,FALSE)),"",VLOOKUP($D2144,SITES!$A:$E,3,FALSE))</f>
        <v>26.158633333333334</v>
      </c>
      <c r="G2144" s="31">
        <f>IF(ISERROR(VLOOKUP($D2144,SITES!$A:$E,4,FALSE)),"",VLOOKUP($D2144,SITES!$A:$E,4,FALSE))</f>
        <v>-80.077349999999996</v>
      </c>
      <c r="H2144" s="50">
        <f t="shared" ref="H2144:P2144" si="4279">IF(ISERROR(H2143),IF(ISERROR(H2142),IF(ISERROR(H2141),"BLANK",H2141),H2142),H2143)</f>
        <v>45479</v>
      </c>
      <c r="I2144" s="2">
        <f t="shared" si="4279"/>
        <v>15</v>
      </c>
      <c r="J2144" s="2" t="str">
        <f t="shared" si="4279"/>
        <v>N</v>
      </c>
      <c r="K2144" s="6">
        <f t="shared" si="4279"/>
        <v>0.41666666666666669</v>
      </c>
      <c r="L2144" s="2" t="str">
        <f t="shared" si="4279"/>
        <v>Angela</v>
      </c>
      <c r="M2144" s="2">
        <f t="shared" si="4279"/>
        <v>18.899999999999999</v>
      </c>
      <c r="N2144" s="2">
        <f t="shared" si="4279"/>
        <v>2</v>
      </c>
      <c r="O2144" s="2">
        <f t="shared" si="4279"/>
        <v>2</v>
      </c>
      <c r="P2144" s="2" t="str">
        <f t="shared" si="4279"/>
        <v>dez</v>
      </c>
      <c r="Q2144" s="7" t="str">
        <f>IF($N2144=1,IF(ISERROR(VLOOKUP($P2144,'M1'!$A:$C,Q$2,FALSE)),"NOT PRESENT",VLOOKUP($P2144,'M1'!$A:$C,Q$2,FALSE)),IF($N2144=2,IF(ISERROR(VLOOKUP(DATA!$P2144,'M2'!$A:$C,Q$2,FALSE)),"NOT PRESENT",VLOOKUP(DATA!$P2144,'M2'!$A:$C,Q$2,FALSE)),IF($N2144=0,IF(ISERROR(VLOOKUP($P2144,'M1'!$A:$C,Q$2,FALSE)),IF(ISERROR(VLOOKUP(DATA!$P2144,'M2'!$A:$C,Q$2,FALSE)),"NOT PRESENT",VLOOKUP(DATA!$P2144,'M2'!$A:$C,Q$2,FALSE)),VLOOKUP($P2144,'M1'!$A:$C,Q$2,FALSE)),"SPECIFY METHOD")))</f>
        <v>Debris - Zero</v>
      </c>
      <c r="R2144" s="7" t="str">
        <f>IF($N2144=1,IF(ISERROR(VLOOKUP($P2144,'M1'!$A:$C,R$2,FALSE)),"NOT PRESENT",VLOOKUP($P2144,'M1'!$A:$C,R$2,FALSE)),IF($N2144=2,IF(ISERROR(VLOOKUP(DATA!$P2144,'M2'!$A:$C,R$2,FALSE)),"NOT PRESENT",VLOOKUP(DATA!$P2144,'M2'!$A:$C,R$2,FALSE)),IF($N2144=0,IF(ISERROR(VLOOKUP($P2144,'M1'!$A:$C,R$2,FALSE)),IF(ISERROR(VLOOKUP(DATA!$P2144,'M2'!$A:$C,R$2,FALSE)),"NOT PRESENT",VLOOKUP(DATA!$P2144,'M2'!$A:$C,R$2,FALSE)),VLOOKUP($P2144,'M1'!$A:$C,R$2,FALSE)),"SPECIFY METHOD")))</f>
        <v>No Debris found</v>
      </c>
      <c r="S2144" s="33">
        <f t="shared" si="4253"/>
        <v>0</v>
      </c>
      <c r="T2144" s="2">
        <v>0</v>
      </c>
    </row>
    <row r="2145" spans="2:20">
      <c r="B2145" s="2" t="str">
        <f t="shared" ref="B2145:D2145" si="4280">IF(ISERROR(B2144),IF(ISERROR(B2143),IF(ISERROR(B2142),"BLANK",B2142),B2143),B2144)</f>
        <v>LH</v>
      </c>
      <c r="C2145" s="2" t="str">
        <f t="shared" si="4280"/>
        <v>KK</v>
      </c>
      <c r="D2145" s="2" t="str">
        <f t="shared" si="4280"/>
        <v>BC3</v>
      </c>
      <c r="E2145" s="7" t="str">
        <f>IF(ISERROR(VLOOKUP($D2145,SITES!$A:$E,2,FALSE)),"",VLOOKUP($D2145,SITES!$A:$E,2,FALSE))</f>
        <v>Broward County 3</v>
      </c>
      <c r="F2145" s="4">
        <f>IF(ISERROR(VLOOKUP($D2145,SITES!$A:$E,3,FALSE)),"",VLOOKUP($D2145,SITES!$A:$E,3,FALSE))</f>
        <v>26.158633333333334</v>
      </c>
      <c r="G2145" s="31">
        <f>IF(ISERROR(VLOOKUP($D2145,SITES!$A:$E,4,FALSE)),"",VLOOKUP($D2145,SITES!$A:$E,4,FALSE))</f>
        <v>-80.077349999999996</v>
      </c>
      <c r="H2145" s="50">
        <f t="shared" ref="H2145:P2145" si="4281">IF(ISERROR(H2144),IF(ISERROR(H2143),IF(ISERROR(H2142),"BLANK",H2142),H2143),H2144)</f>
        <v>45479</v>
      </c>
      <c r="I2145" s="2">
        <f t="shared" si="4281"/>
        <v>15</v>
      </c>
      <c r="J2145" s="2" t="str">
        <f t="shared" si="4281"/>
        <v>N</v>
      </c>
      <c r="K2145" s="6">
        <f t="shared" si="4281"/>
        <v>0.41666666666666669</v>
      </c>
      <c r="L2145" s="2" t="str">
        <f t="shared" si="4281"/>
        <v>Angela</v>
      </c>
      <c r="M2145" s="2">
        <f t="shared" si="4281"/>
        <v>18.899999999999999</v>
      </c>
      <c r="N2145" s="2">
        <f t="shared" si="4281"/>
        <v>2</v>
      </c>
      <c r="O2145" s="2">
        <f t="shared" si="4281"/>
        <v>2</v>
      </c>
      <c r="P2145" s="2" t="str">
        <f t="shared" si="4281"/>
        <v>dez</v>
      </c>
      <c r="Q2145" s="7" t="str">
        <f>IF($N2145=1,IF(ISERROR(VLOOKUP($P2145,'M1'!$A:$C,Q$2,FALSE)),"NOT PRESENT",VLOOKUP($P2145,'M1'!$A:$C,Q$2,FALSE)),IF($N2145=2,IF(ISERROR(VLOOKUP(DATA!$P2145,'M2'!$A:$C,Q$2,FALSE)),"NOT PRESENT",VLOOKUP(DATA!$P2145,'M2'!$A:$C,Q$2,FALSE)),IF($N2145=0,IF(ISERROR(VLOOKUP($P2145,'M1'!$A:$C,Q$2,FALSE)),IF(ISERROR(VLOOKUP(DATA!$P2145,'M2'!$A:$C,Q$2,FALSE)),"NOT PRESENT",VLOOKUP(DATA!$P2145,'M2'!$A:$C,Q$2,FALSE)),VLOOKUP($P2145,'M1'!$A:$C,Q$2,FALSE)),"SPECIFY METHOD")))</f>
        <v>Debris - Zero</v>
      </c>
      <c r="R2145" s="7" t="str">
        <f>IF($N2145=1,IF(ISERROR(VLOOKUP($P2145,'M1'!$A:$C,R$2,FALSE)),"NOT PRESENT",VLOOKUP($P2145,'M1'!$A:$C,R$2,FALSE)),IF($N2145=2,IF(ISERROR(VLOOKUP(DATA!$P2145,'M2'!$A:$C,R$2,FALSE)),"NOT PRESENT",VLOOKUP(DATA!$P2145,'M2'!$A:$C,R$2,FALSE)),IF($N2145=0,IF(ISERROR(VLOOKUP($P2145,'M1'!$A:$C,R$2,FALSE)),IF(ISERROR(VLOOKUP(DATA!$P2145,'M2'!$A:$C,R$2,FALSE)),"NOT PRESENT",VLOOKUP(DATA!$P2145,'M2'!$A:$C,R$2,FALSE)),VLOOKUP($P2145,'M1'!$A:$C,R$2,FALSE)),"SPECIFY METHOD")))</f>
        <v>No Debris found</v>
      </c>
      <c r="S2145" s="33">
        <f t="shared" si="4253"/>
        <v>0</v>
      </c>
      <c r="T2145" s="2">
        <v>0</v>
      </c>
    </row>
    <row r="2146" spans="2:20">
      <c r="B2146" s="2" t="str">
        <f t="shared" ref="B2146:D2146" si="4282">IF(ISERROR(B2145),IF(ISERROR(B2144),IF(ISERROR(B2143),"BLANK",B2143),B2144),B2145)</f>
        <v>LH</v>
      </c>
      <c r="C2146" s="2" t="str">
        <f t="shared" si="4282"/>
        <v>KK</v>
      </c>
      <c r="D2146" s="2" t="str">
        <f t="shared" si="4282"/>
        <v>BC3</v>
      </c>
      <c r="E2146" s="7" t="str">
        <f>IF(ISERROR(VLOOKUP($D2146,SITES!$A:$E,2,FALSE)),"",VLOOKUP($D2146,SITES!$A:$E,2,FALSE))</f>
        <v>Broward County 3</v>
      </c>
      <c r="F2146" s="4">
        <f>IF(ISERROR(VLOOKUP($D2146,SITES!$A:$E,3,FALSE)),"",VLOOKUP($D2146,SITES!$A:$E,3,FALSE))</f>
        <v>26.158633333333334</v>
      </c>
      <c r="G2146" s="31">
        <f>IF(ISERROR(VLOOKUP($D2146,SITES!$A:$E,4,FALSE)),"",VLOOKUP($D2146,SITES!$A:$E,4,FALSE))</f>
        <v>-80.077349999999996</v>
      </c>
      <c r="H2146" s="50">
        <f t="shared" ref="H2146:P2146" si="4283">IF(ISERROR(H2145),IF(ISERROR(H2144),IF(ISERROR(H2143),"BLANK",H2143),H2144),H2145)</f>
        <v>45479</v>
      </c>
      <c r="I2146" s="2">
        <f t="shared" si="4283"/>
        <v>15</v>
      </c>
      <c r="J2146" s="2" t="str">
        <f t="shared" si="4283"/>
        <v>N</v>
      </c>
      <c r="K2146" s="6">
        <f t="shared" si="4283"/>
        <v>0.41666666666666669</v>
      </c>
      <c r="L2146" s="2" t="str">
        <f t="shared" si="4283"/>
        <v>Angela</v>
      </c>
      <c r="M2146" s="2">
        <f t="shared" si="4283"/>
        <v>18.899999999999999</v>
      </c>
      <c r="N2146" s="2">
        <f t="shared" si="4283"/>
        <v>2</v>
      </c>
      <c r="O2146" s="2">
        <f t="shared" si="4283"/>
        <v>2</v>
      </c>
      <c r="P2146" s="2" t="str">
        <f t="shared" si="4283"/>
        <v>dez</v>
      </c>
      <c r="Q2146" s="7" t="str">
        <f>IF($N2146=1,IF(ISERROR(VLOOKUP($P2146,'M1'!$A:$C,Q$2,FALSE)),"NOT PRESENT",VLOOKUP($P2146,'M1'!$A:$C,Q$2,FALSE)),IF($N2146=2,IF(ISERROR(VLOOKUP(DATA!$P2146,'M2'!$A:$C,Q$2,FALSE)),"NOT PRESENT",VLOOKUP(DATA!$P2146,'M2'!$A:$C,Q$2,FALSE)),IF($N2146=0,IF(ISERROR(VLOOKUP($P2146,'M1'!$A:$C,Q$2,FALSE)),IF(ISERROR(VLOOKUP(DATA!$P2146,'M2'!$A:$C,Q$2,FALSE)),"NOT PRESENT",VLOOKUP(DATA!$P2146,'M2'!$A:$C,Q$2,FALSE)),VLOOKUP($P2146,'M1'!$A:$C,Q$2,FALSE)),"SPECIFY METHOD")))</f>
        <v>Debris - Zero</v>
      </c>
      <c r="R2146" s="7" t="str">
        <f>IF($N2146=1,IF(ISERROR(VLOOKUP($P2146,'M1'!$A:$C,R$2,FALSE)),"NOT PRESENT",VLOOKUP($P2146,'M1'!$A:$C,R$2,FALSE)),IF($N2146=2,IF(ISERROR(VLOOKUP(DATA!$P2146,'M2'!$A:$C,R$2,FALSE)),"NOT PRESENT",VLOOKUP(DATA!$P2146,'M2'!$A:$C,R$2,FALSE)),IF($N2146=0,IF(ISERROR(VLOOKUP($P2146,'M1'!$A:$C,R$2,FALSE)),IF(ISERROR(VLOOKUP(DATA!$P2146,'M2'!$A:$C,R$2,FALSE)),"NOT PRESENT",VLOOKUP(DATA!$P2146,'M2'!$A:$C,R$2,FALSE)),VLOOKUP($P2146,'M1'!$A:$C,R$2,FALSE)),"SPECIFY METHOD")))</f>
        <v>No Debris found</v>
      </c>
      <c r="S2146" s="33">
        <f t="shared" si="4253"/>
        <v>0</v>
      </c>
      <c r="T2146" s="2">
        <v>0</v>
      </c>
    </row>
    <row r="2147" spans="2:20">
      <c r="B2147" s="2" t="str">
        <f t="shared" ref="B2147:D2147" si="4284">IF(ISERROR(B2146),IF(ISERROR(B2145),IF(ISERROR(B2144),"BLANK",B2144),B2145),B2146)</f>
        <v>LH</v>
      </c>
      <c r="C2147" s="2" t="str">
        <f t="shared" si="4284"/>
        <v>KK</v>
      </c>
      <c r="D2147" s="2" t="str">
        <f t="shared" si="4284"/>
        <v>BC3</v>
      </c>
      <c r="E2147" s="7" t="str">
        <f>IF(ISERROR(VLOOKUP($D2147,SITES!$A:$E,2,FALSE)),"",VLOOKUP($D2147,SITES!$A:$E,2,FALSE))</f>
        <v>Broward County 3</v>
      </c>
      <c r="F2147" s="4">
        <f>IF(ISERROR(VLOOKUP($D2147,SITES!$A:$E,3,FALSE)),"",VLOOKUP($D2147,SITES!$A:$E,3,FALSE))</f>
        <v>26.158633333333334</v>
      </c>
      <c r="G2147" s="31">
        <f>IF(ISERROR(VLOOKUP($D2147,SITES!$A:$E,4,FALSE)),"",VLOOKUP($D2147,SITES!$A:$E,4,FALSE))</f>
        <v>-80.077349999999996</v>
      </c>
      <c r="H2147" s="50">
        <f t="shared" ref="H2147:P2147" si="4285">IF(ISERROR(H2146),IF(ISERROR(H2145),IF(ISERROR(H2144),"BLANK",H2144),H2145),H2146)</f>
        <v>45479</v>
      </c>
      <c r="I2147" s="2">
        <f t="shared" si="4285"/>
        <v>15</v>
      </c>
      <c r="J2147" s="2" t="str">
        <f t="shared" si="4285"/>
        <v>N</v>
      </c>
      <c r="K2147" s="6">
        <f t="shared" si="4285"/>
        <v>0.41666666666666669</v>
      </c>
      <c r="L2147" s="2" t="str">
        <f t="shared" si="4285"/>
        <v>Angela</v>
      </c>
      <c r="M2147" s="2">
        <f t="shared" si="4285"/>
        <v>18.899999999999999</v>
      </c>
      <c r="N2147" s="2">
        <f t="shared" si="4285"/>
        <v>2</v>
      </c>
      <c r="O2147" s="2">
        <f t="shared" si="4285"/>
        <v>2</v>
      </c>
      <c r="P2147" s="2" t="str">
        <f t="shared" si="4285"/>
        <v>dez</v>
      </c>
      <c r="Q2147" s="7" t="str">
        <f>IF($N2147=1,IF(ISERROR(VLOOKUP($P2147,'M1'!$A:$C,Q$2,FALSE)),"NOT PRESENT",VLOOKUP($P2147,'M1'!$A:$C,Q$2,FALSE)),IF($N2147=2,IF(ISERROR(VLOOKUP(DATA!$P2147,'M2'!$A:$C,Q$2,FALSE)),"NOT PRESENT",VLOOKUP(DATA!$P2147,'M2'!$A:$C,Q$2,FALSE)),IF($N2147=0,IF(ISERROR(VLOOKUP($P2147,'M1'!$A:$C,Q$2,FALSE)),IF(ISERROR(VLOOKUP(DATA!$P2147,'M2'!$A:$C,Q$2,FALSE)),"NOT PRESENT",VLOOKUP(DATA!$P2147,'M2'!$A:$C,Q$2,FALSE)),VLOOKUP($P2147,'M1'!$A:$C,Q$2,FALSE)),"SPECIFY METHOD")))</f>
        <v>Debris - Zero</v>
      </c>
      <c r="R2147" s="7" t="str">
        <f>IF($N2147=1,IF(ISERROR(VLOOKUP($P2147,'M1'!$A:$C,R$2,FALSE)),"NOT PRESENT",VLOOKUP($P2147,'M1'!$A:$C,R$2,FALSE)),IF($N2147=2,IF(ISERROR(VLOOKUP(DATA!$P2147,'M2'!$A:$C,R$2,FALSE)),"NOT PRESENT",VLOOKUP(DATA!$P2147,'M2'!$A:$C,R$2,FALSE)),IF($N2147=0,IF(ISERROR(VLOOKUP($P2147,'M1'!$A:$C,R$2,FALSE)),IF(ISERROR(VLOOKUP(DATA!$P2147,'M2'!$A:$C,R$2,FALSE)),"NOT PRESENT",VLOOKUP(DATA!$P2147,'M2'!$A:$C,R$2,FALSE)),VLOOKUP($P2147,'M1'!$A:$C,R$2,FALSE)),"SPECIFY METHOD")))</f>
        <v>No Debris found</v>
      </c>
      <c r="S2147" s="33">
        <f t="shared" si="4253"/>
        <v>0</v>
      </c>
      <c r="T2147" s="2">
        <v>0</v>
      </c>
    </row>
    <row r="2148" spans="2:20">
      <c r="B2148" s="2" t="str">
        <f t="shared" ref="B2148:D2148" si="4286">IF(ISERROR(B2147),IF(ISERROR(B2146),IF(ISERROR(B2145),"BLANK",B2145),B2146),B2147)</f>
        <v>LH</v>
      </c>
      <c r="C2148" s="2" t="str">
        <f t="shared" si="4286"/>
        <v>KK</v>
      </c>
      <c r="D2148" s="2" t="str">
        <f t="shared" si="4286"/>
        <v>BC3</v>
      </c>
      <c r="E2148" s="7" t="str">
        <f>IF(ISERROR(VLOOKUP($D2148,SITES!$A:$E,2,FALSE)),"",VLOOKUP($D2148,SITES!$A:$E,2,FALSE))</f>
        <v>Broward County 3</v>
      </c>
      <c r="F2148" s="4">
        <f>IF(ISERROR(VLOOKUP($D2148,SITES!$A:$E,3,FALSE)),"",VLOOKUP($D2148,SITES!$A:$E,3,FALSE))</f>
        <v>26.158633333333334</v>
      </c>
      <c r="G2148" s="31">
        <f>IF(ISERROR(VLOOKUP($D2148,SITES!$A:$E,4,FALSE)),"",VLOOKUP($D2148,SITES!$A:$E,4,FALSE))</f>
        <v>-80.077349999999996</v>
      </c>
      <c r="H2148" s="50">
        <f t="shared" ref="H2148:P2148" si="4287">IF(ISERROR(H2147),IF(ISERROR(H2146),IF(ISERROR(H2145),"BLANK",H2145),H2146),H2147)</f>
        <v>45479</v>
      </c>
      <c r="I2148" s="2">
        <f t="shared" si="4287"/>
        <v>15</v>
      </c>
      <c r="J2148" s="2" t="str">
        <f t="shared" si="4287"/>
        <v>N</v>
      </c>
      <c r="K2148" s="6">
        <f t="shared" si="4287"/>
        <v>0.41666666666666669</v>
      </c>
      <c r="L2148" s="2" t="str">
        <f t="shared" si="4287"/>
        <v>Angela</v>
      </c>
      <c r="M2148" s="2">
        <f t="shared" si="4287"/>
        <v>18.899999999999999</v>
      </c>
      <c r="N2148" s="2">
        <f t="shared" si="4287"/>
        <v>2</v>
      </c>
      <c r="O2148" s="2">
        <f t="shared" si="4287"/>
        <v>2</v>
      </c>
      <c r="P2148" s="2" t="str">
        <f t="shared" si="4287"/>
        <v>dez</v>
      </c>
      <c r="Q2148" s="7" t="str">
        <f>IF($N2148=1,IF(ISERROR(VLOOKUP($P2148,'M1'!$A:$C,Q$2,FALSE)),"NOT PRESENT",VLOOKUP($P2148,'M1'!$A:$C,Q$2,FALSE)),IF($N2148=2,IF(ISERROR(VLOOKUP(DATA!$P2148,'M2'!$A:$C,Q$2,FALSE)),"NOT PRESENT",VLOOKUP(DATA!$P2148,'M2'!$A:$C,Q$2,FALSE)),IF($N2148=0,IF(ISERROR(VLOOKUP($P2148,'M1'!$A:$C,Q$2,FALSE)),IF(ISERROR(VLOOKUP(DATA!$P2148,'M2'!$A:$C,Q$2,FALSE)),"NOT PRESENT",VLOOKUP(DATA!$P2148,'M2'!$A:$C,Q$2,FALSE)),VLOOKUP($P2148,'M1'!$A:$C,Q$2,FALSE)),"SPECIFY METHOD")))</f>
        <v>Debris - Zero</v>
      </c>
      <c r="R2148" s="7" t="str">
        <f>IF($N2148=1,IF(ISERROR(VLOOKUP($P2148,'M1'!$A:$C,R$2,FALSE)),"NOT PRESENT",VLOOKUP($P2148,'M1'!$A:$C,R$2,FALSE)),IF($N2148=2,IF(ISERROR(VLOOKUP(DATA!$P2148,'M2'!$A:$C,R$2,FALSE)),"NOT PRESENT",VLOOKUP(DATA!$P2148,'M2'!$A:$C,R$2,FALSE)),IF($N2148=0,IF(ISERROR(VLOOKUP($P2148,'M1'!$A:$C,R$2,FALSE)),IF(ISERROR(VLOOKUP(DATA!$P2148,'M2'!$A:$C,R$2,FALSE)),"NOT PRESENT",VLOOKUP(DATA!$P2148,'M2'!$A:$C,R$2,FALSE)),VLOOKUP($P2148,'M1'!$A:$C,R$2,FALSE)),"SPECIFY METHOD")))</f>
        <v>No Debris found</v>
      </c>
      <c r="S2148" s="33">
        <f t="shared" si="4253"/>
        <v>0</v>
      </c>
      <c r="T2148" s="2">
        <v>0</v>
      </c>
    </row>
    <row r="2149" spans="2:20">
      <c r="B2149" s="2" t="str">
        <f t="shared" ref="B2149:D2149" si="4288">IF(ISERROR(B2148),IF(ISERROR(B2147),IF(ISERROR(B2146),"BLANK",B2146),B2147),B2148)</f>
        <v>LH</v>
      </c>
      <c r="C2149" s="2" t="str">
        <f t="shared" si="4288"/>
        <v>KK</v>
      </c>
      <c r="D2149" s="2" t="str">
        <f t="shared" si="4288"/>
        <v>BC3</v>
      </c>
      <c r="E2149" s="7" t="str">
        <f>IF(ISERROR(VLOOKUP($D2149,SITES!$A:$E,2,FALSE)),"",VLOOKUP($D2149,SITES!$A:$E,2,FALSE))</f>
        <v>Broward County 3</v>
      </c>
      <c r="F2149" s="4">
        <f>IF(ISERROR(VLOOKUP($D2149,SITES!$A:$E,3,FALSE)),"",VLOOKUP($D2149,SITES!$A:$E,3,FALSE))</f>
        <v>26.158633333333334</v>
      </c>
      <c r="G2149" s="31">
        <f>IF(ISERROR(VLOOKUP($D2149,SITES!$A:$E,4,FALSE)),"",VLOOKUP($D2149,SITES!$A:$E,4,FALSE))</f>
        <v>-80.077349999999996</v>
      </c>
      <c r="H2149" s="50">
        <f t="shared" ref="H2149:P2149" si="4289">IF(ISERROR(H2148),IF(ISERROR(H2147),IF(ISERROR(H2146),"BLANK",H2146),H2147),H2148)</f>
        <v>45479</v>
      </c>
      <c r="I2149" s="2">
        <f t="shared" si="4289"/>
        <v>15</v>
      </c>
      <c r="J2149" s="2" t="str">
        <f t="shared" si="4289"/>
        <v>N</v>
      </c>
      <c r="K2149" s="6">
        <f t="shared" si="4289"/>
        <v>0.41666666666666669</v>
      </c>
      <c r="L2149" s="2" t="str">
        <f t="shared" si="4289"/>
        <v>Angela</v>
      </c>
      <c r="M2149" s="2">
        <f t="shared" si="4289"/>
        <v>18.899999999999999</v>
      </c>
      <c r="N2149" s="2">
        <f t="shared" si="4289"/>
        <v>2</v>
      </c>
      <c r="O2149" s="2">
        <f t="shared" si="4289"/>
        <v>2</v>
      </c>
      <c r="P2149" s="2" t="str">
        <f t="shared" si="4289"/>
        <v>dez</v>
      </c>
      <c r="Q2149" s="7" t="str">
        <f>IF($N2149=1,IF(ISERROR(VLOOKUP($P2149,'M1'!$A:$C,Q$2,FALSE)),"NOT PRESENT",VLOOKUP($P2149,'M1'!$A:$C,Q$2,FALSE)),IF($N2149=2,IF(ISERROR(VLOOKUP(DATA!$P2149,'M2'!$A:$C,Q$2,FALSE)),"NOT PRESENT",VLOOKUP(DATA!$P2149,'M2'!$A:$C,Q$2,FALSE)),IF($N2149=0,IF(ISERROR(VLOOKUP($P2149,'M1'!$A:$C,Q$2,FALSE)),IF(ISERROR(VLOOKUP(DATA!$P2149,'M2'!$A:$C,Q$2,FALSE)),"NOT PRESENT",VLOOKUP(DATA!$P2149,'M2'!$A:$C,Q$2,FALSE)),VLOOKUP($P2149,'M1'!$A:$C,Q$2,FALSE)),"SPECIFY METHOD")))</f>
        <v>Debris - Zero</v>
      </c>
      <c r="R2149" s="7" t="str">
        <f>IF($N2149=1,IF(ISERROR(VLOOKUP($P2149,'M1'!$A:$C,R$2,FALSE)),"NOT PRESENT",VLOOKUP($P2149,'M1'!$A:$C,R$2,FALSE)),IF($N2149=2,IF(ISERROR(VLOOKUP(DATA!$P2149,'M2'!$A:$C,R$2,FALSE)),"NOT PRESENT",VLOOKUP(DATA!$P2149,'M2'!$A:$C,R$2,FALSE)),IF($N2149=0,IF(ISERROR(VLOOKUP($P2149,'M1'!$A:$C,R$2,FALSE)),IF(ISERROR(VLOOKUP(DATA!$P2149,'M2'!$A:$C,R$2,FALSE)),"NOT PRESENT",VLOOKUP(DATA!$P2149,'M2'!$A:$C,R$2,FALSE)),VLOOKUP($P2149,'M1'!$A:$C,R$2,FALSE)),"SPECIFY METHOD")))</f>
        <v>No Debris found</v>
      </c>
      <c r="S2149" s="33">
        <f t="shared" si="4253"/>
        <v>0</v>
      </c>
      <c r="T2149" s="2">
        <v>0</v>
      </c>
    </row>
    <row r="2150" spans="2:20">
      <c r="B2150" s="2" t="str">
        <f t="shared" ref="B2150:D2150" si="4290">IF(ISERROR(B2149),IF(ISERROR(B2148),IF(ISERROR(B2147),"BLANK",B2147),B2148),B2149)</f>
        <v>LH</v>
      </c>
      <c r="C2150" s="2" t="str">
        <f t="shared" si="4290"/>
        <v>KK</v>
      </c>
      <c r="D2150" s="2" t="str">
        <f t="shared" si="4290"/>
        <v>BC3</v>
      </c>
      <c r="E2150" s="7" t="str">
        <f>IF(ISERROR(VLOOKUP($D2150,SITES!$A:$E,2,FALSE)),"",VLOOKUP($D2150,SITES!$A:$E,2,FALSE))</f>
        <v>Broward County 3</v>
      </c>
      <c r="F2150" s="4">
        <f>IF(ISERROR(VLOOKUP($D2150,SITES!$A:$E,3,FALSE)),"",VLOOKUP($D2150,SITES!$A:$E,3,FALSE))</f>
        <v>26.158633333333334</v>
      </c>
      <c r="G2150" s="31">
        <f>IF(ISERROR(VLOOKUP($D2150,SITES!$A:$E,4,FALSE)),"",VLOOKUP($D2150,SITES!$A:$E,4,FALSE))</f>
        <v>-80.077349999999996</v>
      </c>
      <c r="H2150" s="50">
        <f t="shared" ref="H2150:P2150" si="4291">IF(ISERROR(H2149),IF(ISERROR(H2148),IF(ISERROR(H2147),"BLANK",H2147),H2148),H2149)</f>
        <v>45479</v>
      </c>
      <c r="I2150" s="2">
        <f t="shared" si="4291"/>
        <v>15</v>
      </c>
      <c r="J2150" s="2" t="str">
        <f t="shared" si="4291"/>
        <v>N</v>
      </c>
      <c r="K2150" s="6">
        <f t="shared" si="4291"/>
        <v>0.41666666666666669</v>
      </c>
      <c r="L2150" s="2" t="str">
        <f t="shared" si="4291"/>
        <v>Angela</v>
      </c>
      <c r="M2150" s="2">
        <f t="shared" si="4291"/>
        <v>18.899999999999999</v>
      </c>
      <c r="N2150" s="2">
        <f t="shared" si="4291"/>
        <v>2</v>
      </c>
      <c r="O2150" s="2">
        <f t="shared" si="4291"/>
        <v>2</v>
      </c>
      <c r="P2150" s="2" t="str">
        <f t="shared" si="4291"/>
        <v>dez</v>
      </c>
      <c r="Q2150" s="7" t="str">
        <f>IF($N2150=1,IF(ISERROR(VLOOKUP($P2150,'M1'!$A:$C,Q$2,FALSE)),"NOT PRESENT",VLOOKUP($P2150,'M1'!$A:$C,Q$2,FALSE)),IF($N2150=2,IF(ISERROR(VLOOKUP(DATA!$P2150,'M2'!$A:$C,Q$2,FALSE)),"NOT PRESENT",VLOOKUP(DATA!$P2150,'M2'!$A:$C,Q$2,FALSE)),IF($N2150=0,IF(ISERROR(VLOOKUP($P2150,'M1'!$A:$C,Q$2,FALSE)),IF(ISERROR(VLOOKUP(DATA!$P2150,'M2'!$A:$C,Q$2,FALSE)),"NOT PRESENT",VLOOKUP(DATA!$P2150,'M2'!$A:$C,Q$2,FALSE)),VLOOKUP($P2150,'M1'!$A:$C,Q$2,FALSE)),"SPECIFY METHOD")))</f>
        <v>Debris - Zero</v>
      </c>
      <c r="R2150" s="7" t="str">
        <f>IF($N2150=1,IF(ISERROR(VLOOKUP($P2150,'M1'!$A:$C,R$2,FALSE)),"NOT PRESENT",VLOOKUP($P2150,'M1'!$A:$C,R$2,FALSE)),IF($N2150=2,IF(ISERROR(VLOOKUP(DATA!$P2150,'M2'!$A:$C,R$2,FALSE)),"NOT PRESENT",VLOOKUP(DATA!$P2150,'M2'!$A:$C,R$2,FALSE)),IF($N2150=0,IF(ISERROR(VLOOKUP($P2150,'M1'!$A:$C,R$2,FALSE)),IF(ISERROR(VLOOKUP(DATA!$P2150,'M2'!$A:$C,R$2,FALSE)),"NOT PRESENT",VLOOKUP(DATA!$P2150,'M2'!$A:$C,R$2,FALSE)),VLOOKUP($P2150,'M1'!$A:$C,R$2,FALSE)),"SPECIFY METHOD")))</f>
        <v>No Debris found</v>
      </c>
      <c r="S2150" s="33">
        <f t="shared" si="4253"/>
        <v>0</v>
      </c>
      <c r="T2150" s="2">
        <v>0</v>
      </c>
    </row>
    <row r="2151" spans="2:20">
      <c r="B2151" s="2" t="str">
        <f t="shared" ref="B2151:D2151" si="4292">IF(ISERROR(B2150),IF(ISERROR(B2149),IF(ISERROR(B2148),"BLANK",B2148),B2149),B2150)</f>
        <v>LH</v>
      </c>
      <c r="C2151" s="2" t="str">
        <f t="shared" si="4292"/>
        <v>KK</v>
      </c>
      <c r="D2151" s="2" t="str">
        <f t="shared" si="4292"/>
        <v>BC3</v>
      </c>
      <c r="E2151" s="7" t="str">
        <f>IF(ISERROR(VLOOKUP($D2151,SITES!$A:$E,2,FALSE)),"",VLOOKUP($D2151,SITES!$A:$E,2,FALSE))</f>
        <v>Broward County 3</v>
      </c>
      <c r="F2151" s="4">
        <f>IF(ISERROR(VLOOKUP($D2151,SITES!$A:$E,3,FALSE)),"",VLOOKUP($D2151,SITES!$A:$E,3,FALSE))</f>
        <v>26.158633333333334</v>
      </c>
      <c r="G2151" s="31">
        <f>IF(ISERROR(VLOOKUP($D2151,SITES!$A:$E,4,FALSE)),"",VLOOKUP($D2151,SITES!$A:$E,4,FALSE))</f>
        <v>-80.077349999999996</v>
      </c>
      <c r="H2151" s="50">
        <f t="shared" ref="H2151:P2151" si="4293">IF(ISERROR(H2150),IF(ISERROR(H2149),IF(ISERROR(H2148),"BLANK",H2148),H2149),H2150)</f>
        <v>45479</v>
      </c>
      <c r="I2151" s="2">
        <f t="shared" si="4293"/>
        <v>15</v>
      </c>
      <c r="J2151" s="2" t="str">
        <f t="shared" si="4293"/>
        <v>N</v>
      </c>
      <c r="K2151" s="6">
        <f t="shared" si="4293"/>
        <v>0.41666666666666669</v>
      </c>
      <c r="L2151" s="2" t="str">
        <f t="shared" si="4293"/>
        <v>Angela</v>
      </c>
      <c r="M2151" s="2">
        <f t="shared" si="4293"/>
        <v>18.899999999999999</v>
      </c>
      <c r="N2151" s="2">
        <f t="shared" si="4293"/>
        <v>2</v>
      </c>
      <c r="O2151" s="2">
        <f t="shared" si="4293"/>
        <v>2</v>
      </c>
      <c r="P2151" s="2" t="str">
        <f t="shared" si="4293"/>
        <v>dez</v>
      </c>
      <c r="Q2151" s="7" t="str">
        <f>IF($N2151=1,IF(ISERROR(VLOOKUP($P2151,'M1'!$A:$C,Q$2,FALSE)),"NOT PRESENT",VLOOKUP($P2151,'M1'!$A:$C,Q$2,FALSE)),IF($N2151=2,IF(ISERROR(VLOOKUP(DATA!$P2151,'M2'!$A:$C,Q$2,FALSE)),"NOT PRESENT",VLOOKUP(DATA!$P2151,'M2'!$A:$C,Q$2,FALSE)),IF($N2151=0,IF(ISERROR(VLOOKUP($P2151,'M1'!$A:$C,Q$2,FALSE)),IF(ISERROR(VLOOKUP(DATA!$P2151,'M2'!$A:$C,Q$2,FALSE)),"NOT PRESENT",VLOOKUP(DATA!$P2151,'M2'!$A:$C,Q$2,FALSE)),VLOOKUP($P2151,'M1'!$A:$C,Q$2,FALSE)),"SPECIFY METHOD")))</f>
        <v>Debris - Zero</v>
      </c>
      <c r="R2151" s="7" t="str">
        <f>IF($N2151=1,IF(ISERROR(VLOOKUP($P2151,'M1'!$A:$C,R$2,FALSE)),"NOT PRESENT",VLOOKUP($P2151,'M1'!$A:$C,R$2,FALSE)),IF($N2151=2,IF(ISERROR(VLOOKUP(DATA!$P2151,'M2'!$A:$C,R$2,FALSE)),"NOT PRESENT",VLOOKUP(DATA!$P2151,'M2'!$A:$C,R$2,FALSE)),IF($N2151=0,IF(ISERROR(VLOOKUP($P2151,'M1'!$A:$C,R$2,FALSE)),IF(ISERROR(VLOOKUP(DATA!$P2151,'M2'!$A:$C,R$2,FALSE)),"NOT PRESENT",VLOOKUP(DATA!$P2151,'M2'!$A:$C,R$2,FALSE)),VLOOKUP($P2151,'M1'!$A:$C,R$2,FALSE)),"SPECIFY METHOD")))</f>
        <v>No Debris found</v>
      </c>
      <c r="S2151" s="33">
        <f t="shared" si="4253"/>
        <v>0</v>
      </c>
      <c r="T2151" s="2">
        <v>0</v>
      </c>
    </row>
    <row r="2152" spans="2:20">
      <c r="B2152" s="2" t="str">
        <f t="shared" ref="B2152:D2152" si="4294">IF(ISERROR(B2151),IF(ISERROR(B2150),IF(ISERROR(B2149),"BLANK",B2149),B2150),B2151)</f>
        <v>LH</v>
      </c>
      <c r="C2152" s="2" t="str">
        <f t="shared" si="4294"/>
        <v>KK</v>
      </c>
      <c r="D2152" s="2" t="str">
        <f t="shared" si="4294"/>
        <v>BC3</v>
      </c>
      <c r="E2152" s="7" t="str">
        <f>IF(ISERROR(VLOOKUP($D2152,SITES!$A:$E,2,FALSE)),"",VLOOKUP($D2152,SITES!$A:$E,2,FALSE))</f>
        <v>Broward County 3</v>
      </c>
      <c r="F2152" s="4">
        <f>IF(ISERROR(VLOOKUP($D2152,SITES!$A:$E,3,FALSE)),"",VLOOKUP($D2152,SITES!$A:$E,3,FALSE))</f>
        <v>26.158633333333334</v>
      </c>
      <c r="G2152" s="31">
        <f>IF(ISERROR(VLOOKUP($D2152,SITES!$A:$E,4,FALSE)),"",VLOOKUP($D2152,SITES!$A:$E,4,FALSE))</f>
        <v>-80.077349999999996</v>
      </c>
      <c r="H2152" s="50">
        <f t="shared" ref="H2152:P2152" si="4295">IF(ISERROR(H2151),IF(ISERROR(H2150),IF(ISERROR(H2149),"BLANK",H2149),H2150),H2151)</f>
        <v>45479</v>
      </c>
      <c r="I2152" s="2">
        <f t="shared" si="4295"/>
        <v>15</v>
      </c>
      <c r="J2152" s="2" t="str">
        <f t="shared" si="4295"/>
        <v>N</v>
      </c>
      <c r="K2152" s="6">
        <f t="shared" si="4295"/>
        <v>0.41666666666666669</v>
      </c>
      <c r="L2152" s="2" t="str">
        <f t="shared" si="4295"/>
        <v>Angela</v>
      </c>
      <c r="M2152" s="2">
        <f t="shared" si="4295"/>
        <v>18.899999999999999</v>
      </c>
      <c r="N2152" s="2">
        <f t="shared" si="4295"/>
        <v>2</v>
      </c>
      <c r="O2152" s="2">
        <f t="shared" si="4295"/>
        <v>2</v>
      </c>
      <c r="P2152" s="2" t="str">
        <f t="shared" si="4295"/>
        <v>dez</v>
      </c>
      <c r="Q2152" s="7" t="str">
        <f>IF($N2152=1,IF(ISERROR(VLOOKUP($P2152,'M1'!$A:$C,Q$2,FALSE)),"NOT PRESENT",VLOOKUP($P2152,'M1'!$A:$C,Q$2,FALSE)),IF($N2152=2,IF(ISERROR(VLOOKUP(DATA!$P2152,'M2'!$A:$C,Q$2,FALSE)),"NOT PRESENT",VLOOKUP(DATA!$P2152,'M2'!$A:$C,Q$2,FALSE)),IF($N2152=0,IF(ISERROR(VLOOKUP($P2152,'M1'!$A:$C,Q$2,FALSE)),IF(ISERROR(VLOOKUP(DATA!$P2152,'M2'!$A:$C,Q$2,FALSE)),"NOT PRESENT",VLOOKUP(DATA!$P2152,'M2'!$A:$C,Q$2,FALSE)),VLOOKUP($P2152,'M1'!$A:$C,Q$2,FALSE)),"SPECIFY METHOD")))</f>
        <v>Debris - Zero</v>
      </c>
      <c r="R2152" s="7" t="str">
        <f>IF($N2152=1,IF(ISERROR(VLOOKUP($P2152,'M1'!$A:$C,R$2,FALSE)),"NOT PRESENT",VLOOKUP($P2152,'M1'!$A:$C,R$2,FALSE)),IF($N2152=2,IF(ISERROR(VLOOKUP(DATA!$P2152,'M2'!$A:$C,R$2,FALSE)),"NOT PRESENT",VLOOKUP(DATA!$P2152,'M2'!$A:$C,R$2,FALSE)),IF($N2152=0,IF(ISERROR(VLOOKUP($P2152,'M1'!$A:$C,R$2,FALSE)),IF(ISERROR(VLOOKUP(DATA!$P2152,'M2'!$A:$C,R$2,FALSE)),"NOT PRESENT",VLOOKUP(DATA!$P2152,'M2'!$A:$C,R$2,FALSE)),VLOOKUP($P2152,'M1'!$A:$C,R$2,FALSE)),"SPECIFY METHOD")))</f>
        <v>No Debris found</v>
      </c>
      <c r="S2152" s="33">
        <f t="shared" si="4253"/>
        <v>0</v>
      </c>
      <c r="T2152" s="2">
        <v>0</v>
      </c>
    </row>
    <row r="2153" spans="2:20">
      <c r="B2153" s="2" t="str">
        <f t="shared" ref="B2153:D2153" si="4296">IF(ISERROR(B2152),IF(ISERROR(B2151),IF(ISERROR(B2150),"BLANK",B2150),B2151),B2152)</f>
        <v>LH</v>
      </c>
      <c r="C2153" s="2" t="str">
        <f t="shared" si="4296"/>
        <v>KK</v>
      </c>
      <c r="D2153" s="2" t="str">
        <f t="shared" si="4296"/>
        <v>BC3</v>
      </c>
      <c r="E2153" s="7" t="str">
        <f>IF(ISERROR(VLOOKUP($D2153,SITES!$A:$E,2,FALSE)),"",VLOOKUP($D2153,SITES!$A:$E,2,FALSE))</f>
        <v>Broward County 3</v>
      </c>
      <c r="F2153" s="4">
        <f>IF(ISERROR(VLOOKUP($D2153,SITES!$A:$E,3,FALSE)),"",VLOOKUP($D2153,SITES!$A:$E,3,FALSE))</f>
        <v>26.158633333333334</v>
      </c>
      <c r="G2153" s="31">
        <f>IF(ISERROR(VLOOKUP($D2153,SITES!$A:$E,4,FALSE)),"",VLOOKUP($D2153,SITES!$A:$E,4,FALSE))</f>
        <v>-80.077349999999996</v>
      </c>
      <c r="H2153" s="50">
        <f t="shared" ref="H2153:P2153" si="4297">IF(ISERROR(H2152),IF(ISERROR(H2151),IF(ISERROR(H2150),"BLANK",H2150),H2151),H2152)</f>
        <v>45479</v>
      </c>
      <c r="I2153" s="2">
        <f t="shared" si="4297"/>
        <v>15</v>
      </c>
      <c r="J2153" s="2" t="str">
        <f t="shared" si="4297"/>
        <v>N</v>
      </c>
      <c r="K2153" s="6">
        <f t="shared" si="4297"/>
        <v>0.41666666666666669</v>
      </c>
      <c r="L2153" s="2" t="str">
        <f t="shared" si="4297"/>
        <v>Angela</v>
      </c>
      <c r="M2153" s="2">
        <f t="shared" si="4297"/>
        <v>18.899999999999999</v>
      </c>
      <c r="N2153" s="2">
        <f t="shared" si="4297"/>
        <v>2</v>
      </c>
      <c r="O2153" s="2">
        <f t="shared" si="4297"/>
        <v>2</v>
      </c>
      <c r="P2153" s="2" t="str">
        <f t="shared" si="4297"/>
        <v>dez</v>
      </c>
      <c r="Q2153" s="7" t="str">
        <f>IF($N2153=1,IF(ISERROR(VLOOKUP($P2153,'M1'!$A:$C,Q$2,FALSE)),"NOT PRESENT",VLOOKUP($P2153,'M1'!$A:$C,Q$2,FALSE)),IF($N2153=2,IF(ISERROR(VLOOKUP(DATA!$P2153,'M2'!$A:$C,Q$2,FALSE)),"NOT PRESENT",VLOOKUP(DATA!$P2153,'M2'!$A:$C,Q$2,FALSE)),IF($N2153=0,IF(ISERROR(VLOOKUP($P2153,'M1'!$A:$C,Q$2,FALSE)),IF(ISERROR(VLOOKUP(DATA!$P2153,'M2'!$A:$C,Q$2,FALSE)),"NOT PRESENT",VLOOKUP(DATA!$P2153,'M2'!$A:$C,Q$2,FALSE)),VLOOKUP($P2153,'M1'!$A:$C,Q$2,FALSE)),"SPECIFY METHOD")))</f>
        <v>Debris - Zero</v>
      </c>
      <c r="R2153" s="7" t="str">
        <f>IF($N2153=1,IF(ISERROR(VLOOKUP($P2153,'M1'!$A:$C,R$2,FALSE)),"NOT PRESENT",VLOOKUP($P2153,'M1'!$A:$C,R$2,FALSE)),IF($N2153=2,IF(ISERROR(VLOOKUP(DATA!$P2153,'M2'!$A:$C,R$2,FALSE)),"NOT PRESENT",VLOOKUP(DATA!$P2153,'M2'!$A:$C,R$2,FALSE)),IF($N2153=0,IF(ISERROR(VLOOKUP($P2153,'M1'!$A:$C,R$2,FALSE)),IF(ISERROR(VLOOKUP(DATA!$P2153,'M2'!$A:$C,R$2,FALSE)),"NOT PRESENT",VLOOKUP(DATA!$P2153,'M2'!$A:$C,R$2,FALSE)),VLOOKUP($P2153,'M1'!$A:$C,R$2,FALSE)),"SPECIFY METHOD")))</f>
        <v>No Debris found</v>
      </c>
      <c r="S2153" s="33">
        <f t="shared" si="4253"/>
        <v>0</v>
      </c>
      <c r="T2153" s="2">
        <v>0</v>
      </c>
    </row>
    <row r="2154" spans="2:20">
      <c r="B2154" s="2" t="str">
        <f t="shared" ref="B2154:D2154" si="4298">IF(ISERROR(B2153),IF(ISERROR(B2152),IF(ISERROR(B2151),"BLANK",B2151),B2152),B2153)</f>
        <v>LH</v>
      </c>
      <c r="C2154" s="2" t="str">
        <f t="shared" si="4298"/>
        <v>KK</v>
      </c>
      <c r="D2154" s="2" t="str">
        <f t="shared" si="4298"/>
        <v>BC3</v>
      </c>
      <c r="E2154" s="7" t="str">
        <f>IF(ISERROR(VLOOKUP($D2154,SITES!$A:$E,2,FALSE)),"",VLOOKUP($D2154,SITES!$A:$E,2,FALSE))</f>
        <v>Broward County 3</v>
      </c>
      <c r="F2154" s="4">
        <f>IF(ISERROR(VLOOKUP($D2154,SITES!$A:$E,3,FALSE)),"",VLOOKUP($D2154,SITES!$A:$E,3,FALSE))</f>
        <v>26.158633333333334</v>
      </c>
      <c r="G2154" s="31">
        <f>IF(ISERROR(VLOOKUP($D2154,SITES!$A:$E,4,FALSE)),"",VLOOKUP($D2154,SITES!$A:$E,4,FALSE))</f>
        <v>-80.077349999999996</v>
      </c>
      <c r="H2154" s="50">
        <f t="shared" ref="H2154:P2154" si="4299">IF(ISERROR(H2153),IF(ISERROR(H2152),IF(ISERROR(H2151),"BLANK",H2151),H2152),H2153)</f>
        <v>45479</v>
      </c>
      <c r="I2154" s="2">
        <f t="shared" si="4299"/>
        <v>15</v>
      </c>
      <c r="J2154" s="2" t="str">
        <f t="shared" si="4299"/>
        <v>N</v>
      </c>
      <c r="K2154" s="6">
        <f t="shared" si="4299"/>
        <v>0.41666666666666669</v>
      </c>
      <c r="L2154" s="2" t="str">
        <f t="shared" si="4299"/>
        <v>Angela</v>
      </c>
      <c r="M2154" s="2">
        <f t="shared" si="4299"/>
        <v>18.899999999999999</v>
      </c>
      <c r="N2154" s="2">
        <f t="shared" si="4299"/>
        <v>2</v>
      </c>
      <c r="O2154" s="2">
        <f t="shared" si="4299"/>
        <v>2</v>
      </c>
      <c r="P2154" s="2" t="str">
        <f t="shared" si="4299"/>
        <v>dez</v>
      </c>
      <c r="Q2154" s="7" t="str">
        <f>IF($N2154=1,IF(ISERROR(VLOOKUP($P2154,'M1'!$A:$C,Q$2,FALSE)),"NOT PRESENT",VLOOKUP($P2154,'M1'!$A:$C,Q$2,FALSE)),IF($N2154=2,IF(ISERROR(VLOOKUP(DATA!$P2154,'M2'!$A:$C,Q$2,FALSE)),"NOT PRESENT",VLOOKUP(DATA!$P2154,'M2'!$A:$C,Q$2,FALSE)),IF($N2154=0,IF(ISERROR(VLOOKUP($P2154,'M1'!$A:$C,Q$2,FALSE)),IF(ISERROR(VLOOKUP(DATA!$P2154,'M2'!$A:$C,Q$2,FALSE)),"NOT PRESENT",VLOOKUP(DATA!$P2154,'M2'!$A:$C,Q$2,FALSE)),VLOOKUP($P2154,'M1'!$A:$C,Q$2,FALSE)),"SPECIFY METHOD")))</f>
        <v>Debris - Zero</v>
      </c>
      <c r="R2154" s="7" t="str">
        <f>IF($N2154=1,IF(ISERROR(VLOOKUP($P2154,'M1'!$A:$C,R$2,FALSE)),"NOT PRESENT",VLOOKUP($P2154,'M1'!$A:$C,R$2,FALSE)),IF($N2154=2,IF(ISERROR(VLOOKUP(DATA!$P2154,'M2'!$A:$C,R$2,FALSE)),"NOT PRESENT",VLOOKUP(DATA!$P2154,'M2'!$A:$C,R$2,FALSE)),IF($N2154=0,IF(ISERROR(VLOOKUP($P2154,'M1'!$A:$C,R$2,FALSE)),IF(ISERROR(VLOOKUP(DATA!$P2154,'M2'!$A:$C,R$2,FALSE)),"NOT PRESENT",VLOOKUP(DATA!$P2154,'M2'!$A:$C,R$2,FALSE)),VLOOKUP($P2154,'M1'!$A:$C,R$2,FALSE)),"SPECIFY METHOD")))</f>
        <v>No Debris found</v>
      </c>
      <c r="S2154" s="33">
        <f t="shared" si="4253"/>
        <v>0</v>
      </c>
      <c r="T2154" s="2">
        <v>0</v>
      </c>
    </row>
    <row r="2155" spans="2:20">
      <c r="B2155" s="2" t="str">
        <f t="shared" ref="B2155:D2155" si="4300">IF(ISERROR(B2154),IF(ISERROR(B2153),IF(ISERROR(B2152),"BLANK",B2152),B2153),B2154)</f>
        <v>LH</v>
      </c>
      <c r="C2155" s="2" t="str">
        <f t="shared" si="4300"/>
        <v>KK</v>
      </c>
      <c r="D2155" s="2" t="str">
        <f t="shared" si="4300"/>
        <v>BC3</v>
      </c>
      <c r="E2155" s="7" t="str">
        <f>IF(ISERROR(VLOOKUP($D2155,SITES!$A:$E,2,FALSE)),"",VLOOKUP($D2155,SITES!$A:$E,2,FALSE))</f>
        <v>Broward County 3</v>
      </c>
      <c r="F2155" s="4">
        <f>IF(ISERROR(VLOOKUP($D2155,SITES!$A:$E,3,FALSE)),"",VLOOKUP($D2155,SITES!$A:$E,3,FALSE))</f>
        <v>26.158633333333334</v>
      </c>
      <c r="G2155" s="31">
        <f>IF(ISERROR(VLOOKUP($D2155,SITES!$A:$E,4,FALSE)),"",VLOOKUP($D2155,SITES!$A:$E,4,FALSE))</f>
        <v>-80.077349999999996</v>
      </c>
      <c r="H2155" s="50">
        <f t="shared" ref="H2155:P2155" si="4301">IF(ISERROR(H2154),IF(ISERROR(H2153),IF(ISERROR(H2152),"BLANK",H2152),H2153),H2154)</f>
        <v>45479</v>
      </c>
      <c r="I2155" s="2">
        <f t="shared" si="4301"/>
        <v>15</v>
      </c>
      <c r="J2155" s="2" t="str">
        <f t="shared" si="4301"/>
        <v>N</v>
      </c>
      <c r="K2155" s="6">
        <f t="shared" si="4301"/>
        <v>0.41666666666666669</v>
      </c>
      <c r="L2155" s="2" t="str">
        <f t="shared" si="4301"/>
        <v>Angela</v>
      </c>
      <c r="M2155" s="2">
        <f t="shared" si="4301"/>
        <v>18.899999999999999</v>
      </c>
      <c r="N2155" s="2">
        <f t="shared" si="4301"/>
        <v>2</v>
      </c>
      <c r="O2155" s="2">
        <f t="shared" si="4301"/>
        <v>2</v>
      </c>
      <c r="P2155" s="2" t="str">
        <f t="shared" si="4301"/>
        <v>dez</v>
      </c>
      <c r="Q2155" s="7" t="str">
        <f>IF($N2155=1,IF(ISERROR(VLOOKUP($P2155,'M1'!$A:$C,Q$2,FALSE)),"NOT PRESENT",VLOOKUP($P2155,'M1'!$A:$C,Q$2,FALSE)),IF($N2155=2,IF(ISERROR(VLOOKUP(DATA!$P2155,'M2'!$A:$C,Q$2,FALSE)),"NOT PRESENT",VLOOKUP(DATA!$P2155,'M2'!$A:$C,Q$2,FALSE)),IF($N2155=0,IF(ISERROR(VLOOKUP($P2155,'M1'!$A:$C,Q$2,FALSE)),IF(ISERROR(VLOOKUP(DATA!$P2155,'M2'!$A:$C,Q$2,FALSE)),"NOT PRESENT",VLOOKUP(DATA!$P2155,'M2'!$A:$C,Q$2,FALSE)),VLOOKUP($P2155,'M1'!$A:$C,Q$2,FALSE)),"SPECIFY METHOD")))</f>
        <v>Debris - Zero</v>
      </c>
      <c r="R2155" s="7" t="str">
        <f>IF($N2155=1,IF(ISERROR(VLOOKUP($P2155,'M1'!$A:$C,R$2,FALSE)),"NOT PRESENT",VLOOKUP($P2155,'M1'!$A:$C,R$2,FALSE)),IF($N2155=2,IF(ISERROR(VLOOKUP(DATA!$P2155,'M2'!$A:$C,R$2,FALSE)),"NOT PRESENT",VLOOKUP(DATA!$P2155,'M2'!$A:$C,R$2,FALSE)),IF($N2155=0,IF(ISERROR(VLOOKUP($P2155,'M1'!$A:$C,R$2,FALSE)),IF(ISERROR(VLOOKUP(DATA!$P2155,'M2'!$A:$C,R$2,FALSE)),"NOT PRESENT",VLOOKUP(DATA!$P2155,'M2'!$A:$C,R$2,FALSE)),VLOOKUP($P2155,'M1'!$A:$C,R$2,FALSE)),"SPECIFY METHOD")))</f>
        <v>No Debris found</v>
      </c>
      <c r="S2155" s="33">
        <f t="shared" si="4253"/>
        <v>0</v>
      </c>
      <c r="T2155" s="2">
        <v>0</v>
      </c>
    </row>
  </sheetData>
  <sheetProtection formatCells="0" formatRows="0" insertRows="0" deleteRows="0" selectLockedCells="1"/>
  <autoFilter ref="O1:O3" xr:uid="{00000000-0009-0000-0000-000001000000}"/>
  <phoneticPr fontId="0" type="noConversion"/>
  <dataValidations count="3">
    <dataValidation type="decimal" allowBlank="1" showInputMessage="1" showErrorMessage="1" sqref="O1 O2156:O63154" xr:uid="{00000000-0002-0000-0100-000001000000}">
      <formula1>0</formula1>
      <formula2>2</formula2>
    </dataValidation>
    <dataValidation type="decimal" allowBlank="1" showInputMessage="1" showErrorMessage="1" sqref="N2156:N63154" xr:uid="{00000000-0002-0000-0100-000002000000}">
      <formula1>0</formula1>
      <formula2>3</formula2>
    </dataValidation>
    <dataValidation type="decimal" operator="greaterThan" allowBlank="1" showInputMessage="1" showErrorMessage="1" sqref="I1:I1048576 M1:M1048576" xr:uid="{00000000-0002-0000-0100-000000000000}">
      <formula1>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92"/>
  <sheetViews>
    <sheetView tabSelected="1" workbookViewId="0">
      <pane xSplit="3" ySplit="1" topLeftCell="D16" activePane="bottomRight" state="frozen"/>
      <selection pane="bottomRight" activeCell="A26" sqref="A26"/>
      <selection pane="bottomLeft" activeCell="A2" sqref="A2"/>
      <selection pane="topRight" activeCell="E1" sqref="E1"/>
    </sheetView>
  </sheetViews>
  <sheetFormatPr defaultColWidth="9.140625" defaultRowHeight="12.6"/>
  <cols>
    <col min="1" max="1" width="9.140625" customWidth="1"/>
    <col min="2" max="2" width="34.5703125" bestFit="1" customWidth="1"/>
    <col min="3" max="3" width="37" bestFit="1" customWidth="1"/>
  </cols>
  <sheetData>
    <row r="1" spans="1:3" ht="12.95">
      <c r="A1" s="1" t="s">
        <v>59</v>
      </c>
      <c r="B1" s="1" t="s">
        <v>205</v>
      </c>
      <c r="C1" s="1" t="s">
        <v>206</v>
      </c>
    </row>
    <row r="2" spans="1:3">
      <c r="A2" t="s">
        <v>71</v>
      </c>
      <c r="B2" t="s">
        <v>207</v>
      </c>
      <c r="C2" t="s">
        <v>208</v>
      </c>
    </row>
    <row r="3" spans="1:3">
      <c r="A3" t="s">
        <v>209</v>
      </c>
      <c r="B3" t="s">
        <v>210</v>
      </c>
      <c r="C3" t="s">
        <v>211</v>
      </c>
    </row>
    <row r="4" spans="1:3">
      <c r="A4" t="s">
        <v>212</v>
      </c>
      <c r="B4" t="s">
        <v>213</v>
      </c>
    </row>
    <row r="5" spans="1:3">
      <c r="A5" t="s">
        <v>163</v>
      </c>
      <c r="B5" t="s">
        <v>214</v>
      </c>
      <c r="C5" t="s">
        <v>215</v>
      </c>
    </row>
    <row r="6" spans="1:3">
      <c r="A6" t="s">
        <v>121</v>
      </c>
      <c r="B6" t="s">
        <v>216</v>
      </c>
      <c r="C6" t="s">
        <v>217</v>
      </c>
    </row>
    <row r="7" spans="1:3">
      <c r="A7" t="s">
        <v>180</v>
      </c>
      <c r="B7" t="s">
        <v>218</v>
      </c>
      <c r="C7" t="s">
        <v>219</v>
      </c>
    </row>
    <row r="8" spans="1:3">
      <c r="A8" t="s">
        <v>220</v>
      </c>
      <c r="B8" t="s">
        <v>221</v>
      </c>
      <c r="C8" t="s">
        <v>222</v>
      </c>
    </row>
    <row r="9" spans="1:3">
      <c r="A9" t="s">
        <v>223</v>
      </c>
      <c r="B9" t="s">
        <v>224</v>
      </c>
      <c r="C9" t="s">
        <v>225</v>
      </c>
    </row>
    <row r="10" spans="1:3">
      <c r="A10" t="s">
        <v>226</v>
      </c>
      <c r="B10" t="s">
        <v>227</v>
      </c>
      <c r="C10" t="s">
        <v>228</v>
      </c>
    </row>
    <row r="11" spans="1:3">
      <c r="A11" t="s">
        <v>229</v>
      </c>
      <c r="B11" t="s">
        <v>230</v>
      </c>
    </row>
    <row r="12" spans="1:3">
      <c r="A12" t="s">
        <v>231</v>
      </c>
      <c r="B12" t="s">
        <v>230</v>
      </c>
      <c r="C12" t="s">
        <v>232</v>
      </c>
    </row>
    <row r="13" spans="1:3">
      <c r="A13" t="s">
        <v>74</v>
      </c>
      <c r="B13" t="s">
        <v>233</v>
      </c>
      <c r="C13" t="s">
        <v>234</v>
      </c>
    </row>
    <row r="14" spans="1:3">
      <c r="A14" t="s">
        <v>129</v>
      </c>
      <c r="B14" t="s">
        <v>235</v>
      </c>
      <c r="C14" t="s">
        <v>236</v>
      </c>
    </row>
    <row r="15" spans="1:3">
      <c r="A15" t="s">
        <v>237</v>
      </c>
      <c r="B15" t="s">
        <v>238</v>
      </c>
      <c r="C15" t="s">
        <v>239</v>
      </c>
    </row>
    <row r="16" spans="1:3">
      <c r="A16" t="s">
        <v>186</v>
      </c>
      <c r="B16" t="s">
        <v>240</v>
      </c>
      <c r="C16" t="s">
        <v>241</v>
      </c>
    </row>
    <row r="17" spans="1:3">
      <c r="A17" s="3" t="s">
        <v>242</v>
      </c>
      <c r="B17" s="3" t="s">
        <v>243</v>
      </c>
    </row>
    <row r="18" spans="1:3">
      <c r="A18" t="s">
        <v>244</v>
      </c>
      <c r="B18" t="s">
        <v>245</v>
      </c>
      <c r="C18" t="s">
        <v>246</v>
      </c>
    </row>
    <row r="19" spans="1:3">
      <c r="A19" t="s">
        <v>83</v>
      </c>
      <c r="B19" t="s">
        <v>247</v>
      </c>
    </row>
    <row r="20" spans="1:3">
      <c r="A20" t="s">
        <v>93</v>
      </c>
      <c r="B20" t="s">
        <v>248</v>
      </c>
      <c r="C20" t="s">
        <v>249</v>
      </c>
    </row>
    <row r="21" spans="1:3">
      <c r="A21" t="s">
        <v>250</v>
      </c>
      <c r="B21" t="s">
        <v>251</v>
      </c>
    </row>
    <row r="22" spans="1:3">
      <c r="A22" t="s">
        <v>99</v>
      </c>
      <c r="B22" t="s">
        <v>252</v>
      </c>
      <c r="C22" t="s">
        <v>253</v>
      </c>
    </row>
    <row r="23" spans="1:3">
      <c r="A23" t="s">
        <v>254</v>
      </c>
      <c r="B23" t="s">
        <v>255</v>
      </c>
    </row>
    <row r="24" spans="1:3">
      <c r="A24" t="s">
        <v>256</v>
      </c>
      <c r="B24" t="s">
        <v>257</v>
      </c>
    </row>
    <row r="25" spans="1:3">
      <c r="A25" t="s">
        <v>258</v>
      </c>
      <c r="B25" t="s">
        <v>259</v>
      </c>
      <c r="C25" t="s">
        <v>260</v>
      </c>
    </row>
    <row r="26" spans="1:3">
      <c r="A26" t="s">
        <v>261</v>
      </c>
      <c r="B26" t="s">
        <v>262</v>
      </c>
    </row>
    <row r="27" spans="1:3">
      <c r="A27" t="s">
        <v>263</v>
      </c>
      <c r="B27" t="s">
        <v>264</v>
      </c>
      <c r="C27" t="s">
        <v>265</v>
      </c>
    </row>
    <row r="28" spans="1:3">
      <c r="A28" t="s">
        <v>266</v>
      </c>
      <c r="B28" t="s">
        <v>267</v>
      </c>
      <c r="C28" t="s">
        <v>268</v>
      </c>
    </row>
    <row r="29" spans="1:3">
      <c r="A29" t="s">
        <v>153</v>
      </c>
      <c r="B29" t="s">
        <v>269</v>
      </c>
      <c r="C29" t="s">
        <v>270</v>
      </c>
    </row>
    <row r="30" spans="1:3">
      <c r="A30" t="s">
        <v>189</v>
      </c>
      <c r="B30" t="s">
        <v>271</v>
      </c>
      <c r="C30" t="s">
        <v>272</v>
      </c>
    </row>
    <row r="31" spans="1:3">
      <c r="A31" t="s">
        <v>273</v>
      </c>
      <c r="B31" t="s">
        <v>262</v>
      </c>
    </row>
    <row r="32" spans="1:3">
      <c r="A32" t="s">
        <v>104</v>
      </c>
      <c r="B32" t="s">
        <v>274</v>
      </c>
      <c r="C32" t="s">
        <v>275</v>
      </c>
    </row>
    <row r="33" spans="1:3">
      <c r="A33" t="s">
        <v>276</v>
      </c>
      <c r="B33" s="3" t="s">
        <v>277</v>
      </c>
    </row>
    <row r="34" spans="1:3">
      <c r="A34" t="s">
        <v>98</v>
      </c>
      <c r="B34" t="s">
        <v>278</v>
      </c>
      <c r="C34" t="s">
        <v>279</v>
      </c>
    </row>
    <row r="35" spans="1:3">
      <c r="A35" t="s">
        <v>72</v>
      </c>
      <c r="B35" t="s">
        <v>280</v>
      </c>
      <c r="C35" t="s">
        <v>281</v>
      </c>
    </row>
    <row r="36" spans="1:3">
      <c r="A36" t="s">
        <v>132</v>
      </c>
      <c r="B36" t="s">
        <v>282</v>
      </c>
      <c r="C36" t="s">
        <v>283</v>
      </c>
    </row>
    <row r="37" spans="1:3">
      <c r="A37" t="s">
        <v>284</v>
      </c>
      <c r="B37" t="s">
        <v>285</v>
      </c>
      <c r="C37" t="s">
        <v>286</v>
      </c>
    </row>
    <row r="38" spans="1:3">
      <c r="A38" t="s">
        <v>287</v>
      </c>
      <c r="B38" t="s">
        <v>288</v>
      </c>
      <c r="C38" t="s">
        <v>289</v>
      </c>
    </row>
    <row r="39" spans="1:3">
      <c r="A39" t="s">
        <v>107</v>
      </c>
      <c r="B39" t="s">
        <v>290</v>
      </c>
      <c r="C39" t="s">
        <v>291</v>
      </c>
    </row>
    <row r="40" spans="1:3">
      <c r="A40" t="s">
        <v>292</v>
      </c>
      <c r="B40" t="s">
        <v>293</v>
      </c>
    </row>
    <row r="41" spans="1:3">
      <c r="A41" t="s">
        <v>294</v>
      </c>
      <c r="B41" t="s">
        <v>295</v>
      </c>
      <c r="C41" t="s">
        <v>296</v>
      </c>
    </row>
    <row r="42" spans="1:3">
      <c r="A42" t="s">
        <v>122</v>
      </c>
      <c r="B42" t="s">
        <v>297</v>
      </c>
      <c r="C42" t="s">
        <v>298</v>
      </c>
    </row>
    <row r="43" spans="1:3">
      <c r="A43" t="s">
        <v>299</v>
      </c>
      <c r="B43" s="3" t="s">
        <v>300</v>
      </c>
    </row>
    <row r="44" spans="1:3">
      <c r="A44" t="s">
        <v>301</v>
      </c>
      <c r="B44" t="s">
        <v>302</v>
      </c>
    </row>
    <row r="45" spans="1:3">
      <c r="A45" t="s">
        <v>303</v>
      </c>
      <c r="B45" t="s">
        <v>304</v>
      </c>
      <c r="C45" t="s">
        <v>305</v>
      </c>
    </row>
    <row r="46" spans="1:3">
      <c r="A46" s="3" t="s">
        <v>306</v>
      </c>
      <c r="B46" s="3" t="s">
        <v>307</v>
      </c>
    </row>
    <row r="47" spans="1:3">
      <c r="A47" t="s">
        <v>184</v>
      </c>
      <c r="B47" t="s">
        <v>308</v>
      </c>
      <c r="C47" t="s">
        <v>309</v>
      </c>
    </row>
    <row r="48" spans="1:3">
      <c r="A48" t="s">
        <v>97</v>
      </c>
      <c r="B48" t="s">
        <v>310</v>
      </c>
      <c r="C48" t="s">
        <v>311</v>
      </c>
    </row>
    <row r="49" spans="1:3">
      <c r="A49" t="s">
        <v>312</v>
      </c>
      <c r="B49" t="s">
        <v>313</v>
      </c>
      <c r="C49" t="s">
        <v>314</v>
      </c>
    </row>
    <row r="50" spans="1:3">
      <c r="A50" t="s">
        <v>120</v>
      </c>
      <c r="B50" t="s">
        <v>315</v>
      </c>
      <c r="C50" t="s">
        <v>270</v>
      </c>
    </row>
    <row r="51" spans="1:3">
      <c r="A51" t="s">
        <v>316</v>
      </c>
      <c r="B51" t="s">
        <v>317</v>
      </c>
      <c r="C51" t="s">
        <v>318</v>
      </c>
    </row>
    <row r="52" spans="1:3">
      <c r="A52" t="s">
        <v>73</v>
      </c>
      <c r="B52" t="s">
        <v>319</v>
      </c>
      <c r="C52" t="s">
        <v>320</v>
      </c>
    </row>
    <row r="53" spans="1:3">
      <c r="A53" t="s">
        <v>321</v>
      </c>
      <c r="B53" t="s">
        <v>322</v>
      </c>
    </row>
    <row r="54" spans="1:3">
      <c r="A54" t="s">
        <v>156</v>
      </c>
      <c r="B54" t="s">
        <v>323</v>
      </c>
      <c r="C54" t="s">
        <v>324</v>
      </c>
    </row>
    <row r="55" spans="1:3">
      <c r="A55" t="s">
        <v>325</v>
      </c>
      <c r="B55" t="s">
        <v>326</v>
      </c>
    </row>
    <row r="56" spans="1:3">
      <c r="A56" t="s">
        <v>101</v>
      </c>
      <c r="B56" t="s">
        <v>327</v>
      </c>
      <c r="C56" t="s">
        <v>328</v>
      </c>
    </row>
    <row r="57" spans="1:3">
      <c r="A57" t="s">
        <v>124</v>
      </c>
      <c r="B57" t="s">
        <v>329</v>
      </c>
    </row>
    <row r="58" spans="1:3">
      <c r="A58" t="s">
        <v>89</v>
      </c>
      <c r="B58" t="s">
        <v>330</v>
      </c>
      <c r="C58" t="s">
        <v>331</v>
      </c>
    </row>
    <row r="59" spans="1:3">
      <c r="A59" t="s">
        <v>332</v>
      </c>
      <c r="B59" t="s">
        <v>333</v>
      </c>
      <c r="C59" t="s">
        <v>334</v>
      </c>
    </row>
    <row r="60" spans="1:3">
      <c r="A60" t="s">
        <v>165</v>
      </c>
      <c r="B60" t="s">
        <v>335</v>
      </c>
      <c r="C60" t="s">
        <v>336</v>
      </c>
    </row>
    <row r="61" spans="1:3">
      <c r="A61" t="s">
        <v>337</v>
      </c>
      <c r="B61" t="s">
        <v>338</v>
      </c>
      <c r="C61" t="s">
        <v>339</v>
      </c>
    </row>
    <row r="62" spans="1:3">
      <c r="A62" t="s">
        <v>340</v>
      </c>
      <c r="B62" t="s">
        <v>341</v>
      </c>
      <c r="C62" t="s">
        <v>342</v>
      </c>
    </row>
    <row r="63" spans="1:3">
      <c r="A63" t="s">
        <v>343</v>
      </c>
      <c r="B63" t="s">
        <v>344</v>
      </c>
    </row>
    <row r="64" spans="1:3">
      <c r="A64" t="s">
        <v>345</v>
      </c>
      <c r="B64" t="s">
        <v>346</v>
      </c>
      <c r="C64" t="s">
        <v>347</v>
      </c>
    </row>
    <row r="65" spans="1:3">
      <c r="A65" t="s">
        <v>348</v>
      </c>
      <c r="B65" s="3" t="s">
        <v>349</v>
      </c>
    </row>
    <row r="66" spans="1:3">
      <c r="A66" t="s">
        <v>103</v>
      </c>
      <c r="B66" t="s">
        <v>350</v>
      </c>
      <c r="C66" t="s">
        <v>351</v>
      </c>
    </row>
    <row r="67" spans="1:3">
      <c r="A67" t="s">
        <v>198</v>
      </c>
      <c r="B67" t="s">
        <v>352</v>
      </c>
      <c r="C67" t="s">
        <v>353</v>
      </c>
    </row>
    <row r="68" spans="1:3">
      <c r="A68" t="s">
        <v>354</v>
      </c>
      <c r="B68" t="s">
        <v>355</v>
      </c>
      <c r="C68" t="s">
        <v>356</v>
      </c>
    </row>
    <row r="69" spans="1:3">
      <c r="A69" t="s">
        <v>357</v>
      </c>
      <c r="B69" t="s">
        <v>358</v>
      </c>
      <c r="C69" t="s">
        <v>359</v>
      </c>
    </row>
    <row r="70" spans="1:3">
      <c r="A70" t="s">
        <v>360</v>
      </c>
      <c r="B70" t="s">
        <v>361</v>
      </c>
      <c r="C70" t="s">
        <v>362</v>
      </c>
    </row>
    <row r="71" spans="1:3">
      <c r="A71" t="s">
        <v>363</v>
      </c>
      <c r="B71" t="s">
        <v>364</v>
      </c>
    </row>
    <row r="72" spans="1:3">
      <c r="A72" t="s">
        <v>365</v>
      </c>
      <c r="B72" t="s">
        <v>366</v>
      </c>
    </row>
    <row r="73" spans="1:3">
      <c r="A73" t="s">
        <v>367</v>
      </c>
      <c r="B73" s="3" t="s">
        <v>368</v>
      </c>
    </row>
    <row r="74" spans="1:3">
      <c r="A74" t="s">
        <v>143</v>
      </c>
      <c r="B74" t="s">
        <v>369</v>
      </c>
      <c r="C74" t="s">
        <v>370</v>
      </c>
    </row>
    <row r="75" spans="1:3">
      <c r="A75" t="s">
        <v>371</v>
      </c>
      <c r="B75" t="s">
        <v>372</v>
      </c>
      <c r="C75" t="s">
        <v>373</v>
      </c>
    </row>
    <row r="76" spans="1:3">
      <c r="A76" s="3" t="s">
        <v>374</v>
      </c>
      <c r="B76" s="3" t="s">
        <v>375</v>
      </c>
    </row>
    <row r="77" spans="1:3">
      <c r="A77" s="3" t="s">
        <v>376</v>
      </c>
      <c r="B77" s="3" t="s">
        <v>377</v>
      </c>
    </row>
    <row r="78" spans="1:3">
      <c r="A78" t="s">
        <v>378</v>
      </c>
      <c r="B78" t="s">
        <v>379</v>
      </c>
      <c r="C78" t="s">
        <v>380</v>
      </c>
    </row>
    <row r="79" spans="1:3">
      <c r="A79" s="3" t="s">
        <v>381</v>
      </c>
      <c r="B79" s="3" t="s">
        <v>382</v>
      </c>
    </row>
    <row r="80" spans="1:3">
      <c r="A80" t="s">
        <v>383</v>
      </c>
      <c r="B80" t="s">
        <v>384</v>
      </c>
      <c r="C80" t="s">
        <v>385</v>
      </c>
    </row>
    <row r="81" spans="1:3">
      <c r="A81" t="s">
        <v>386</v>
      </c>
      <c r="B81" t="s">
        <v>387</v>
      </c>
    </row>
    <row r="82" spans="1:3">
      <c r="A82" t="s">
        <v>388</v>
      </c>
      <c r="B82" t="s">
        <v>389</v>
      </c>
    </row>
    <row r="83" spans="1:3">
      <c r="A83" s="3" t="s">
        <v>390</v>
      </c>
      <c r="B83" s="3" t="s">
        <v>391</v>
      </c>
    </row>
    <row r="84" spans="1:3">
      <c r="A84" t="s">
        <v>392</v>
      </c>
      <c r="B84" t="s">
        <v>393</v>
      </c>
      <c r="C84" t="s">
        <v>394</v>
      </c>
    </row>
    <row r="85" spans="1:3">
      <c r="A85" t="s">
        <v>395</v>
      </c>
      <c r="B85" t="s">
        <v>396</v>
      </c>
      <c r="C85" t="s">
        <v>397</v>
      </c>
    </row>
    <row r="86" spans="1:3">
      <c r="A86" t="s">
        <v>398</v>
      </c>
      <c r="B86" t="s">
        <v>399</v>
      </c>
      <c r="C86" t="s">
        <v>400</v>
      </c>
    </row>
    <row r="87" spans="1:3">
      <c r="A87" t="s">
        <v>401</v>
      </c>
      <c r="B87" t="s">
        <v>402</v>
      </c>
    </row>
    <row r="88" spans="1:3">
      <c r="A88" t="s">
        <v>82</v>
      </c>
      <c r="B88" t="s">
        <v>403</v>
      </c>
      <c r="C88" t="s">
        <v>404</v>
      </c>
    </row>
    <row r="89" spans="1:3">
      <c r="A89" t="s">
        <v>169</v>
      </c>
      <c r="B89" t="s">
        <v>405</v>
      </c>
    </row>
    <row r="90" spans="1:3">
      <c r="A90" s="3" t="s">
        <v>406</v>
      </c>
      <c r="B90" s="3" t="s">
        <v>407</v>
      </c>
    </row>
    <row r="91" spans="1:3">
      <c r="A91" t="s">
        <v>408</v>
      </c>
      <c r="B91" t="s">
        <v>409</v>
      </c>
      <c r="C91" t="s">
        <v>410</v>
      </c>
    </row>
    <row r="92" spans="1:3">
      <c r="A92" t="s">
        <v>411</v>
      </c>
      <c r="B92" t="s">
        <v>412</v>
      </c>
      <c r="C92" t="s">
        <v>413</v>
      </c>
    </row>
    <row r="93" spans="1:3">
      <c r="A93" t="s">
        <v>414</v>
      </c>
      <c r="B93" t="s">
        <v>415</v>
      </c>
      <c r="C93" t="s">
        <v>416</v>
      </c>
    </row>
    <row r="94" spans="1:3">
      <c r="A94" t="s">
        <v>417</v>
      </c>
      <c r="B94" t="s">
        <v>418</v>
      </c>
      <c r="C94" t="s">
        <v>419</v>
      </c>
    </row>
    <row r="95" spans="1:3">
      <c r="A95" t="s">
        <v>191</v>
      </c>
      <c r="B95" t="s">
        <v>420</v>
      </c>
      <c r="C95" t="s">
        <v>421</v>
      </c>
    </row>
    <row r="96" spans="1:3">
      <c r="A96" t="s">
        <v>422</v>
      </c>
      <c r="B96" t="s">
        <v>423</v>
      </c>
      <c r="C96" t="s">
        <v>424</v>
      </c>
    </row>
    <row r="97" spans="1:3">
      <c r="A97" t="s">
        <v>425</v>
      </c>
      <c r="B97" t="s">
        <v>426</v>
      </c>
      <c r="C97" t="s">
        <v>427</v>
      </c>
    </row>
    <row r="98" spans="1:3">
      <c r="A98" t="s">
        <v>150</v>
      </c>
      <c r="B98" t="s">
        <v>428</v>
      </c>
      <c r="C98" t="s">
        <v>429</v>
      </c>
    </row>
    <row r="99" spans="1:3">
      <c r="A99" t="s">
        <v>430</v>
      </c>
      <c r="B99" t="s">
        <v>431</v>
      </c>
      <c r="C99" t="s">
        <v>432</v>
      </c>
    </row>
    <row r="100" spans="1:3">
      <c r="A100" t="s">
        <v>433</v>
      </c>
      <c r="B100" t="s">
        <v>434</v>
      </c>
      <c r="C100" t="s">
        <v>435</v>
      </c>
    </row>
    <row r="101" spans="1:3">
      <c r="A101" t="s">
        <v>105</v>
      </c>
      <c r="B101" t="s">
        <v>436</v>
      </c>
      <c r="C101" t="s">
        <v>437</v>
      </c>
    </row>
    <row r="102" spans="1:3">
      <c r="A102" t="s">
        <v>438</v>
      </c>
      <c r="B102" t="s">
        <v>439</v>
      </c>
      <c r="C102" t="s">
        <v>440</v>
      </c>
    </row>
    <row r="103" spans="1:3">
      <c r="A103" t="s">
        <v>441</v>
      </c>
      <c r="B103" t="s">
        <v>442</v>
      </c>
    </row>
    <row r="104" spans="1:3">
      <c r="A104" t="s">
        <v>176</v>
      </c>
      <c r="B104" t="s">
        <v>443</v>
      </c>
      <c r="C104" t="s">
        <v>444</v>
      </c>
    </row>
    <row r="105" spans="1:3">
      <c r="A105" t="s">
        <v>138</v>
      </c>
      <c r="B105" t="s">
        <v>445</v>
      </c>
    </row>
    <row r="106" spans="1:3">
      <c r="A106" t="s">
        <v>446</v>
      </c>
      <c r="B106" t="s">
        <v>447</v>
      </c>
    </row>
    <row r="107" spans="1:3">
      <c r="A107" t="s">
        <v>448</v>
      </c>
      <c r="B107" t="s">
        <v>449</v>
      </c>
    </row>
    <row r="108" spans="1:3">
      <c r="A108" t="s">
        <v>175</v>
      </c>
      <c r="B108" t="s">
        <v>450</v>
      </c>
      <c r="C108" t="s">
        <v>451</v>
      </c>
    </row>
    <row r="109" spans="1:3">
      <c r="A109" t="s">
        <v>452</v>
      </c>
      <c r="B109" t="s">
        <v>453</v>
      </c>
      <c r="C109" t="s">
        <v>454</v>
      </c>
    </row>
    <row r="110" spans="1:3">
      <c r="A110" t="s">
        <v>78</v>
      </c>
      <c r="B110" t="s">
        <v>455</v>
      </c>
      <c r="C110" t="s">
        <v>456</v>
      </c>
    </row>
    <row r="111" spans="1:3">
      <c r="A111" t="s">
        <v>133</v>
      </c>
      <c r="B111" t="s">
        <v>457</v>
      </c>
      <c r="C111" t="s">
        <v>458</v>
      </c>
    </row>
    <row r="112" spans="1:3">
      <c r="A112" t="s">
        <v>95</v>
      </c>
      <c r="B112" t="s">
        <v>459</v>
      </c>
      <c r="C112" t="s">
        <v>460</v>
      </c>
    </row>
    <row r="113" spans="1:3">
      <c r="A113" t="s">
        <v>461</v>
      </c>
      <c r="B113" t="s">
        <v>462</v>
      </c>
      <c r="C113" t="s">
        <v>463</v>
      </c>
    </row>
    <row r="114" spans="1:3">
      <c r="A114" t="s">
        <v>464</v>
      </c>
      <c r="B114" t="s">
        <v>465</v>
      </c>
      <c r="C114" t="s">
        <v>466</v>
      </c>
    </row>
    <row r="115" spans="1:3">
      <c r="A115" t="s">
        <v>467</v>
      </c>
      <c r="B115" t="s">
        <v>468</v>
      </c>
      <c r="C115" t="s">
        <v>469</v>
      </c>
    </row>
    <row r="116" spans="1:3">
      <c r="A116" t="s">
        <v>470</v>
      </c>
      <c r="B116" s="3" t="s">
        <v>471</v>
      </c>
    </row>
    <row r="117" spans="1:3">
      <c r="A117" t="s">
        <v>88</v>
      </c>
      <c r="B117" t="s">
        <v>472</v>
      </c>
      <c r="C117" t="s">
        <v>473</v>
      </c>
    </row>
    <row r="118" spans="1:3">
      <c r="A118" t="s">
        <v>76</v>
      </c>
      <c r="B118" t="s">
        <v>474</v>
      </c>
      <c r="C118" t="s">
        <v>475</v>
      </c>
    </row>
    <row r="119" spans="1:3">
      <c r="A119" t="s">
        <v>476</v>
      </c>
      <c r="B119" t="s">
        <v>477</v>
      </c>
      <c r="C119" t="s">
        <v>478</v>
      </c>
    </row>
    <row r="120" spans="1:3">
      <c r="A120" t="s">
        <v>479</v>
      </c>
      <c r="B120" t="s">
        <v>480</v>
      </c>
    </row>
    <row r="121" spans="1:3">
      <c r="A121" t="s">
        <v>77</v>
      </c>
      <c r="B121" t="s">
        <v>481</v>
      </c>
      <c r="C121" t="s">
        <v>482</v>
      </c>
    </row>
    <row r="122" spans="1:3">
      <c r="A122" t="s">
        <v>483</v>
      </c>
      <c r="B122" t="s">
        <v>484</v>
      </c>
      <c r="C122" t="s">
        <v>485</v>
      </c>
    </row>
    <row r="123" spans="1:3">
      <c r="A123" s="3" t="s">
        <v>486</v>
      </c>
      <c r="B123" s="3" t="s">
        <v>487</v>
      </c>
    </row>
    <row r="124" spans="1:3">
      <c r="A124" t="s">
        <v>488</v>
      </c>
      <c r="B124" t="s">
        <v>489</v>
      </c>
    </row>
    <row r="125" spans="1:3">
      <c r="A125" t="s">
        <v>490</v>
      </c>
      <c r="B125" t="s">
        <v>491</v>
      </c>
      <c r="C125" t="s">
        <v>492</v>
      </c>
    </row>
    <row r="126" spans="1:3">
      <c r="A126" t="s">
        <v>493</v>
      </c>
      <c r="B126" t="s">
        <v>494</v>
      </c>
      <c r="C126" t="s">
        <v>495</v>
      </c>
    </row>
    <row r="127" spans="1:3">
      <c r="A127" t="s">
        <v>91</v>
      </c>
      <c r="B127" t="s">
        <v>496</v>
      </c>
    </row>
    <row r="128" spans="1:3">
      <c r="A128" t="s">
        <v>158</v>
      </c>
      <c r="B128" t="s">
        <v>497</v>
      </c>
    </row>
    <row r="129" spans="1:3">
      <c r="A129" t="s">
        <v>79</v>
      </c>
      <c r="B129" t="s">
        <v>498</v>
      </c>
      <c r="C129" t="s">
        <v>499</v>
      </c>
    </row>
    <row r="130" spans="1:3">
      <c r="A130" t="s">
        <v>81</v>
      </c>
      <c r="B130" t="s">
        <v>500</v>
      </c>
      <c r="C130" t="s">
        <v>501</v>
      </c>
    </row>
    <row r="131" spans="1:3">
      <c r="A131" s="3" t="s">
        <v>502</v>
      </c>
      <c r="B131" s="3" t="s">
        <v>503</v>
      </c>
    </row>
    <row r="132" spans="1:3">
      <c r="A132" t="s">
        <v>504</v>
      </c>
      <c r="B132" t="s">
        <v>505</v>
      </c>
      <c r="C132" t="s">
        <v>506</v>
      </c>
    </row>
    <row r="133" spans="1:3">
      <c r="A133" t="s">
        <v>96</v>
      </c>
      <c r="B133" t="s">
        <v>507</v>
      </c>
      <c r="C133" t="s">
        <v>508</v>
      </c>
    </row>
    <row r="134" spans="1:3">
      <c r="A134" s="3" t="s">
        <v>509</v>
      </c>
      <c r="B134" s="3" t="s">
        <v>510</v>
      </c>
    </row>
    <row r="135" spans="1:3">
      <c r="A135" s="3" t="s">
        <v>511</v>
      </c>
      <c r="B135" s="3" t="s">
        <v>512</v>
      </c>
    </row>
    <row r="136" spans="1:3">
      <c r="A136" t="s">
        <v>513</v>
      </c>
      <c r="B136" t="s">
        <v>514</v>
      </c>
    </row>
    <row r="137" spans="1:3">
      <c r="A137" t="s">
        <v>515</v>
      </c>
      <c r="B137" t="s">
        <v>516</v>
      </c>
    </row>
    <row r="138" spans="1:3">
      <c r="A138" t="s">
        <v>154</v>
      </c>
      <c r="B138" t="s">
        <v>517</v>
      </c>
      <c r="C138" t="s">
        <v>518</v>
      </c>
    </row>
    <row r="139" spans="1:3">
      <c r="A139" t="s">
        <v>102</v>
      </c>
      <c r="B139" t="s">
        <v>519</v>
      </c>
      <c r="C139" t="s">
        <v>520</v>
      </c>
    </row>
    <row r="140" spans="1:3">
      <c r="A140" t="s">
        <v>521</v>
      </c>
      <c r="B140" t="s">
        <v>522</v>
      </c>
    </row>
    <row r="141" spans="1:3">
      <c r="A141" s="3" t="s">
        <v>80</v>
      </c>
      <c r="B141" s="3" t="s">
        <v>523</v>
      </c>
    </row>
    <row r="142" spans="1:3">
      <c r="A142" t="s">
        <v>524</v>
      </c>
      <c r="B142" t="s">
        <v>525</v>
      </c>
      <c r="C142" t="s">
        <v>526</v>
      </c>
    </row>
    <row r="143" spans="1:3">
      <c r="A143" t="s">
        <v>527</v>
      </c>
      <c r="B143" t="s">
        <v>528</v>
      </c>
    </row>
    <row r="144" spans="1:3">
      <c r="A144" t="s">
        <v>185</v>
      </c>
      <c r="B144" t="s">
        <v>529</v>
      </c>
      <c r="C144" t="s">
        <v>530</v>
      </c>
    </row>
    <row r="145" spans="1:3">
      <c r="A145" t="s">
        <v>94</v>
      </c>
      <c r="B145" t="s">
        <v>531</v>
      </c>
    </row>
    <row r="146" spans="1:3">
      <c r="A146" t="s">
        <v>532</v>
      </c>
      <c r="B146" t="s">
        <v>533</v>
      </c>
      <c r="C146" t="s">
        <v>534</v>
      </c>
    </row>
    <row r="147" spans="1:3">
      <c r="A147" t="s">
        <v>535</v>
      </c>
      <c r="B147" t="s">
        <v>536</v>
      </c>
      <c r="C147" t="s">
        <v>537</v>
      </c>
    </row>
    <row r="148" spans="1:3">
      <c r="A148" t="s">
        <v>538</v>
      </c>
      <c r="B148" t="s">
        <v>539</v>
      </c>
      <c r="C148" t="s">
        <v>540</v>
      </c>
    </row>
    <row r="149" spans="1:3">
      <c r="A149" s="3" t="s">
        <v>541</v>
      </c>
      <c r="B149" s="3" t="s">
        <v>542</v>
      </c>
    </row>
    <row r="150" spans="1:3">
      <c r="A150" s="3" t="s">
        <v>543</v>
      </c>
      <c r="B150" s="3" t="s">
        <v>544</v>
      </c>
    </row>
    <row r="151" spans="1:3">
      <c r="A151" t="s">
        <v>545</v>
      </c>
      <c r="B151" t="s">
        <v>546</v>
      </c>
    </row>
    <row r="152" spans="1:3">
      <c r="A152" t="s">
        <v>547</v>
      </c>
      <c r="B152" t="s">
        <v>548</v>
      </c>
      <c r="C152" t="s">
        <v>549</v>
      </c>
    </row>
    <row r="153" spans="1:3">
      <c r="A153" t="s">
        <v>550</v>
      </c>
      <c r="B153" t="s">
        <v>551</v>
      </c>
    </row>
    <row r="154" spans="1:3">
      <c r="A154" s="3" t="s">
        <v>552</v>
      </c>
      <c r="B154" s="3" t="s">
        <v>553</v>
      </c>
    </row>
    <row r="155" spans="1:3">
      <c r="A155" t="s">
        <v>554</v>
      </c>
      <c r="B155" t="s">
        <v>555</v>
      </c>
      <c r="C155" t="s">
        <v>556</v>
      </c>
    </row>
    <row r="156" spans="1:3">
      <c r="A156" t="s">
        <v>177</v>
      </c>
      <c r="B156" t="s">
        <v>557</v>
      </c>
      <c r="C156" t="s">
        <v>558</v>
      </c>
    </row>
    <row r="157" spans="1:3">
      <c r="A157" t="s">
        <v>188</v>
      </c>
      <c r="B157" t="s">
        <v>559</v>
      </c>
      <c r="C157" t="s">
        <v>560</v>
      </c>
    </row>
    <row r="158" spans="1:3">
      <c r="A158" t="s">
        <v>561</v>
      </c>
      <c r="B158" t="s">
        <v>562</v>
      </c>
      <c r="C158" t="s">
        <v>563</v>
      </c>
    </row>
    <row r="159" spans="1:3">
      <c r="A159" t="s">
        <v>564</v>
      </c>
      <c r="B159" t="s">
        <v>565</v>
      </c>
    </row>
    <row r="160" spans="1:3">
      <c r="A160" t="s">
        <v>566</v>
      </c>
      <c r="B160" t="s">
        <v>567</v>
      </c>
      <c r="C160" t="s">
        <v>568</v>
      </c>
    </row>
    <row r="161" spans="1:3">
      <c r="A161" t="s">
        <v>569</v>
      </c>
      <c r="B161" t="s">
        <v>570</v>
      </c>
    </row>
    <row r="162" spans="1:3">
      <c r="A162" t="s">
        <v>571</v>
      </c>
      <c r="B162" t="s">
        <v>572</v>
      </c>
      <c r="C162" t="s">
        <v>573</v>
      </c>
    </row>
    <row r="163" spans="1:3">
      <c r="A163" t="s">
        <v>574</v>
      </c>
      <c r="B163" t="s">
        <v>575</v>
      </c>
      <c r="C163" t="s">
        <v>576</v>
      </c>
    </row>
    <row r="164" spans="1:3">
      <c r="A164" t="s">
        <v>577</v>
      </c>
      <c r="B164" t="s">
        <v>578</v>
      </c>
    </row>
    <row r="165" spans="1:3">
      <c r="A165" t="s">
        <v>174</v>
      </c>
      <c r="B165" t="s">
        <v>579</v>
      </c>
      <c r="C165" t="s">
        <v>580</v>
      </c>
    </row>
    <row r="166" spans="1:3">
      <c r="A166" s="3" t="s">
        <v>581</v>
      </c>
      <c r="B166" s="3" t="s">
        <v>582</v>
      </c>
    </row>
    <row r="167" spans="1:3">
      <c r="A167" t="s">
        <v>583</v>
      </c>
      <c r="B167" t="s">
        <v>584</v>
      </c>
      <c r="C167" t="s">
        <v>585</v>
      </c>
    </row>
    <row r="168" spans="1:3">
      <c r="A168" t="s">
        <v>586</v>
      </c>
      <c r="B168" t="s">
        <v>587</v>
      </c>
      <c r="C168" t="s">
        <v>588</v>
      </c>
    </row>
    <row r="169" spans="1:3">
      <c r="A169" t="s">
        <v>151</v>
      </c>
      <c r="B169" t="s">
        <v>589</v>
      </c>
      <c r="C169" t="s">
        <v>590</v>
      </c>
    </row>
    <row r="170" spans="1:3">
      <c r="A170" t="s">
        <v>164</v>
      </c>
      <c r="B170" t="s">
        <v>591</v>
      </c>
      <c r="C170" t="s">
        <v>592</v>
      </c>
    </row>
    <row r="171" spans="1:3">
      <c r="A171" t="s">
        <v>593</v>
      </c>
      <c r="B171" t="s">
        <v>594</v>
      </c>
      <c r="C171" t="s">
        <v>595</v>
      </c>
    </row>
    <row r="172" spans="1:3">
      <c r="A172" t="s">
        <v>596</v>
      </c>
      <c r="B172" t="s">
        <v>597</v>
      </c>
    </row>
    <row r="173" spans="1:3">
      <c r="A173" t="s">
        <v>170</v>
      </c>
      <c r="B173" t="s">
        <v>598</v>
      </c>
      <c r="C173" t="s">
        <v>599</v>
      </c>
    </row>
    <row r="174" spans="1:3">
      <c r="A174" t="s">
        <v>600</v>
      </c>
      <c r="B174" t="s">
        <v>601</v>
      </c>
      <c r="C174" t="s">
        <v>602</v>
      </c>
    </row>
    <row r="175" spans="1:3">
      <c r="A175" t="s">
        <v>603</v>
      </c>
      <c r="B175" t="s">
        <v>604</v>
      </c>
    </row>
    <row r="176" spans="1:3">
      <c r="A176" t="s">
        <v>605</v>
      </c>
      <c r="B176" t="s">
        <v>606</v>
      </c>
    </row>
    <row r="177" spans="1:3">
      <c r="A177" t="s">
        <v>607</v>
      </c>
      <c r="B177" t="s">
        <v>608</v>
      </c>
      <c r="C177" t="s">
        <v>609</v>
      </c>
    </row>
    <row r="178" spans="1:3">
      <c r="A178" t="s">
        <v>610</v>
      </c>
      <c r="B178" t="s">
        <v>611</v>
      </c>
      <c r="C178" t="s">
        <v>612</v>
      </c>
    </row>
    <row r="179" spans="1:3">
      <c r="A179" s="3" t="s">
        <v>127</v>
      </c>
      <c r="B179" s="3" t="s">
        <v>613</v>
      </c>
    </row>
    <row r="180" spans="1:3">
      <c r="A180" t="s">
        <v>140</v>
      </c>
      <c r="B180" t="s">
        <v>614</v>
      </c>
      <c r="C180" t="s">
        <v>615</v>
      </c>
    </row>
    <row r="181" spans="1:3">
      <c r="A181" t="s">
        <v>616</v>
      </c>
      <c r="B181" t="s">
        <v>617</v>
      </c>
      <c r="C181" t="s">
        <v>618</v>
      </c>
    </row>
    <row r="182" spans="1:3">
      <c r="A182" t="s">
        <v>619</v>
      </c>
      <c r="B182" t="s">
        <v>620</v>
      </c>
    </row>
    <row r="183" spans="1:3">
      <c r="A183" t="s">
        <v>621</v>
      </c>
      <c r="B183" t="s">
        <v>622</v>
      </c>
      <c r="C183" t="s">
        <v>623</v>
      </c>
    </row>
    <row r="184" spans="1:3">
      <c r="A184" t="s">
        <v>113</v>
      </c>
      <c r="B184" t="s">
        <v>624</v>
      </c>
    </row>
    <row r="185" spans="1:3">
      <c r="A185" t="s">
        <v>625</v>
      </c>
      <c r="B185" t="s">
        <v>626</v>
      </c>
      <c r="C185" t="s">
        <v>270</v>
      </c>
    </row>
    <row r="186" spans="1:3">
      <c r="A186" t="s">
        <v>627</v>
      </c>
      <c r="B186" t="s">
        <v>624</v>
      </c>
      <c r="C186" t="s">
        <v>628</v>
      </c>
    </row>
    <row r="187" spans="1:3">
      <c r="A187" t="s">
        <v>130</v>
      </c>
      <c r="B187" t="s">
        <v>629</v>
      </c>
      <c r="C187" t="s">
        <v>630</v>
      </c>
    </row>
    <row r="188" spans="1:3">
      <c r="A188" t="s">
        <v>631</v>
      </c>
      <c r="B188" t="s">
        <v>632</v>
      </c>
      <c r="C188" t="s">
        <v>633</v>
      </c>
    </row>
    <row r="189" spans="1:3">
      <c r="A189" t="s">
        <v>634</v>
      </c>
      <c r="B189" t="s">
        <v>635</v>
      </c>
      <c r="C189" t="s">
        <v>636</v>
      </c>
    </row>
    <row r="190" spans="1:3">
      <c r="A190" t="s">
        <v>637</v>
      </c>
      <c r="B190" s="3" t="s">
        <v>638</v>
      </c>
    </row>
    <row r="191" spans="1:3">
      <c r="A191" t="s">
        <v>639</v>
      </c>
      <c r="B191" t="s">
        <v>640</v>
      </c>
    </row>
    <row r="192" spans="1:3">
      <c r="A192" t="s">
        <v>141</v>
      </c>
      <c r="B192" t="s">
        <v>641</v>
      </c>
      <c r="C192" t="s">
        <v>642</v>
      </c>
    </row>
    <row r="193" spans="1:3">
      <c r="A193" t="s">
        <v>155</v>
      </c>
      <c r="B193" t="s">
        <v>643</v>
      </c>
      <c r="C193" t="s">
        <v>644</v>
      </c>
    </row>
    <row r="194" spans="1:3">
      <c r="A194" t="s">
        <v>190</v>
      </c>
      <c r="B194" t="s">
        <v>645</v>
      </c>
      <c r="C194" t="s">
        <v>646</v>
      </c>
    </row>
    <row r="195" spans="1:3">
      <c r="A195" t="s">
        <v>192</v>
      </c>
      <c r="B195" t="s">
        <v>647</v>
      </c>
      <c r="C195" t="s">
        <v>648</v>
      </c>
    </row>
    <row r="196" spans="1:3">
      <c r="A196" t="s">
        <v>167</v>
      </c>
      <c r="B196" t="s">
        <v>649</v>
      </c>
      <c r="C196" t="s">
        <v>650</v>
      </c>
    </row>
    <row r="197" spans="1:3">
      <c r="A197" t="s">
        <v>651</v>
      </c>
      <c r="B197" t="s">
        <v>652</v>
      </c>
      <c r="C197" t="s">
        <v>653</v>
      </c>
    </row>
    <row r="198" spans="1:3">
      <c r="A198" t="s">
        <v>654</v>
      </c>
      <c r="B198" t="s">
        <v>655</v>
      </c>
      <c r="C198" t="s">
        <v>656</v>
      </c>
    </row>
    <row r="199" spans="1:3">
      <c r="A199" t="s">
        <v>173</v>
      </c>
      <c r="B199" t="s">
        <v>657</v>
      </c>
      <c r="C199" t="s">
        <v>658</v>
      </c>
    </row>
    <row r="200" spans="1:3">
      <c r="A200" t="s">
        <v>90</v>
      </c>
      <c r="B200" t="s">
        <v>659</v>
      </c>
    </row>
    <row r="201" spans="1:3">
      <c r="A201" t="s">
        <v>87</v>
      </c>
      <c r="B201" t="s">
        <v>660</v>
      </c>
      <c r="C201" t="s">
        <v>661</v>
      </c>
    </row>
    <row r="202" spans="1:3">
      <c r="A202" t="s">
        <v>159</v>
      </c>
      <c r="B202" t="s">
        <v>662</v>
      </c>
      <c r="C202" t="s">
        <v>663</v>
      </c>
    </row>
    <row r="203" spans="1:3">
      <c r="A203" t="s">
        <v>131</v>
      </c>
      <c r="B203" t="s">
        <v>664</v>
      </c>
      <c r="C203" t="s">
        <v>665</v>
      </c>
    </row>
    <row r="204" spans="1:3">
      <c r="A204" t="s">
        <v>666</v>
      </c>
      <c r="B204" t="s">
        <v>667</v>
      </c>
      <c r="C204" t="s">
        <v>668</v>
      </c>
    </row>
    <row r="205" spans="1:3">
      <c r="A205" t="s">
        <v>125</v>
      </c>
      <c r="B205" t="s">
        <v>669</v>
      </c>
      <c r="C205" t="s">
        <v>670</v>
      </c>
    </row>
    <row r="206" spans="1:3">
      <c r="A206" t="s">
        <v>671</v>
      </c>
      <c r="B206" t="s">
        <v>672</v>
      </c>
      <c r="C206" t="s">
        <v>673</v>
      </c>
    </row>
    <row r="207" spans="1:3">
      <c r="A207" t="s">
        <v>674</v>
      </c>
      <c r="B207" t="s">
        <v>675</v>
      </c>
      <c r="C207" t="s">
        <v>676</v>
      </c>
    </row>
    <row r="208" spans="1:3">
      <c r="A208" t="s">
        <v>677</v>
      </c>
      <c r="B208" t="s">
        <v>678</v>
      </c>
      <c r="C208" t="s">
        <v>679</v>
      </c>
    </row>
    <row r="209" spans="1:3">
      <c r="A209" t="s">
        <v>68</v>
      </c>
      <c r="B209" t="s">
        <v>680</v>
      </c>
      <c r="C209" t="s">
        <v>681</v>
      </c>
    </row>
    <row r="210" spans="1:3">
      <c r="A210" t="s">
        <v>682</v>
      </c>
      <c r="B210" t="s">
        <v>683</v>
      </c>
      <c r="C210" t="s">
        <v>658</v>
      </c>
    </row>
    <row r="211" spans="1:3">
      <c r="A211" t="s">
        <v>684</v>
      </c>
      <c r="B211" t="s">
        <v>685</v>
      </c>
      <c r="C211" t="s">
        <v>686</v>
      </c>
    </row>
    <row r="212" spans="1:3">
      <c r="A212" t="s">
        <v>687</v>
      </c>
      <c r="B212" t="s">
        <v>688</v>
      </c>
      <c r="C212" t="s">
        <v>689</v>
      </c>
    </row>
    <row r="213" spans="1:3">
      <c r="A213" t="s">
        <v>86</v>
      </c>
      <c r="B213" t="s">
        <v>690</v>
      </c>
      <c r="C213" t="s">
        <v>691</v>
      </c>
    </row>
    <row r="214" spans="1:3">
      <c r="A214" t="s">
        <v>692</v>
      </c>
      <c r="B214" t="s">
        <v>693</v>
      </c>
      <c r="C214" t="s">
        <v>694</v>
      </c>
    </row>
    <row r="215" spans="1:3">
      <c r="A215" t="s">
        <v>137</v>
      </c>
      <c r="B215" t="s">
        <v>695</v>
      </c>
      <c r="C215" t="s">
        <v>696</v>
      </c>
    </row>
    <row r="216" spans="1:3">
      <c r="A216" t="s">
        <v>697</v>
      </c>
      <c r="B216" t="s">
        <v>698</v>
      </c>
    </row>
    <row r="217" spans="1:3">
      <c r="A217" t="s">
        <v>69</v>
      </c>
      <c r="B217" t="s">
        <v>699</v>
      </c>
      <c r="C217" t="s">
        <v>700</v>
      </c>
    </row>
    <row r="218" spans="1:3">
      <c r="A218" t="s">
        <v>100</v>
      </c>
      <c r="B218" t="s">
        <v>701</v>
      </c>
      <c r="C218" t="s">
        <v>702</v>
      </c>
    </row>
    <row r="219" spans="1:3">
      <c r="A219" t="s">
        <v>84</v>
      </c>
      <c r="B219" t="s">
        <v>703</v>
      </c>
      <c r="C219" t="s">
        <v>704</v>
      </c>
    </row>
    <row r="220" spans="1:3">
      <c r="A220" t="s">
        <v>139</v>
      </c>
      <c r="B220" t="s">
        <v>705</v>
      </c>
      <c r="C220" t="s">
        <v>706</v>
      </c>
    </row>
    <row r="221" spans="1:3">
      <c r="A221" t="s">
        <v>707</v>
      </c>
      <c r="B221" t="s">
        <v>708</v>
      </c>
      <c r="C221" t="s">
        <v>709</v>
      </c>
    </row>
    <row r="222" spans="1:3">
      <c r="A222" t="s">
        <v>123</v>
      </c>
      <c r="B222" t="s">
        <v>710</v>
      </c>
      <c r="C222" t="s">
        <v>711</v>
      </c>
    </row>
    <row r="223" spans="1:3">
      <c r="A223" s="3" t="s">
        <v>160</v>
      </c>
      <c r="B223" s="3" t="s">
        <v>712</v>
      </c>
    </row>
    <row r="224" spans="1:3">
      <c r="A224" t="s">
        <v>178</v>
      </c>
      <c r="B224" t="s">
        <v>713</v>
      </c>
      <c r="C224" t="s">
        <v>714</v>
      </c>
    </row>
    <row r="225" spans="1:3">
      <c r="A225" t="s">
        <v>715</v>
      </c>
      <c r="B225" t="s">
        <v>716</v>
      </c>
      <c r="C225" t="s">
        <v>717</v>
      </c>
    </row>
    <row r="226" spans="1:3">
      <c r="A226" t="s">
        <v>126</v>
      </c>
      <c r="B226" t="s">
        <v>718</v>
      </c>
      <c r="C226" t="s">
        <v>719</v>
      </c>
    </row>
    <row r="227" spans="1:3">
      <c r="A227" t="s">
        <v>202</v>
      </c>
      <c r="B227" s="3" t="s">
        <v>720</v>
      </c>
    </row>
    <row r="228" spans="1:3">
      <c r="A228" s="3" t="s">
        <v>721</v>
      </c>
      <c r="B228" s="3" t="s">
        <v>722</v>
      </c>
    </row>
    <row r="229" spans="1:3">
      <c r="A229" t="s">
        <v>106</v>
      </c>
      <c r="B229" t="s">
        <v>723</v>
      </c>
      <c r="C229" t="s">
        <v>724</v>
      </c>
    </row>
    <row r="230" spans="1:3">
      <c r="A230" t="s">
        <v>725</v>
      </c>
      <c r="B230" t="s">
        <v>726</v>
      </c>
    </row>
    <row r="231" spans="1:3">
      <c r="A231" t="s">
        <v>70</v>
      </c>
      <c r="B231" t="s">
        <v>727</v>
      </c>
      <c r="C231" t="s">
        <v>728</v>
      </c>
    </row>
    <row r="232" spans="1:3">
      <c r="A232" t="s">
        <v>157</v>
      </c>
      <c r="B232" t="s">
        <v>729</v>
      </c>
      <c r="C232" t="s">
        <v>730</v>
      </c>
    </row>
    <row r="233" spans="1:3">
      <c r="A233" t="s">
        <v>731</v>
      </c>
      <c r="B233" t="s">
        <v>732</v>
      </c>
      <c r="C233" t="s">
        <v>733</v>
      </c>
    </row>
    <row r="234" spans="1:3">
      <c r="A234" t="s">
        <v>85</v>
      </c>
      <c r="B234" t="s">
        <v>734</v>
      </c>
      <c r="C234" t="s">
        <v>735</v>
      </c>
    </row>
    <row r="235" spans="1:3">
      <c r="A235" t="s">
        <v>736</v>
      </c>
      <c r="B235" t="s">
        <v>737</v>
      </c>
    </row>
    <row r="236" spans="1:3">
      <c r="A236" t="s">
        <v>75</v>
      </c>
      <c r="B236" t="s">
        <v>738</v>
      </c>
      <c r="C236" t="s">
        <v>739</v>
      </c>
    </row>
    <row r="237" spans="1:3">
      <c r="A237" t="s">
        <v>142</v>
      </c>
      <c r="B237" t="s">
        <v>740</v>
      </c>
    </row>
    <row r="238" spans="1:3">
      <c r="A238" s="3" t="s">
        <v>741</v>
      </c>
      <c r="B238" s="3" t="s">
        <v>742</v>
      </c>
    </row>
    <row r="239" spans="1:3">
      <c r="A239" t="s">
        <v>92</v>
      </c>
      <c r="B239" t="s">
        <v>743</v>
      </c>
      <c r="C239" t="s">
        <v>744</v>
      </c>
    </row>
    <row r="240" spans="1:3">
      <c r="A240" t="s">
        <v>745</v>
      </c>
      <c r="B240" s="3" t="s">
        <v>746</v>
      </c>
    </row>
    <row r="241" spans="1:3">
      <c r="A241" s="3" t="s">
        <v>747</v>
      </c>
      <c r="B241" s="3" t="s">
        <v>748</v>
      </c>
    </row>
    <row r="242" spans="1:3">
      <c r="A242" t="s">
        <v>183</v>
      </c>
      <c r="B242" t="s">
        <v>749</v>
      </c>
      <c r="C242" t="s">
        <v>750</v>
      </c>
    </row>
    <row r="243" spans="1:3">
      <c r="A243" t="s">
        <v>128</v>
      </c>
      <c r="B243" t="s">
        <v>751</v>
      </c>
    </row>
    <row r="244" spans="1:3">
      <c r="A244" t="s">
        <v>134</v>
      </c>
      <c r="B244" t="s">
        <v>752</v>
      </c>
      <c r="C244" t="s">
        <v>753</v>
      </c>
    </row>
    <row r="245" spans="1:3">
      <c r="A245" t="s">
        <v>166</v>
      </c>
      <c r="B245" t="s">
        <v>754</v>
      </c>
      <c r="C245" t="s">
        <v>755</v>
      </c>
    </row>
    <row r="246" spans="1:3">
      <c r="A246" t="s">
        <v>187</v>
      </c>
      <c r="B246" t="s">
        <v>756</v>
      </c>
    </row>
    <row r="247" spans="1:3">
      <c r="A247" t="s">
        <v>201</v>
      </c>
      <c r="B247" t="s">
        <v>757</v>
      </c>
    </row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</sheetData>
  <sortState xmlns:xlrd2="http://schemas.microsoft.com/office/spreadsheetml/2017/richdata2" ref="A2:C608">
    <sortCondition ref="A1:A608"/>
  </sortState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5"/>
  <sheetViews>
    <sheetView workbookViewId="0">
      <pane xSplit="3" ySplit="1" topLeftCell="D228" activePane="bottomRight" state="frozen"/>
      <selection pane="bottomRight" activeCell="A246" sqref="A246"/>
      <selection pane="bottomLeft" activeCell="A2" sqref="A2"/>
      <selection pane="topRight" activeCell="E1" sqref="E1"/>
    </sheetView>
  </sheetViews>
  <sheetFormatPr defaultRowHeight="12.6"/>
  <cols>
    <col min="1" max="1" width="16.42578125" bestFit="1" customWidth="1"/>
    <col min="2" max="2" width="21.140625" customWidth="1"/>
    <col min="3" max="3" width="37" bestFit="1" customWidth="1"/>
  </cols>
  <sheetData>
    <row r="1" spans="1:3" ht="12.95">
      <c r="B1" s="1" t="s">
        <v>205</v>
      </c>
      <c r="C1" s="1" t="s">
        <v>206</v>
      </c>
    </row>
    <row r="2" spans="1:3">
      <c r="A2" t="s">
        <v>758</v>
      </c>
      <c r="B2" s="3" t="s">
        <v>759</v>
      </c>
      <c r="C2" s="3"/>
    </row>
    <row r="3" spans="1:3">
      <c r="A3" t="s">
        <v>760</v>
      </c>
      <c r="B3" s="3" t="s">
        <v>761</v>
      </c>
      <c r="C3" s="3"/>
    </row>
    <row r="4" spans="1:3">
      <c r="A4" t="s">
        <v>71</v>
      </c>
      <c r="B4" t="s">
        <v>207</v>
      </c>
      <c r="C4" t="s">
        <v>208</v>
      </c>
    </row>
    <row r="5" spans="1:3">
      <c r="A5" t="s">
        <v>212</v>
      </c>
      <c r="B5" t="s">
        <v>213</v>
      </c>
    </row>
    <row r="6" spans="1:3">
      <c r="A6" s="3" t="s">
        <v>762</v>
      </c>
      <c r="B6" s="3" t="s">
        <v>763</v>
      </c>
      <c r="C6" s="3"/>
    </row>
    <row r="7" spans="1:3">
      <c r="A7" s="3" t="s">
        <v>764</v>
      </c>
      <c r="B7" s="3" t="s">
        <v>765</v>
      </c>
      <c r="C7" s="3"/>
    </row>
    <row r="8" spans="1:3">
      <c r="A8" t="s">
        <v>766</v>
      </c>
      <c r="B8" t="s">
        <v>767</v>
      </c>
      <c r="C8" s="3"/>
    </row>
    <row r="9" spans="1:3">
      <c r="A9" s="3" t="s">
        <v>768</v>
      </c>
      <c r="B9" s="3" t="s">
        <v>769</v>
      </c>
      <c r="C9" s="3"/>
    </row>
    <row r="10" spans="1:3">
      <c r="A10" s="3" t="s">
        <v>181</v>
      </c>
      <c r="B10" s="3" t="s">
        <v>770</v>
      </c>
      <c r="C10" s="3"/>
    </row>
    <row r="11" spans="1:3">
      <c r="A11" t="s">
        <v>180</v>
      </c>
      <c r="B11" t="s">
        <v>221</v>
      </c>
      <c r="C11" t="s">
        <v>222</v>
      </c>
    </row>
    <row r="12" spans="1:3">
      <c r="A12" t="s">
        <v>771</v>
      </c>
      <c r="B12" t="s">
        <v>772</v>
      </c>
      <c r="C12" s="3"/>
    </row>
    <row r="13" spans="1:3">
      <c r="A13" t="s">
        <v>773</v>
      </c>
      <c r="B13" t="s">
        <v>774</v>
      </c>
      <c r="C13" s="3"/>
    </row>
    <row r="14" spans="1:3">
      <c r="A14" t="s">
        <v>775</v>
      </c>
      <c r="B14" t="s">
        <v>776</v>
      </c>
      <c r="C14" t="s">
        <v>777</v>
      </c>
    </row>
    <row r="15" spans="1:3">
      <c r="A15" t="s">
        <v>110</v>
      </c>
      <c r="B15" t="s">
        <v>778</v>
      </c>
      <c r="C15" s="3"/>
    </row>
    <row r="16" spans="1:3">
      <c r="A16" t="s">
        <v>223</v>
      </c>
      <c r="B16" t="s">
        <v>224</v>
      </c>
      <c r="C16" t="s">
        <v>225</v>
      </c>
    </row>
    <row r="17" spans="1:3">
      <c r="A17" t="s">
        <v>779</v>
      </c>
      <c r="B17" t="s">
        <v>780</v>
      </c>
      <c r="C17" s="3"/>
    </row>
    <row r="18" spans="1:3">
      <c r="A18" s="3" t="s">
        <v>781</v>
      </c>
      <c r="B18" s="3" t="s">
        <v>782</v>
      </c>
      <c r="C18" s="3"/>
    </row>
    <row r="19" spans="1:3">
      <c r="A19" s="3" t="s">
        <v>783</v>
      </c>
      <c r="B19" s="3" t="s">
        <v>784</v>
      </c>
      <c r="C19" s="3"/>
    </row>
    <row r="20" spans="1:3">
      <c r="A20" s="3" t="s">
        <v>785</v>
      </c>
      <c r="B20" s="3" t="s">
        <v>786</v>
      </c>
      <c r="C20" s="3"/>
    </row>
    <row r="21" spans="1:3">
      <c r="A21" t="s">
        <v>237</v>
      </c>
      <c r="B21" t="s">
        <v>238</v>
      </c>
      <c r="C21" t="s">
        <v>239</v>
      </c>
    </row>
    <row r="22" spans="1:3">
      <c r="A22" s="3" t="s">
        <v>787</v>
      </c>
      <c r="B22" s="3" t="s">
        <v>788</v>
      </c>
      <c r="C22" s="3"/>
    </row>
    <row r="23" spans="1:3">
      <c r="A23" t="s">
        <v>244</v>
      </c>
      <c r="B23" t="s">
        <v>245</v>
      </c>
      <c r="C23" t="s">
        <v>246</v>
      </c>
    </row>
    <row r="24" spans="1:3">
      <c r="A24" t="s">
        <v>250</v>
      </c>
      <c r="B24" s="3" t="s">
        <v>251</v>
      </c>
      <c r="C24" s="3"/>
    </row>
    <row r="25" spans="1:3">
      <c r="A25" s="3" t="s">
        <v>789</v>
      </c>
      <c r="B25" s="3" t="s">
        <v>790</v>
      </c>
      <c r="C25" s="3"/>
    </row>
    <row r="26" spans="1:3">
      <c r="A26" t="s">
        <v>254</v>
      </c>
      <c r="B26" t="s">
        <v>255</v>
      </c>
    </row>
    <row r="27" spans="1:3">
      <c r="A27" s="3" t="s">
        <v>791</v>
      </c>
      <c r="B27" s="3" t="s">
        <v>792</v>
      </c>
      <c r="C27" s="3"/>
    </row>
    <row r="28" spans="1:3">
      <c r="A28" s="3" t="s">
        <v>201</v>
      </c>
      <c r="B28" s="3" t="s">
        <v>793</v>
      </c>
      <c r="C28" s="3"/>
    </row>
    <row r="29" spans="1:3">
      <c r="A29" s="3" t="s">
        <v>263</v>
      </c>
      <c r="B29" s="3" t="s">
        <v>794</v>
      </c>
      <c r="C29" s="3"/>
    </row>
    <row r="30" spans="1:3">
      <c r="A30" s="3" t="s">
        <v>795</v>
      </c>
      <c r="B30" s="3" t="s">
        <v>796</v>
      </c>
      <c r="C30" s="3"/>
    </row>
    <row r="31" spans="1:3">
      <c r="A31" t="s">
        <v>797</v>
      </c>
      <c r="B31" t="s">
        <v>798</v>
      </c>
      <c r="C31" s="3"/>
    </row>
    <row r="32" spans="1:3">
      <c r="A32" t="s">
        <v>104</v>
      </c>
      <c r="B32" t="s">
        <v>274</v>
      </c>
      <c r="C32" t="s">
        <v>275</v>
      </c>
    </row>
    <row r="33" spans="1:3">
      <c r="A33" t="s">
        <v>799</v>
      </c>
      <c r="B33" t="s">
        <v>800</v>
      </c>
      <c r="C33" s="3"/>
    </row>
    <row r="34" spans="1:3">
      <c r="A34" t="s">
        <v>72</v>
      </c>
      <c r="B34" t="s">
        <v>280</v>
      </c>
      <c r="C34" t="s">
        <v>281</v>
      </c>
    </row>
    <row r="35" spans="1:3">
      <c r="A35" t="s">
        <v>132</v>
      </c>
      <c r="B35" t="s">
        <v>282</v>
      </c>
      <c r="C35" t="s">
        <v>283</v>
      </c>
    </row>
    <row r="36" spans="1:3">
      <c r="A36" s="3" t="s">
        <v>801</v>
      </c>
      <c r="B36" s="3" t="s">
        <v>802</v>
      </c>
      <c r="C36" s="3"/>
    </row>
    <row r="37" spans="1:3">
      <c r="A37" t="s">
        <v>168</v>
      </c>
      <c r="B37" t="s">
        <v>803</v>
      </c>
    </row>
    <row r="38" spans="1:3">
      <c r="A38" s="3" t="s">
        <v>804</v>
      </c>
      <c r="B38" s="3" t="s">
        <v>805</v>
      </c>
      <c r="C38" s="3"/>
    </row>
    <row r="39" spans="1:3">
      <c r="A39" t="s">
        <v>287</v>
      </c>
      <c r="B39" t="s">
        <v>288</v>
      </c>
      <c r="C39" t="s">
        <v>289</v>
      </c>
    </row>
    <row r="40" spans="1:3">
      <c r="A40" t="s">
        <v>147</v>
      </c>
      <c r="B40" t="s">
        <v>806</v>
      </c>
      <c r="C40" t="s">
        <v>807</v>
      </c>
    </row>
    <row r="41" spans="1:3">
      <c r="A41" t="s">
        <v>107</v>
      </c>
      <c r="B41" t="s">
        <v>290</v>
      </c>
      <c r="C41" t="s">
        <v>291</v>
      </c>
    </row>
    <row r="42" spans="1:3">
      <c r="A42" t="s">
        <v>294</v>
      </c>
      <c r="B42" t="s">
        <v>295</v>
      </c>
      <c r="C42" t="s">
        <v>296</v>
      </c>
    </row>
    <row r="43" spans="1:3">
      <c r="A43" t="s">
        <v>299</v>
      </c>
      <c r="B43" s="3" t="s">
        <v>300</v>
      </c>
      <c r="C43" s="3"/>
    </row>
    <row r="44" spans="1:3">
      <c r="A44" t="s">
        <v>303</v>
      </c>
      <c r="B44" t="s">
        <v>808</v>
      </c>
      <c r="C44" t="s">
        <v>809</v>
      </c>
    </row>
    <row r="45" spans="1:3">
      <c r="A45" t="s">
        <v>810</v>
      </c>
      <c r="B45" t="s">
        <v>304</v>
      </c>
      <c r="C45" t="s">
        <v>305</v>
      </c>
    </row>
    <row r="46" spans="1:3">
      <c r="A46" s="3" t="s">
        <v>811</v>
      </c>
      <c r="B46" s="3" t="s">
        <v>812</v>
      </c>
      <c r="C46" s="3"/>
    </row>
    <row r="47" spans="1:3">
      <c r="A47" t="s">
        <v>813</v>
      </c>
      <c r="B47" t="s">
        <v>814</v>
      </c>
      <c r="C47" s="3"/>
    </row>
    <row r="48" spans="1:3">
      <c r="A48" t="s">
        <v>73</v>
      </c>
      <c r="B48" t="s">
        <v>319</v>
      </c>
      <c r="C48" t="s">
        <v>320</v>
      </c>
    </row>
    <row r="49" spans="1:3">
      <c r="A49" t="s">
        <v>815</v>
      </c>
      <c r="B49" t="s">
        <v>816</v>
      </c>
    </row>
    <row r="50" spans="1:3">
      <c r="A50" t="s">
        <v>89</v>
      </c>
      <c r="B50" t="s">
        <v>817</v>
      </c>
      <c r="C50" t="s">
        <v>818</v>
      </c>
    </row>
    <row r="51" spans="1:3">
      <c r="A51" t="s">
        <v>819</v>
      </c>
      <c r="B51" t="s">
        <v>820</v>
      </c>
      <c r="C51" t="s">
        <v>821</v>
      </c>
    </row>
    <row r="52" spans="1:3">
      <c r="A52" t="s">
        <v>822</v>
      </c>
      <c r="B52" s="3" t="s">
        <v>823</v>
      </c>
      <c r="C52" s="3"/>
    </row>
    <row r="53" spans="1:3">
      <c r="A53" s="3" t="s">
        <v>824</v>
      </c>
      <c r="B53" s="3" t="s">
        <v>825</v>
      </c>
      <c r="C53" s="3"/>
    </row>
    <row r="54" spans="1:3">
      <c r="A54" t="s">
        <v>826</v>
      </c>
      <c r="B54" t="s">
        <v>827</v>
      </c>
      <c r="C54" s="3"/>
    </row>
    <row r="55" spans="1:3">
      <c r="A55" t="s">
        <v>343</v>
      </c>
      <c r="B55" t="s">
        <v>344</v>
      </c>
    </row>
    <row r="56" spans="1:3">
      <c r="A56" t="s">
        <v>828</v>
      </c>
      <c r="B56" s="3" t="s">
        <v>829</v>
      </c>
      <c r="C56" s="3"/>
    </row>
    <row r="57" spans="1:3">
      <c r="A57" s="3" t="s">
        <v>830</v>
      </c>
      <c r="B57" s="3" t="s">
        <v>831</v>
      </c>
      <c r="C57" s="3"/>
    </row>
    <row r="58" spans="1:3">
      <c r="A58" t="s">
        <v>204</v>
      </c>
      <c r="B58" t="s">
        <v>832</v>
      </c>
    </row>
    <row r="59" spans="1:3">
      <c r="A59" t="s">
        <v>833</v>
      </c>
      <c r="B59" t="s">
        <v>834</v>
      </c>
      <c r="C59" t="s">
        <v>835</v>
      </c>
    </row>
    <row r="60" spans="1:3">
      <c r="A60" t="s">
        <v>146</v>
      </c>
      <c r="B60" t="s">
        <v>836</v>
      </c>
      <c r="C60" t="s">
        <v>837</v>
      </c>
    </row>
    <row r="61" spans="1:3">
      <c r="A61" t="s">
        <v>838</v>
      </c>
      <c r="B61" t="s">
        <v>839</v>
      </c>
      <c r="C61" t="s">
        <v>840</v>
      </c>
    </row>
    <row r="62" spans="1:3">
      <c r="A62" t="s">
        <v>841</v>
      </c>
      <c r="B62" t="s">
        <v>842</v>
      </c>
      <c r="C62" t="s">
        <v>843</v>
      </c>
    </row>
    <row r="63" spans="1:3">
      <c r="A63" t="s">
        <v>195</v>
      </c>
      <c r="B63" t="s">
        <v>844</v>
      </c>
      <c r="C63" t="s">
        <v>845</v>
      </c>
    </row>
    <row r="64" spans="1:3">
      <c r="A64" t="s">
        <v>193</v>
      </c>
      <c r="B64" t="s">
        <v>846</v>
      </c>
      <c r="C64" t="s">
        <v>847</v>
      </c>
    </row>
    <row r="65" spans="1:3">
      <c r="A65" t="s">
        <v>848</v>
      </c>
      <c r="B65" t="s">
        <v>849</v>
      </c>
      <c r="C65" t="s">
        <v>850</v>
      </c>
    </row>
    <row r="66" spans="1:3">
      <c r="A66" t="s">
        <v>194</v>
      </c>
      <c r="B66" t="s">
        <v>851</v>
      </c>
      <c r="C66" t="s">
        <v>852</v>
      </c>
    </row>
    <row r="67" spans="1:3">
      <c r="A67" t="s">
        <v>853</v>
      </c>
      <c r="B67" t="s">
        <v>854</v>
      </c>
      <c r="C67" t="s">
        <v>855</v>
      </c>
    </row>
    <row r="68" spans="1:3">
      <c r="A68" t="s">
        <v>117</v>
      </c>
      <c r="B68" t="s">
        <v>856</v>
      </c>
      <c r="C68" t="s">
        <v>857</v>
      </c>
    </row>
    <row r="69" spans="1:3">
      <c r="A69" t="s">
        <v>103</v>
      </c>
      <c r="B69" t="s">
        <v>350</v>
      </c>
      <c r="C69" t="s">
        <v>351</v>
      </c>
    </row>
    <row r="70" spans="1:3">
      <c r="A70" t="s">
        <v>198</v>
      </c>
      <c r="B70" t="s">
        <v>352</v>
      </c>
      <c r="C70" t="s">
        <v>353</v>
      </c>
    </row>
    <row r="71" spans="1:3">
      <c r="A71" s="3" t="s">
        <v>858</v>
      </c>
      <c r="B71" s="3" t="s">
        <v>859</v>
      </c>
      <c r="C71" s="3"/>
    </row>
    <row r="72" spans="1:3">
      <c r="A72" t="s">
        <v>860</v>
      </c>
      <c r="B72" t="s">
        <v>861</v>
      </c>
      <c r="C72" s="3"/>
    </row>
    <row r="73" spans="1:3">
      <c r="A73" t="s">
        <v>862</v>
      </c>
      <c r="B73" t="s">
        <v>863</v>
      </c>
      <c r="C73" s="3"/>
    </row>
    <row r="74" spans="1:3">
      <c r="A74" t="s">
        <v>864</v>
      </c>
      <c r="B74" t="s">
        <v>865</v>
      </c>
    </row>
    <row r="75" spans="1:3">
      <c r="A75" t="s">
        <v>866</v>
      </c>
      <c r="B75" t="s">
        <v>867</v>
      </c>
      <c r="C75" s="3"/>
    </row>
    <row r="76" spans="1:3">
      <c r="A76" t="s">
        <v>354</v>
      </c>
      <c r="B76" t="s">
        <v>355</v>
      </c>
      <c r="C76" t="s">
        <v>356</v>
      </c>
    </row>
    <row r="77" spans="1:3">
      <c r="A77" t="s">
        <v>868</v>
      </c>
      <c r="B77" t="s">
        <v>869</v>
      </c>
      <c r="C77" s="3"/>
    </row>
    <row r="78" spans="1:3">
      <c r="A78" t="s">
        <v>357</v>
      </c>
      <c r="B78" t="s">
        <v>361</v>
      </c>
      <c r="C78" t="s">
        <v>362</v>
      </c>
    </row>
    <row r="79" spans="1:3">
      <c r="A79" t="s">
        <v>360</v>
      </c>
      <c r="B79" t="s">
        <v>870</v>
      </c>
      <c r="C79" s="3"/>
    </row>
    <row r="80" spans="1:3">
      <c r="A80" t="s">
        <v>871</v>
      </c>
      <c r="B80" t="s">
        <v>358</v>
      </c>
      <c r="C80" t="s">
        <v>359</v>
      </c>
    </row>
    <row r="81" spans="1:3">
      <c r="A81" t="s">
        <v>363</v>
      </c>
      <c r="B81" t="s">
        <v>364</v>
      </c>
      <c r="C81" s="3"/>
    </row>
    <row r="82" spans="1:3">
      <c r="A82" t="s">
        <v>872</v>
      </c>
      <c r="B82" t="s">
        <v>366</v>
      </c>
      <c r="C82" s="3"/>
    </row>
    <row r="83" spans="1:3">
      <c r="A83" s="3" t="s">
        <v>367</v>
      </c>
      <c r="B83" s="3" t="s">
        <v>368</v>
      </c>
      <c r="C83" s="3"/>
    </row>
    <row r="84" spans="1:3">
      <c r="A84" t="s">
        <v>873</v>
      </c>
      <c r="B84" t="s">
        <v>874</v>
      </c>
      <c r="C84" t="s">
        <v>875</v>
      </c>
    </row>
    <row r="85" spans="1:3">
      <c r="A85" t="s">
        <v>143</v>
      </c>
      <c r="B85" t="s">
        <v>369</v>
      </c>
      <c r="C85" t="s">
        <v>370</v>
      </c>
    </row>
    <row r="86" spans="1:3">
      <c r="A86" t="s">
        <v>371</v>
      </c>
      <c r="B86" t="s">
        <v>372</v>
      </c>
      <c r="C86" t="s">
        <v>373</v>
      </c>
    </row>
    <row r="87" spans="1:3">
      <c r="A87" t="s">
        <v>378</v>
      </c>
      <c r="B87" t="s">
        <v>379</v>
      </c>
      <c r="C87" t="s">
        <v>380</v>
      </c>
    </row>
    <row r="88" spans="1:3">
      <c r="A88" s="3" t="s">
        <v>381</v>
      </c>
      <c r="B88" s="3" t="s">
        <v>382</v>
      </c>
      <c r="C88" s="3"/>
    </row>
    <row r="89" spans="1:3">
      <c r="A89" t="s">
        <v>383</v>
      </c>
      <c r="B89" t="s">
        <v>384</v>
      </c>
      <c r="C89" t="s">
        <v>385</v>
      </c>
    </row>
    <row r="90" spans="1:3">
      <c r="A90" t="s">
        <v>386</v>
      </c>
      <c r="B90" t="s">
        <v>387</v>
      </c>
    </row>
    <row r="91" spans="1:3">
      <c r="A91" t="s">
        <v>388</v>
      </c>
      <c r="B91" t="s">
        <v>389</v>
      </c>
      <c r="C91" s="3"/>
    </row>
    <row r="92" spans="1:3">
      <c r="A92" t="s">
        <v>876</v>
      </c>
      <c r="B92" t="s">
        <v>877</v>
      </c>
      <c r="C92" s="3"/>
    </row>
    <row r="93" spans="1:3">
      <c r="A93" t="s">
        <v>878</v>
      </c>
      <c r="B93" t="s">
        <v>879</v>
      </c>
      <c r="C93" t="s">
        <v>880</v>
      </c>
    </row>
    <row r="94" spans="1:3">
      <c r="A94" s="3" t="s">
        <v>390</v>
      </c>
      <c r="B94" s="3" t="s">
        <v>391</v>
      </c>
      <c r="C94" s="3"/>
    </row>
    <row r="95" spans="1:3">
      <c r="A95" t="s">
        <v>392</v>
      </c>
      <c r="B95" t="s">
        <v>393</v>
      </c>
      <c r="C95" t="s">
        <v>394</v>
      </c>
    </row>
    <row r="96" spans="1:3">
      <c r="A96" t="s">
        <v>881</v>
      </c>
      <c r="B96" s="3" t="s">
        <v>882</v>
      </c>
      <c r="C96" s="3"/>
    </row>
    <row r="97" spans="1:3">
      <c r="A97" t="s">
        <v>401</v>
      </c>
      <c r="B97" t="s">
        <v>402</v>
      </c>
    </row>
    <row r="98" spans="1:3">
      <c r="A98" t="s">
        <v>82</v>
      </c>
      <c r="B98" t="s">
        <v>403</v>
      </c>
      <c r="C98" t="s">
        <v>404</v>
      </c>
    </row>
    <row r="99" spans="1:3">
      <c r="A99" s="3" t="s">
        <v>169</v>
      </c>
      <c r="B99" s="3" t="s">
        <v>405</v>
      </c>
      <c r="C99" s="3"/>
    </row>
    <row r="100" spans="1:3">
      <c r="A100" s="3" t="s">
        <v>406</v>
      </c>
      <c r="B100" s="3" t="s">
        <v>407</v>
      </c>
      <c r="C100" s="3"/>
    </row>
    <row r="101" spans="1:3">
      <c r="A101" t="s">
        <v>883</v>
      </c>
      <c r="B101" s="3" t="s">
        <v>884</v>
      </c>
      <c r="C101" s="3"/>
    </row>
    <row r="102" spans="1:3">
      <c r="A102" t="s">
        <v>885</v>
      </c>
      <c r="B102" s="3" t="s">
        <v>886</v>
      </c>
      <c r="C102" s="3"/>
    </row>
    <row r="103" spans="1:3">
      <c r="A103" s="3" t="s">
        <v>408</v>
      </c>
      <c r="B103" s="3" t="s">
        <v>409</v>
      </c>
      <c r="C103" s="3"/>
    </row>
    <row r="104" spans="1:3">
      <c r="A104" t="s">
        <v>411</v>
      </c>
      <c r="B104" t="s">
        <v>412</v>
      </c>
      <c r="C104" t="s">
        <v>413</v>
      </c>
    </row>
    <row r="105" spans="1:3">
      <c r="A105" t="s">
        <v>414</v>
      </c>
      <c r="B105" t="s">
        <v>415</v>
      </c>
      <c r="C105" t="s">
        <v>416</v>
      </c>
    </row>
    <row r="106" spans="1:3">
      <c r="A106" t="s">
        <v>111</v>
      </c>
      <c r="B106" t="s">
        <v>887</v>
      </c>
      <c r="C106" t="s">
        <v>888</v>
      </c>
    </row>
    <row r="107" spans="1:3">
      <c r="A107" t="s">
        <v>144</v>
      </c>
      <c r="B107" t="s">
        <v>889</v>
      </c>
      <c r="C107" t="s">
        <v>890</v>
      </c>
    </row>
    <row r="108" spans="1:3">
      <c r="A108" t="s">
        <v>145</v>
      </c>
      <c r="B108" t="s">
        <v>891</v>
      </c>
      <c r="C108" s="3"/>
    </row>
    <row r="109" spans="1:3">
      <c r="A109" t="s">
        <v>892</v>
      </c>
      <c r="B109" t="s">
        <v>893</v>
      </c>
    </row>
    <row r="110" spans="1:3">
      <c r="A110" t="s">
        <v>894</v>
      </c>
      <c r="B110" t="s">
        <v>895</v>
      </c>
      <c r="C110" s="3"/>
    </row>
    <row r="111" spans="1:3">
      <c r="A111" t="s">
        <v>896</v>
      </c>
      <c r="B111" s="3" t="s">
        <v>897</v>
      </c>
      <c r="C111" s="3"/>
    </row>
    <row r="112" spans="1:3">
      <c r="A112" t="s">
        <v>422</v>
      </c>
      <c r="B112" t="s">
        <v>423</v>
      </c>
      <c r="C112" t="s">
        <v>424</v>
      </c>
    </row>
    <row r="113" spans="1:3">
      <c r="A113" t="s">
        <v>425</v>
      </c>
      <c r="B113" t="s">
        <v>426</v>
      </c>
      <c r="C113" s="3"/>
    </row>
    <row r="114" spans="1:3">
      <c r="A114" t="s">
        <v>150</v>
      </c>
      <c r="B114" t="s">
        <v>428</v>
      </c>
      <c r="C114" t="s">
        <v>429</v>
      </c>
    </row>
    <row r="115" spans="1:3">
      <c r="A115" t="s">
        <v>430</v>
      </c>
      <c r="B115" t="s">
        <v>431</v>
      </c>
      <c r="C115" t="s">
        <v>432</v>
      </c>
    </row>
    <row r="116" spans="1:3">
      <c r="A116" t="s">
        <v>433</v>
      </c>
      <c r="B116" t="s">
        <v>434</v>
      </c>
      <c r="C116" t="s">
        <v>435</v>
      </c>
    </row>
    <row r="117" spans="1:3">
      <c r="A117" t="s">
        <v>105</v>
      </c>
      <c r="B117" t="s">
        <v>436</v>
      </c>
      <c r="C117" t="s">
        <v>437</v>
      </c>
    </row>
    <row r="118" spans="1:3">
      <c r="A118" t="s">
        <v>438</v>
      </c>
      <c r="B118" t="s">
        <v>439</v>
      </c>
      <c r="C118" t="s">
        <v>440</v>
      </c>
    </row>
    <row r="119" spans="1:3">
      <c r="A119" t="s">
        <v>441</v>
      </c>
      <c r="B119" t="s">
        <v>442</v>
      </c>
      <c r="C119" s="3"/>
    </row>
    <row r="120" spans="1:3">
      <c r="A120" t="s">
        <v>176</v>
      </c>
      <c r="B120" t="s">
        <v>443</v>
      </c>
      <c r="C120" t="s">
        <v>444</v>
      </c>
    </row>
    <row r="121" spans="1:3">
      <c r="A121" t="s">
        <v>133</v>
      </c>
      <c r="B121" t="s">
        <v>898</v>
      </c>
      <c r="C121" s="3"/>
    </row>
    <row r="122" spans="1:3">
      <c r="A122" t="s">
        <v>899</v>
      </c>
      <c r="B122" t="s">
        <v>462</v>
      </c>
      <c r="C122" t="s">
        <v>463</v>
      </c>
    </row>
    <row r="123" spans="1:3">
      <c r="A123" t="s">
        <v>461</v>
      </c>
      <c r="B123" t="s">
        <v>462</v>
      </c>
    </row>
    <row r="124" spans="1:3">
      <c r="A124" t="s">
        <v>467</v>
      </c>
      <c r="B124" t="s">
        <v>468</v>
      </c>
      <c r="C124" t="s">
        <v>469</v>
      </c>
    </row>
    <row r="125" spans="1:3">
      <c r="A125" t="s">
        <v>476</v>
      </c>
      <c r="B125" t="s">
        <v>477</v>
      </c>
      <c r="C125" t="s">
        <v>478</v>
      </c>
    </row>
    <row r="126" spans="1:3">
      <c r="A126" t="s">
        <v>166</v>
      </c>
      <c r="B126" t="s">
        <v>900</v>
      </c>
      <c r="C126" t="s">
        <v>901</v>
      </c>
    </row>
    <row r="127" spans="1:3">
      <c r="A127" s="3" t="s">
        <v>486</v>
      </c>
      <c r="B127" s="3" t="s">
        <v>487</v>
      </c>
      <c r="C127" s="3"/>
    </row>
    <row r="128" spans="1:3">
      <c r="A128" t="s">
        <v>488</v>
      </c>
      <c r="B128" t="s">
        <v>489</v>
      </c>
    </row>
    <row r="129" spans="1:3">
      <c r="A129" t="s">
        <v>79</v>
      </c>
      <c r="B129" t="s">
        <v>498</v>
      </c>
      <c r="C129" t="s">
        <v>499</v>
      </c>
    </row>
    <row r="130" spans="1:3">
      <c r="A130" t="s">
        <v>81</v>
      </c>
      <c r="B130" t="s">
        <v>503</v>
      </c>
      <c r="C130" s="3"/>
    </row>
    <row r="131" spans="1:3">
      <c r="A131" t="s">
        <v>504</v>
      </c>
      <c r="B131" t="s">
        <v>505</v>
      </c>
      <c r="C131" t="s">
        <v>506</v>
      </c>
    </row>
    <row r="132" spans="1:3">
      <c r="A132" s="3" t="s">
        <v>509</v>
      </c>
      <c r="B132" s="3" t="s">
        <v>510</v>
      </c>
      <c r="C132" s="3"/>
    </row>
    <row r="133" spans="1:3">
      <c r="A133" t="s">
        <v>513</v>
      </c>
      <c r="B133" t="s">
        <v>514</v>
      </c>
    </row>
    <row r="134" spans="1:3">
      <c r="A134" t="s">
        <v>515</v>
      </c>
      <c r="B134" t="s">
        <v>516</v>
      </c>
    </row>
    <row r="135" spans="1:3">
      <c r="A135" s="3" t="s">
        <v>902</v>
      </c>
      <c r="B135" s="3" t="s">
        <v>903</v>
      </c>
      <c r="C135" s="3"/>
    </row>
    <row r="136" spans="1:3">
      <c r="A136" t="s">
        <v>102</v>
      </c>
      <c r="B136" t="s">
        <v>519</v>
      </c>
      <c r="C136" t="s">
        <v>520</v>
      </c>
    </row>
    <row r="137" spans="1:3">
      <c r="A137" s="3" t="s">
        <v>80</v>
      </c>
      <c r="B137" s="3" t="s">
        <v>523</v>
      </c>
      <c r="C137" s="3"/>
    </row>
    <row r="138" spans="1:3">
      <c r="A138" t="s">
        <v>904</v>
      </c>
      <c r="B138" t="s">
        <v>905</v>
      </c>
      <c r="C138" t="s">
        <v>906</v>
      </c>
    </row>
    <row r="139" spans="1:3">
      <c r="A139" t="s">
        <v>907</v>
      </c>
      <c r="B139" t="s">
        <v>908</v>
      </c>
      <c r="C139" s="3"/>
    </row>
    <row r="140" spans="1:3">
      <c r="A140" s="3" t="s">
        <v>909</v>
      </c>
      <c r="B140" s="3" t="s">
        <v>910</v>
      </c>
      <c r="C140" s="3"/>
    </row>
    <row r="141" spans="1:3">
      <c r="A141" s="3" t="s">
        <v>911</v>
      </c>
      <c r="B141" s="3" t="s">
        <v>912</v>
      </c>
      <c r="C141" s="3"/>
    </row>
    <row r="142" spans="1:3">
      <c r="A142" t="s">
        <v>545</v>
      </c>
      <c r="B142" t="s">
        <v>546</v>
      </c>
    </row>
    <row r="143" spans="1:3">
      <c r="A143" s="3" t="s">
        <v>913</v>
      </c>
      <c r="B143" s="3" t="s">
        <v>914</v>
      </c>
      <c r="C143" s="3"/>
    </row>
    <row r="144" spans="1:3">
      <c r="A144" t="s">
        <v>550</v>
      </c>
      <c r="B144" t="s">
        <v>551</v>
      </c>
    </row>
    <row r="145" spans="1:3">
      <c r="A145" t="s">
        <v>554</v>
      </c>
      <c r="B145" t="s">
        <v>555</v>
      </c>
      <c r="C145" t="s">
        <v>556</v>
      </c>
    </row>
    <row r="146" spans="1:3">
      <c r="A146" t="s">
        <v>915</v>
      </c>
      <c r="B146" t="s">
        <v>916</v>
      </c>
      <c r="C146" s="3"/>
    </row>
    <row r="147" spans="1:3">
      <c r="A147" s="3" t="s">
        <v>917</v>
      </c>
      <c r="B147" s="3" t="s">
        <v>918</v>
      </c>
      <c r="C147" s="3"/>
    </row>
    <row r="148" spans="1:3">
      <c r="A148" t="s">
        <v>919</v>
      </c>
      <c r="B148" t="s">
        <v>920</v>
      </c>
      <c r="C148" s="3"/>
    </row>
    <row r="149" spans="1:3">
      <c r="A149" t="s">
        <v>148</v>
      </c>
      <c r="B149" t="s">
        <v>921</v>
      </c>
      <c r="C149" t="s">
        <v>922</v>
      </c>
    </row>
    <row r="150" spans="1:3">
      <c r="A150" s="3" t="s">
        <v>923</v>
      </c>
      <c r="B150" s="3" t="s">
        <v>924</v>
      </c>
      <c r="C150" s="3"/>
    </row>
    <row r="151" spans="1:3">
      <c r="A151" t="s">
        <v>925</v>
      </c>
      <c r="B151" t="s">
        <v>926</v>
      </c>
      <c r="C151" t="s">
        <v>927</v>
      </c>
    </row>
    <row r="152" spans="1:3">
      <c r="A152" t="s">
        <v>928</v>
      </c>
      <c r="B152" t="s">
        <v>929</v>
      </c>
    </row>
    <row r="153" spans="1:3">
      <c r="A153" t="s">
        <v>569</v>
      </c>
      <c r="B153" t="s">
        <v>570</v>
      </c>
    </row>
    <row r="154" spans="1:3">
      <c r="A154" t="s">
        <v>571</v>
      </c>
      <c r="B154" t="s">
        <v>572</v>
      </c>
      <c r="C154" t="s">
        <v>573</v>
      </c>
    </row>
    <row r="155" spans="1:3">
      <c r="A155" t="s">
        <v>574</v>
      </c>
      <c r="B155" t="s">
        <v>575</v>
      </c>
      <c r="C155" t="s">
        <v>576</v>
      </c>
    </row>
    <row r="156" spans="1:3">
      <c r="A156" s="3" t="s">
        <v>581</v>
      </c>
      <c r="B156" s="3" t="s">
        <v>930</v>
      </c>
      <c r="C156" s="3"/>
    </row>
    <row r="157" spans="1:3">
      <c r="A157" s="3" t="s">
        <v>108</v>
      </c>
      <c r="B157" s="3" t="s">
        <v>931</v>
      </c>
      <c r="C157" s="3"/>
    </row>
    <row r="158" spans="1:3">
      <c r="A158" s="3" t="s">
        <v>932</v>
      </c>
      <c r="B158" s="3" t="s">
        <v>933</v>
      </c>
      <c r="C158" s="3"/>
    </row>
    <row r="159" spans="1:3">
      <c r="A159" t="s">
        <v>934</v>
      </c>
      <c r="B159" t="s">
        <v>935</v>
      </c>
      <c r="C159" s="3"/>
    </row>
    <row r="160" spans="1:3">
      <c r="A160" t="s">
        <v>583</v>
      </c>
      <c r="B160" t="s">
        <v>584</v>
      </c>
      <c r="C160" t="s">
        <v>585</v>
      </c>
    </row>
    <row r="161" spans="1:3">
      <c r="A161" s="3" t="s">
        <v>936</v>
      </c>
      <c r="B161" s="3" t="s">
        <v>937</v>
      </c>
      <c r="C161" s="3"/>
    </row>
    <row r="162" spans="1:3">
      <c r="A162" s="3" t="s">
        <v>938</v>
      </c>
      <c r="B162" s="3" t="s">
        <v>939</v>
      </c>
      <c r="C162" s="3"/>
    </row>
    <row r="163" spans="1:3">
      <c r="A163" s="3" t="s">
        <v>171</v>
      </c>
      <c r="B163" s="3" t="s">
        <v>940</v>
      </c>
      <c r="C163" s="3"/>
    </row>
    <row r="164" spans="1:3">
      <c r="A164" t="s">
        <v>941</v>
      </c>
      <c r="B164" t="s">
        <v>937</v>
      </c>
    </row>
    <row r="165" spans="1:3">
      <c r="A165" t="s">
        <v>586</v>
      </c>
      <c r="B165" t="s">
        <v>587</v>
      </c>
      <c r="C165" t="s">
        <v>588</v>
      </c>
    </row>
    <row r="166" spans="1:3">
      <c r="A166" t="s">
        <v>151</v>
      </c>
      <c r="B166" t="s">
        <v>591</v>
      </c>
      <c r="C166" t="s">
        <v>592</v>
      </c>
    </row>
    <row r="167" spans="1:3">
      <c r="A167" s="3" t="s">
        <v>942</v>
      </c>
      <c r="B167" s="3" t="s">
        <v>943</v>
      </c>
      <c r="C167" s="3"/>
    </row>
    <row r="168" spans="1:3">
      <c r="A168" t="s">
        <v>944</v>
      </c>
      <c r="B168" t="s">
        <v>945</v>
      </c>
      <c r="C168" s="3"/>
    </row>
    <row r="169" spans="1:3">
      <c r="A169" s="3" t="s">
        <v>596</v>
      </c>
      <c r="B169" s="3" t="s">
        <v>597</v>
      </c>
      <c r="C169" s="3"/>
    </row>
    <row r="170" spans="1:3">
      <c r="A170" t="s">
        <v>170</v>
      </c>
      <c r="B170" t="s">
        <v>598</v>
      </c>
      <c r="C170" t="s">
        <v>599</v>
      </c>
    </row>
    <row r="171" spans="1:3">
      <c r="A171" t="s">
        <v>603</v>
      </c>
      <c r="B171" t="s">
        <v>604</v>
      </c>
    </row>
    <row r="172" spans="1:3">
      <c r="A172" s="3" t="s">
        <v>605</v>
      </c>
      <c r="B172" s="3" t="s">
        <v>946</v>
      </c>
      <c r="C172" s="3"/>
    </row>
    <row r="173" spans="1:3">
      <c r="A173" s="3" t="s">
        <v>947</v>
      </c>
      <c r="B173" s="3" t="s">
        <v>948</v>
      </c>
      <c r="C173" s="3"/>
    </row>
    <row r="174" spans="1:3">
      <c r="A174" t="s">
        <v>161</v>
      </c>
      <c r="B174" t="s">
        <v>949</v>
      </c>
    </row>
    <row r="175" spans="1:3">
      <c r="A175" s="3" t="s">
        <v>950</v>
      </c>
      <c r="B175" s="3" t="s">
        <v>951</v>
      </c>
      <c r="C175" s="3"/>
    </row>
    <row r="176" spans="1:3">
      <c r="A176" t="s">
        <v>607</v>
      </c>
      <c r="B176" t="s">
        <v>608</v>
      </c>
      <c r="C176" t="s">
        <v>609</v>
      </c>
    </row>
    <row r="177" spans="1:3">
      <c r="A177" t="s">
        <v>610</v>
      </c>
      <c r="B177" t="s">
        <v>611</v>
      </c>
      <c r="C177" t="s">
        <v>612</v>
      </c>
    </row>
    <row r="178" spans="1:3">
      <c r="A178" s="3" t="s">
        <v>127</v>
      </c>
      <c r="B178" s="3" t="s">
        <v>613</v>
      </c>
      <c r="C178" s="3"/>
    </row>
    <row r="179" spans="1:3">
      <c r="A179" s="3" t="s">
        <v>616</v>
      </c>
      <c r="B179" s="3" t="s">
        <v>617</v>
      </c>
      <c r="C179" s="3"/>
    </row>
    <row r="180" spans="1:3">
      <c r="A180" t="s">
        <v>619</v>
      </c>
      <c r="B180" t="s">
        <v>620</v>
      </c>
    </row>
    <row r="181" spans="1:3">
      <c r="A181" t="s">
        <v>621</v>
      </c>
      <c r="B181" t="s">
        <v>622</v>
      </c>
      <c r="C181" t="s">
        <v>623</v>
      </c>
    </row>
    <row r="182" spans="1:3">
      <c r="A182" s="3" t="s">
        <v>952</v>
      </c>
      <c r="B182" s="3" t="s">
        <v>953</v>
      </c>
      <c r="C182" s="3"/>
    </row>
    <row r="183" spans="1:3">
      <c r="A183" s="3" t="s">
        <v>954</v>
      </c>
      <c r="B183" s="3" t="s">
        <v>955</v>
      </c>
      <c r="C183" s="3"/>
    </row>
    <row r="184" spans="1:3">
      <c r="A184" s="3" t="s">
        <v>956</v>
      </c>
      <c r="B184" s="3" t="s">
        <v>957</v>
      </c>
      <c r="C184" s="3"/>
    </row>
    <row r="185" spans="1:3">
      <c r="A185" t="s">
        <v>113</v>
      </c>
      <c r="B185" t="s">
        <v>624</v>
      </c>
      <c r="C185" s="3"/>
    </row>
    <row r="186" spans="1:3">
      <c r="A186" t="s">
        <v>196</v>
      </c>
      <c r="B186" t="s">
        <v>958</v>
      </c>
      <c r="C186" s="3"/>
    </row>
    <row r="187" spans="1:3">
      <c r="A187" t="s">
        <v>959</v>
      </c>
      <c r="B187" t="s">
        <v>960</v>
      </c>
    </row>
    <row r="188" spans="1:3">
      <c r="A188" t="s">
        <v>631</v>
      </c>
      <c r="B188" t="s">
        <v>632</v>
      </c>
      <c r="C188" t="s">
        <v>633</v>
      </c>
    </row>
    <row r="189" spans="1:3">
      <c r="A189" t="s">
        <v>961</v>
      </c>
      <c r="B189" t="s">
        <v>962</v>
      </c>
      <c r="C189" t="s">
        <v>963</v>
      </c>
    </row>
    <row r="190" spans="1:3">
      <c r="A190" s="3" t="s">
        <v>115</v>
      </c>
      <c r="B190" s="3" t="s">
        <v>964</v>
      </c>
      <c r="C190" s="3"/>
    </row>
    <row r="191" spans="1:3">
      <c r="A191" t="s">
        <v>112</v>
      </c>
      <c r="B191" t="s">
        <v>965</v>
      </c>
      <c r="C191" t="s">
        <v>966</v>
      </c>
    </row>
    <row r="192" spans="1:3">
      <c r="A192" s="3" t="s">
        <v>116</v>
      </c>
      <c r="B192" s="3" t="s">
        <v>967</v>
      </c>
      <c r="C192" s="3"/>
    </row>
    <row r="193" spans="1:3">
      <c r="A193" s="3" t="s">
        <v>968</v>
      </c>
      <c r="B193" s="3" t="s">
        <v>969</v>
      </c>
      <c r="C193" s="3"/>
    </row>
    <row r="194" spans="1:3">
      <c r="A194" t="s">
        <v>970</v>
      </c>
      <c r="B194" s="3" t="s">
        <v>971</v>
      </c>
      <c r="C194" s="3"/>
    </row>
    <row r="195" spans="1:3">
      <c r="A195" t="s">
        <v>634</v>
      </c>
      <c r="B195" t="s">
        <v>635</v>
      </c>
      <c r="C195" t="s">
        <v>636</v>
      </c>
    </row>
    <row r="196" spans="1:3">
      <c r="A196" s="3" t="s">
        <v>972</v>
      </c>
      <c r="B196" s="3" t="s">
        <v>973</v>
      </c>
      <c r="C196" s="3"/>
    </row>
    <row r="197" spans="1:3">
      <c r="A197" t="s">
        <v>974</v>
      </c>
      <c r="B197" t="s">
        <v>975</v>
      </c>
      <c r="C197" t="s">
        <v>976</v>
      </c>
    </row>
    <row r="198" spans="1:3">
      <c r="A198" t="s">
        <v>977</v>
      </c>
      <c r="B198" s="3" t="s">
        <v>978</v>
      </c>
      <c r="C198" s="3"/>
    </row>
    <row r="199" spans="1:3">
      <c r="A199" t="s">
        <v>639</v>
      </c>
      <c r="B199" t="s">
        <v>640</v>
      </c>
    </row>
    <row r="200" spans="1:3">
      <c r="A200" s="3" t="s">
        <v>979</v>
      </c>
      <c r="B200" s="3" t="s">
        <v>980</v>
      </c>
      <c r="C200" s="3"/>
    </row>
    <row r="201" spans="1:3">
      <c r="A201" t="s">
        <v>141</v>
      </c>
      <c r="B201" t="s">
        <v>641</v>
      </c>
      <c r="C201" t="s">
        <v>642</v>
      </c>
    </row>
    <row r="202" spans="1:3">
      <c r="A202" t="s">
        <v>981</v>
      </c>
      <c r="B202" t="s">
        <v>982</v>
      </c>
      <c r="C202" s="3"/>
    </row>
    <row r="203" spans="1:3">
      <c r="A203" t="s">
        <v>983</v>
      </c>
      <c r="B203" t="s">
        <v>984</v>
      </c>
      <c r="C203" t="s">
        <v>985</v>
      </c>
    </row>
    <row r="204" spans="1:3">
      <c r="A204" t="s">
        <v>986</v>
      </c>
      <c r="B204" t="s">
        <v>987</v>
      </c>
      <c r="C204" t="s">
        <v>988</v>
      </c>
    </row>
    <row r="205" spans="1:3">
      <c r="A205" s="3" t="s">
        <v>989</v>
      </c>
      <c r="B205" s="3" t="s">
        <v>990</v>
      </c>
      <c r="C205" s="3"/>
    </row>
    <row r="206" spans="1:3">
      <c r="A206" s="3" t="s">
        <v>114</v>
      </c>
      <c r="B206" s="3" t="s">
        <v>991</v>
      </c>
      <c r="C206" s="3"/>
    </row>
    <row r="207" spans="1:3">
      <c r="A207" t="s">
        <v>992</v>
      </c>
      <c r="B207" s="3" t="s">
        <v>993</v>
      </c>
      <c r="C207" s="3"/>
    </row>
    <row r="208" spans="1:3">
      <c r="A208" t="s">
        <v>192</v>
      </c>
      <c r="B208" t="s">
        <v>647</v>
      </c>
      <c r="C208" t="s">
        <v>648</v>
      </c>
    </row>
    <row r="209" spans="1:3">
      <c r="A209" s="3" t="s">
        <v>994</v>
      </c>
      <c r="B209" s="3" t="s">
        <v>995</v>
      </c>
      <c r="C209" s="3"/>
    </row>
    <row r="210" spans="1:3">
      <c r="A210" s="3" t="s">
        <v>996</v>
      </c>
      <c r="B210" s="3" t="s">
        <v>997</v>
      </c>
      <c r="C210" s="3"/>
    </row>
    <row r="211" spans="1:3">
      <c r="A211" s="3" t="s">
        <v>149</v>
      </c>
      <c r="B211" s="3" t="s">
        <v>998</v>
      </c>
      <c r="C211" s="3"/>
    </row>
    <row r="212" spans="1:3">
      <c r="A212" t="s">
        <v>167</v>
      </c>
      <c r="B212" t="s">
        <v>649</v>
      </c>
      <c r="C212" t="s">
        <v>650</v>
      </c>
    </row>
    <row r="213" spans="1:3">
      <c r="A213" s="3" t="s">
        <v>999</v>
      </c>
      <c r="B213" s="3" t="s">
        <v>1000</v>
      </c>
      <c r="C213" s="3"/>
    </row>
    <row r="214" spans="1:3">
      <c r="A214" t="s">
        <v>1001</v>
      </c>
      <c r="B214" t="s">
        <v>1002</v>
      </c>
      <c r="C214" s="3"/>
    </row>
    <row r="215" spans="1:3">
      <c r="A215" t="s">
        <v>651</v>
      </c>
      <c r="B215" t="s">
        <v>652</v>
      </c>
      <c r="C215" t="s">
        <v>653</v>
      </c>
    </row>
    <row r="216" spans="1:3">
      <c r="A216" t="s">
        <v>1003</v>
      </c>
      <c r="B216" t="s">
        <v>1004</v>
      </c>
      <c r="C216" t="s">
        <v>1005</v>
      </c>
    </row>
    <row r="217" spans="1:3">
      <c r="A217" t="s">
        <v>159</v>
      </c>
      <c r="B217" t="s">
        <v>664</v>
      </c>
      <c r="C217" t="s">
        <v>665</v>
      </c>
    </row>
    <row r="218" spans="1:3">
      <c r="A218" t="s">
        <v>666</v>
      </c>
      <c r="B218" t="s">
        <v>667</v>
      </c>
      <c r="C218" t="s">
        <v>668</v>
      </c>
    </row>
    <row r="219" spans="1:3">
      <c r="A219" t="s">
        <v>677</v>
      </c>
      <c r="B219" t="s">
        <v>678</v>
      </c>
      <c r="C219" t="s">
        <v>679</v>
      </c>
    </row>
    <row r="220" spans="1:3">
      <c r="A220" t="s">
        <v>1006</v>
      </c>
      <c r="B220" t="s">
        <v>1007</v>
      </c>
      <c r="C220" t="s">
        <v>1008</v>
      </c>
    </row>
    <row r="221" spans="1:3">
      <c r="A221" t="s">
        <v>109</v>
      </c>
      <c r="B221" t="s">
        <v>1009</v>
      </c>
      <c r="C221" t="s">
        <v>1010</v>
      </c>
    </row>
    <row r="222" spans="1:3">
      <c r="A222" t="s">
        <v>687</v>
      </c>
      <c r="B222" t="s">
        <v>688</v>
      </c>
      <c r="C222" t="s">
        <v>689</v>
      </c>
    </row>
    <row r="223" spans="1:3">
      <c r="A223" t="s">
        <v>692</v>
      </c>
      <c r="B223" t="s">
        <v>693</v>
      </c>
      <c r="C223" t="s">
        <v>694</v>
      </c>
    </row>
    <row r="224" spans="1:3">
      <c r="A224" t="s">
        <v>697</v>
      </c>
      <c r="B224" t="s">
        <v>698</v>
      </c>
    </row>
    <row r="225" spans="1:3">
      <c r="A225" t="s">
        <v>100</v>
      </c>
      <c r="B225" t="s">
        <v>703</v>
      </c>
      <c r="C225" t="s">
        <v>704</v>
      </c>
    </row>
    <row r="226" spans="1:3">
      <c r="A226" s="3" t="s">
        <v>1011</v>
      </c>
      <c r="B226" s="3" t="s">
        <v>1012</v>
      </c>
      <c r="C226" s="3"/>
    </row>
    <row r="227" spans="1:3">
      <c r="A227" s="3" t="s">
        <v>1013</v>
      </c>
      <c r="B227" s="3" t="s">
        <v>1014</v>
      </c>
      <c r="C227" s="3"/>
    </row>
    <row r="228" spans="1:3">
      <c r="A228" t="s">
        <v>160</v>
      </c>
      <c r="B228" t="s">
        <v>1015</v>
      </c>
      <c r="C228" t="s">
        <v>1016</v>
      </c>
    </row>
    <row r="229" spans="1:3">
      <c r="A229" s="3" t="s">
        <v>1017</v>
      </c>
      <c r="B229" s="3" t="s">
        <v>712</v>
      </c>
      <c r="C229" s="3"/>
    </row>
    <row r="230" spans="1:3">
      <c r="A230" t="s">
        <v>715</v>
      </c>
      <c r="B230" t="s">
        <v>716</v>
      </c>
      <c r="C230" t="s">
        <v>717</v>
      </c>
    </row>
    <row r="231" spans="1:3">
      <c r="A231" t="s">
        <v>106</v>
      </c>
      <c r="B231" t="s">
        <v>723</v>
      </c>
      <c r="C231" t="s">
        <v>724</v>
      </c>
    </row>
    <row r="232" spans="1:3">
      <c r="A232" t="s">
        <v>725</v>
      </c>
      <c r="B232" t="s">
        <v>726</v>
      </c>
    </row>
    <row r="233" spans="1:3">
      <c r="A233" t="s">
        <v>157</v>
      </c>
      <c r="B233" t="s">
        <v>732</v>
      </c>
      <c r="C233" t="s">
        <v>733</v>
      </c>
    </row>
    <row r="234" spans="1:3">
      <c r="A234" t="s">
        <v>142</v>
      </c>
      <c r="B234" t="s">
        <v>740</v>
      </c>
      <c r="C234" s="3"/>
    </row>
    <row r="235" spans="1:3">
      <c r="A235" s="3" t="s">
        <v>1018</v>
      </c>
      <c r="B235" s="3" t="s">
        <v>1019</v>
      </c>
      <c r="C235" s="3"/>
    </row>
    <row r="236" spans="1:3">
      <c r="A236" t="s">
        <v>1020</v>
      </c>
      <c r="B236" t="s">
        <v>1021</v>
      </c>
      <c r="C236" s="3"/>
    </row>
    <row r="237" spans="1:3">
      <c r="A237" s="3" t="s">
        <v>741</v>
      </c>
      <c r="B237" s="3" t="s">
        <v>742</v>
      </c>
      <c r="C237" s="3"/>
    </row>
    <row r="238" spans="1:3">
      <c r="A238" s="3" t="s">
        <v>1022</v>
      </c>
      <c r="B238" s="3" t="s">
        <v>1023</v>
      </c>
      <c r="C238" s="3"/>
    </row>
    <row r="239" spans="1:3">
      <c r="A239" t="s">
        <v>92</v>
      </c>
      <c r="B239" t="s">
        <v>743</v>
      </c>
      <c r="C239" t="s">
        <v>744</v>
      </c>
    </row>
    <row r="240" spans="1:3">
      <c r="A240" t="s">
        <v>1024</v>
      </c>
      <c r="B240" t="s">
        <v>1025</v>
      </c>
    </row>
    <row r="241" spans="1:3">
      <c r="A241" t="s">
        <v>1026</v>
      </c>
      <c r="B241" t="s">
        <v>1027</v>
      </c>
      <c r="C241" t="s">
        <v>1028</v>
      </c>
    </row>
    <row r="242" spans="1:3">
      <c r="A242" t="s">
        <v>1029</v>
      </c>
      <c r="B242" t="s">
        <v>1030</v>
      </c>
      <c r="C242" t="s">
        <v>1031</v>
      </c>
    </row>
    <row r="243" spans="1:3">
      <c r="A243" t="s">
        <v>134</v>
      </c>
      <c r="B243" t="s">
        <v>752</v>
      </c>
      <c r="C243" s="3"/>
    </row>
    <row r="244" spans="1:3">
      <c r="A244" t="s">
        <v>199</v>
      </c>
      <c r="B244" t="s">
        <v>1032</v>
      </c>
      <c r="C244" s="3" t="s">
        <v>1033</v>
      </c>
    </row>
    <row r="245" spans="1:3">
      <c r="C245" s="3"/>
    </row>
    <row r="246" spans="1:3">
      <c r="C246" s="3"/>
    </row>
    <row r="247" spans="1:3">
      <c r="C247" s="3"/>
    </row>
    <row r="248" spans="1:3">
      <c r="C248" s="3"/>
    </row>
    <row r="249" spans="1:3">
      <c r="C249" s="3"/>
    </row>
    <row r="250" spans="1:3">
      <c r="C250" s="3"/>
    </row>
    <row r="251" spans="1:3">
      <c r="C251" s="3"/>
    </row>
    <row r="252" spans="1:3">
      <c r="C252" s="3"/>
    </row>
    <row r="253" spans="1:3">
      <c r="C253" s="3"/>
    </row>
    <row r="254" spans="1:3">
      <c r="C254" s="3"/>
    </row>
    <row r="255" spans="1:3">
      <c r="C255" s="3"/>
    </row>
    <row r="256" spans="1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</sheetData>
  <sortState xmlns:xlrd2="http://schemas.microsoft.com/office/spreadsheetml/2017/richdata2" ref="A2:C570">
    <sortCondition ref="A1:A570"/>
  </sortState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3"/>
  <sheetViews>
    <sheetView topLeftCell="A85" workbookViewId="0">
      <selection activeCell="A94" sqref="A94:XFD98"/>
    </sheetView>
  </sheetViews>
  <sheetFormatPr defaultRowHeight="12.6"/>
  <cols>
    <col min="1" max="1" width="17.5703125" customWidth="1"/>
    <col min="2" max="2" width="39.5703125" bestFit="1" customWidth="1"/>
    <col min="3" max="3" width="12.5703125" bestFit="1" customWidth="1"/>
    <col min="4" max="4" width="14.42578125" bestFit="1" customWidth="1"/>
    <col min="5" max="5" width="20.28515625" bestFit="1" customWidth="1"/>
    <col min="8" max="8" width="13.140625" customWidth="1"/>
  </cols>
  <sheetData>
    <row r="1" spans="1:13" s="1" customFormat="1" ht="12.95">
      <c r="A1" s="1" t="s">
        <v>1034</v>
      </c>
      <c r="B1" s="1" t="s">
        <v>51</v>
      </c>
      <c r="C1" s="1" t="s">
        <v>1035</v>
      </c>
      <c r="D1" s="1" t="s">
        <v>1036</v>
      </c>
      <c r="E1" s="1" t="s">
        <v>1037</v>
      </c>
      <c r="F1" s="1" t="s">
        <v>1038</v>
      </c>
      <c r="I1"/>
      <c r="J1"/>
      <c r="K1"/>
      <c r="L1"/>
      <c r="M1"/>
    </row>
    <row r="2" spans="1:13">
      <c r="A2" t="s">
        <v>65</v>
      </c>
      <c r="B2" t="s">
        <v>1039</v>
      </c>
      <c r="C2">
        <v>26.149383333333333</v>
      </c>
      <c r="D2">
        <v>-80.089399999999998</v>
      </c>
      <c r="E2" t="s">
        <v>1040</v>
      </c>
      <c r="F2" t="s">
        <v>1041</v>
      </c>
    </row>
    <row r="3" spans="1:13">
      <c r="A3" t="s">
        <v>152</v>
      </c>
      <c r="B3" t="s">
        <v>1042</v>
      </c>
      <c r="C3">
        <v>26.301850000000002</v>
      </c>
      <c r="D3">
        <v>-80.06816666666667</v>
      </c>
      <c r="E3" t="s">
        <v>1040</v>
      </c>
      <c r="F3" t="s">
        <v>1041</v>
      </c>
    </row>
    <row r="4" spans="1:13">
      <c r="A4" t="s">
        <v>1043</v>
      </c>
      <c r="B4" t="s">
        <v>1044</v>
      </c>
      <c r="C4">
        <v>26.301066666666667</v>
      </c>
      <c r="D4">
        <v>-80.060900000000004</v>
      </c>
      <c r="E4" t="s">
        <v>1040</v>
      </c>
      <c r="F4" t="s">
        <v>1041</v>
      </c>
    </row>
    <row r="5" spans="1:13">
      <c r="A5" t="s">
        <v>135</v>
      </c>
      <c r="B5" t="s">
        <v>1045</v>
      </c>
      <c r="C5">
        <v>26.147866666666665</v>
      </c>
      <c r="D5">
        <v>-80.095966666666669</v>
      </c>
      <c r="E5" t="s">
        <v>1040</v>
      </c>
      <c r="F5" t="s">
        <v>1041</v>
      </c>
    </row>
    <row r="6" spans="1:13">
      <c r="A6" t="s">
        <v>118</v>
      </c>
      <c r="B6" t="s">
        <v>1046</v>
      </c>
      <c r="C6">
        <v>26.159949999999998</v>
      </c>
      <c r="D6">
        <v>-80.082499999999996</v>
      </c>
      <c r="E6" t="s">
        <v>1040</v>
      </c>
      <c r="F6" t="s">
        <v>1041</v>
      </c>
    </row>
    <row r="7" spans="1:13">
      <c r="A7" t="s">
        <v>200</v>
      </c>
      <c r="B7" t="s">
        <v>1047</v>
      </c>
      <c r="C7">
        <v>26.158633333333334</v>
      </c>
      <c r="D7">
        <v>-80.077349999999996</v>
      </c>
      <c r="E7" t="s">
        <v>1040</v>
      </c>
      <c r="F7" t="s">
        <v>1041</v>
      </c>
    </row>
    <row r="8" spans="1:13">
      <c r="A8" t="s">
        <v>172</v>
      </c>
      <c r="B8" t="s">
        <v>1048</v>
      </c>
      <c r="C8">
        <v>26.149750000000001</v>
      </c>
      <c r="D8">
        <v>-80.096833333333336</v>
      </c>
      <c r="E8" t="s">
        <v>1040</v>
      </c>
      <c r="F8" t="s">
        <v>1041</v>
      </c>
    </row>
    <row r="9" spans="1:13">
      <c r="A9" t="s">
        <v>1049</v>
      </c>
      <c r="B9" t="s">
        <v>1050</v>
      </c>
      <c r="C9">
        <v>25.651866666666667</v>
      </c>
      <c r="D9">
        <v>-80.0946</v>
      </c>
      <c r="E9" t="s">
        <v>1051</v>
      </c>
      <c r="F9" t="s">
        <v>1041</v>
      </c>
    </row>
    <row r="10" spans="1:13">
      <c r="A10" t="s">
        <v>1052</v>
      </c>
      <c r="B10" t="s">
        <v>1053</v>
      </c>
      <c r="C10">
        <v>25.951633333333334</v>
      </c>
      <c r="D10">
        <v>-80.109083333333331</v>
      </c>
      <c r="E10" t="s">
        <v>1051</v>
      </c>
      <c r="F10" t="s">
        <v>1041</v>
      </c>
    </row>
    <row r="11" spans="1:13">
      <c r="A11" t="s">
        <v>1054</v>
      </c>
      <c r="B11" t="s">
        <v>1055</v>
      </c>
      <c r="C11">
        <v>25.958516666666668</v>
      </c>
      <c r="D11">
        <v>-80.093783333333334</v>
      </c>
      <c r="E11" t="s">
        <v>1051</v>
      </c>
      <c r="F11" t="s">
        <v>1041</v>
      </c>
    </row>
    <row r="12" spans="1:13">
      <c r="A12" t="s">
        <v>1056</v>
      </c>
      <c r="B12" t="s">
        <v>1057</v>
      </c>
      <c r="C12">
        <v>25.678533333333334</v>
      </c>
      <c r="D12">
        <v>-80.118616666666668</v>
      </c>
      <c r="E12" t="s">
        <v>1051</v>
      </c>
      <c r="F12" t="s">
        <v>1041</v>
      </c>
    </row>
    <row r="13" spans="1:13">
      <c r="A13" t="s">
        <v>1058</v>
      </c>
      <c r="B13" t="s">
        <v>1059</v>
      </c>
      <c r="C13">
        <v>25.842333333333332</v>
      </c>
      <c r="D13">
        <v>-80.104150000000004</v>
      </c>
      <c r="E13" t="s">
        <v>1051</v>
      </c>
      <c r="F13" t="s">
        <v>1041</v>
      </c>
    </row>
    <row r="14" spans="1:13">
      <c r="A14" t="s">
        <v>1060</v>
      </c>
      <c r="B14" t="s">
        <v>1061</v>
      </c>
      <c r="C14">
        <v>25.842233333333333</v>
      </c>
      <c r="D14">
        <v>-80.094966666666664</v>
      </c>
      <c r="E14" t="s">
        <v>1051</v>
      </c>
      <c r="F14" t="s">
        <v>1041</v>
      </c>
    </row>
    <row r="15" spans="1:13">
      <c r="A15" t="s">
        <v>1062</v>
      </c>
      <c r="B15" t="s">
        <v>1063</v>
      </c>
      <c r="C15">
        <v>25.842099999999999</v>
      </c>
      <c r="D15">
        <v>-80.088099999999997</v>
      </c>
      <c r="E15" t="s">
        <v>1051</v>
      </c>
      <c r="F15" t="s">
        <v>1041</v>
      </c>
    </row>
    <row r="16" spans="1:13">
      <c r="A16" t="s">
        <v>1064</v>
      </c>
      <c r="B16" t="s">
        <v>1065</v>
      </c>
      <c r="C16">
        <v>25.672616666666666</v>
      </c>
      <c r="D16">
        <v>-80.088350000000005</v>
      </c>
      <c r="E16" t="s">
        <v>1051</v>
      </c>
      <c r="F16" t="s">
        <v>1041</v>
      </c>
    </row>
    <row r="17" spans="1:6">
      <c r="A17" t="s">
        <v>1066</v>
      </c>
      <c r="B17" t="s">
        <v>1067</v>
      </c>
      <c r="C17">
        <v>24.609000000000002</v>
      </c>
      <c r="D17">
        <v>-82.949600000000004</v>
      </c>
      <c r="E17" t="s">
        <v>1068</v>
      </c>
      <c r="F17" t="s">
        <v>1041</v>
      </c>
    </row>
    <row r="18" spans="1:6">
      <c r="A18" t="s">
        <v>1069</v>
      </c>
      <c r="B18" t="s">
        <v>1070</v>
      </c>
      <c r="C18">
        <v>24.687100000000001</v>
      </c>
      <c r="D18">
        <v>-82.907200000000003</v>
      </c>
      <c r="E18" t="s">
        <v>1068</v>
      </c>
      <c r="F18" t="s">
        <v>1041</v>
      </c>
    </row>
    <row r="19" spans="1:6">
      <c r="A19" t="s">
        <v>1071</v>
      </c>
      <c r="B19" t="s">
        <v>1072</v>
      </c>
      <c r="C19">
        <v>24.680499999999999</v>
      </c>
      <c r="D19">
        <v>-82.885300000000001</v>
      </c>
      <c r="E19" t="s">
        <v>1068</v>
      </c>
      <c r="F19" t="s">
        <v>1041</v>
      </c>
    </row>
    <row r="20" spans="1:6">
      <c r="A20" t="s">
        <v>1073</v>
      </c>
      <c r="B20" t="s">
        <v>1074</v>
      </c>
      <c r="C20">
        <v>24.641400000000001</v>
      </c>
      <c r="D20">
        <v>-82.896199999999993</v>
      </c>
      <c r="E20" t="s">
        <v>1068</v>
      </c>
      <c r="F20" t="s">
        <v>1041</v>
      </c>
    </row>
    <row r="21" spans="1:6">
      <c r="A21" t="s">
        <v>1075</v>
      </c>
      <c r="B21" t="s">
        <v>1076</v>
      </c>
      <c r="C21">
        <v>24.620699999999999</v>
      </c>
      <c r="D21">
        <v>-82.8673</v>
      </c>
      <c r="E21" t="s">
        <v>1068</v>
      </c>
      <c r="F21" t="s">
        <v>1041</v>
      </c>
    </row>
    <row r="22" spans="1:6">
      <c r="A22" t="s">
        <v>1077</v>
      </c>
      <c r="B22" t="s">
        <v>1078</v>
      </c>
      <c r="C22">
        <v>24.6206</v>
      </c>
      <c r="D22">
        <v>-82.869600000000005</v>
      </c>
      <c r="E22" t="s">
        <v>1068</v>
      </c>
      <c r="F22" t="s">
        <v>1041</v>
      </c>
    </row>
    <row r="23" spans="1:6">
      <c r="A23" t="s">
        <v>1079</v>
      </c>
      <c r="B23" t="s">
        <v>1080</v>
      </c>
      <c r="C23">
        <v>24.6431</v>
      </c>
      <c r="D23">
        <v>-82.930700000000002</v>
      </c>
      <c r="E23" t="s">
        <v>1068</v>
      </c>
      <c r="F23" t="s">
        <v>1041</v>
      </c>
    </row>
    <row r="24" spans="1:6">
      <c r="A24" t="s">
        <v>1081</v>
      </c>
      <c r="B24" t="s">
        <v>1082</v>
      </c>
      <c r="C24">
        <v>24.608000000000001</v>
      </c>
      <c r="D24">
        <v>-82.944000000000003</v>
      </c>
      <c r="E24" t="s">
        <v>1068</v>
      </c>
      <c r="F24" t="s">
        <v>1041</v>
      </c>
    </row>
    <row r="25" spans="1:6">
      <c r="A25" t="s">
        <v>1083</v>
      </c>
      <c r="B25" t="s">
        <v>1084</v>
      </c>
      <c r="C25">
        <v>24.635000000000002</v>
      </c>
      <c r="D25">
        <v>-82.916300000000007</v>
      </c>
      <c r="E25" t="s">
        <v>1068</v>
      </c>
      <c r="F25" t="s">
        <v>1041</v>
      </c>
    </row>
    <row r="26" spans="1:6">
      <c r="A26" t="s">
        <v>1085</v>
      </c>
      <c r="B26" t="s">
        <v>1086</v>
      </c>
      <c r="C26">
        <v>24.635000000000002</v>
      </c>
      <c r="D26">
        <v>-82.918999999999997</v>
      </c>
      <c r="E26" t="s">
        <v>1068</v>
      </c>
      <c r="F26" t="s">
        <v>1041</v>
      </c>
    </row>
    <row r="27" spans="1:6">
      <c r="A27" t="s">
        <v>1087</v>
      </c>
      <c r="B27" t="s">
        <v>1088</v>
      </c>
      <c r="C27">
        <v>24.611699999999999</v>
      </c>
      <c r="D27">
        <v>-82.870199999999997</v>
      </c>
      <c r="E27" t="s">
        <v>1068</v>
      </c>
      <c r="F27" t="s">
        <v>1041</v>
      </c>
    </row>
    <row r="28" spans="1:6">
      <c r="A28" t="s">
        <v>1089</v>
      </c>
      <c r="B28" t="s">
        <v>1090</v>
      </c>
      <c r="C28">
        <v>24.699300000000001</v>
      </c>
      <c r="D28">
        <v>-83.002200000000002</v>
      </c>
      <c r="E28" t="s">
        <v>1068</v>
      </c>
      <c r="F28" t="s">
        <v>1041</v>
      </c>
    </row>
    <row r="29" spans="1:6">
      <c r="A29" t="s">
        <v>1091</v>
      </c>
      <c r="B29" t="s">
        <v>1092</v>
      </c>
      <c r="C29">
        <v>24.822099999999999</v>
      </c>
      <c r="D29">
        <v>-81.488900000000001</v>
      </c>
      <c r="E29" t="s">
        <v>1093</v>
      </c>
      <c r="F29" t="s">
        <v>1041</v>
      </c>
    </row>
    <row r="30" spans="1:6">
      <c r="A30" t="s">
        <v>1094</v>
      </c>
      <c r="B30" t="s">
        <v>1095</v>
      </c>
      <c r="C30">
        <v>24.560300000000002</v>
      </c>
      <c r="D30">
        <v>-81.502099999999999</v>
      </c>
      <c r="E30" t="s">
        <v>1093</v>
      </c>
      <c r="F30" t="s">
        <v>1041</v>
      </c>
    </row>
    <row r="31" spans="1:6">
      <c r="A31" t="s">
        <v>1096</v>
      </c>
      <c r="B31" t="s">
        <v>1097</v>
      </c>
      <c r="C31">
        <v>24.520900000000001</v>
      </c>
      <c r="D31">
        <v>-81.662099999999995</v>
      </c>
      <c r="E31" t="s">
        <v>1093</v>
      </c>
      <c r="F31" t="s">
        <v>1041</v>
      </c>
    </row>
    <row r="32" spans="1:6">
      <c r="A32" t="s">
        <v>1098</v>
      </c>
      <c r="B32" t="s">
        <v>1099</v>
      </c>
      <c r="C32">
        <v>24.547499999999999</v>
      </c>
      <c r="D32">
        <v>-81.586600000000004</v>
      </c>
      <c r="E32" t="s">
        <v>1093</v>
      </c>
      <c r="F32" t="s">
        <v>1041</v>
      </c>
    </row>
    <row r="33" spans="1:6">
      <c r="A33" t="s">
        <v>1100</v>
      </c>
      <c r="B33" t="s">
        <v>1101</v>
      </c>
      <c r="C33">
        <v>24.497699999999998</v>
      </c>
      <c r="D33">
        <v>-81.805599999999998</v>
      </c>
      <c r="E33" t="s">
        <v>1093</v>
      </c>
      <c r="F33" t="s">
        <v>1041</v>
      </c>
    </row>
    <row r="34" spans="1:6">
      <c r="A34" t="s">
        <v>1102</v>
      </c>
      <c r="B34" t="s">
        <v>1103</v>
      </c>
      <c r="C34">
        <v>24.503599999999999</v>
      </c>
      <c r="D34">
        <v>-81.767700000000005</v>
      </c>
      <c r="E34" t="s">
        <v>1093</v>
      </c>
      <c r="F34" t="s">
        <v>1041</v>
      </c>
    </row>
    <row r="35" spans="1:6">
      <c r="A35" t="s">
        <v>1104</v>
      </c>
      <c r="B35" t="s">
        <v>1105</v>
      </c>
      <c r="C35">
        <v>24.7197</v>
      </c>
      <c r="D35">
        <v>-81.919499999999999</v>
      </c>
      <c r="E35" t="s">
        <v>1093</v>
      </c>
      <c r="F35" t="s">
        <v>1041</v>
      </c>
    </row>
    <row r="36" spans="1:6">
      <c r="A36" t="s">
        <v>1106</v>
      </c>
      <c r="B36" t="s">
        <v>1107</v>
      </c>
      <c r="C36">
        <v>24.585699999999999</v>
      </c>
      <c r="D36">
        <v>-81.582599999999999</v>
      </c>
      <c r="E36" t="s">
        <v>1093</v>
      </c>
      <c r="F36" t="s">
        <v>1041</v>
      </c>
    </row>
    <row r="37" spans="1:6">
      <c r="A37" t="s">
        <v>1108</v>
      </c>
      <c r="B37" t="s">
        <v>1109</v>
      </c>
      <c r="C37">
        <v>24.545300000000001</v>
      </c>
      <c r="D37">
        <v>-81.407899999999998</v>
      </c>
      <c r="E37" t="s">
        <v>1093</v>
      </c>
      <c r="F37" t="s">
        <v>1041</v>
      </c>
    </row>
    <row r="38" spans="1:6">
      <c r="A38" t="s">
        <v>1110</v>
      </c>
      <c r="B38" t="s">
        <v>1111</v>
      </c>
      <c r="C38">
        <v>24.491700000000002</v>
      </c>
      <c r="D38">
        <v>-81.663565000000006</v>
      </c>
      <c r="E38" t="s">
        <v>1093</v>
      </c>
      <c r="F38" t="s">
        <v>1041</v>
      </c>
    </row>
    <row r="39" spans="1:6">
      <c r="A39" t="s">
        <v>1112</v>
      </c>
      <c r="B39" t="s">
        <v>1113</v>
      </c>
      <c r="C39">
        <v>24.479600000000001</v>
      </c>
      <c r="D39">
        <v>-81.717600000000004</v>
      </c>
      <c r="E39" t="s">
        <v>1093</v>
      </c>
      <c r="F39" t="s">
        <v>1041</v>
      </c>
    </row>
    <row r="40" spans="1:6">
      <c r="A40" t="s">
        <v>1114</v>
      </c>
      <c r="B40" t="s">
        <v>1115</v>
      </c>
      <c r="C40">
        <v>24.454499999999999</v>
      </c>
      <c r="D40">
        <v>-81.858900000000006</v>
      </c>
      <c r="E40" t="s">
        <v>1093</v>
      </c>
      <c r="F40" t="s">
        <v>1041</v>
      </c>
    </row>
    <row r="41" spans="1:6">
      <c r="A41" t="s">
        <v>1116</v>
      </c>
      <c r="B41" t="s">
        <v>1117</v>
      </c>
      <c r="C41">
        <v>24.452000000000002</v>
      </c>
      <c r="D41">
        <v>-81.877499999999998</v>
      </c>
      <c r="E41" t="s">
        <v>1093</v>
      </c>
      <c r="F41" t="s">
        <v>1041</v>
      </c>
    </row>
    <row r="42" spans="1:6">
      <c r="A42" t="s">
        <v>1118</v>
      </c>
      <c r="B42" t="s">
        <v>1119</v>
      </c>
      <c r="C42">
        <v>24.542100000000001</v>
      </c>
      <c r="D42">
        <v>-81.415300000000002</v>
      </c>
      <c r="E42" t="s">
        <v>1093</v>
      </c>
      <c r="F42" t="s">
        <v>1041</v>
      </c>
    </row>
    <row r="43" spans="1:6">
      <c r="A43" t="s">
        <v>1120</v>
      </c>
      <c r="B43" t="s">
        <v>1121</v>
      </c>
      <c r="C43">
        <v>24.488399999999999</v>
      </c>
      <c r="D43">
        <v>-81.665899999999993</v>
      </c>
      <c r="E43" t="s">
        <v>1093</v>
      </c>
      <c r="F43" t="s">
        <v>1041</v>
      </c>
    </row>
    <row r="44" spans="1:6">
      <c r="A44" t="s">
        <v>1122</v>
      </c>
      <c r="B44" t="s">
        <v>1123</v>
      </c>
      <c r="C44">
        <v>24.478000000000002</v>
      </c>
      <c r="D44">
        <v>-81.717100000000002</v>
      </c>
      <c r="E44" t="s">
        <v>1093</v>
      </c>
      <c r="F44" t="s">
        <v>1041</v>
      </c>
    </row>
    <row r="45" spans="1:6">
      <c r="A45" t="s">
        <v>1124</v>
      </c>
      <c r="B45" t="s">
        <v>1125</v>
      </c>
      <c r="C45">
        <v>24.453199999999999</v>
      </c>
      <c r="D45">
        <v>-81.856800000000007</v>
      </c>
      <c r="E45" t="s">
        <v>1093</v>
      </c>
      <c r="F45" t="s">
        <v>1041</v>
      </c>
    </row>
    <row r="46" spans="1:6">
      <c r="A46" t="s">
        <v>1126</v>
      </c>
      <c r="B46" t="s">
        <v>1127</v>
      </c>
      <c r="C46">
        <v>24.451699999999999</v>
      </c>
      <c r="D46">
        <v>-81.879800000000003</v>
      </c>
      <c r="E46" t="s">
        <v>1093</v>
      </c>
      <c r="F46" t="s">
        <v>1041</v>
      </c>
    </row>
    <row r="47" spans="1:6">
      <c r="A47" t="s">
        <v>1128</v>
      </c>
      <c r="B47" t="s">
        <v>1129</v>
      </c>
      <c r="C47">
        <v>27.131666666666668</v>
      </c>
      <c r="D47">
        <v>-80.134033333333335</v>
      </c>
      <c r="E47" t="s">
        <v>1130</v>
      </c>
      <c r="F47" t="s">
        <v>1041</v>
      </c>
    </row>
    <row r="48" spans="1:6">
      <c r="A48" t="s">
        <v>1131</v>
      </c>
      <c r="B48" t="s">
        <v>1132</v>
      </c>
      <c r="C48">
        <v>27.112033333333333</v>
      </c>
      <c r="D48">
        <v>-80.125416666666666</v>
      </c>
      <c r="E48" t="s">
        <v>1130</v>
      </c>
      <c r="F48" t="s">
        <v>1041</v>
      </c>
    </row>
    <row r="49" spans="1:6">
      <c r="A49" t="s">
        <v>1133</v>
      </c>
      <c r="B49" t="s">
        <v>1134</v>
      </c>
      <c r="C49">
        <v>27.1206</v>
      </c>
      <c r="D49">
        <v>-80.127216666666669</v>
      </c>
      <c r="E49" t="s">
        <v>1130</v>
      </c>
      <c r="F49" t="s">
        <v>1041</v>
      </c>
    </row>
    <row r="50" spans="1:6">
      <c r="A50" t="s">
        <v>1135</v>
      </c>
      <c r="B50" t="s">
        <v>1136</v>
      </c>
      <c r="C50">
        <v>24.7972</v>
      </c>
      <c r="D50">
        <v>-80.784000000000006</v>
      </c>
      <c r="E50" t="s">
        <v>1137</v>
      </c>
      <c r="F50" t="s">
        <v>1041</v>
      </c>
    </row>
    <row r="51" spans="1:6">
      <c r="A51" t="s">
        <v>1138</v>
      </c>
      <c r="B51" t="s">
        <v>1139</v>
      </c>
      <c r="C51">
        <v>24.6891</v>
      </c>
      <c r="D51">
        <v>-81.167599999999993</v>
      </c>
      <c r="E51" t="s">
        <v>1137</v>
      </c>
      <c r="F51" t="s">
        <v>1041</v>
      </c>
    </row>
    <row r="52" spans="1:6">
      <c r="A52" t="s">
        <v>1140</v>
      </c>
      <c r="B52" t="s">
        <v>1141</v>
      </c>
      <c r="C52">
        <v>24.675599999999999</v>
      </c>
      <c r="D52">
        <v>-81.1905</v>
      </c>
      <c r="E52" t="s">
        <v>1137</v>
      </c>
      <c r="F52" t="s">
        <v>1041</v>
      </c>
    </row>
    <row r="53" spans="1:6">
      <c r="A53" t="s">
        <v>1142</v>
      </c>
      <c r="B53" t="s">
        <v>1143</v>
      </c>
      <c r="C53">
        <v>24.717600000000001</v>
      </c>
      <c r="D53">
        <v>-80.935699999999997</v>
      </c>
      <c r="E53" t="s">
        <v>1137</v>
      </c>
      <c r="F53" t="s">
        <v>1041</v>
      </c>
    </row>
    <row r="54" spans="1:6">
      <c r="A54" t="s">
        <v>1144</v>
      </c>
      <c r="B54" t="s">
        <v>1145</v>
      </c>
      <c r="C54">
        <v>24.671500000000002</v>
      </c>
      <c r="D54">
        <v>-81.050600000000003</v>
      </c>
      <c r="E54" t="s">
        <v>1137</v>
      </c>
      <c r="F54" t="s">
        <v>1041</v>
      </c>
    </row>
    <row r="55" spans="1:6">
      <c r="A55" t="s">
        <v>1146</v>
      </c>
      <c r="B55" t="s">
        <v>1147</v>
      </c>
      <c r="C55">
        <v>24.699300000000001</v>
      </c>
      <c r="D55">
        <v>-80.966899999999995</v>
      </c>
      <c r="E55" t="s">
        <v>1137</v>
      </c>
      <c r="F55" t="s">
        <v>1041</v>
      </c>
    </row>
    <row r="56" spans="1:6">
      <c r="A56" t="s">
        <v>1148</v>
      </c>
      <c r="B56" t="s">
        <v>1149</v>
      </c>
      <c r="C56">
        <v>24.689499999999999</v>
      </c>
      <c r="D56">
        <v>-81.030199999999994</v>
      </c>
      <c r="E56" t="s">
        <v>1137</v>
      </c>
      <c r="F56" t="s">
        <v>1041</v>
      </c>
    </row>
    <row r="57" spans="1:6">
      <c r="A57" t="s">
        <v>1150</v>
      </c>
      <c r="B57" t="s">
        <v>1151</v>
      </c>
      <c r="C57">
        <v>24.845700000000001</v>
      </c>
      <c r="D57">
        <v>-80.623999999999995</v>
      </c>
      <c r="E57" t="s">
        <v>1137</v>
      </c>
      <c r="F57" t="s">
        <v>1041</v>
      </c>
    </row>
    <row r="58" spans="1:6">
      <c r="A58" t="s">
        <v>1152</v>
      </c>
      <c r="B58" t="s">
        <v>1153</v>
      </c>
      <c r="C58">
        <v>24.745000000000001</v>
      </c>
      <c r="D58">
        <v>-80.781199999999998</v>
      </c>
      <c r="E58" t="s">
        <v>1137</v>
      </c>
      <c r="F58" t="s">
        <v>1041</v>
      </c>
    </row>
    <row r="59" spans="1:6">
      <c r="A59" t="s">
        <v>1154</v>
      </c>
      <c r="B59" t="s">
        <v>1155</v>
      </c>
      <c r="C59">
        <v>24.625299999999999</v>
      </c>
      <c r="D59">
        <v>-81.111599999999996</v>
      </c>
      <c r="E59" t="s">
        <v>1137</v>
      </c>
      <c r="F59" t="s">
        <v>1041</v>
      </c>
    </row>
    <row r="60" spans="1:6">
      <c r="A60" t="s">
        <v>1156</v>
      </c>
      <c r="B60" t="s">
        <v>1157</v>
      </c>
      <c r="C60">
        <v>24.845199999999998</v>
      </c>
      <c r="D60">
        <v>-80.620900000000006</v>
      </c>
      <c r="E60" t="s">
        <v>1137</v>
      </c>
      <c r="F60" t="s">
        <v>1041</v>
      </c>
    </row>
    <row r="61" spans="1:6">
      <c r="A61" t="s">
        <v>1158</v>
      </c>
      <c r="B61" t="s">
        <v>1159</v>
      </c>
      <c r="C61">
        <v>24.752700000000001</v>
      </c>
      <c r="D61">
        <v>-80.757800000000003</v>
      </c>
      <c r="E61" t="s">
        <v>1137</v>
      </c>
      <c r="F61" t="s">
        <v>1041</v>
      </c>
    </row>
    <row r="62" spans="1:6">
      <c r="A62" t="s">
        <v>1160</v>
      </c>
      <c r="B62" t="s">
        <v>1161</v>
      </c>
      <c r="C62">
        <v>24.622299999999999</v>
      </c>
      <c r="D62">
        <v>-81.111999999999995</v>
      </c>
      <c r="E62" t="s">
        <v>1137</v>
      </c>
      <c r="F62" t="s">
        <v>1041</v>
      </c>
    </row>
    <row r="63" spans="1:6">
      <c r="A63" t="s">
        <v>1162</v>
      </c>
      <c r="B63" t="s">
        <v>1163</v>
      </c>
      <c r="C63">
        <v>26.709716666666665</v>
      </c>
      <c r="D63">
        <v>-80.028566666666663</v>
      </c>
      <c r="E63" t="s">
        <v>1164</v>
      </c>
      <c r="F63" t="s">
        <v>1041</v>
      </c>
    </row>
    <row r="64" spans="1:6">
      <c r="A64" t="s">
        <v>1165</v>
      </c>
      <c r="B64" t="s">
        <v>1166</v>
      </c>
      <c r="C64">
        <v>26.6785</v>
      </c>
      <c r="D64">
        <v>-80.018249999999995</v>
      </c>
      <c r="E64" t="s">
        <v>1164</v>
      </c>
      <c r="F64" t="s">
        <v>1041</v>
      </c>
    </row>
    <row r="65" spans="1:6">
      <c r="A65" t="s">
        <v>1167</v>
      </c>
      <c r="B65" t="s">
        <v>1168</v>
      </c>
      <c r="C65">
        <v>26.710433333333334</v>
      </c>
      <c r="D65">
        <v>-80.015816666666666</v>
      </c>
      <c r="E65" t="s">
        <v>1164</v>
      </c>
      <c r="F65" t="s">
        <v>1041</v>
      </c>
    </row>
    <row r="66" spans="1:6">
      <c r="A66" t="s">
        <v>1169</v>
      </c>
      <c r="B66" t="s">
        <v>1170</v>
      </c>
      <c r="C66">
        <v>26.4878</v>
      </c>
      <c r="D66">
        <v>-80.039083333333338</v>
      </c>
      <c r="E66" t="s">
        <v>1164</v>
      </c>
      <c r="F66" t="s">
        <v>1041</v>
      </c>
    </row>
    <row r="67" spans="1:6">
      <c r="A67" t="s">
        <v>1171</v>
      </c>
      <c r="B67" t="s">
        <v>1172</v>
      </c>
      <c r="C67">
        <v>26.441733333333332</v>
      </c>
      <c r="D67">
        <v>-80.047433333333331</v>
      </c>
      <c r="E67" t="s">
        <v>1164</v>
      </c>
      <c r="F67" t="s">
        <v>1041</v>
      </c>
    </row>
    <row r="68" spans="1:6">
      <c r="A68" t="s">
        <v>1173</v>
      </c>
      <c r="B68" t="s">
        <v>1174</v>
      </c>
      <c r="C68">
        <v>25.1736</v>
      </c>
      <c r="D68">
        <v>-80.347499999999997</v>
      </c>
      <c r="E68" t="s">
        <v>1175</v>
      </c>
      <c r="F68" t="s">
        <v>1041</v>
      </c>
    </row>
    <row r="69" spans="1:6">
      <c r="A69" t="s">
        <v>1176</v>
      </c>
      <c r="B69" t="s">
        <v>1177</v>
      </c>
      <c r="C69">
        <v>25.120100000000001</v>
      </c>
      <c r="D69">
        <v>-80.378200000000007</v>
      </c>
      <c r="E69" t="s">
        <v>1175</v>
      </c>
      <c r="F69" t="s">
        <v>1041</v>
      </c>
    </row>
    <row r="70" spans="1:6">
      <c r="A70" t="s">
        <v>1178</v>
      </c>
      <c r="B70" t="s">
        <v>1179</v>
      </c>
      <c r="C70">
        <v>25.044699999999999</v>
      </c>
      <c r="D70">
        <v>-80.468400000000003</v>
      </c>
      <c r="E70" t="s">
        <v>1175</v>
      </c>
      <c r="F70" t="s">
        <v>1041</v>
      </c>
    </row>
    <row r="71" spans="1:6">
      <c r="A71" t="s">
        <v>1180</v>
      </c>
      <c r="B71" t="s">
        <v>1181</v>
      </c>
      <c r="C71">
        <v>25.021899999999999</v>
      </c>
      <c r="D71">
        <v>-80.438999999999993</v>
      </c>
      <c r="E71" t="s">
        <v>1175</v>
      </c>
      <c r="F71" t="s">
        <v>1041</v>
      </c>
    </row>
    <row r="72" spans="1:6">
      <c r="A72" t="s">
        <v>1182</v>
      </c>
      <c r="B72" t="s">
        <v>1183</v>
      </c>
      <c r="C72">
        <v>24.999199999999998</v>
      </c>
      <c r="D72">
        <v>-80.466899999999995</v>
      </c>
      <c r="E72" t="s">
        <v>1175</v>
      </c>
      <c r="F72" t="s">
        <v>1041</v>
      </c>
    </row>
    <row r="73" spans="1:6">
      <c r="A73" t="s">
        <v>1184</v>
      </c>
      <c r="B73" t="s">
        <v>1185</v>
      </c>
      <c r="C73">
        <v>25.294699999999999</v>
      </c>
      <c r="D73">
        <v>-80.219099999999997</v>
      </c>
      <c r="E73" t="s">
        <v>1175</v>
      </c>
      <c r="F73" t="s">
        <v>1041</v>
      </c>
    </row>
    <row r="74" spans="1:6">
      <c r="A74" t="s">
        <v>1186</v>
      </c>
      <c r="B74" t="s">
        <v>1187</v>
      </c>
      <c r="C74">
        <v>25.103200000000001</v>
      </c>
      <c r="D74">
        <v>-80.324299999999994</v>
      </c>
      <c r="E74" t="s">
        <v>1175</v>
      </c>
      <c r="F74" t="s">
        <v>1041</v>
      </c>
    </row>
    <row r="75" spans="1:6">
      <c r="A75" t="s">
        <v>1188</v>
      </c>
      <c r="B75" t="s">
        <v>1189</v>
      </c>
      <c r="C75">
        <v>25.044699999999999</v>
      </c>
      <c r="D75">
        <v>-80.394800000000004</v>
      </c>
      <c r="E75" t="s">
        <v>1175</v>
      </c>
      <c r="F75" t="s">
        <v>1041</v>
      </c>
    </row>
    <row r="76" spans="1:6">
      <c r="A76" t="s">
        <v>1190</v>
      </c>
      <c r="B76" t="s">
        <v>1191</v>
      </c>
      <c r="C76">
        <v>25.220099999999999</v>
      </c>
      <c r="D76">
        <v>-80.210499999999996</v>
      </c>
      <c r="E76" t="s">
        <v>1175</v>
      </c>
      <c r="F76" t="s">
        <v>1041</v>
      </c>
    </row>
    <row r="77" spans="1:6">
      <c r="A77" t="s">
        <v>1192</v>
      </c>
      <c r="B77" t="s">
        <v>1193</v>
      </c>
      <c r="C77">
        <v>25.107500000000002</v>
      </c>
      <c r="D77">
        <v>-80.306799999999996</v>
      </c>
      <c r="E77" t="s">
        <v>1175</v>
      </c>
      <c r="F77" t="s">
        <v>1041</v>
      </c>
    </row>
    <row r="78" spans="1:6">
      <c r="A78" t="s">
        <v>1194</v>
      </c>
      <c r="B78" t="s">
        <v>1195</v>
      </c>
      <c r="C78">
        <v>25.008800000000001</v>
      </c>
      <c r="D78">
        <v>-80.376499999999993</v>
      </c>
      <c r="E78" t="s">
        <v>1175</v>
      </c>
      <c r="F78" t="s">
        <v>1041</v>
      </c>
    </row>
    <row r="79" spans="1:6">
      <c r="A79" t="s">
        <v>1196</v>
      </c>
      <c r="B79" t="s">
        <v>1197</v>
      </c>
      <c r="C79">
        <v>24.955300000000001</v>
      </c>
      <c r="D79">
        <v>-80.457999999999998</v>
      </c>
      <c r="E79" t="s">
        <v>1175</v>
      </c>
      <c r="F79" t="s">
        <v>1041</v>
      </c>
    </row>
    <row r="80" spans="1:6">
      <c r="A80" t="s">
        <v>1198</v>
      </c>
      <c r="B80" t="s">
        <v>1199</v>
      </c>
      <c r="C80">
        <v>25.220800000000001</v>
      </c>
      <c r="D80">
        <v>-80.209900000000005</v>
      </c>
      <c r="E80" t="s">
        <v>1175</v>
      </c>
      <c r="F80" t="s">
        <v>1041</v>
      </c>
    </row>
    <row r="81" spans="1:6">
      <c r="A81" t="s">
        <v>1200</v>
      </c>
      <c r="B81" t="s">
        <v>1201</v>
      </c>
      <c r="C81">
        <v>25.007200000000001</v>
      </c>
      <c r="D81">
        <v>-80.375600000000006</v>
      </c>
      <c r="E81" t="s">
        <v>1175</v>
      </c>
      <c r="F81" t="s">
        <v>1041</v>
      </c>
    </row>
    <row r="82" spans="1:6">
      <c r="A82" t="s">
        <v>1202</v>
      </c>
      <c r="B82" t="s">
        <v>1203</v>
      </c>
      <c r="C82">
        <v>24.951899999999998</v>
      </c>
      <c r="D82">
        <v>-80.451300000000003</v>
      </c>
      <c r="E82" t="s">
        <v>1175</v>
      </c>
      <c r="F82" t="s">
        <v>1041</v>
      </c>
    </row>
    <row r="83" spans="1:6">
      <c r="A83" t="s">
        <v>1204</v>
      </c>
      <c r="B83" t="s">
        <v>1205</v>
      </c>
      <c r="C83">
        <v>24.620560000000001</v>
      </c>
      <c r="D83">
        <v>-82.864059999999995</v>
      </c>
      <c r="E83" t="s">
        <v>1206</v>
      </c>
      <c r="F83" t="s">
        <v>1207</v>
      </c>
    </row>
    <row r="84" spans="1:6">
      <c r="A84" t="s">
        <v>1208</v>
      </c>
      <c r="B84" t="s">
        <v>1209</v>
      </c>
      <c r="C84">
        <v>24.609000000000002</v>
      </c>
      <c r="D84">
        <v>-82.87406</v>
      </c>
      <c r="E84" t="s">
        <v>1206</v>
      </c>
      <c r="F84" t="s">
        <v>1207</v>
      </c>
    </row>
    <row r="85" spans="1:6">
      <c r="A85" t="s">
        <v>1210</v>
      </c>
      <c r="B85" t="s">
        <v>1211</v>
      </c>
      <c r="C85">
        <v>24.624289999999998</v>
      </c>
      <c r="D85">
        <v>-82.942959999999999</v>
      </c>
      <c r="E85" t="s">
        <v>1206</v>
      </c>
      <c r="F85" t="s">
        <v>1207</v>
      </c>
    </row>
    <row r="86" spans="1:6">
      <c r="A86" t="s">
        <v>1212</v>
      </c>
      <c r="B86" t="s">
        <v>1213</v>
      </c>
      <c r="C86">
        <v>24.685770000000002</v>
      </c>
      <c r="D86">
        <v>-80.962869999999995</v>
      </c>
      <c r="E86" t="s">
        <v>1206</v>
      </c>
      <c r="F86" t="s">
        <v>1207</v>
      </c>
    </row>
    <row r="87" spans="1:6">
      <c r="A87" t="s">
        <v>1214</v>
      </c>
      <c r="B87" t="s">
        <v>1215</v>
      </c>
      <c r="C87">
        <v>24.68553</v>
      </c>
      <c r="D87">
        <v>-80.964500000000001</v>
      </c>
      <c r="E87" t="s">
        <v>1206</v>
      </c>
      <c r="F87" t="s">
        <v>1207</v>
      </c>
    </row>
    <row r="88" spans="1:6">
      <c r="A88" t="s">
        <v>1216</v>
      </c>
      <c r="B88" t="s">
        <v>1217</v>
      </c>
      <c r="C88">
        <v>24.540620000000001</v>
      </c>
      <c r="D88">
        <v>-81.415679999999995</v>
      </c>
      <c r="E88" t="s">
        <v>1206</v>
      </c>
      <c r="F88" t="s">
        <v>1207</v>
      </c>
    </row>
    <row r="89" spans="1:6">
      <c r="A89" t="s">
        <v>1218</v>
      </c>
      <c r="B89" t="s">
        <v>1219</v>
      </c>
      <c r="C89">
        <v>24.54569</v>
      </c>
      <c r="D89">
        <v>-81.405909999999906</v>
      </c>
      <c r="E89" t="s">
        <v>1206</v>
      </c>
      <c r="F89" t="s">
        <v>1207</v>
      </c>
    </row>
    <row r="90" spans="1:6">
      <c r="A90" t="s">
        <v>1220</v>
      </c>
      <c r="B90" t="s">
        <v>1221</v>
      </c>
      <c r="C90">
        <v>24.546779999999998</v>
      </c>
      <c r="D90">
        <v>-81.405240000000006</v>
      </c>
      <c r="E90" t="s">
        <v>1206</v>
      </c>
      <c r="F90" t="s">
        <v>1207</v>
      </c>
    </row>
    <row r="91" spans="1:6">
      <c r="A91" t="s">
        <v>1222</v>
      </c>
      <c r="B91" t="s">
        <v>1223</v>
      </c>
      <c r="C91">
        <v>24.682169999999999</v>
      </c>
      <c r="D91">
        <v>-80.970669999999998</v>
      </c>
      <c r="E91" t="s">
        <v>1206</v>
      </c>
      <c r="F91" t="s">
        <v>1207</v>
      </c>
    </row>
    <row r="92" spans="1:6">
      <c r="A92" t="s">
        <v>1224</v>
      </c>
      <c r="B92" t="s">
        <v>1225</v>
      </c>
      <c r="C92">
        <v>24.68975</v>
      </c>
      <c r="D92">
        <v>-81.029730000000001</v>
      </c>
      <c r="E92" t="s">
        <v>1206</v>
      </c>
      <c r="F92" t="s">
        <v>1207</v>
      </c>
    </row>
    <row r="93" spans="1:6">
      <c r="A93" t="s">
        <v>1226</v>
      </c>
      <c r="B93" t="s">
        <v>1227</v>
      </c>
      <c r="C93">
        <v>24.632169999999999</v>
      </c>
      <c r="D93">
        <v>-81.090530000000001</v>
      </c>
      <c r="E93" t="s">
        <v>1206</v>
      </c>
      <c r="F93" t="s">
        <v>1207</v>
      </c>
    </row>
    <row r="94" spans="1:6">
      <c r="A94" t="s">
        <v>1228</v>
      </c>
      <c r="B94" t="s">
        <v>1229</v>
      </c>
      <c r="C94">
        <v>26.250229999999998</v>
      </c>
      <c r="D94">
        <v>-80.066459999999907</v>
      </c>
      <c r="E94" t="s">
        <v>1206</v>
      </c>
      <c r="F94" t="s">
        <v>1207</v>
      </c>
    </row>
    <row r="95" spans="1:6">
      <c r="A95" t="s">
        <v>162</v>
      </c>
      <c r="B95" t="s">
        <v>1230</v>
      </c>
      <c r="C95">
        <v>26.139429999999901</v>
      </c>
      <c r="D95">
        <v>-80.098559999999907</v>
      </c>
      <c r="E95" t="s">
        <v>1206</v>
      </c>
      <c r="F95" t="s">
        <v>1207</v>
      </c>
    </row>
    <row r="96" spans="1:6">
      <c r="A96" t="s">
        <v>1231</v>
      </c>
      <c r="B96" t="s">
        <v>1232</v>
      </c>
      <c r="C96">
        <v>26.051020000000001</v>
      </c>
      <c r="D96">
        <v>-80.10566</v>
      </c>
      <c r="E96" t="s">
        <v>1206</v>
      </c>
      <c r="F96" t="s">
        <v>1207</v>
      </c>
    </row>
    <row r="97" spans="1:6">
      <c r="A97" t="s">
        <v>182</v>
      </c>
      <c r="B97" t="s">
        <v>1233</v>
      </c>
      <c r="C97">
        <v>26.08314</v>
      </c>
      <c r="D97">
        <v>-80.104109999999906</v>
      </c>
      <c r="E97" t="s">
        <v>1206</v>
      </c>
      <c r="F97" t="s">
        <v>1207</v>
      </c>
    </row>
    <row r="98" spans="1:6">
      <c r="A98" t="s">
        <v>1234</v>
      </c>
      <c r="B98" t="s">
        <v>1235</v>
      </c>
      <c r="C98">
        <v>26.162939999999999</v>
      </c>
      <c r="D98">
        <v>-80.093699999999998</v>
      </c>
      <c r="E98" t="s">
        <v>1206</v>
      </c>
      <c r="F98" t="s">
        <v>1207</v>
      </c>
    </row>
    <row r="99" spans="1:6">
      <c r="A99" t="s">
        <v>1236</v>
      </c>
      <c r="B99" t="s">
        <v>1237</v>
      </c>
      <c r="C99">
        <v>24.62529</v>
      </c>
      <c r="D99">
        <v>-81.111850000000004</v>
      </c>
      <c r="E99" t="s">
        <v>1206</v>
      </c>
      <c r="F99" t="s">
        <v>1207</v>
      </c>
    </row>
    <row r="100" spans="1:6">
      <c r="A100" t="s">
        <v>1238</v>
      </c>
      <c r="B100" t="s">
        <v>1239</v>
      </c>
      <c r="C100">
        <v>24.6264</v>
      </c>
      <c r="D100">
        <v>-81.111850000000004</v>
      </c>
      <c r="E100" t="s">
        <v>1206</v>
      </c>
      <c r="F100" t="s">
        <v>1207</v>
      </c>
    </row>
    <row r="101" spans="1:6">
      <c r="A101" t="s">
        <v>1240</v>
      </c>
      <c r="B101" t="s">
        <v>1241</v>
      </c>
      <c r="C101">
        <v>24.625620000000001</v>
      </c>
      <c r="D101">
        <v>-81.10933</v>
      </c>
      <c r="E101" t="s">
        <v>1206</v>
      </c>
      <c r="F101" t="s">
        <v>1207</v>
      </c>
    </row>
    <row r="102" spans="1:6">
      <c r="A102" t="s">
        <v>1242</v>
      </c>
      <c r="B102" t="s">
        <v>1243</v>
      </c>
      <c r="C102">
        <v>24.621979999999901</v>
      </c>
      <c r="D102">
        <v>-81.110529999999997</v>
      </c>
      <c r="E102" t="s">
        <v>1206</v>
      </c>
      <c r="F102" t="s">
        <v>1207</v>
      </c>
    </row>
    <row r="103" spans="1:6">
      <c r="A103" t="s">
        <v>1244</v>
      </c>
      <c r="B103" t="s">
        <v>1245</v>
      </c>
      <c r="C103">
        <v>24.692620000000002</v>
      </c>
      <c r="D103">
        <v>-81.060969999999998</v>
      </c>
      <c r="E103" t="s">
        <v>1206</v>
      </c>
      <c r="F103" t="s">
        <v>1207</v>
      </c>
    </row>
    <row r="104" spans="1:6">
      <c r="A104" t="s">
        <v>1246</v>
      </c>
      <c r="B104" t="s">
        <v>1247</v>
      </c>
      <c r="C104">
        <v>24.707840000000001</v>
      </c>
      <c r="D104">
        <v>-81.048050000000003</v>
      </c>
      <c r="E104" t="s">
        <v>1206</v>
      </c>
      <c r="F104" t="s">
        <v>1207</v>
      </c>
    </row>
    <row r="289" customFormat="1"/>
    <row r="290" customFormat="1"/>
    <row r="291" customFormat="1"/>
    <row r="292" customFormat="1"/>
    <row r="293" customFormat="1"/>
  </sheetData>
  <phoneticPr fontId="3" type="noConversion"/>
  <pageMargins left="0.75" right="0.75" top="1" bottom="1" header="0.5" footer="0.5"/>
  <pageSetup paperSize="9" orientation="portrait" verticalDpi="599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K1"/>
  <sheetViews>
    <sheetView workbookViewId="0"/>
  </sheetViews>
  <sheetFormatPr defaultRowHeight="12.6"/>
  <sheetData>
    <row r="1" spans="11:11">
      <c r="K1" t="s">
        <v>1248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9"/>
  <sheetViews>
    <sheetView topLeftCell="A23" workbookViewId="0">
      <selection activeCell="D82" sqref="D82"/>
    </sheetView>
  </sheetViews>
  <sheetFormatPr defaultRowHeight="12.6"/>
  <cols>
    <col min="1" max="1" width="55.85546875" bestFit="1" customWidth="1"/>
    <col min="2" max="2" width="27.7109375" bestFit="1" customWidth="1"/>
    <col min="3" max="3" width="17.28515625" bestFit="1" customWidth="1"/>
    <col min="4" max="4" width="22.7109375" bestFit="1" customWidth="1"/>
    <col min="5" max="5" width="55.85546875" bestFit="1" customWidth="1"/>
    <col min="6" max="6" width="27.7109375" bestFit="1" customWidth="1"/>
  </cols>
  <sheetData>
    <row r="1" spans="1:2" ht="12.95">
      <c r="A1" s="38" t="s">
        <v>1249</v>
      </c>
      <c r="B1" s="38" t="s">
        <v>1250</v>
      </c>
    </row>
    <row r="2" spans="1:2">
      <c r="A2" t="s">
        <v>1251</v>
      </c>
      <c r="B2" t="s">
        <v>1252</v>
      </c>
    </row>
    <row r="3" spans="1:2">
      <c r="A3" t="s">
        <v>1253</v>
      </c>
      <c r="B3" t="s">
        <v>1254</v>
      </c>
    </row>
    <row r="4" spans="1:2">
      <c r="A4" t="s">
        <v>1255</v>
      </c>
      <c r="B4" t="s">
        <v>1256</v>
      </c>
    </row>
    <row r="5" spans="1:2">
      <c r="A5" t="s">
        <v>1257</v>
      </c>
      <c r="B5" t="s">
        <v>1258</v>
      </c>
    </row>
    <row r="6" spans="1:2">
      <c r="A6" t="s">
        <v>1259</v>
      </c>
      <c r="B6" t="s">
        <v>1260</v>
      </c>
    </row>
    <row r="7" spans="1:2">
      <c r="A7" t="s">
        <v>1261</v>
      </c>
      <c r="B7" t="s">
        <v>1262</v>
      </c>
    </row>
    <row r="8" spans="1:2">
      <c r="A8" t="s">
        <v>1263</v>
      </c>
      <c r="B8" t="s">
        <v>1264</v>
      </c>
    </row>
    <row r="9" spans="1:2">
      <c r="A9" t="s">
        <v>1265</v>
      </c>
      <c r="B9" t="s">
        <v>1266</v>
      </c>
    </row>
    <row r="10" spans="1:2">
      <c r="A10" t="s">
        <v>1267</v>
      </c>
      <c r="B10" t="s">
        <v>1268</v>
      </c>
    </row>
    <row r="11" spans="1:2">
      <c r="A11" t="s">
        <v>1269</v>
      </c>
      <c r="B11" t="s">
        <v>1270</v>
      </c>
    </row>
    <row r="12" spans="1:2">
      <c r="A12" t="s">
        <v>1271</v>
      </c>
      <c r="B12" t="s">
        <v>1272</v>
      </c>
    </row>
    <row r="13" spans="1:2">
      <c r="A13" t="s">
        <v>1273</v>
      </c>
      <c r="B13" t="s">
        <v>1274</v>
      </c>
    </row>
    <row r="14" spans="1:2">
      <c r="A14" t="s">
        <v>1275</v>
      </c>
      <c r="B14" t="s">
        <v>1276</v>
      </c>
    </row>
    <row r="15" spans="1:2">
      <c r="A15" t="s">
        <v>1277</v>
      </c>
      <c r="B15" t="s">
        <v>1278</v>
      </c>
    </row>
    <row r="16" spans="1:2">
      <c r="A16" t="s">
        <v>1279</v>
      </c>
      <c r="B16" t="s">
        <v>1280</v>
      </c>
    </row>
    <row r="17" spans="1:2">
      <c r="A17" t="s">
        <v>1281</v>
      </c>
      <c r="B17" t="s">
        <v>1282</v>
      </c>
    </row>
    <row r="18" spans="1:2">
      <c r="A18" t="s">
        <v>1283</v>
      </c>
      <c r="B18" t="s">
        <v>1284</v>
      </c>
    </row>
    <row r="19" spans="1:2">
      <c r="A19" t="s">
        <v>1285</v>
      </c>
      <c r="B19" t="s">
        <v>1286</v>
      </c>
    </row>
    <row r="20" spans="1:2">
      <c r="A20" t="s">
        <v>1287</v>
      </c>
      <c r="B20" t="s">
        <v>1288</v>
      </c>
    </row>
    <row r="21" spans="1:2">
      <c r="A21" t="s">
        <v>1289</v>
      </c>
      <c r="B21" t="s">
        <v>1290</v>
      </c>
    </row>
    <row r="22" spans="1:2">
      <c r="A22" t="s">
        <v>1291</v>
      </c>
      <c r="B22" t="s">
        <v>1292</v>
      </c>
    </row>
    <row r="23" spans="1:2">
      <c r="A23" t="s">
        <v>1293</v>
      </c>
      <c r="B23" t="s">
        <v>1294</v>
      </c>
    </row>
    <row r="24" spans="1:2">
      <c r="A24" t="s">
        <v>1295</v>
      </c>
      <c r="B24" t="s">
        <v>1296</v>
      </c>
    </row>
    <row r="25" spans="1:2">
      <c r="A25" t="s">
        <v>1297</v>
      </c>
      <c r="B25" t="s">
        <v>1298</v>
      </c>
    </row>
    <row r="26" spans="1:2">
      <c r="A26" t="s">
        <v>1299</v>
      </c>
      <c r="B26" t="s">
        <v>1300</v>
      </c>
    </row>
    <row r="27" spans="1:2">
      <c r="A27" t="s">
        <v>1301</v>
      </c>
      <c r="B27" t="s">
        <v>1302</v>
      </c>
    </row>
    <row r="28" spans="1:2">
      <c r="A28" t="s">
        <v>1303</v>
      </c>
      <c r="B28" t="s">
        <v>1304</v>
      </c>
    </row>
    <row r="29" spans="1:2">
      <c r="A29" t="s">
        <v>1305</v>
      </c>
      <c r="B29" t="s">
        <v>1306</v>
      </c>
    </row>
    <row r="30" spans="1:2">
      <c r="A30" t="s">
        <v>1307</v>
      </c>
      <c r="B30" t="s">
        <v>1308</v>
      </c>
    </row>
    <row r="31" spans="1:2">
      <c r="A31" t="s">
        <v>1309</v>
      </c>
      <c r="B31" t="s">
        <v>1310</v>
      </c>
    </row>
    <row r="32" spans="1:2">
      <c r="A32" t="s">
        <v>1311</v>
      </c>
      <c r="B32" t="s">
        <v>1312</v>
      </c>
    </row>
    <row r="33" spans="1:2">
      <c r="A33" t="s">
        <v>1313</v>
      </c>
      <c r="B33" t="s">
        <v>1314</v>
      </c>
    </row>
    <row r="34" spans="1:2">
      <c r="A34" t="s">
        <v>1315</v>
      </c>
      <c r="B34" t="s">
        <v>1316</v>
      </c>
    </row>
    <row r="35" spans="1:2">
      <c r="A35" t="s">
        <v>1317</v>
      </c>
      <c r="B35" t="s">
        <v>1318</v>
      </c>
    </row>
    <row r="36" spans="1:2">
      <c r="A36" t="s">
        <v>1319</v>
      </c>
      <c r="B36" t="s">
        <v>1320</v>
      </c>
    </row>
    <row r="37" spans="1:2">
      <c r="A37" t="s">
        <v>1321</v>
      </c>
      <c r="B37" t="s">
        <v>1322</v>
      </c>
    </row>
    <row r="38" spans="1:2">
      <c r="A38" t="s">
        <v>1323</v>
      </c>
      <c r="B38" t="s">
        <v>1324</v>
      </c>
    </row>
    <row r="39" spans="1:2">
      <c r="A39" t="s">
        <v>1325</v>
      </c>
      <c r="B39" t="s">
        <v>1326</v>
      </c>
    </row>
    <row r="40" spans="1:2">
      <c r="A40" t="s">
        <v>1327</v>
      </c>
      <c r="B40" t="s">
        <v>1328</v>
      </c>
    </row>
    <row r="41" spans="1:2">
      <c r="A41" t="s">
        <v>1329</v>
      </c>
      <c r="B41" t="s">
        <v>1330</v>
      </c>
    </row>
    <row r="42" spans="1:2">
      <c r="A42" t="s">
        <v>1331</v>
      </c>
      <c r="B42" t="s">
        <v>1332</v>
      </c>
    </row>
    <row r="43" spans="1:2">
      <c r="A43" t="s">
        <v>1333</v>
      </c>
      <c r="B43" t="s">
        <v>1334</v>
      </c>
    </row>
    <row r="44" spans="1:2">
      <c r="A44" t="s">
        <v>1335</v>
      </c>
      <c r="B44" t="s">
        <v>1336</v>
      </c>
    </row>
    <row r="45" spans="1:2">
      <c r="A45" t="s">
        <v>1337</v>
      </c>
      <c r="B45" t="s">
        <v>1338</v>
      </c>
    </row>
    <row r="46" spans="1:2">
      <c r="A46" t="s">
        <v>1339</v>
      </c>
      <c r="B46" t="s">
        <v>1340</v>
      </c>
    </row>
    <row r="47" spans="1:2">
      <c r="A47" t="s">
        <v>1341</v>
      </c>
      <c r="B47" t="s">
        <v>1342</v>
      </c>
    </row>
    <row r="48" spans="1:2">
      <c r="A48" t="s">
        <v>1343</v>
      </c>
      <c r="B48" t="s">
        <v>1344</v>
      </c>
    </row>
    <row r="49" spans="1:2">
      <c r="A49" t="s">
        <v>1345</v>
      </c>
      <c r="B49" t="s">
        <v>1346</v>
      </c>
    </row>
    <row r="50" spans="1:2">
      <c r="A50" t="s">
        <v>1347</v>
      </c>
      <c r="B50" t="s">
        <v>1348</v>
      </c>
    </row>
    <row r="51" spans="1:2">
      <c r="A51" t="s">
        <v>1349</v>
      </c>
      <c r="B51" t="s">
        <v>1350</v>
      </c>
    </row>
    <row r="52" spans="1:2">
      <c r="A52" t="s">
        <v>1351</v>
      </c>
      <c r="B52" t="s">
        <v>1352</v>
      </c>
    </row>
    <row r="53" spans="1:2">
      <c r="A53" t="s">
        <v>1353</v>
      </c>
      <c r="B53" t="s">
        <v>1354</v>
      </c>
    </row>
    <row r="54" spans="1:2">
      <c r="A54" t="s">
        <v>1355</v>
      </c>
      <c r="B54" t="s">
        <v>1356</v>
      </c>
    </row>
    <row r="55" spans="1:2">
      <c r="A55" t="s">
        <v>1357</v>
      </c>
      <c r="B55" t="s">
        <v>1358</v>
      </c>
    </row>
    <row r="56" spans="1:2">
      <c r="A56" t="s">
        <v>1359</v>
      </c>
      <c r="B56" t="s">
        <v>1360</v>
      </c>
    </row>
    <row r="57" spans="1:2">
      <c r="A57" t="s">
        <v>1361</v>
      </c>
      <c r="B57" t="s">
        <v>1362</v>
      </c>
    </row>
    <row r="58" spans="1:2">
      <c r="A58" t="s">
        <v>1363</v>
      </c>
      <c r="B58" t="s">
        <v>1364</v>
      </c>
    </row>
    <row r="59" spans="1:2">
      <c r="A59" t="s">
        <v>1365</v>
      </c>
      <c r="B59" t="s">
        <v>1366</v>
      </c>
    </row>
    <row r="60" spans="1:2">
      <c r="A60" t="s">
        <v>1367</v>
      </c>
      <c r="B60" t="s">
        <v>1368</v>
      </c>
    </row>
    <row r="61" spans="1:2">
      <c r="A61" t="s">
        <v>1369</v>
      </c>
      <c r="B61" t="s">
        <v>1370</v>
      </c>
    </row>
    <row r="62" spans="1:2">
      <c r="A62" t="s">
        <v>1371</v>
      </c>
      <c r="B62" t="s">
        <v>1372</v>
      </c>
    </row>
    <row r="63" spans="1:2">
      <c r="A63" t="s">
        <v>1373</v>
      </c>
      <c r="B63" t="s">
        <v>1374</v>
      </c>
    </row>
    <row r="64" spans="1:2">
      <c r="A64" t="s">
        <v>1375</v>
      </c>
      <c r="B64" t="s">
        <v>1376</v>
      </c>
    </row>
    <row r="65" spans="1:2">
      <c r="A65" t="s">
        <v>1377</v>
      </c>
      <c r="B65" t="s">
        <v>1378</v>
      </c>
    </row>
    <row r="66" spans="1:2">
      <c r="A66" t="s">
        <v>1379</v>
      </c>
      <c r="B66" t="s">
        <v>1264</v>
      </c>
    </row>
    <row r="67" spans="1:2">
      <c r="A67" t="s">
        <v>1380</v>
      </c>
      <c r="B67" t="s">
        <v>1381</v>
      </c>
    </row>
    <row r="68" spans="1:2">
      <c r="A68" t="s">
        <v>1382</v>
      </c>
      <c r="B68" t="s">
        <v>1383</v>
      </c>
    </row>
    <row r="69" spans="1:2">
      <c r="A69" t="s">
        <v>1384</v>
      </c>
      <c r="B69" t="s">
        <v>1385</v>
      </c>
    </row>
    <row r="70" spans="1:2">
      <c r="A70" t="s">
        <v>1386</v>
      </c>
      <c r="B70" t="s">
        <v>1387</v>
      </c>
    </row>
    <row r="71" spans="1:2">
      <c r="A71" t="s">
        <v>1388</v>
      </c>
      <c r="B71" t="s">
        <v>1389</v>
      </c>
    </row>
    <row r="72" spans="1:2">
      <c r="A72" t="s">
        <v>1390</v>
      </c>
      <c r="B72" t="s">
        <v>1391</v>
      </c>
    </row>
    <row r="73" spans="1:2">
      <c r="A73" t="s">
        <v>1392</v>
      </c>
      <c r="B73" t="s">
        <v>1393</v>
      </c>
    </row>
    <row r="74" spans="1:2">
      <c r="A74" t="s">
        <v>1394</v>
      </c>
      <c r="B74" t="s">
        <v>1362</v>
      </c>
    </row>
    <row r="75" spans="1:2">
      <c r="A75" t="s">
        <v>1395</v>
      </c>
      <c r="B75" t="s">
        <v>1396</v>
      </c>
    </row>
    <row r="76" spans="1:2">
      <c r="A76" t="s">
        <v>1397</v>
      </c>
      <c r="B76" t="s">
        <v>1398</v>
      </c>
    </row>
    <row r="77" spans="1:2">
      <c r="A77" t="s">
        <v>1399</v>
      </c>
      <c r="B77" t="s">
        <v>1400</v>
      </c>
    </row>
    <row r="78" spans="1:2">
      <c r="A78" t="s">
        <v>1401</v>
      </c>
      <c r="B78" t="s">
        <v>1402</v>
      </c>
    </row>
    <row r="79" spans="1:2">
      <c r="A79" t="s">
        <v>1403</v>
      </c>
      <c r="B79" t="s">
        <v>1404</v>
      </c>
    </row>
    <row r="80" spans="1:2">
      <c r="A80" t="s">
        <v>1405</v>
      </c>
      <c r="B80" t="s">
        <v>1406</v>
      </c>
    </row>
    <row r="81" spans="1:2">
      <c r="A81" t="s">
        <v>1407</v>
      </c>
      <c r="B81" t="s">
        <v>1258</v>
      </c>
    </row>
    <row r="82" spans="1:2">
      <c r="A82" t="s">
        <v>1408</v>
      </c>
      <c r="B82" t="s">
        <v>1409</v>
      </c>
    </row>
    <row r="83" spans="1:2">
      <c r="A83" t="s">
        <v>1410</v>
      </c>
      <c r="B83" t="s">
        <v>1411</v>
      </c>
    </row>
    <row r="84" spans="1:2">
      <c r="A84" t="s">
        <v>1412</v>
      </c>
      <c r="B84" t="s">
        <v>1413</v>
      </c>
    </row>
    <row r="85" spans="1:2">
      <c r="A85" t="s">
        <v>1414</v>
      </c>
      <c r="B85" t="s">
        <v>1415</v>
      </c>
    </row>
    <row r="86" spans="1:2">
      <c r="A86" t="s">
        <v>1416</v>
      </c>
      <c r="B86" t="s">
        <v>1417</v>
      </c>
    </row>
    <row r="87" spans="1:2">
      <c r="A87" t="s">
        <v>1418</v>
      </c>
      <c r="B87" t="s">
        <v>1419</v>
      </c>
    </row>
    <row r="88" spans="1:2">
      <c r="A88" t="s">
        <v>1420</v>
      </c>
      <c r="B88" t="s">
        <v>1421</v>
      </c>
    </row>
    <row r="89" spans="1:2">
      <c r="A89" t="s">
        <v>1422</v>
      </c>
      <c r="B89" t="s">
        <v>1423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63"/>
  <sheetViews>
    <sheetView workbookViewId="0">
      <selection activeCell="B16" sqref="B16"/>
    </sheetView>
  </sheetViews>
  <sheetFormatPr defaultRowHeight="12.6"/>
  <cols>
    <col min="2" max="2" width="29.42578125" bestFit="1" customWidth="1"/>
    <col min="3" max="3" width="19.85546875" customWidth="1"/>
  </cols>
  <sheetData>
    <row r="1" spans="1:7">
      <c r="A1" t="s">
        <v>1424</v>
      </c>
      <c r="B1" t="s">
        <v>1425</v>
      </c>
      <c r="C1" s="3"/>
    </row>
    <row r="2" spans="1:7">
      <c r="A2" t="s">
        <v>1426</v>
      </c>
      <c r="B2" t="s">
        <v>1427</v>
      </c>
      <c r="C2" s="71"/>
      <c r="F2" s="37"/>
      <c r="G2" s="37"/>
    </row>
    <row r="3" spans="1:7">
      <c r="A3" t="s">
        <v>1428</v>
      </c>
      <c r="B3" t="s">
        <v>1429</v>
      </c>
      <c r="C3" s="71"/>
      <c r="F3" s="37"/>
      <c r="G3" s="37"/>
    </row>
    <row r="4" spans="1:7">
      <c r="A4" t="s">
        <v>1430</v>
      </c>
      <c r="B4" t="s">
        <v>1431</v>
      </c>
      <c r="C4" s="71"/>
      <c r="F4" s="37"/>
      <c r="G4" s="37"/>
    </row>
    <row r="5" spans="1:7">
      <c r="A5" t="s">
        <v>1432</v>
      </c>
      <c r="B5" t="s">
        <v>1433</v>
      </c>
      <c r="C5" s="71"/>
      <c r="F5" s="37"/>
      <c r="G5" s="37"/>
    </row>
    <row r="6" spans="1:7">
      <c r="A6" t="s">
        <v>1434</v>
      </c>
      <c r="B6" t="s">
        <v>1435</v>
      </c>
      <c r="C6" s="71"/>
      <c r="F6" s="37"/>
      <c r="G6" s="37"/>
    </row>
    <row r="7" spans="1:7">
      <c r="A7" t="s">
        <v>1436</v>
      </c>
      <c r="B7" t="s">
        <v>1437</v>
      </c>
      <c r="C7" s="71"/>
      <c r="F7" s="37"/>
      <c r="G7" s="37"/>
    </row>
    <row r="8" spans="1:7">
      <c r="A8" t="s">
        <v>1438</v>
      </c>
      <c r="B8" t="s">
        <v>1439</v>
      </c>
      <c r="C8" s="71"/>
      <c r="F8" s="37"/>
      <c r="G8" s="37"/>
    </row>
    <row r="9" spans="1:7">
      <c r="A9" t="s">
        <v>1440</v>
      </c>
      <c r="B9" t="s">
        <v>1441</v>
      </c>
      <c r="C9" s="71"/>
      <c r="F9" s="37"/>
      <c r="G9" s="37"/>
    </row>
    <row r="10" spans="1:7">
      <c r="A10" t="s">
        <v>1442</v>
      </c>
      <c r="B10" t="s">
        <v>1443</v>
      </c>
      <c r="C10" s="71"/>
      <c r="F10" s="37"/>
      <c r="G10" s="37"/>
    </row>
    <row r="11" spans="1:7">
      <c r="A11" t="s">
        <v>1444</v>
      </c>
      <c r="B11" t="s">
        <v>1445</v>
      </c>
      <c r="C11" s="71"/>
      <c r="F11" s="37"/>
      <c r="G11" s="37"/>
    </row>
    <row r="12" spans="1:7">
      <c r="A12" t="s">
        <v>1446</v>
      </c>
      <c r="B12" t="s">
        <v>1447</v>
      </c>
      <c r="C12" s="71"/>
      <c r="F12" s="37"/>
      <c r="G12" s="37"/>
    </row>
    <row r="13" spans="1:7">
      <c r="A13" t="s">
        <v>1448</v>
      </c>
      <c r="B13" t="s">
        <v>1449</v>
      </c>
      <c r="C13" s="71"/>
      <c r="F13" s="37"/>
      <c r="G13" s="37"/>
    </row>
    <row r="14" spans="1:7">
      <c r="A14" t="s">
        <v>1450</v>
      </c>
      <c r="B14" t="s">
        <v>1451</v>
      </c>
      <c r="C14" s="71"/>
      <c r="F14" s="37"/>
      <c r="G14" s="37"/>
    </row>
    <row r="15" spans="1:7">
      <c r="A15" t="s">
        <v>1452</v>
      </c>
      <c r="B15" t="s">
        <v>1453</v>
      </c>
      <c r="C15" s="71"/>
      <c r="F15" s="37"/>
      <c r="G15" s="37"/>
    </row>
    <row r="16" spans="1:7">
      <c r="A16" t="s">
        <v>1454</v>
      </c>
      <c r="B16" t="s">
        <v>1455</v>
      </c>
      <c r="C16" s="71"/>
      <c r="F16" s="37"/>
      <c r="G16" s="37"/>
    </row>
    <row r="17" spans="1:7">
      <c r="A17" t="s">
        <v>1456</v>
      </c>
      <c r="B17" t="s">
        <v>1457</v>
      </c>
      <c r="C17" s="71"/>
      <c r="F17" s="37"/>
      <c r="G17" s="37"/>
    </row>
    <row r="18" spans="1:7">
      <c r="A18" t="s">
        <v>1458</v>
      </c>
      <c r="B18" t="s">
        <v>1459</v>
      </c>
      <c r="C18" s="71"/>
      <c r="F18" s="37"/>
      <c r="G18" s="37"/>
    </row>
    <row r="19" spans="1:7">
      <c r="A19" t="s">
        <v>1460</v>
      </c>
      <c r="B19" t="s">
        <v>1461</v>
      </c>
      <c r="C19" s="71"/>
      <c r="F19" s="37"/>
      <c r="G19" s="37"/>
    </row>
    <row r="20" spans="1:7">
      <c r="A20" t="s">
        <v>1462</v>
      </c>
      <c r="B20" t="s">
        <v>1463</v>
      </c>
      <c r="C20" s="71"/>
      <c r="F20" s="37"/>
      <c r="G20" s="37"/>
    </row>
    <row r="21" spans="1:7">
      <c r="A21" t="s">
        <v>1464</v>
      </c>
      <c r="B21" t="s">
        <v>1465</v>
      </c>
      <c r="C21" s="71"/>
      <c r="F21" s="37"/>
      <c r="G21" s="37"/>
    </row>
    <row r="22" spans="1:7">
      <c r="A22" t="s">
        <v>1466</v>
      </c>
      <c r="B22" t="s">
        <v>1467</v>
      </c>
      <c r="C22" s="71"/>
      <c r="F22" s="37"/>
      <c r="G22" s="37"/>
    </row>
    <row r="23" spans="1:7">
      <c r="A23" t="s">
        <v>1468</v>
      </c>
      <c r="B23" t="s">
        <v>1469</v>
      </c>
      <c r="C23" s="71"/>
      <c r="F23" s="37"/>
      <c r="G23" s="37"/>
    </row>
    <row r="24" spans="1:7">
      <c r="A24" t="s">
        <v>1470</v>
      </c>
      <c r="B24" t="s">
        <v>1471</v>
      </c>
      <c r="C24" s="71"/>
      <c r="F24" s="37"/>
      <c r="G24" s="37"/>
    </row>
    <row r="25" spans="1:7">
      <c r="A25" t="s">
        <v>1472</v>
      </c>
      <c r="B25" t="s">
        <v>1473</v>
      </c>
      <c r="C25" s="71"/>
      <c r="F25" s="37"/>
      <c r="G25" s="37"/>
    </row>
    <row r="26" spans="1:7">
      <c r="A26" t="s">
        <v>1474</v>
      </c>
      <c r="B26" t="s">
        <v>1475</v>
      </c>
      <c r="C26" s="71"/>
      <c r="F26" s="37"/>
      <c r="G26" s="37"/>
    </row>
    <row r="27" spans="1:7">
      <c r="A27" t="s">
        <v>1476</v>
      </c>
      <c r="B27" t="s">
        <v>1477</v>
      </c>
      <c r="C27" s="71"/>
      <c r="F27" s="37"/>
      <c r="G27" s="37"/>
    </row>
    <row r="28" spans="1:7">
      <c r="A28" t="s">
        <v>1478</v>
      </c>
      <c r="B28" t="s">
        <v>1479</v>
      </c>
      <c r="C28" s="71"/>
      <c r="F28" s="37"/>
      <c r="G28" s="37"/>
    </row>
    <row r="29" spans="1:7">
      <c r="A29" t="s">
        <v>1480</v>
      </c>
      <c r="B29" t="s">
        <v>1481</v>
      </c>
      <c r="C29" s="71"/>
      <c r="F29" s="37"/>
      <c r="G29" s="37"/>
    </row>
    <row r="30" spans="1:7">
      <c r="A30" t="s">
        <v>1482</v>
      </c>
      <c r="B30" t="s">
        <v>1483</v>
      </c>
      <c r="C30" s="71"/>
      <c r="F30" s="37"/>
      <c r="G30" s="37"/>
    </row>
    <row r="31" spans="1:7">
      <c r="A31" t="s">
        <v>1484</v>
      </c>
      <c r="B31" t="s">
        <v>1485</v>
      </c>
      <c r="C31" s="71"/>
      <c r="F31" s="37"/>
      <c r="G31" s="37"/>
    </row>
    <row r="32" spans="1:7">
      <c r="A32" t="s">
        <v>1486</v>
      </c>
      <c r="B32" t="s">
        <v>1487</v>
      </c>
      <c r="C32" s="71"/>
      <c r="F32" s="37"/>
      <c r="G32" s="37"/>
    </row>
    <row r="33" spans="1:7">
      <c r="A33" t="s">
        <v>1488</v>
      </c>
      <c r="B33" t="s">
        <v>1489</v>
      </c>
      <c r="C33" s="71"/>
      <c r="F33" s="37"/>
      <c r="G33" s="37"/>
    </row>
    <row r="34" spans="1:7">
      <c r="A34" t="s">
        <v>1490</v>
      </c>
      <c r="B34" t="s">
        <v>1491</v>
      </c>
      <c r="C34" s="71"/>
      <c r="F34" s="37"/>
      <c r="G34" s="37"/>
    </row>
    <row r="35" spans="1:7">
      <c r="A35" t="s">
        <v>1492</v>
      </c>
      <c r="B35" t="s">
        <v>1493</v>
      </c>
      <c r="C35" s="71"/>
      <c r="F35" s="37"/>
      <c r="G35" s="37"/>
    </row>
    <row r="36" spans="1:7">
      <c r="A36" t="s">
        <v>1494</v>
      </c>
      <c r="B36" t="s">
        <v>1495</v>
      </c>
      <c r="C36" s="71"/>
      <c r="F36" s="37"/>
      <c r="G36" s="37"/>
    </row>
    <row r="37" spans="1:7">
      <c r="A37" t="s">
        <v>1496</v>
      </c>
      <c r="B37" t="s">
        <v>1497</v>
      </c>
      <c r="C37" s="71"/>
      <c r="F37" s="37"/>
      <c r="G37" s="37"/>
    </row>
    <row r="38" spans="1:7">
      <c r="A38" t="s">
        <v>1498</v>
      </c>
      <c r="B38" t="s">
        <v>1499</v>
      </c>
      <c r="C38" s="71"/>
      <c r="F38" s="37"/>
      <c r="G38" s="37"/>
    </row>
    <row r="39" spans="1:7">
      <c r="A39" t="s">
        <v>1500</v>
      </c>
      <c r="B39" t="s">
        <v>1501</v>
      </c>
      <c r="C39" s="71"/>
      <c r="F39" s="37"/>
      <c r="G39" s="37"/>
    </row>
    <row r="40" spans="1:7">
      <c r="A40" t="s">
        <v>1502</v>
      </c>
      <c r="B40" t="s">
        <v>1503</v>
      </c>
      <c r="C40" s="71"/>
      <c r="F40" s="37"/>
      <c r="G40" s="37"/>
    </row>
    <row r="41" spans="1:7">
      <c r="A41" t="s">
        <v>1504</v>
      </c>
      <c r="B41" t="s">
        <v>1505</v>
      </c>
      <c r="C41" s="71"/>
      <c r="F41" s="37"/>
      <c r="G41" s="37"/>
    </row>
    <row r="42" spans="1:7">
      <c r="A42" t="s">
        <v>1506</v>
      </c>
      <c r="B42" t="s">
        <v>1507</v>
      </c>
      <c r="C42" s="71"/>
      <c r="F42" s="37"/>
      <c r="G42" s="37"/>
    </row>
    <row r="43" spans="1:7">
      <c r="A43" t="s">
        <v>1508</v>
      </c>
      <c r="B43" t="s">
        <v>1509</v>
      </c>
      <c r="C43" s="71"/>
      <c r="F43" s="37"/>
      <c r="G43" s="37"/>
    </row>
    <row r="44" spans="1:7">
      <c r="A44" t="s">
        <v>1510</v>
      </c>
      <c r="B44" t="s">
        <v>1511</v>
      </c>
      <c r="C44" s="71"/>
      <c r="F44" s="37"/>
      <c r="G44" s="37"/>
    </row>
    <row r="45" spans="1:7">
      <c r="A45" t="s">
        <v>1512</v>
      </c>
      <c r="B45" t="s">
        <v>1513</v>
      </c>
      <c r="C45" s="71"/>
      <c r="F45" s="37"/>
      <c r="G45" s="37"/>
    </row>
    <row r="46" spans="1:7">
      <c r="A46" t="s">
        <v>1514</v>
      </c>
      <c r="B46" t="s">
        <v>1515</v>
      </c>
      <c r="C46" s="71"/>
      <c r="F46" s="37"/>
      <c r="G46" s="37"/>
    </row>
    <row r="47" spans="1:7">
      <c r="A47" t="s">
        <v>1516</v>
      </c>
      <c r="B47" t="s">
        <v>1517</v>
      </c>
      <c r="C47" s="71"/>
      <c r="F47" s="37"/>
      <c r="G47" s="37"/>
    </row>
    <row r="48" spans="1:7">
      <c r="A48" t="s">
        <v>1518</v>
      </c>
      <c r="B48" t="s">
        <v>1519</v>
      </c>
      <c r="C48" s="71"/>
      <c r="F48" s="37"/>
      <c r="G48" s="37"/>
    </row>
    <row r="49" spans="1:7">
      <c r="A49" t="s">
        <v>1520</v>
      </c>
      <c r="B49" t="s">
        <v>1521</v>
      </c>
      <c r="C49" s="71"/>
      <c r="F49" s="37"/>
      <c r="G49" s="37"/>
    </row>
    <row r="50" spans="1:7">
      <c r="A50" t="s">
        <v>1522</v>
      </c>
      <c r="B50" t="s">
        <v>1523</v>
      </c>
      <c r="C50" s="71"/>
      <c r="F50" s="37"/>
      <c r="G50" s="37"/>
    </row>
    <row r="51" spans="1:7">
      <c r="A51" t="s">
        <v>1524</v>
      </c>
      <c r="B51" t="s">
        <v>1525</v>
      </c>
      <c r="C51" s="71"/>
      <c r="F51" s="37"/>
      <c r="G51" s="37"/>
    </row>
    <row r="52" spans="1:7">
      <c r="A52" t="s">
        <v>1526</v>
      </c>
      <c r="B52" t="s">
        <v>1527</v>
      </c>
      <c r="C52" s="71"/>
      <c r="F52" s="37"/>
      <c r="G52" s="37"/>
    </row>
    <row r="53" spans="1:7">
      <c r="A53" t="s">
        <v>1528</v>
      </c>
      <c r="B53" t="s">
        <v>1529</v>
      </c>
      <c r="C53" s="71"/>
      <c r="F53" s="37"/>
      <c r="G53" s="37"/>
    </row>
    <row r="54" spans="1:7">
      <c r="A54" t="s">
        <v>1530</v>
      </c>
      <c r="B54" t="s">
        <v>1531</v>
      </c>
      <c r="C54" s="71"/>
      <c r="F54" s="37"/>
      <c r="G54" s="37"/>
    </row>
    <row r="55" spans="1:7">
      <c r="A55" t="s">
        <v>1532</v>
      </c>
      <c r="B55" t="s">
        <v>1533</v>
      </c>
      <c r="C55" s="71"/>
      <c r="F55" s="37"/>
      <c r="G55" s="37"/>
    </row>
    <row r="56" spans="1:7">
      <c r="A56" t="s">
        <v>1534</v>
      </c>
      <c r="B56" t="s">
        <v>1535</v>
      </c>
      <c r="C56" s="71"/>
      <c r="F56" s="37"/>
      <c r="G56" s="37"/>
    </row>
    <row r="57" spans="1:7">
      <c r="A57" t="s">
        <v>1536</v>
      </c>
      <c r="B57" t="s">
        <v>1537</v>
      </c>
      <c r="C57" s="71"/>
      <c r="F57" s="37"/>
      <c r="G57" s="37"/>
    </row>
    <row r="58" spans="1:7">
      <c r="A58" t="s">
        <v>1538</v>
      </c>
      <c r="B58" t="s">
        <v>1539</v>
      </c>
      <c r="C58" s="71"/>
      <c r="F58" s="37"/>
      <c r="G58" s="37"/>
    </row>
    <row r="59" spans="1:7">
      <c r="A59" t="s">
        <v>1540</v>
      </c>
      <c r="B59" t="s">
        <v>1541</v>
      </c>
      <c r="C59" s="71"/>
      <c r="F59" s="37"/>
      <c r="G59" s="37"/>
    </row>
    <row r="60" spans="1:7">
      <c r="A60" t="s">
        <v>1542</v>
      </c>
      <c r="B60" t="s">
        <v>1543</v>
      </c>
      <c r="C60" s="71"/>
      <c r="F60" s="37"/>
      <c r="G60" s="37"/>
    </row>
    <row r="61" spans="1:7">
      <c r="A61" t="s">
        <v>1544</v>
      </c>
      <c r="B61" t="s">
        <v>1545</v>
      </c>
      <c r="C61" s="71"/>
      <c r="F61" s="37"/>
      <c r="G61" s="37"/>
    </row>
    <row r="62" spans="1:7">
      <c r="A62" t="s">
        <v>1546</v>
      </c>
      <c r="B62" t="s">
        <v>1547</v>
      </c>
      <c r="C62" s="71"/>
      <c r="F62" s="37"/>
      <c r="G62" s="37"/>
    </row>
    <row r="63" spans="1:7">
      <c r="A63" t="s">
        <v>1548</v>
      </c>
      <c r="B63" t="s">
        <v>1549</v>
      </c>
      <c r="C63" s="71"/>
      <c r="F63" s="37"/>
      <c r="G63" s="37"/>
    </row>
    <row r="64" spans="1:7">
      <c r="A64" t="s">
        <v>1550</v>
      </c>
      <c r="B64" t="s">
        <v>1551</v>
      </c>
      <c r="C64" s="71"/>
      <c r="F64" s="37"/>
      <c r="G64" s="37"/>
    </row>
    <row r="65" spans="1:7">
      <c r="A65" t="s">
        <v>1552</v>
      </c>
      <c r="B65" t="s">
        <v>1553</v>
      </c>
      <c r="C65" s="71"/>
      <c r="F65" s="37"/>
      <c r="G65" s="37"/>
    </row>
    <row r="66" spans="1:7">
      <c r="A66" t="s">
        <v>1554</v>
      </c>
      <c r="B66" t="s">
        <v>1555</v>
      </c>
      <c r="C66" s="71"/>
      <c r="F66" s="37"/>
      <c r="G66" s="37"/>
    </row>
    <row r="67" spans="1:7">
      <c r="A67" t="s">
        <v>1556</v>
      </c>
      <c r="B67" t="s">
        <v>1557</v>
      </c>
      <c r="C67" s="71"/>
      <c r="F67" s="37"/>
      <c r="G67" s="37"/>
    </row>
    <row r="68" spans="1:7">
      <c r="A68" t="s">
        <v>1558</v>
      </c>
      <c r="B68" t="s">
        <v>1559</v>
      </c>
      <c r="C68" s="71"/>
      <c r="F68" s="37"/>
      <c r="G68" s="37"/>
    </row>
    <row r="69" spans="1:7">
      <c r="A69" t="s">
        <v>1560</v>
      </c>
      <c r="B69" t="s">
        <v>1561</v>
      </c>
      <c r="C69" s="71"/>
      <c r="F69" s="37"/>
      <c r="G69" s="37"/>
    </row>
    <row r="70" spans="1:7">
      <c r="A70" t="s">
        <v>1562</v>
      </c>
      <c r="B70" t="s">
        <v>1563</v>
      </c>
      <c r="C70" s="71"/>
      <c r="F70" s="37"/>
      <c r="G70" s="37"/>
    </row>
    <row r="71" spans="1:7">
      <c r="A71" t="s">
        <v>1564</v>
      </c>
      <c r="B71" t="s">
        <v>1565</v>
      </c>
      <c r="C71" s="71"/>
      <c r="F71" s="37"/>
      <c r="G71" s="37"/>
    </row>
    <row r="72" spans="1:7">
      <c r="A72" t="s">
        <v>1566</v>
      </c>
      <c r="B72" t="s">
        <v>1567</v>
      </c>
      <c r="C72" s="71"/>
      <c r="F72" s="37"/>
      <c r="G72" s="37"/>
    </row>
    <row r="73" spans="1:7">
      <c r="A73" t="s">
        <v>1568</v>
      </c>
      <c r="B73" t="s">
        <v>1569</v>
      </c>
      <c r="C73" s="71"/>
      <c r="F73" s="37"/>
      <c r="G73" s="37"/>
    </row>
    <row r="74" spans="1:7">
      <c r="A74" t="s">
        <v>1570</v>
      </c>
      <c r="B74" t="s">
        <v>1571</v>
      </c>
      <c r="C74" s="71"/>
      <c r="F74" s="37"/>
      <c r="G74" s="37"/>
    </row>
    <row r="75" spans="1:7">
      <c r="A75" t="s">
        <v>1572</v>
      </c>
      <c r="B75" t="s">
        <v>1573</v>
      </c>
      <c r="C75" s="71"/>
      <c r="F75" s="37"/>
      <c r="G75" s="37"/>
    </row>
    <row r="76" spans="1:7">
      <c r="A76" t="s">
        <v>1574</v>
      </c>
      <c r="B76" t="s">
        <v>1575</v>
      </c>
      <c r="C76" s="71"/>
      <c r="F76" s="37"/>
      <c r="G76" s="37"/>
    </row>
    <row r="77" spans="1:7">
      <c r="A77" t="s">
        <v>1576</v>
      </c>
      <c r="B77" t="s">
        <v>1577</v>
      </c>
      <c r="C77" s="71"/>
      <c r="F77" s="37"/>
      <c r="G77" s="37"/>
    </row>
    <row r="78" spans="1:7">
      <c r="A78" t="s">
        <v>1578</v>
      </c>
      <c r="B78" t="s">
        <v>1579</v>
      </c>
      <c r="C78" s="71"/>
      <c r="F78" s="37"/>
      <c r="G78" s="37"/>
    </row>
    <row r="79" spans="1:7">
      <c r="A79" t="s">
        <v>1580</v>
      </c>
      <c r="B79" t="s">
        <v>1581</v>
      </c>
      <c r="C79" s="71"/>
      <c r="F79" s="37"/>
      <c r="G79" s="37"/>
    </row>
    <row r="80" spans="1:7">
      <c r="A80" t="s">
        <v>1582</v>
      </c>
      <c r="B80" t="s">
        <v>1583</v>
      </c>
      <c r="C80" s="71"/>
      <c r="F80" s="37"/>
      <c r="G80" s="37"/>
    </row>
    <row r="81" spans="1:7">
      <c r="A81" t="s">
        <v>1584</v>
      </c>
      <c r="B81" t="s">
        <v>1585</v>
      </c>
      <c r="C81" s="71"/>
      <c r="F81" s="37"/>
      <c r="G81" s="37"/>
    </row>
    <row r="82" spans="1:7">
      <c r="A82" t="s">
        <v>1586</v>
      </c>
      <c r="B82" t="s">
        <v>1587</v>
      </c>
      <c r="C82" s="71"/>
      <c r="F82" s="37"/>
      <c r="G82" s="37"/>
    </row>
    <row r="83" spans="1:7">
      <c r="A83" t="s">
        <v>1588</v>
      </c>
      <c r="B83" t="s">
        <v>1589</v>
      </c>
      <c r="C83" s="71"/>
      <c r="F83" s="37"/>
      <c r="G83" s="37"/>
    </row>
    <row r="84" spans="1:7">
      <c r="A84" t="s">
        <v>1590</v>
      </c>
      <c r="B84" t="s">
        <v>1591</v>
      </c>
      <c r="C84" s="71"/>
      <c r="F84" s="37"/>
      <c r="G84" s="37"/>
    </row>
    <row r="85" spans="1:7">
      <c r="A85" t="s">
        <v>1592</v>
      </c>
      <c r="B85" t="s">
        <v>1593</v>
      </c>
      <c r="C85" s="71"/>
      <c r="F85" s="37"/>
      <c r="G85" s="37"/>
    </row>
    <row r="86" spans="1:7">
      <c r="A86" t="s">
        <v>1594</v>
      </c>
      <c r="B86" t="s">
        <v>1595</v>
      </c>
      <c r="C86" s="71"/>
      <c r="F86" s="37"/>
      <c r="G86" s="37"/>
    </row>
    <row r="87" spans="1:7">
      <c r="A87" t="s">
        <v>1596</v>
      </c>
      <c r="B87" t="s">
        <v>1597</v>
      </c>
      <c r="C87" s="71"/>
      <c r="F87" s="37"/>
      <c r="G87" s="37"/>
    </row>
    <row r="88" spans="1:7">
      <c r="A88" t="s">
        <v>1598</v>
      </c>
      <c r="B88" t="s">
        <v>1599</v>
      </c>
      <c r="C88" s="71"/>
      <c r="F88" s="37"/>
      <c r="G88" s="37"/>
    </row>
    <row r="89" spans="1:7">
      <c r="A89" t="s">
        <v>1600</v>
      </c>
      <c r="B89" t="s">
        <v>1601</v>
      </c>
      <c r="C89" s="71"/>
      <c r="F89" s="37"/>
      <c r="G89" s="37"/>
    </row>
    <row r="90" spans="1:7">
      <c r="A90" t="s">
        <v>1602</v>
      </c>
      <c r="B90" t="s">
        <v>1603</v>
      </c>
      <c r="C90" s="71"/>
      <c r="F90" s="37"/>
      <c r="G90" s="37"/>
    </row>
    <row r="91" spans="1:7">
      <c r="A91" t="s">
        <v>1604</v>
      </c>
      <c r="B91" t="s">
        <v>1605</v>
      </c>
      <c r="C91" s="71"/>
      <c r="F91" s="37"/>
      <c r="G91" s="37"/>
    </row>
    <row r="92" spans="1:7">
      <c r="A92" t="s">
        <v>1606</v>
      </c>
      <c r="B92" t="s">
        <v>1607</v>
      </c>
      <c r="C92" s="71"/>
      <c r="F92" s="37"/>
      <c r="G92" s="37"/>
    </row>
    <row r="93" spans="1:7">
      <c r="A93" t="s">
        <v>1608</v>
      </c>
      <c r="B93" t="s">
        <v>1609</v>
      </c>
      <c r="C93" s="71"/>
      <c r="F93" s="37"/>
      <c r="G93" s="37"/>
    </row>
    <row r="94" spans="1:7">
      <c r="A94" t="s">
        <v>1610</v>
      </c>
      <c r="B94" t="s">
        <v>1611</v>
      </c>
      <c r="C94" s="71"/>
      <c r="F94" s="37"/>
      <c r="G94" s="37"/>
    </row>
    <row r="95" spans="1:7">
      <c r="A95" t="s">
        <v>1612</v>
      </c>
      <c r="B95" t="s">
        <v>1613</v>
      </c>
      <c r="C95" s="71"/>
      <c r="F95" s="37"/>
      <c r="G95" s="37"/>
    </row>
    <row r="96" spans="1:7">
      <c r="A96" t="s">
        <v>1614</v>
      </c>
      <c r="B96" t="s">
        <v>1615</v>
      </c>
      <c r="C96" s="71"/>
      <c r="F96" s="37"/>
      <c r="G96" s="37"/>
    </row>
    <row r="97" spans="1:7">
      <c r="A97" t="s">
        <v>1616</v>
      </c>
      <c r="B97" t="s">
        <v>1617</v>
      </c>
      <c r="C97" s="71"/>
      <c r="F97" s="37"/>
      <c r="G97" s="37"/>
    </row>
    <row r="98" spans="1:7">
      <c r="A98" t="s">
        <v>1618</v>
      </c>
      <c r="B98" t="s">
        <v>1619</v>
      </c>
      <c r="C98" s="71"/>
      <c r="F98" s="37"/>
      <c r="G98" s="37"/>
    </row>
    <row r="99" spans="1:7">
      <c r="A99" t="s">
        <v>1620</v>
      </c>
      <c r="B99" t="s">
        <v>1621</v>
      </c>
      <c r="C99" s="71"/>
      <c r="F99" s="37"/>
      <c r="G99" s="37"/>
    </row>
    <row r="100" spans="1:7">
      <c r="A100" t="s">
        <v>1622</v>
      </c>
      <c r="B100" t="s">
        <v>1623</v>
      </c>
      <c r="C100" s="71"/>
      <c r="F100" s="37"/>
      <c r="G100" s="37"/>
    </row>
    <row r="101" spans="1:7">
      <c r="A101" t="s">
        <v>1624</v>
      </c>
      <c r="B101" t="s">
        <v>1625</v>
      </c>
      <c r="C101" s="71"/>
      <c r="F101" s="37"/>
      <c r="G101" s="37"/>
    </row>
    <row r="102" spans="1:7">
      <c r="A102" t="s">
        <v>1626</v>
      </c>
      <c r="B102" t="s">
        <v>1627</v>
      </c>
      <c r="C102" s="71"/>
      <c r="F102" s="37"/>
      <c r="G102" s="37"/>
    </row>
    <row r="103" spans="1:7">
      <c r="A103" t="s">
        <v>1628</v>
      </c>
      <c r="B103" t="s">
        <v>1629</v>
      </c>
      <c r="C103" s="71"/>
      <c r="F103" s="37"/>
      <c r="G103" s="37"/>
    </row>
    <row r="104" spans="1:7">
      <c r="A104" t="s">
        <v>1630</v>
      </c>
      <c r="B104" t="s">
        <v>1631</v>
      </c>
      <c r="C104" s="71"/>
      <c r="F104" s="37"/>
      <c r="G104" s="37"/>
    </row>
    <row r="105" spans="1:7">
      <c r="A105" t="s">
        <v>1632</v>
      </c>
      <c r="B105" t="s">
        <v>1633</v>
      </c>
      <c r="C105" s="71"/>
      <c r="F105" s="37"/>
      <c r="G105" s="37"/>
    </row>
    <row r="106" spans="1:7">
      <c r="A106" t="s">
        <v>1634</v>
      </c>
      <c r="B106" t="s">
        <v>1635</v>
      </c>
      <c r="C106" s="71"/>
      <c r="F106" s="37"/>
      <c r="G106" s="37"/>
    </row>
    <row r="107" spans="1:7">
      <c r="A107" t="s">
        <v>1636</v>
      </c>
      <c r="B107" t="s">
        <v>1637</v>
      </c>
      <c r="C107" s="71"/>
      <c r="F107" s="37"/>
      <c r="G107" s="37"/>
    </row>
    <row r="108" spans="1:7">
      <c r="A108" t="s">
        <v>1638</v>
      </c>
      <c r="B108" t="s">
        <v>1639</v>
      </c>
      <c r="C108" s="71"/>
      <c r="F108" s="37"/>
      <c r="G108" s="37"/>
    </row>
    <row r="109" spans="1:7">
      <c r="A109" t="s">
        <v>1640</v>
      </c>
      <c r="B109" t="s">
        <v>1641</v>
      </c>
      <c r="C109" s="71"/>
      <c r="F109" s="37"/>
      <c r="G109" s="37"/>
    </row>
    <row r="110" spans="1:7">
      <c r="A110" t="s">
        <v>1642</v>
      </c>
      <c r="B110" t="s">
        <v>1643</v>
      </c>
      <c r="C110" s="71"/>
      <c r="F110" s="37"/>
      <c r="G110" s="37"/>
    </row>
    <row r="111" spans="1:7">
      <c r="A111" t="s">
        <v>1644</v>
      </c>
      <c r="B111" t="s">
        <v>1645</v>
      </c>
      <c r="C111" s="71"/>
      <c r="F111" s="37"/>
      <c r="G111" s="37"/>
    </row>
    <row r="112" spans="1:7">
      <c r="A112" t="s">
        <v>1646</v>
      </c>
      <c r="B112" t="s">
        <v>1647</v>
      </c>
      <c r="C112" s="71"/>
      <c r="F112" s="37"/>
      <c r="G112" s="37"/>
    </row>
    <row r="113" spans="1:7">
      <c r="A113" t="s">
        <v>1648</v>
      </c>
      <c r="B113" t="s">
        <v>1649</v>
      </c>
      <c r="C113" s="71"/>
      <c r="F113" s="37"/>
      <c r="G113" s="37"/>
    </row>
    <row r="114" spans="1:7">
      <c r="A114" t="s">
        <v>1650</v>
      </c>
      <c r="B114" t="s">
        <v>1651</v>
      </c>
      <c r="C114" s="71"/>
      <c r="F114" s="37"/>
      <c r="G114" s="37"/>
    </row>
    <row r="115" spans="1:7">
      <c r="A115" t="s">
        <v>1652</v>
      </c>
      <c r="B115" t="s">
        <v>1653</v>
      </c>
      <c r="C115" s="71"/>
      <c r="F115" s="37"/>
      <c r="G115" s="37"/>
    </row>
    <row r="116" spans="1:7">
      <c r="A116" t="s">
        <v>1654</v>
      </c>
      <c r="B116" t="s">
        <v>1655</v>
      </c>
      <c r="C116" s="71"/>
      <c r="F116" s="37"/>
      <c r="G116" s="37"/>
    </row>
    <row r="117" spans="1:7">
      <c r="A117" t="s">
        <v>1656</v>
      </c>
      <c r="B117" t="s">
        <v>1657</v>
      </c>
      <c r="C117" s="71"/>
      <c r="F117" s="37"/>
      <c r="G117" s="37"/>
    </row>
    <row r="118" spans="1:7">
      <c r="A118" t="s">
        <v>1658</v>
      </c>
      <c r="B118" t="s">
        <v>1659</v>
      </c>
      <c r="C118" s="71"/>
      <c r="F118" s="37"/>
      <c r="G118" s="37"/>
    </row>
    <row r="119" spans="1:7">
      <c r="A119" t="s">
        <v>1660</v>
      </c>
      <c r="B119" t="s">
        <v>1661</v>
      </c>
      <c r="C119" s="71"/>
      <c r="F119" s="37"/>
      <c r="G119" s="37"/>
    </row>
    <row r="120" spans="1:7">
      <c r="A120" t="s">
        <v>1662</v>
      </c>
      <c r="B120" t="s">
        <v>1663</v>
      </c>
      <c r="C120" s="71"/>
      <c r="F120" s="37"/>
      <c r="G120" s="37"/>
    </row>
    <row r="121" spans="1:7">
      <c r="A121" t="s">
        <v>1664</v>
      </c>
      <c r="B121" t="s">
        <v>1665</v>
      </c>
      <c r="C121" s="71"/>
      <c r="F121" s="37"/>
      <c r="G121" s="37"/>
    </row>
    <row r="122" spans="1:7">
      <c r="A122" t="s">
        <v>1666</v>
      </c>
      <c r="B122" t="s">
        <v>1667</v>
      </c>
      <c r="C122" s="71"/>
      <c r="F122" s="37"/>
      <c r="G122" s="37"/>
    </row>
    <row r="123" spans="1:7">
      <c r="A123" t="s">
        <v>1668</v>
      </c>
      <c r="B123" t="s">
        <v>1669</v>
      </c>
      <c r="C123" s="71"/>
      <c r="F123" s="37"/>
      <c r="G123" s="37"/>
    </row>
    <row r="124" spans="1:7">
      <c r="A124" t="s">
        <v>1670</v>
      </c>
      <c r="B124" t="s">
        <v>1671</v>
      </c>
      <c r="C124" s="71"/>
      <c r="F124" s="37"/>
      <c r="G124" s="37"/>
    </row>
    <row r="125" spans="1:7">
      <c r="A125" t="s">
        <v>1672</v>
      </c>
      <c r="B125" t="s">
        <v>1673</v>
      </c>
      <c r="C125" s="71"/>
      <c r="F125" s="37"/>
      <c r="G125" s="37"/>
    </row>
    <row r="126" spans="1:7">
      <c r="A126" t="s">
        <v>1674</v>
      </c>
      <c r="B126" t="s">
        <v>1675</v>
      </c>
      <c r="C126" s="71"/>
      <c r="F126" s="37"/>
      <c r="G126" s="37"/>
    </row>
    <row r="127" spans="1:7">
      <c r="A127" t="s">
        <v>1676</v>
      </c>
      <c r="B127" t="s">
        <v>1677</v>
      </c>
      <c r="C127" s="71"/>
      <c r="F127" s="37"/>
      <c r="G127" s="37"/>
    </row>
    <row r="128" spans="1:7">
      <c r="A128" t="s">
        <v>1678</v>
      </c>
      <c r="B128" t="s">
        <v>1679</v>
      </c>
      <c r="C128" s="71"/>
      <c r="F128" s="37"/>
      <c r="G128" s="37"/>
    </row>
    <row r="129" spans="1:7">
      <c r="A129" t="s">
        <v>1680</v>
      </c>
      <c r="B129" t="s">
        <v>1681</v>
      </c>
      <c r="C129" s="71"/>
      <c r="F129" s="37"/>
      <c r="G129" s="37"/>
    </row>
    <row r="130" spans="1:7">
      <c r="A130" t="s">
        <v>1682</v>
      </c>
      <c r="B130" t="s">
        <v>1683</v>
      </c>
      <c r="C130" s="71"/>
      <c r="F130" s="37"/>
      <c r="G130" s="37"/>
    </row>
    <row r="131" spans="1:7">
      <c r="A131" t="s">
        <v>1684</v>
      </c>
      <c r="B131" t="s">
        <v>1685</v>
      </c>
      <c r="C131" s="71"/>
      <c r="F131" s="37"/>
      <c r="G131" s="37"/>
    </row>
    <row r="132" spans="1:7">
      <c r="A132" t="s">
        <v>1686</v>
      </c>
      <c r="B132" t="s">
        <v>1687</v>
      </c>
      <c r="C132" s="71"/>
      <c r="F132" s="37"/>
      <c r="G132" s="37"/>
    </row>
    <row r="133" spans="1:7">
      <c r="A133" t="s">
        <v>1688</v>
      </c>
      <c r="B133" t="s">
        <v>1689</v>
      </c>
      <c r="C133" s="71"/>
      <c r="F133" s="37"/>
      <c r="G133" s="37"/>
    </row>
    <row r="134" spans="1:7">
      <c r="A134" t="s">
        <v>1690</v>
      </c>
      <c r="B134" t="s">
        <v>1691</v>
      </c>
      <c r="C134" s="71"/>
      <c r="F134" s="37"/>
      <c r="G134" s="37"/>
    </row>
    <row r="135" spans="1:7">
      <c r="A135" t="s">
        <v>1692</v>
      </c>
      <c r="B135" t="s">
        <v>1693</v>
      </c>
      <c r="C135" s="71"/>
      <c r="F135" s="37"/>
      <c r="G135" s="37"/>
    </row>
    <row r="136" spans="1:7">
      <c r="A136" t="s">
        <v>1694</v>
      </c>
      <c r="B136" t="s">
        <v>1695</v>
      </c>
      <c r="C136" s="71"/>
      <c r="F136" s="37"/>
      <c r="G136" s="37"/>
    </row>
    <row r="137" spans="1:7">
      <c r="A137" t="s">
        <v>1696</v>
      </c>
      <c r="B137" t="s">
        <v>1697</v>
      </c>
      <c r="C137" s="71"/>
      <c r="F137" s="37"/>
      <c r="G137" s="37"/>
    </row>
    <row r="138" spans="1:7">
      <c r="A138" t="s">
        <v>1698</v>
      </c>
      <c r="B138" t="s">
        <v>1699</v>
      </c>
      <c r="C138" s="71"/>
      <c r="F138" s="37"/>
      <c r="G138" s="37"/>
    </row>
    <row r="139" spans="1:7">
      <c r="A139" t="s">
        <v>1700</v>
      </c>
      <c r="B139" t="s">
        <v>1701</v>
      </c>
      <c r="C139" s="71"/>
      <c r="F139" s="37"/>
      <c r="G139" s="37"/>
    </row>
    <row r="140" spans="1:7">
      <c r="A140" t="s">
        <v>1702</v>
      </c>
      <c r="B140" t="s">
        <v>1703</v>
      </c>
      <c r="C140" s="71"/>
      <c r="F140" s="37"/>
      <c r="G140" s="37"/>
    </row>
    <row r="141" spans="1:7">
      <c r="A141" t="s">
        <v>1704</v>
      </c>
      <c r="B141" t="s">
        <v>1705</v>
      </c>
      <c r="C141" s="71"/>
      <c r="F141" s="37"/>
      <c r="G141" s="37"/>
    </row>
    <row r="142" spans="1:7">
      <c r="A142" t="s">
        <v>1706</v>
      </c>
      <c r="B142" t="s">
        <v>1707</v>
      </c>
      <c r="C142" s="71"/>
      <c r="F142" s="37"/>
      <c r="G142" s="37"/>
    </row>
    <row r="143" spans="1:7">
      <c r="A143" t="s">
        <v>1708</v>
      </c>
      <c r="B143" t="s">
        <v>1709</v>
      </c>
      <c r="C143" s="71"/>
      <c r="F143" s="37"/>
      <c r="G143" s="37"/>
    </row>
    <row r="144" spans="1:7">
      <c r="A144" t="s">
        <v>1710</v>
      </c>
      <c r="B144" t="s">
        <v>1711</v>
      </c>
      <c r="C144" s="71"/>
      <c r="F144" s="37"/>
      <c r="G144" s="37"/>
    </row>
    <row r="145" spans="1:7">
      <c r="A145" t="s">
        <v>1712</v>
      </c>
      <c r="B145" t="s">
        <v>1713</v>
      </c>
      <c r="C145" s="71"/>
      <c r="F145" s="37"/>
      <c r="G145" s="37"/>
    </row>
    <row r="146" spans="1:7">
      <c r="A146" t="s">
        <v>1714</v>
      </c>
      <c r="B146" t="s">
        <v>1715</v>
      </c>
      <c r="C146" s="71"/>
      <c r="F146" s="37"/>
      <c r="G146" s="37"/>
    </row>
    <row r="147" spans="1:7">
      <c r="A147" t="s">
        <v>1716</v>
      </c>
      <c r="B147" t="s">
        <v>1717</v>
      </c>
      <c r="C147" s="71"/>
      <c r="F147" s="37"/>
      <c r="G147" s="37"/>
    </row>
    <row r="148" spans="1:7">
      <c r="A148" t="s">
        <v>1718</v>
      </c>
      <c r="B148" t="s">
        <v>1719</v>
      </c>
      <c r="C148" s="71"/>
      <c r="F148" s="37"/>
      <c r="G148" s="37"/>
    </row>
    <row r="149" spans="1:7">
      <c r="A149" t="s">
        <v>1720</v>
      </c>
      <c r="B149" t="s">
        <v>1721</v>
      </c>
      <c r="C149" s="71"/>
      <c r="F149" s="37"/>
      <c r="G149" s="37"/>
    </row>
    <row r="150" spans="1:7">
      <c r="A150" t="s">
        <v>1722</v>
      </c>
      <c r="B150" t="s">
        <v>1723</v>
      </c>
      <c r="C150" s="71"/>
      <c r="F150" s="37"/>
      <c r="G150" s="37"/>
    </row>
    <row r="151" spans="1:7">
      <c r="A151" t="s">
        <v>1724</v>
      </c>
      <c r="B151" t="s">
        <v>1725</v>
      </c>
      <c r="C151" s="71"/>
      <c r="F151" s="37"/>
      <c r="G151" s="37"/>
    </row>
    <row r="152" spans="1:7">
      <c r="A152" t="s">
        <v>1726</v>
      </c>
      <c r="B152" t="s">
        <v>1727</v>
      </c>
      <c r="C152" s="71"/>
      <c r="F152" s="37"/>
      <c r="G152" s="37"/>
    </row>
    <row r="153" spans="1:7">
      <c r="A153" t="s">
        <v>1728</v>
      </c>
      <c r="B153" t="s">
        <v>1729</v>
      </c>
      <c r="C153" s="71"/>
      <c r="F153" s="37"/>
      <c r="G153" s="37"/>
    </row>
    <row r="154" spans="1:7">
      <c r="A154" t="s">
        <v>1730</v>
      </c>
      <c r="B154" t="s">
        <v>1731</v>
      </c>
      <c r="C154" s="71"/>
      <c r="F154" s="37"/>
      <c r="G154" s="37"/>
    </row>
    <row r="155" spans="1:7">
      <c r="A155" t="s">
        <v>1732</v>
      </c>
      <c r="B155" t="s">
        <v>1733</v>
      </c>
      <c r="C155" s="71"/>
      <c r="F155" s="37"/>
      <c r="G155" s="37"/>
    </row>
    <row r="156" spans="1:7">
      <c r="A156" t="s">
        <v>1734</v>
      </c>
      <c r="B156" t="s">
        <v>1735</v>
      </c>
      <c r="C156" s="71"/>
      <c r="F156" s="37"/>
      <c r="G156" s="37"/>
    </row>
    <row r="157" spans="1:7">
      <c r="A157" t="s">
        <v>1736</v>
      </c>
      <c r="B157" t="s">
        <v>1737</v>
      </c>
      <c r="C157" s="71"/>
      <c r="F157" s="37"/>
      <c r="G157" s="37"/>
    </row>
    <row r="158" spans="1:7">
      <c r="A158" t="s">
        <v>1738</v>
      </c>
      <c r="B158" t="s">
        <v>1739</v>
      </c>
      <c r="C158" s="71"/>
      <c r="F158" s="37"/>
      <c r="G158" s="37"/>
    </row>
    <row r="159" spans="1:7">
      <c r="A159" t="s">
        <v>1740</v>
      </c>
      <c r="B159" t="s">
        <v>1741</v>
      </c>
      <c r="C159" s="71"/>
      <c r="F159" s="37"/>
      <c r="G159" s="37"/>
    </row>
    <row r="160" spans="1:7">
      <c r="A160" t="s">
        <v>1742</v>
      </c>
      <c r="B160" t="s">
        <v>1743</v>
      </c>
      <c r="C160" s="71"/>
      <c r="F160" s="37"/>
      <c r="G160" s="37"/>
    </row>
    <row r="161" spans="1:7">
      <c r="A161" t="s">
        <v>1744</v>
      </c>
      <c r="B161" t="s">
        <v>1745</v>
      </c>
      <c r="C161" s="71"/>
      <c r="F161" s="37"/>
      <c r="G161" s="37"/>
    </row>
    <row r="162" spans="1:7">
      <c r="A162" t="s">
        <v>1746</v>
      </c>
      <c r="B162" t="s">
        <v>1747</v>
      </c>
      <c r="C162" s="71"/>
      <c r="F162" s="37"/>
      <c r="G162" s="37"/>
    </row>
    <row r="163" spans="1:7">
      <c r="A163" t="s">
        <v>1748</v>
      </c>
      <c r="B163" t="s">
        <v>1749</v>
      </c>
      <c r="C163" s="71"/>
      <c r="F163" s="37"/>
      <c r="G163" s="37"/>
    </row>
    <row r="164" spans="1:7">
      <c r="A164" t="s">
        <v>1750</v>
      </c>
      <c r="B164" t="s">
        <v>1751</v>
      </c>
      <c r="C164" s="71"/>
      <c r="F164" s="37"/>
      <c r="G164" s="37"/>
    </row>
    <row r="165" spans="1:7">
      <c r="A165" t="s">
        <v>1752</v>
      </c>
      <c r="B165" t="s">
        <v>1753</v>
      </c>
      <c r="C165" s="71"/>
      <c r="F165" s="37"/>
      <c r="G165" s="37"/>
    </row>
    <row r="166" spans="1:7">
      <c r="A166" t="s">
        <v>1754</v>
      </c>
      <c r="B166" t="s">
        <v>1755</v>
      </c>
      <c r="C166" s="71"/>
      <c r="F166" s="37"/>
      <c r="G166" s="37"/>
    </row>
    <row r="167" spans="1:7">
      <c r="A167" t="s">
        <v>1756</v>
      </c>
      <c r="B167" t="s">
        <v>1757</v>
      </c>
      <c r="C167" s="71"/>
      <c r="F167" s="37"/>
      <c r="G167" s="37"/>
    </row>
    <row r="168" spans="1:7">
      <c r="A168" t="s">
        <v>1758</v>
      </c>
      <c r="B168" t="s">
        <v>1759</v>
      </c>
      <c r="C168" s="71"/>
      <c r="F168" s="37"/>
      <c r="G168" s="37"/>
    </row>
    <row r="169" spans="1:7">
      <c r="A169" t="s">
        <v>1760</v>
      </c>
      <c r="B169" t="s">
        <v>1761</v>
      </c>
      <c r="C169" s="71"/>
      <c r="F169" s="37"/>
      <c r="G169" s="37"/>
    </row>
    <row r="170" spans="1:7">
      <c r="A170" t="s">
        <v>1762</v>
      </c>
      <c r="B170" t="s">
        <v>1763</v>
      </c>
      <c r="C170" s="71"/>
      <c r="F170" s="37"/>
      <c r="G170" s="37"/>
    </row>
    <row r="171" spans="1:7">
      <c r="A171" t="s">
        <v>1764</v>
      </c>
      <c r="B171" t="s">
        <v>1765</v>
      </c>
      <c r="C171" s="71"/>
      <c r="F171" s="37"/>
      <c r="G171" s="37"/>
    </row>
    <row r="172" spans="1:7">
      <c r="A172" t="s">
        <v>1766</v>
      </c>
      <c r="B172" t="s">
        <v>1767</v>
      </c>
      <c r="C172" s="71"/>
      <c r="F172" s="37"/>
      <c r="G172" s="37"/>
    </row>
    <row r="173" spans="1:7">
      <c r="A173" t="s">
        <v>1768</v>
      </c>
      <c r="B173" t="s">
        <v>1769</v>
      </c>
      <c r="C173" s="71"/>
      <c r="F173" s="37"/>
      <c r="G173" s="37"/>
    </row>
    <row r="174" spans="1:7">
      <c r="A174" t="s">
        <v>1770</v>
      </c>
      <c r="B174" t="s">
        <v>1771</v>
      </c>
      <c r="C174" s="71"/>
      <c r="F174" s="37"/>
      <c r="G174" s="37"/>
    </row>
    <row r="175" spans="1:7">
      <c r="A175" t="s">
        <v>1772</v>
      </c>
      <c r="B175" t="s">
        <v>1773</v>
      </c>
      <c r="C175" s="71"/>
      <c r="F175" s="37"/>
      <c r="G175" s="37"/>
    </row>
    <row r="176" spans="1:7">
      <c r="A176" t="s">
        <v>1774</v>
      </c>
      <c r="B176" t="s">
        <v>1775</v>
      </c>
      <c r="C176" s="71"/>
      <c r="F176" s="37"/>
      <c r="G176" s="37"/>
    </row>
    <row r="177" spans="1:7">
      <c r="A177" t="s">
        <v>1776</v>
      </c>
      <c r="B177" t="s">
        <v>1777</v>
      </c>
      <c r="C177" s="71"/>
      <c r="F177" s="37"/>
      <c r="G177" s="37"/>
    </row>
    <row r="178" spans="1:7">
      <c r="A178" t="s">
        <v>1778</v>
      </c>
      <c r="B178" t="s">
        <v>1779</v>
      </c>
      <c r="C178" s="71"/>
      <c r="F178" s="37"/>
      <c r="G178" s="37"/>
    </row>
    <row r="179" spans="1:7">
      <c r="A179" t="s">
        <v>1780</v>
      </c>
      <c r="B179" t="s">
        <v>1781</v>
      </c>
      <c r="C179" s="71"/>
      <c r="F179" s="37"/>
      <c r="G179" s="37"/>
    </row>
    <row r="180" spans="1:7">
      <c r="A180" t="s">
        <v>1782</v>
      </c>
      <c r="B180" t="s">
        <v>1783</v>
      </c>
      <c r="C180" s="71"/>
      <c r="F180" s="37"/>
      <c r="G180" s="37"/>
    </row>
    <row r="181" spans="1:7">
      <c r="A181" t="s">
        <v>1784</v>
      </c>
      <c r="B181" t="s">
        <v>1785</v>
      </c>
      <c r="C181" s="71"/>
      <c r="F181" s="37"/>
      <c r="G181" s="37"/>
    </row>
    <row r="182" spans="1:7">
      <c r="A182" t="s">
        <v>1786</v>
      </c>
      <c r="B182" t="s">
        <v>1787</v>
      </c>
      <c r="C182" s="71"/>
      <c r="F182" s="37"/>
      <c r="G182" s="37"/>
    </row>
    <row r="183" spans="1:7">
      <c r="A183" t="s">
        <v>1788</v>
      </c>
      <c r="B183" t="s">
        <v>1789</v>
      </c>
      <c r="C183" s="71"/>
      <c r="F183" s="37"/>
      <c r="G183" s="37"/>
    </row>
    <row r="184" spans="1:7">
      <c r="A184" t="s">
        <v>1790</v>
      </c>
      <c r="B184" t="s">
        <v>1791</v>
      </c>
      <c r="C184" s="71"/>
      <c r="F184" s="37"/>
      <c r="G184" s="37"/>
    </row>
    <row r="185" spans="1:7">
      <c r="A185" t="s">
        <v>1792</v>
      </c>
      <c r="B185" t="s">
        <v>1793</v>
      </c>
      <c r="C185" s="71"/>
      <c r="F185" s="37"/>
      <c r="G185" s="37"/>
    </row>
    <row r="186" spans="1:7">
      <c r="A186" t="s">
        <v>1794</v>
      </c>
      <c r="B186" t="s">
        <v>1795</v>
      </c>
      <c r="C186" s="71"/>
      <c r="F186" s="37"/>
      <c r="G186" s="37"/>
    </row>
    <row r="187" spans="1:7">
      <c r="A187" t="s">
        <v>1796</v>
      </c>
      <c r="B187" t="s">
        <v>1797</v>
      </c>
      <c r="C187" s="71"/>
      <c r="F187" s="37"/>
      <c r="G187" s="37"/>
    </row>
    <row r="188" spans="1:7">
      <c r="A188" t="s">
        <v>1798</v>
      </c>
      <c r="B188" t="s">
        <v>1799</v>
      </c>
      <c r="C188" s="71"/>
      <c r="F188" s="37"/>
      <c r="G188" s="37"/>
    </row>
    <row r="189" spans="1:7">
      <c r="A189" t="s">
        <v>1800</v>
      </c>
      <c r="B189" t="s">
        <v>1801</v>
      </c>
      <c r="C189" s="71"/>
      <c r="F189" s="37"/>
      <c r="G189" s="37"/>
    </row>
    <row r="190" spans="1:7">
      <c r="A190" t="s">
        <v>1802</v>
      </c>
      <c r="B190" t="s">
        <v>1803</v>
      </c>
      <c r="C190" s="71"/>
      <c r="F190" s="37"/>
      <c r="G190" s="37"/>
    </row>
    <row r="191" spans="1:7">
      <c r="A191" t="s">
        <v>1804</v>
      </c>
      <c r="B191" t="s">
        <v>1805</v>
      </c>
      <c r="C191" s="71"/>
      <c r="F191" s="37"/>
      <c r="G191" s="37"/>
    </row>
    <row r="192" spans="1:7">
      <c r="A192" t="s">
        <v>1806</v>
      </c>
      <c r="B192" t="s">
        <v>1807</v>
      </c>
      <c r="C192" s="71"/>
      <c r="F192" s="37"/>
      <c r="G192" s="37"/>
    </row>
    <row r="193" spans="1:7">
      <c r="A193" t="s">
        <v>1808</v>
      </c>
      <c r="B193" t="s">
        <v>1809</v>
      </c>
      <c r="C193" s="71"/>
      <c r="F193" s="37"/>
      <c r="G193" s="37"/>
    </row>
    <row r="194" spans="1:7">
      <c r="A194" t="s">
        <v>1810</v>
      </c>
      <c r="B194" t="s">
        <v>1811</v>
      </c>
      <c r="C194" s="37"/>
      <c r="F194" s="37"/>
      <c r="G194" s="37"/>
    </row>
    <row r="195" spans="1:7">
      <c r="A195" t="s">
        <v>1812</v>
      </c>
      <c r="B195" t="s">
        <v>1813</v>
      </c>
      <c r="F195" s="37"/>
      <c r="G195" s="37"/>
    </row>
    <row r="196" spans="1:7">
      <c r="A196" t="s">
        <v>1814</v>
      </c>
      <c r="B196" t="s">
        <v>1815</v>
      </c>
      <c r="F196" s="37"/>
      <c r="G196" s="37"/>
    </row>
    <row r="197" spans="1:7">
      <c r="A197" t="s">
        <v>1816</v>
      </c>
      <c r="B197" t="s">
        <v>1817</v>
      </c>
      <c r="F197" s="37"/>
      <c r="G197" s="37"/>
    </row>
    <row r="198" spans="1:7">
      <c r="A198" t="s">
        <v>1818</v>
      </c>
      <c r="B198" t="s">
        <v>1819</v>
      </c>
      <c r="F198" s="37"/>
      <c r="G198" s="37"/>
    </row>
    <row r="199" spans="1:7">
      <c r="A199" t="s">
        <v>1820</v>
      </c>
      <c r="B199" t="s">
        <v>1821</v>
      </c>
      <c r="F199" s="37"/>
      <c r="G199" s="37"/>
    </row>
    <row r="200" spans="1:7">
      <c r="A200" t="s">
        <v>1822</v>
      </c>
      <c r="B200" t="s">
        <v>1823</v>
      </c>
      <c r="F200" s="37"/>
      <c r="G200" s="37"/>
    </row>
    <row r="201" spans="1:7">
      <c r="A201" t="s">
        <v>64</v>
      </c>
      <c r="B201" t="s">
        <v>1824</v>
      </c>
      <c r="F201" s="37"/>
      <c r="G201" s="37"/>
    </row>
    <row r="202" spans="1:7">
      <c r="A202" t="s">
        <v>1825</v>
      </c>
      <c r="B202" t="s">
        <v>1826</v>
      </c>
      <c r="F202" s="37"/>
      <c r="G202" s="37"/>
    </row>
    <row r="203" spans="1:7">
      <c r="A203" t="s">
        <v>1827</v>
      </c>
      <c r="B203" t="s">
        <v>1828</v>
      </c>
      <c r="F203" s="37"/>
      <c r="G203" s="37"/>
    </row>
    <row r="204" spans="1:7">
      <c r="A204" t="s">
        <v>1829</v>
      </c>
      <c r="B204" t="s">
        <v>1830</v>
      </c>
      <c r="F204" s="37"/>
      <c r="G204" s="37"/>
    </row>
    <row r="205" spans="1:7">
      <c r="A205" t="s">
        <v>1831</v>
      </c>
      <c r="B205" t="s">
        <v>1832</v>
      </c>
      <c r="F205" s="37"/>
      <c r="G205" s="37"/>
    </row>
    <row r="206" spans="1:7">
      <c r="A206" t="s">
        <v>1833</v>
      </c>
      <c r="B206" t="s">
        <v>1834</v>
      </c>
      <c r="F206" s="37"/>
      <c r="G206" s="37"/>
    </row>
    <row r="207" spans="1:7">
      <c r="A207" t="s">
        <v>1835</v>
      </c>
      <c r="B207" t="s">
        <v>1836</v>
      </c>
      <c r="F207" s="37"/>
      <c r="G207" s="37"/>
    </row>
    <row r="208" spans="1:7">
      <c r="A208" t="s">
        <v>1837</v>
      </c>
      <c r="B208" t="s">
        <v>1838</v>
      </c>
      <c r="F208" s="37"/>
      <c r="G208" s="37"/>
    </row>
    <row r="209" spans="1:7">
      <c r="A209" t="s">
        <v>1839</v>
      </c>
      <c r="B209" t="s">
        <v>1840</v>
      </c>
      <c r="F209" s="37"/>
      <c r="G209" s="37"/>
    </row>
    <row r="210" spans="1:7">
      <c r="A210" t="s">
        <v>1841</v>
      </c>
      <c r="B210" t="s">
        <v>1842</v>
      </c>
      <c r="F210" s="37"/>
      <c r="G210" s="37"/>
    </row>
    <row r="211" spans="1:7">
      <c r="A211" t="s">
        <v>1843</v>
      </c>
      <c r="B211" t="s">
        <v>1844</v>
      </c>
      <c r="F211" s="37"/>
      <c r="G211" s="37"/>
    </row>
    <row r="212" spans="1:7">
      <c r="A212" t="s">
        <v>1845</v>
      </c>
      <c r="B212" t="s">
        <v>1846</v>
      </c>
      <c r="F212" s="37"/>
      <c r="G212" s="37"/>
    </row>
    <row r="213" spans="1:7">
      <c r="A213" t="s">
        <v>1847</v>
      </c>
      <c r="B213" t="s">
        <v>1848</v>
      </c>
      <c r="F213" s="37"/>
      <c r="G213" s="37"/>
    </row>
    <row r="214" spans="1:7">
      <c r="A214" t="s">
        <v>1849</v>
      </c>
      <c r="B214" t="s">
        <v>1850</v>
      </c>
      <c r="F214" s="37"/>
      <c r="G214" s="37"/>
    </row>
    <row r="215" spans="1:7">
      <c r="A215" t="s">
        <v>1851</v>
      </c>
      <c r="B215" t="s">
        <v>1852</v>
      </c>
      <c r="F215" s="37"/>
      <c r="G215" s="37"/>
    </row>
    <row r="216" spans="1:7">
      <c r="A216" t="s">
        <v>1853</v>
      </c>
      <c r="B216" t="s">
        <v>1854</v>
      </c>
      <c r="F216" s="37"/>
      <c r="G216" s="37"/>
    </row>
    <row r="217" spans="1:7">
      <c r="A217" t="s">
        <v>1855</v>
      </c>
      <c r="B217" t="s">
        <v>1856</v>
      </c>
      <c r="F217" s="37"/>
      <c r="G217" s="37"/>
    </row>
    <row r="218" spans="1:7">
      <c r="A218" t="s">
        <v>1857</v>
      </c>
      <c r="B218" t="s">
        <v>1858</v>
      </c>
      <c r="F218" s="37"/>
      <c r="G218" s="37"/>
    </row>
    <row r="219" spans="1:7">
      <c r="A219" t="s">
        <v>1859</v>
      </c>
      <c r="B219" t="s">
        <v>1860</v>
      </c>
      <c r="F219" s="37"/>
      <c r="G219" s="37"/>
    </row>
    <row r="220" spans="1:7">
      <c r="A220" t="s">
        <v>1861</v>
      </c>
      <c r="B220" t="s">
        <v>1862</v>
      </c>
      <c r="F220" s="37"/>
      <c r="G220" s="37"/>
    </row>
    <row r="221" spans="1:7">
      <c r="A221" t="s">
        <v>1863</v>
      </c>
      <c r="B221" t="s">
        <v>1864</v>
      </c>
      <c r="F221" s="37"/>
      <c r="G221" s="37"/>
    </row>
    <row r="222" spans="1:7">
      <c r="A222" t="s">
        <v>1865</v>
      </c>
      <c r="B222" t="s">
        <v>1866</v>
      </c>
      <c r="F222" s="37"/>
      <c r="G222" s="37"/>
    </row>
    <row r="223" spans="1:7">
      <c r="A223" t="s">
        <v>1867</v>
      </c>
      <c r="B223" t="s">
        <v>1868</v>
      </c>
      <c r="F223" s="37"/>
      <c r="G223" s="37"/>
    </row>
    <row r="224" spans="1:7">
      <c r="A224" t="s">
        <v>1869</v>
      </c>
      <c r="B224" t="s">
        <v>1870</v>
      </c>
      <c r="F224" s="37"/>
      <c r="G224" s="37"/>
    </row>
    <row r="225" spans="1:7">
      <c r="A225" t="s">
        <v>1871</v>
      </c>
      <c r="B225" t="s">
        <v>1872</v>
      </c>
      <c r="F225" s="37"/>
      <c r="G225" s="37"/>
    </row>
    <row r="226" spans="1:7">
      <c r="A226" t="s">
        <v>1873</v>
      </c>
      <c r="B226" t="s">
        <v>1874</v>
      </c>
      <c r="F226" s="37"/>
      <c r="G226" s="37"/>
    </row>
    <row r="227" spans="1:7">
      <c r="A227" t="s">
        <v>1875</v>
      </c>
      <c r="B227" t="s">
        <v>1876</v>
      </c>
      <c r="F227" s="37"/>
      <c r="G227" s="37"/>
    </row>
    <row r="228" spans="1:7">
      <c r="A228" t="s">
        <v>1877</v>
      </c>
      <c r="B228" t="s">
        <v>1878</v>
      </c>
      <c r="F228" s="37"/>
      <c r="G228" s="37"/>
    </row>
    <row r="229" spans="1:7">
      <c r="A229" t="s">
        <v>1879</v>
      </c>
      <c r="B229" t="s">
        <v>1880</v>
      </c>
      <c r="F229" s="37"/>
      <c r="G229" s="37"/>
    </row>
    <row r="230" spans="1:7">
      <c r="A230" t="s">
        <v>1881</v>
      </c>
      <c r="B230" t="s">
        <v>1882</v>
      </c>
      <c r="F230" s="37"/>
      <c r="G230" s="37"/>
    </row>
    <row r="231" spans="1:7">
      <c r="A231" t="s">
        <v>1883</v>
      </c>
      <c r="B231" t="s">
        <v>1884</v>
      </c>
      <c r="F231" s="37"/>
      <c r="G231" s="37"/>
    </row>
    <row r="232" spans="1:7">
      <c r="A232" t="s">
        <v>1885</v>
      </c>
      <c r="B232" t="s">
        <v>1886</v>
      </c>
      <c r="F232" s="37"/>
      <c r="G232" s="37"/>
    </row>
    <row r="233" spans="1:7">
      <c r="A233" t="s">
        <v>1887</v>
      </c>
      <c r="B233" t="s">
        <v>1888</v>
      </c>
      <c r="F233" s="37"/>
      <c r="G233" s="37"/>
    </row>
    <row r="234" spans="1:7">
      <c r="A234" t="s">
        <v>1889</v>
      </c>
      <c r="B234" t="s">
        <v>1890</v>
      </c>
      <c r="F234" s="37"/>
      <c r="G234" s="37"/>
    </row>
    <row r="235" spans="1:7">
      <c r="A235" t="s">
        <v>1891</v>
      </c>
      <c r="B235" t="s">
        <v>1892</v>
      </c>
      <c r="F235" s="37"/>
      <c r="G235" s="37"/>
    </row>
    <row r="236" spans="1:7">
      <c r="A236" t="s">
        <v>1893</v>
      </c>
      <c r="B236" t="s">
        <v>1894</v>
      </c>
      <c r="F236" s="37"/>
      <c r="G236" s="37"/>
    </row>
    <row r="237" spans="1:7">
      <c r="A237" t="s">
        <v>1895</v>
      </c>
      <c r="B237" t="s">
        <v>1896</v>
      </c>
      <c r="F237" s="37"/>
      <c r="G237" s="37"/>
    </row>
    <row r="238" spans="1:7">
      <c r="A238" t="s">
        <v>1897</v>
      </c>
      <c r="B238" t="s">
        <v>1898</v>
      </c>
      <c r="F238" s="37"/>
      <c r="G238" s="37"/>
    </row>
    <row r="239" spans="1:7">
      <c r="A239" t="s">
        <v>1899</v>
      </c>
      <c r="B239" t="s">
        <v>1900</v>
      </c>
      <c r="F239" s="37"/>
      <c r="G239" s="37"/>
    </row>
    <row r="240" spans="1:7">
      <c r="A240" t="s">
        <v>1901</v>
      </c>
      <c r="B240" t="s">
        <v>1902</v>
      </c>
      <c r="F240" s="37"/>
      <c r="G240" s="37"/>
    </row>
    <row r="241" spans="1:7">
      <c r="A241" t="s">
        <v>1903</v>
      </c>
      <c r="B241" t="s">
        <v>1904</v>
      </c>
      <c r="F241" s="37"/>
      <c r="G241" s="37"/>
    </row>
    <row r="242" spans="1:7">
      <c r="A242" t="s">
        <v>1905</v>
      </c>
      <c r="B242" t="s">
        <v>1906</v>
      </c>
      <c r="F242" s="37"/>
      <c r="G242" s="37"/>
    </row>
    <row r="243" spans="1:7">
      <c r="A243" t="s">
        <v>1907</v>
      </c>
      <c r="B243" t="s">
        <v>1908</v>
      </c>
      <c r="F243" s="37"/>
      <c r="G243" s="37"/>
    </row>
    <row r="244" spans="1:7">
      <c r="A244" t="s">
        <v>1909</v>
      </c>
      <c r="B244" t="s">
        <v>1910</v>
      </c>
      <c r="F244" s="37"/>
      <c r="G244" s="37"/>
    </row>
    <row r="245" spans="1:7">
      <c r="A245" t="s">
        <v>1911</v>
      </c>
      <c r="B245" t="s">
        <v>1912</v>
      </c>
      <c r="F245" s="37"/>
      <c r="G245" s="37"/>
    </row>
    <row r="246" spans="1:7">
      <c r="A246" t="s">
        <v>1913</v>
      </c>
      <c r="B246" t="s">
        <v>1914</v>
      </c>
      <c r="F246" s="37"/>
      <c r="G246" s="37"/>
    </row>
    <row r="247" spans="1:7">
      <c r="A247" t="s">
        <v>1915</v>
      </c>
      <c r="B247" t="s">
        <v>1916</v>
      </c>
      <c r="F247" s="37"/>
      <c r="G247" s="37"/>
    </row>
    <row r="248" spans="1:7">
      <c r="A248" t="s">
        <v>1917</v>
      </c>
      <c r="B248" t="s">
        <v>1918</v>
      </c>
      <c r="F248" s="37"/>
      <c r="G248" s="37"/>
    </row>
    <row r="249" spans="1:7">
      <c r="A249" t="s">
        <v>1919</v>
      </c>
      <c r="B249" t="s">
        <v>1920</v>
      </c>
      <c r="F249" s="37"/>
      <c r="G249" s="37"/>
    </row>
    <row r="250" spans="1:7">
      <c r="A250" t="s">
        <v>1921</v>
      </c>
      <c r="B250" t="s">
        <v>1922</v>
      </c>
      <c r="F250" s="37"/>
      <c r="G250" s="37"/>
    </row>
    <row r="251" spans="1:7">
      <c r="A251" t="s">
        <v>1923</v>
      </c>
      <c r="B251" t="s">
        <v>1924</v>
      </c>
      <c r="F251" s="37"/>
      <c r="G251" s="37"/>
    </row>
    <row r="252" spans="1:7">
      <c r="A252" t="s">
        <v>1925</v>
      </c>
      <c r="B252" t="s">
        <v>1926</v>
      </c>
      <c r="F252" s="37"/>
      <c r="G252" s="37"/>
    </row>
    <row r="253" spans="1:7">
      <c r="A253" t="s">
        <v>1927</v>
      </c>
      <c r="B253" t="s">
        <v>1928</v>
      </c>
      <c r="F253" s="37"/>
      <c r="G253" s="37"/>
    </row>
    <row r="254" spans="1:7">
      <c r="A254" t="s">
        <v>1929</v>
      </c>
      <c r="B254" t="s">
        <v>1930</v>
      </c>
      <c r="F254" s="37"/>
      <c r="G254" s="37"/>
    </row>
    <row r="255" spans="1:7">
      <c r="A255" t="s">
        <v>1931</v>
      </c>
      <c r="B255" t="s">
        <v>1932</v>
      </c>
      <c r="F255" s="37"/>
      <c r="G255" s="37"/>
    </row>
    <row r="256" spans="1:7">
      <c r="A256" t="s">
        <v>1933</v>
      </c>
      <c r="B256" t="s">
        <v>1934</v>
      </c>
      <c r="F256" s="37"/>
      <c r="G256" s="37"/>
    </row>
    <row r="257" spans="1:7">
      <c r="A257" t="s">
        <v>1935</v>
      </c>
      <c r="B257" t="s">
        <v>1936</v>
      </c>
      <c r="F257" s="37"/>
      <c r="G257" s="37"/>
    </row>
    <row r="258" spans="1:7">
      <c r="A258" t="s">
        <v>1937</v>
      </c>
      <c r="B258" t="s">
        <v>1938</v>
      </c>
      <c r="F258" s="37"/>
      <c r="G258" s="37"/>
    </row>
    <row r="259" spans="1:7">
      <c r="A259" t="s">
        <v>1939</v>
      </c>
      <c r="B259" t="s">
        <v>1940</v>
      </c>
      <c r="F259" s="37"/>
      <c r="G259" s="37"/>
    </row>
    <row r="260" spans="1:7">
      <c r="A260" t="s">
        <v>1941</v>
      </c>
      <c r="B260" t="s">
        <v>1942</v>
      </c>
      <c r="F260" s="37"/>
      <c r="G260" s="37"/>
    </row>
    <row r="261" spans="1:7">
      <c r="A261" t="s">
        <v>1943</v>
      </c>
      <c r="B261" t="s">
        <v>1944</v>
      </c>
      <c r="F261" s="37"/>
      <c r="G261" s="37"/>
    </row>
    <row r="262" spans="1:7">
      <c r="A262" t="s">
        <v>1945</v>
      </c>
      <c r="B262" t="s">
        <v>1946</v>
      </c>
      <c r="F262" s="37"/>
      <c r="G262" s="37"/>
    </row>
    <row r="263" spans="1:7">
      <c r="A263" t="s">
        <v>1947</v>
      </c>
      <c r="B263" t="s">
        <v>1948</v>
      </c>
      <c r="F263" s="37"/>
      <c r="G263" s="37"/>
    </row>
    <row r="264" spans="1:7">
      <c r="A264" t="s">
        <v>1949</v>
      </c>
      <c r="B264" t="s">
        <v>1950</v>
      </c>
      <c r="F264" s="37"/>
      <c r="G264" s="37"/>
    </row>
    <row r="265" spans="1:7">
      <c r="A265" t="s">
        <v>1951</v>
      </c>
      <c r="B265" t="s">
        <v>1952</v>
      </c>
      <c r="F265" s="37"/>
      <c r="G265" s="37"/>
    </row>
    <row r="266" spans="1:7">
      <c r="A266" t="s">
        <v>1953</v>
      </c>
      <c r="B266" t="s">
        <v>1954</v>
      </c>
      <c r="F266" s="37"/>
      <c r="G266" s="37"/>
    </row>
    <row r="267" spans="1:7">
      <c r="A267" t="s">
        <v>1955</v>
      </c>
      <c r="B267" t="s">
        <v>1956</v>
      </c>
      <c r="F267" s="37"/>
      <c r="G267" s="37"/>
    </row>
    <row r="268" spans="1:7">
      <c r="A268" t="s">
        <v>1957</v>
      </c>
      <c r="B268" t="s">
        <v>1958</v>
      </c>
      <c r="F268" s="37"/>
      <c r="G268" s="37"/>
    </row>
    <row r="269" spans="1:7">
      <c r="A269" t="s">
        <v>1959</v>
      </c>
      <c r="B269" t="s">
        <v>1960</v>
      </c>
      <c r="F269" s="37"/>
      <c r="G269" s="37"/>
    </row>
    <row r="270" spans="1:7">
      <c r="A270" t="s">
        <v>1961</v>
      </c>
      <c r="B270" t="s">
        <v>1962</v>
      </c>
      <c r="F270" s="37"/>
      <c r="G270" s="37"/>
    </row>
    <row r="271" spans="1:7">
      <c r="A271" t="s">
        <v>1963</v>
      </c>
      <c r="B271" t="s">
        <v>1964</v>
      </c>
      <c r="F271" s="37"/>
      <c r="G271" s="37"/>
    </row>
    <row r="272" spans="1:7">
      <c r="A272" t="s">
        <v>1965</v>
      </c>
      <c r="B272" t="s">
        <v>1966</v>
      </c>
      <c r="F272" s="37"/>
      <c r="G272" s="37"/>
    </row>
    <row r="273" spans="1:7">
      <c r="A273" t="s">
        <v>1967</v>
      </c>
      <c r="B273" t="s">
        <v>1968</v>
      </c>
      <c r="F273" s="37"/>
      <c r="G273" s="37"/>
    </row>
    <row r="274" spans="1:7">
      <c r="A274" t="s">
        <v>1969</v>
      </c>
      <c r="B274" t="s">
        <v>1970</v>
      </c>
      <c r="F274" s="37"/>
      <c r="G274" s="37"/>
    </row>
    <row r="275" spans="1:7">
      <c r="A275" t="s">
        <v>1971</v>
      </c>
      <c r="B275" t="s">
        <v>1972</v>
      </c>
      <c r="F275" s="37"/>
      <c r="G275" s="37"/>
    </row>
    <row r="276" spans="1:7">
      <c r="A276" t="s">
        <v>1973</v>
      </c>
      <c r="B276" t="s">
        <v>1974</v>
      </c>
      <c r="F276" s="37"/>
      <c r="G276" s="37"/>
    </row>
    <row r="277" spans="1:7">
      <c r="A277" t="s">
        <v>1975</v>
      </c>
      <c r="B277" t="s">
        <v>1976</v>
      </c>
      <c r="F277" s="37"/>
      <c r="G277" s="37"/>
    </row>
    <row r="278" spans="1:7">
      <c r="A278" t="s">
        <v>1977</v>
      </c>
      <c r="B278" t="s">
        <v>1978</v>
      </c>
      <c r="F278" s="37"/>
      <c r="G278" s="37"/>
    </row>
    <row r="279" spans="1:7">
      <c r="A279" t="s">
        <v>1979</v>
      </c>
      <c r="B279" t="s">
        <v>1980</v>
      </c>
      <c r="F279" s="37"/>
      <c r="G279" s="37"/>
    </row>
    <row r="280" spans="1:7">
      <c r="A280" t="s">
        <v>1981</v>
      </c>
      <c r="B280" t="s">
        <v>1982</v>
      </c>
      <c r="F280" s="37"/>
      <c r="G280" s="37"/>
    </row>
    <row r="281" spans="1:7">
      <c r="A281" t="s">
        <v>1983</v>
      </c>
      <c r="B281" t="s">
        <v>1984</v>
      </c>
      <c r="F281" s="37"/>
      <c r="G281" s="37"/>
    </row>
    <row r="282" spans="1:7">
      <c r="A282" t="s">
        <v>1985</v>
      </c>
      <c r="B282" t="s">
        <v>1986</v>
      </c>
      <c r="F282" s="37"/>
      <c r="G282" s="37"/>
    </row>
    <row r="283" spans="1:7">
      <c r="A283" t="s">
        <v>1987</v>
      </c>
      <c r="B283" t="s">
        <v>1988</v>
      </c>
      <c r="F283" s="37"/>
      <c r="G283" s="37"/>
    </row>
    <row r="284" spans="1:7">
      <c r="A284" t="s">
        <v>1989</v>
      </c>
      <c r="B284" t="s">
        <v>1990</v>
      </c>
      <c r="F284" s="37"/>
      <c r="G284" s="37"/>
    </row>
    <row r="285" spans="1:7">
      <c r="A285" t="s">
        <v>1991</v>
      </c>
      <c r="B285" t="s">
        <v>1992</v>
      </c>
      <c r="F285" s="37"/>
      <c r="G285" s="37"/>
    </row>
    <row r="286" spans="1:7">
      <c r="A286" t="s">
        <v>1993</v>
      </c>
      <c r="B286" t="s">
        <v>1994</v>
      </c>
      <c r="F286" s="37"/>
      <c r="G286" s="37"/>
    </row>
    <row r="287" spans="1:7">
      <c r="A287" t="s">
        <v>1995</v>
      </c>
      <c r="B287" t="s">
        <v>1996</v>
      </c>
      <c r="F287" s="37"/>
      <c r="G287" s="37"/>
    </row>
    <row r="288" spans="1:7">
      <c r="A288" t="s">
        <v>1997</v>
      </c>
      <c r="B288" t="s">
        <v>1998</v>
      </c>
      <c r="F288" s="37"/>
      <c r="G288" s="37"/>
    </row>
    <row r="289" spans="1:7">
      <c r="A289" t="s">
        <v>1999</v>
      </c>
      <c r="B289" t="s">
        <v>2000</v>
      </c>
      <c r="F289" s="37"/>
      <c r="G289" s="37"/>
    </row>
    <row r="290" spans="1:7">
      <c r="A290" t="s">
        <v>2001</v>
      </c>
      <c r="B290" t="s">
        <v>2002</v>
      </c>
      <c r="F290" s="37"/>
      <c r="G290" s="37"/>
    </row>
    <row r="291" spans="1:7">
      <c r="A291" t="s">
        <v>2003</v>
      </c>
      <c r="B291" t="s">
        <v>2004</v>
      </c>
      <c r="F291" s="37"/>
      <c r="G291" s="37"/>
    </row>
    <row r="292" spans="1:7">
      <c r="A292" t="s">
        <v>2005</v>
      </c>
      <c r="B292" t="s">
        <v>2006</v>
      </c>
      <c r="F292" s="37"/>
      <c r="G292" s="37"/>
    </row>
    <row r="293" spans="1:7">
      <c r="A293" t="s">
        <v>2007</v>
      </c>
      <c r="B293" t="s">
        <v>2008</v>
      </c>
    </row>
    <row r="294" spans="1:7">
      <c r="A294" t="s">
        <v>2009</v>
      </c>
      <c r="B294" t="s">
        <v>2010</v>
      </c>
    </row>
    <row r="295" spans="1:7">
      <c r="A295" t="s">
        <v>2011</v>
      </c>
      <c r="B295" t="s">
        <v>2012</v>
      </c>
    </row>
    <row r="296" spans="1:7">
      <c r="A296" t="s">
        <v>2013</v>
      </c>
      <c r="B296" t="s">
        <v>2014</v>
      </c>
    </row>
    <row r="297" spans="1:7">
      <c r="A297" t="s">
        <v>2015</v>
      </c>
      <c r="B297" t="s">
        <v>2016</v>
      </c>
    </row>
    <row r="298" spans="1:7">
      <c r="A298" t="s">
        <v>2017</v>
      </c>
      <c r="B298" t="s">
        <v>2018</v>
      </c>
    </row>
    <row r="299" spans="1:7">
      <c r="A299" t="s">
        <v>2019</v>
      </c>
      <c r="B299" t="s">
        <v>2020</v>
      </c>
    </row>
    <row r="300" spans="1:7">
      <c r="A300" t="s">
        <v>2021</v>
      </c>
      <c r="B300" t="s">
        <v>2022</v>
      </c>
    </row>
    <row r="301" spans="1:7">
      <c r="A301" t="s">
        <v>2023</v>
      </c>
      <c r="B301" t="s">
        <v>2024</v>
      </c>
    </row>
    <row r="302" spans="1:7">
      <c r="A302" t="s">
        <v>2025</v>
      </c>
      <c r="B302" t="s">
        <v>2026</v>
      </c>
    </row>
    <row r="303" spans="1:7">
      <c r="A303" t="s">
        <v>2027</v>
      </c>
      <c r="B303" t="s">
        <v>2028</v>
      </c>
    </row>
    <row r="304" spans="1:7">
      <c r="A304" t="s">
        <v>2029</v>
      </c>
      <c r="B304" t="s">
        <v>2030</v>
      </c>
    </row>
    <row r="305" spans="1:2">
      <c r="A305" t="s">
        <v>2031</v>
      </c>
      <c r="B305" t="s">
        <v>2032</v>
      </c>
    </row>
    <row r="306" spans="1:2">
      <c r="A306" t="s">
        <v>2033</v>
      </c>
      <c r="B306" t="s">
        <v>2034</v>
      </c>
    </row>
    <row r="307" spans="1:2">
      <c r="A307" t="s">
        <v>2035</v>
      </c>
      <c r="B307" t="s">
        <v>2036</v>
      </c>
    </row>
    <row r="308" spans="1:2">
      <c r="A308" t="s">
        <v>2037</v>
      </c>
      <c r="B308" t="s">
        <v>2038</v>
      </c>
    </row>
    <row r="309" spans="1:2">
      <c r="A309" t="s">
        <v>2039</v>
      </c>
      <c r="B309" t="s">
        <v>2040</v>
      </c>
    </row>
    <row r="310" spans="1:2">
      <c r="A310" t="s">
        <v>2041</v>
      </c>
      <c r="B310" t="s">
        <v>2042</v>
      </c>
    </row>
    <row r="311" spans="1:2">
      <c r="A311" t="s">
        <v>2043</v>
      </c>
      <c r="B311" t="s">
        <v>2044</v>
      </c>
    </row>
    <row r="312" spans="1:2">
      <c r="A312" t="s">
        <v>2045</v>
      </c>
      <c r="B312" t="s">
        <v>2046</v>
      </c>
    </row>
    <row r="313" spans="1:2">
      <c r="A313" t="s">
        <v>2047</v>
      </c>
      <c r="B313" t="s">
        <v>2048</v>
      </c>
    </row>
    <row r="314" spans="1:2">
      <c r="A314" t="s">
        <v>2049</v>
      </c>
      <c r="B314" t="s">
        <v>2050</v>
      </c>
    </row>
    <row r="315" spans="1:2">
      <c r="A315" t="s">
        <v>2051</v>
      </c>
      <c r="B315" t="s">
        <v>2052</v>
      </c>
    </row>
    <row r="316" spans="1:2">
      <c r="A316" t="s">
        <v>2053</v>
      </c>
      <c r="B316" t="s">
        <v>2054</v>
      </c>
    </row>
    <row r="317" spans="1:2">
      <c r="A317" t="s">
        <v>2055</v>
      </c>
      <c r="B317" t="s">
        <v>2056</v>
      </c>
    </row>
    <row r="318" spans="1:2">
      <c r="A318" t="s">
        <v>2057</v>
      </c>
      <c r="B318" t="s">
        <v>2058</v>
      </c>
    </row>
    <row r="319" spans="1:2">
      <c r="A319" t="s">
        <v>2059</v>
      </c>
      <c r="B319" t="s">
        <v>2060</v>
      </c>
    </row>
    <row r="320" spans="1:2">
      <c r="A320" t="s">
        <v>2061</v>
      </c>
      <c r="B320" t="s">
        <v>2062</v>
      </c>
    </row>
    <row r="321" spans="1:2">
      <c r="A321" t="s">
        <v>2063</v>
      </c>
      <c r="B321" t="s">
        <v>2064</v>
      </c>
    </row>
    <row r="322" spans="1:2">
      <c r="A322" t="s">
        <v>2065</v>
      </c>
      <c r="B322" t="s">
        <v>2066</v>
      </c>
    </row>
    <row r="323" spans="1:2">
      <c r="A323" t="s">
        <v>2067</v>
      </c>
      <c r="B323" t="s">
        <v>2068</v>
      </c>
    </row>
    <row r="324" spans="1:2">
      <c r="A324" t="s">
        <v>2069</v>
      </c>
      <c r="B324" t="s">
        <v>2070</v>
      </c>
    </row>
    <row r="325" spans="1:2">
      <c r="A325" t="s">
        <v>2071</v>
      </c>
      <c r="B325" t="s">
        <v>2072</v>
      </c>
    </row>
    <row r="326" spans="1:2">
      <c r="A326" t="s">
        <v>2073</v>
      </c>
      <c r="B326" t="s">
        <v>2074</v>
      </c>
    </row>
    <row r="327" spans="1:2">
      <c r="A327" t="s">
        <v>2075</v>
      </c>
      <c r="B327" t="s">
        <v>2076</v>
      </c>
    </row>
    <row r="328" spans="1:2">
      <c r="A328" t="s">
        <v>2077</v>
      </c>
      <c r="B328" t="s">
        <v>2078</v>
      </c>
    </row>
    <row r="329" spans="1:2">
      <c r="A329" t="s">
        <v>2079</v>
      </c>
      <c r="B329" t="s">
        <v>2080</v>
      </c>
    </row>
    <row r="330" spans="1:2">
      <c r="A330" t="s">
        <v>2081</v>
      </c>
      <c r="B330" t="s">
        <v>2082</v>
      </c>
    </row>
    <row r="331" spans="1:2">
      <c r="A331" t="s">
        <v>2083</v>
      </c>
      <c r="B331" t="s">
        <v>2084</v>
      </c>
    </row>
    <row r="332" spans="1:2">
      <c r="A332" t="s">
        <v>2085</v>
      </c>
      <c r="B332" t="s">
        <v>2086</v>
      </c>
    </row>
    <row r="333" spans="1:2">
      <c r="A333" t="s">
        <v>2087</v>
      </c>
      <c r="B333" t="s">
        <v>2088</v>
      </c>
    </row>
    <row r="334" spans="1:2">
      <c r="A334" t="s">
        <v>2089</v>
      </c>
      <c r="B334" t="s">
        <v>2090</v>
      </c>
    </row>
    <row r="335" spans="1:2">
      <c r="A335" t="s">
        <v>2091</v>
      </c>
      <c r="B335" t="s">
        <v>2092</v>
      </c>
    </row>
    <row r="336" spans="1:2">
      <c r="A336" t="s">
        <v>2093</v>
      </c>
      <c r="B336" t="s">
        <v>2094</v>
      </c>
    </row>
    <row r="337" spans="1:2">
      <c r="A337" t="s">
        <v>2095</v>
      </c>
      <c r="B337" t="s">
        <v>2096</v>
      </c>
    </row>
    <row r="338" spans="1:2">
      <c r="A338" t="s">
        <v>2097</v>
      </c>
      <c r="B338" t="s">
        <v>2098</v>
      </c>
    </row>
    <row r="339" spans="1:2">
      <c r="A339" t="s">
        <v>2099</v>
      </c>
      <c r="B339" t="s">
        <v>2100</v>
      </c>
    </row>
    <row r="340" spans="1:2">
      <c r="A340" t="s">
        <v>2101</v>
      </c>
      <c r="B340" t="s">
        <v>2102</v>
      </c>
    </row>
    <row r="341" spans="1:2">
      <c r="A341" t="s">
        <v>2103</v>
      </c>
      <c r="B341" t="s">
        <v>2104</v>
      </c>
    </row>
    <row r="342" spans="1:2">
      <c r="A342" t="s">
        <v>2105</v>
      </c>
      <c r="B342" t="s">
        <v>2106</v>
      </c>
    </row>
    <row r="343" spans="1:2">
      <c r="A343" t="s">
        <v>2107</v>
      </c>
      <c r="B343" t="s">
        <v>2108</v>
      </c>
    </row>
    <row r="344" spans="1:2">
      <c r="A344" t="s">
        <v>2109</v>
      </c>
      <c r="B344" t="s">
        <v>2110</v>
      </c>
    </row>
    <row r="345" spans="1:2">
      <c r="A345" t="s">
        <v>2111</v>
      </c>
      <c r="B345" t="s">
        <v>2112</v>
      </c>
    </row>
    <row r="346" spans="1:2">
      <c r="A346" t="s">
        <v>2113</v>
      </c>
      <c r="B346" t="s">
        <v>2114</v>
      </c>
    </row>
    <row r="347" spans="1:2">
      <c r="A347" t="s">
        <v>2115</v>
      </c>
      <c r="B347" t="s">
        <v>2116</v>
      </c>
    </row>
    <row r="348" spans="1:2">
      <c r="A348" t="s">
        <v>2117</v>
      </c>
      <c r="B348" t="s">
        <v>2118</v>
      </c>
    </row>
    <row r="349" spans="1:2">
      <c r="A349" t="s">
        <v>2119</v>
      </c>
      <c r="B349" t="s">
        <v>2120</v>
      </c>
    </row>
    <row r="350" spans="1:2">
      <c r="A350" t="s">
        <v>2121</v>
      </c>
      <c r="B350" t="s">
        <v>2122</v>
      </c>
    </row>
    <row r="351" spans="1:2">
      <c r="A351" t="s">
        <v>2123</v>
      </c>
      <c r="B351" t="s">
        <v>2124</v>
      </c>
    </row>
    <row r="352" spans="1:2">
      <c r="A352" t="s">
        <v>2125</v>
      </c>
      <c r="B352" t="s">
        <v>2126</v>
      </c>
    </row>
    <row r="353" spans="1:2">
      <c r="A353" t="s">
        <v>2127</v>
      </c>
      <c r="B353" t="s">
        <v>2128</v>
      </c>
    </row>
    <row r="354" spans="1:2">
      <c r="A354" t="s">
        <v>2129</v>
      </c>
      <c r="B354" t="s">
        <v>2130</v>
      </c>
    </row>
    <row r="355" spans="1:2">
      <c r="A355" t="s">
        <v>2131</v>
      </c>
      <c r="B355" t="s">
        <v>2132</v>
      </c>
    </row>
    <row r="356" spans="1:2">
      <c r="A356" t="s">
        <v>2133</v>
      </c>
      <c r="B356" t="s">
        <v>2134</v>
      </c>
    </row>
    <row r="357" spans="1:2">
      <c r="A357" t="s">
        <v>2135</v>
      </c>
      <c r="B357" t="s">
        <v>2136</v>
      </c>
    </row>
    <row r="358" spans="1:2">
      <c r="A358" t="s">
        <v>2137</v>
      </c>
      <c r="B358" t="s">
        <v>2138</v>
      </c>
    </row>
    <row r="359" spans="1:2">
      <c r="A359" t="s">
        <v>2139</v>
      </c>
      <c r="B359" t="s">
        <v>2140</v>
      </c>
    </row>
    <row r="360" spans="1:2">
      <c r="A360" t="s">
        <v>2141</v>
      </c>
      <c r="B360" t="s">
        <v>2142</v>
      </c>
    </row>
    <row r="361" spans="1:2">
      <c r="A361" t="s">
        <v>2143</v>
      </c>
      <c r="B361" t="s">
        <v>2144</v>
      </c>
    </row>
    <row r="362" spans="1:2">
      <c r="A362" t="s">
        <v>2145</v>
      </c>
      <c r="B362" t="s">
        <v>2146</v>
      </c>
    </row>
    <row r="363" spans="1:2">
      <c r="A363" t="s">
        <v>2147</v>
      </c>
      <c r="B363" t="s">
        <v>2148</v>
      </c>
    </row>
  </sheetData>
  <autoFilter ref="A1:G363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"/>
  <sheetViews>
    <sheetView workbookViewId="0">
      <selection activeCell="B18" sqref="B18"/>
    </sheetView>
  </sheetViews>
  <sheetFormatPr defaultRowHeight="12.6"/>
  <cols>
    <col min="1" max="1" width="18.28515625" customWidth="1"/>
    <col min="2" max="2" width="12" bestFit="1" customWidth="1"/>
    <col min="3" max="3" width="7.140625" customWidth="1"/>
    <col min="4" max="4" width="8.140625" customWidth="1"/>
    <col min="5" max="5" width="9.42578125" customWidth="1"/>
    <col min="6" max="6" width="8" bestFit="1" customWidth="1"/>
    <col min="7" max="7" width="7.28515625" customWidth="1"/>
    <col min="8" max="8" width="7.28515625" bestFit="1" customWidth="1"/>
    <col min="9" max="9" width="10.5703125" bestFit="1" customWidth="1"/>
  </cols>
  <sheetData>
    <row r="1" spans="1:9">
      <c r="A1" s="3" t="s">
        <v>2149</v>
      </c>
    </row>
    <row r="3" spans="1:9">
      <c r="A3" s="43" t="s">
        <v>2150</v>
      </c>
      <c r="B3" s="40"/>
      <c r="C3" s="40"/>
      <c r="D3" s="40"/>
      <c r="E3" s="40"/>
      <c r="F3" s="40"/>
      <c r="G3" s="43" t="s">
        <v>49</v>
      </c>
      <c r="H3" s="40"/>
      <c r="I3" s="41"/>
    </row>
    <row r="4" spans="1:9">
      <c r="A4" s="43" t="s">
        <v>2</v>
      </c>
      <c r="B4" s="43" t="s">
        <v>51</v>
      </c>
      <c r="C4" s="43" t="s">
        <v>1</v>
      </c>
      <c r="D4" s="43" t="s">
        <v>3</v>
      </c>
      <c r="E4" s="43" t="s">
        <v>8</v>
      </c>
      <c r="F4" s="43" t="s">
        <v>58</v>
      </c>
      <c r="G4" s="39" t="s">
        <v>2151</v>
      </c>
      <c r="H4" s="44" t="s">
        <v>4</v>
      </c>
      <c r="I4" s="45" t="s">
        <v>5</v>
      </c>
    </row>
    <row r="5" spans="1:9">
      <c r="A5" s="39" t="s">
        <v>2152</v>
      </c>
      <c r="B5" s="39" t="s">
        <v>51</v>
      </c>
      <c r="C5" s="39" t="s">
        <v>2153</v>
      </c>
      <c r="D5" s="39" t="s">
        <v>2154</v>
      </c>
      <c r="E5" s="39">
        <v>1</v>
      </c>
      <c r="F5" s="39" t="s">
        <v>2155</v>
      </c>
      <c r="G5" s="39">
        <v>2</v>
      </c>
      <c r="H5" s="44"/>
      <c r="I5" s="45">
        <v>2</v>
      </c>
    </row>
    <row r="6" spans="1:9">
      <c r="A6" s="42"/>
      <c r="B6" s="42"/>
      <c r="C6" s="42"/>
      <c r="D6" s="42"/>
      <c r="E6" s="39">
        <v>2</v>
      </c>
      <c r="F6" s="39" t="s">
        <v>2155</v>
      </c>
      <c r="G6" s="39">
        <v>464</v>
      </c>
      <c r="H6" s="44"/>
      <c r="I6" s="45">
        <v>464</v>
      </c>
    </row>
    <row r="7" spans="1:9">
      <c r="A7" s="39" t="s">
        <v>4</v>
      </c>
      <c r="B7" s="39" t="s">
        <v>4</v>
      </c>
      <c r="C7" s="39" t="s">
        <v>4</v>
      </c>
      <c r="D7" s="39" t="s">
        <v>4</v>
      </c>
      <c r="E7" s="39" t="s">
        <v>63</v>
      </c>
      <c r="F7" s="39" t="s">
        <v>63</v>
      </c>
      <c r="G7" s="39"/>
      <c r="H7" s="44">
        <v>1</v>
      </c>
      <c r="I7" s="45">
        <v>1</v>
      </c>
    </row>
    <row r="8" spans="1:9">
      <c r="A8" s="46" t="s">
        <v>5</v>
      </c>
      <c r="B8" s="47"/>
      <c r="C8" s="47"/>
      <c r="D8" s="47"/>
      <c r="E8" s="47"/>
      <c r="F8" s="47"/>
      <c r="G8" s="46">
        <v>466</v>
      </c>
      <c r="H8" s="48">
        <v>1</v>
      </c>
      <c r="I8" s="49">
        <v>467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PHOTO xmlns="4a213e3c-88c6-4a86-91c9-cdb0a9bca98d" xsi:nil="true"/>
    <TaxCatchAll xmlns="e895543c-30e9-4a4e-8b30-37767dfd9849" xsi:nil="true"/>
    <lcf76f155ced4ddcb4097134ff3c332f xmlns="4a213e3c-88c6-4a86-91c9-cdb0a9bca98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813200B7F6D439BE95D8886DD9B47" ma:contentTypeVersion="21" ma:contentTypeDescription="Create a new document." ma:contentTypeScope="" ma:versionID="b18ebc12dfe3da733eabcb3177fb0b79">
  <xsd:schema xmlns:xsd="http://www.w3.org/2001/XMLSchema" xmlns:xs="http://www.w3.org/2001/XMLSchema" xmlns:p="http://schemas.microsoft.com/office/2006/metadata/properties" xmlns:ns1="http://schemas.microsoft.com/sharepoint/v3" xmlns:ns2="4a213e3c-88c6-4a86-91c9-cdb0a9bca98d" xmlns:ns3="e895543c-30e9-4a4e-8b30-37767dfd9849" targetNamespace="http://schemas.microsoft.com/office/2006/metadata/properties" ma:root="true" ma:fieldsID="d9c8669e265d13665c14bae0af7065df" ns1:_="" ns2:_="" ns3:_="">
    <xsd:import namespace="http://schemas.microsoft.com/sharepoint/v3"/>
    <xsd:import namespace="4a213e3c-88c6-4a86-91c9-cdb0a9bca98d"/>
    <xsd:import namespace="e895543c-30e9-4a4e-8b30-37767dfd98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IDPHOTO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213e3c-88c6-4a86-91c9-cdb0a9bca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405957c-badf-4e4c-a1d9-b8422bc232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DPHOTO" ma:index="26" nillable="true" ma:displayName="IDPHOTO" ma:format="Dropdown" ma:internalName="IDPHOT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5543c-30e9-4a4e-8b30-37767dfd98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5b45e2a-37e3-4b2c-b9b7-a9bbe96fe940}" ma:internalName="TaxCatchAll" ma:showField="CatchAllData" ma:web="e895543c-30e9-4a4e-8b30-37767dfd98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D2AFD-4E79-41FA-ADE6-546C786DF1EF}"/>
</file>

<file path=customXml/itemProps2.xml><?xml version="1.0" encoding="utf-8"?>
<ds:datastoreItem xmlns:ds="http://schemas.openxmlformats.org/officeDocument/2006/customXml" ds:itemID="{BCED2ABB-73BF-43E2-8988-44F27CFF9B8D}"/>
</file>

<file path=customXml/itemProps3.xml><?xml version="1.0" encoding="utf-8"?>
<ds:datastoreItem xmlns:ds="http://schemas.openxmlformats.org/officeDocument/2006/customXml" ds:itemID="{C2EC09C2-1707-4FA8-AFDF-DEF9D8F3AF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cp:keywords/>
  <dc:description/>
  <cp:lastModifiedBy>Lonneman, Michael</cp:lastModifiedBy>
  <cp:revision/>
  <dcterms:created xsi:type="dcterms:W3CDTF">2007-10-13T13:23:35Z</dcterms:created>
  <dcterms:modified xsi:type="dcterms:W3CDTF">2024-09-30T20:29:38Z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0x010100695813200B7F6D439BE95D8886DD9B47</vt:lpwstr>
  </property>
  <property fmtid="{D5CDD505-2E9C-101B-9397-08002B2CF9AE}" pid="3" name="MediaServiceImageTags">
    <vt:lpwstr/>
  </property>
</Properties>
</file>