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79790886-6C46-7241-940B-6DCC848B119A}" xr6:coauthVersionLast="47" xr6:coauthVersionMax="47" xr10:uidLastSave="{00000000-0000-0000-0000-000000000000}"/>
  <bookViews>
    <workbookView xWindow="1700" yWindow="500" windowWidth="27100" windowHeight="17500" tabRatio="860" activeTab="1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rgb="FF000000"/>
            <rFont val="Tahoma"/>
            <family val="2"/>
          </rPr>
          <t xml:space="preserve">Aaron Oppenheimer
</t>
        </r>
        <r>
          <rPr>
            <sz val="9"/>
            <color rgb="FF000000"/>
            <rFont val="Tahoma"/>
            <family val="2"/>
          </rPr>
          <t>This is PER PB</t>
        </r>
      </text>
    </comment>
    <comment ref="G5" authorId="0" shapeId="0" xr:uid="{F77662F7-52A3-4CE2-BD2C-9BE0B7B8CA68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$0.20/GB/mo</t>
        </r>
      </text>
    </comment>
    <comment ref="H5" authorId="0" shapeId="0" xr:uid="{FA70B389-C060-4A34-BC24-4679DF85F21A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$0.012/GB/mo</t>
        </r>
      </text>
    </comment>
    <comment ref="I5" authorId="0" shapeId="0" xr:uid="{3AF2EB15-8483-4EBC-804E-A13EAD81283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<sst xmlns="http://schemas.openxmlformats.org/spreadsheetml/2006/main" count="185" uniqueCount="166">
  <si>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</si>
  <si>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</si>
  <si>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</si>
  <si>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</si>
  <si>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</si>
  <si>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</si>
  <si>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</si>
  <si>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</si>
  <si>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</si>
  <si>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</si>
  <si>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</si>
  <si>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</si>
  <si>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</si>
  <si>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</si>
  <si>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</si>
  <si>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</si>
  <si>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</si>
  <si>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</si>
  <si>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</si>
  <si>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</si>
  <si>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</si>
  <si>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</si>
  <si>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</si>
  <si>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</si>
  <si>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</si>
  <si>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</si>
  <si>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</si>
  <si>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</si>
  <si>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</si>
  <si>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</si>
  <si>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</si>
  <si>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</si>
  <si>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</si>
  <si>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</si>
  <si>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</si>
  <si>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</si>
  <si>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</si>
  <si>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</si>
  <si>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</si>
  <si>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</si>
  <si>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</si>
  <si>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</si>
  <si>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</si>
  <si>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</si>
  <si>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</si>
  <si>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</si>
  <si>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</si>
  <si>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</si>
  <si>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</si>
  <si>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</si>
  <si>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</si>
  <si>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</si>
  <si>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</si>
  <si>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</si>
  <si>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</si>
  <si>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</si>
  <si>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</si>
  <si>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</si>
  <si>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</si>
  <si>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</si>
  <si>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</si>
  <si>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</si>
  <si>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</si>
  <si>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</si>
  <si>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</si>
  <si>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</si>
  <si>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</si>
  <si>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</si>
  <si>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</si>
  <si>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</si>
  <si>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</si>
  <si>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</si>
  <si>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</si>
  <si>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</si>
  <si>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</si>
  <si>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</si>
  <si>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</si>
  <si>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</si>
  <si>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</si>
  <si>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</si>
  <si>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</si>
  <si>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</si>
  <si>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</si>
  <si>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</si>
  <si>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</si>
  <si>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</si>
  <si>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</si>
  <si>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</si>
  <si>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</si>
  <si>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</si>
  <si>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</si>
  <si>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</si>
  <si>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</si>
  <si>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</si>
  <si>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</si>
  <si>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</si>
  <si>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</si>
  <si>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</si>
  <si>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</si>
  <si>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</si>
  <si>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</si>
  <si>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</si>
  <si>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</si>
  <si>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</si>
  <si>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</si>
  <si>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</si>
  <si>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</si>
  <si>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</si>
  <si>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</si>
  <si>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</si>
  <si>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</si>
  <si>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</si>
  <si>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</si>
  <si>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</si>
  <si>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</si>
  <si>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</si>
  <si>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</si>
  <si>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</si>
  <si>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</si>
  <si>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</si>
  <si>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</si>
  <si>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</si>
  <si>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</si>
  <si>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</si>
  <si>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</si>
  <si>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</si>
  <si>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</si>
  <si>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</si>
  <si>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</si>
  <si>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</si>
  <si>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</si>
  <si>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</si>
  <si>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C in the cost equation C + k1d + k2d^2.7</t>
  </si>
  <si>
    <t>Using a cost model fitting quotes for 3.5, 6, and 10, we get cost = $-4M + $1.687M*d (no exponent term)</t>
  </si>
  <si>
    <t>Based on 15.36 TB NVME SSD are e.g. $3,870 each: https://www.cdw.com/product/micron-9300-pro-ssd-15.36-tb-u.2-pcie-nvme/5529945</t>
  </si>
  <si>
    <t>bandwidth</t>
  </si>
  <si>
    <t>bit_depth</t>
  </si>
  <si>
    <t>sidebands</t>
  </si>
  <si>
    <t>polarizations</t>
  </si>
  <si>
    <t>frequencies</t>
  </si>
  <si>
    <t>oversampling</t>
  </si>
  <si>
    <t>recording_hours_per_ay</t>
  </si>
  <si>
    <t>holding_months</t>
  </si>
  <si>
    <t>processing_months</t>
  </si>
  <si>
    <t>media_cost_pb</t>
  </si>
  <si>
    <t>recorder_cost</t>
  </si>
  <si>
    <t>media_on_hand</t>
  </si>
  <si>
    <t>fte_cost</t>
  </si>
  <si>
    <t>maser_cost</t>
  </si>
  <si>
    <t>Cost for maser &amp; components</t>
  </si>
  <si>
    <t>dbe_cost</t>
  </si>
  <si>
    <t>Cost for BDC &amp; DBE</t>
  </si>
  <si>
    <t>antenna_transport_cost</t>
  </si>
  <si>
    <t>Cost to move antenna from mfg to site</t>
  </si>
  <si>
    <t>Flat NRE cost for design work</t>
  </si>
  <si>
    <t>Seems reasonable from vendor quotes</t>
  </si>
  <si>
    <t>ground_support_equipment</t>
  </si>
  <si>
    <t>equipment needed for testing, etc.</t>
  </si>
  <si>
    <t>existing_site_rental_per_night</t>
  </si>
  <si>
    <t>Cost to use a telescope per night if we don't own it</t>
  </si>
  <si>
    <t>Recent inquires</t>
  </si>
  <si>
    <t>Assumes 2SB, 2pol</t>
  </si>
  <si>
    <t>From quotes - About $150k land voyage + $250k sea voyage</t>
  </si>
  <si>
    <t>In cases where we're not just doing on-off observations that falls under a site's usual mandate</t>
  </si>
  <si>
    <t>Using a cost model fitting a quote for 3.5m + 12m, we get cost = $1.3M + 8500*d^2.7</t>
  </si>
  <si>
    <t>from "station cost estimate"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</si>
</sst>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2" x14ac:knownFonts="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Fill="1"/>
    <xf numFmtId="0" fontId="5" fillId="0" borderId="0" xfId="0" applyFont="1"/>
    <xf numFmtId="0" fontId="0" fillId="0" borderId="0" xfId="0" applyFill="1" applyBorder="1"/>
    <xf numFmtId="0" fontId="11" fillId="0" borderId="0" xfId="0" applyFont="1"/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7" x14ac:dyDescent="0.25"/>
  <cols>
    <col min="1" max="1" width="21.5703125" style="30" customWidth="1"/>
    <col min="2" max="2" width="24.140625" style="30" customWidth="1"/>
    <col min="3" max="10" width="24.5703125" style="30" customWidth="1"/>
    <col min="11" max="16384" width="8.7109375" style="30"/>
  </cols>
  <sheetData>
    <row r="1" spans="1:10" ht="18" x14ac:dyDescent="0.25">
      <c r="A1" s="30" t="s">
        <v>23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107</v>
      </c>
      <c r="G1" s="30" t="s">
        <v>108</v>
      </c>
      <c r="H1" s="30" t="s">
        <v>109</v>
      </c>
      <c r="I1" s="30" t="s">
        <v>110</v>
      </c>
      <c r="J1" s="30" t="s">
        <v>111</v>
      </c>
    </row>
    <row r="2" spans="1:10" ht="36" x14ac:dyDescent="0.25">
      <c r="A2" s="30" t="s">
        <v>103</v>
      </c>
      <c r="B2" s="30" t="s">
        <v>0</v>
      </c>
      <c r="C2" s="30" t="s">
        <v>24</v>
      </c>
      <c r="D2" s="30" t="s">
        <v>28</v>
      </c>
      <c r="E2" s="30" t="s">
        <v>26</v>
      </c>
      <c r="F2" s="30" t="s">
        <v>37</v>
      </c>
      <c r="G2" s="30" t="s">
        <v>27</v>
      </c>
      <c r="H2" s="30" t="s">
        <v>39</v>
      </c>
      <c r="I2" s="30" t="s">
        <v>38</v>
      </c>
      <c r="J2" s="30" t="s">
        <v>25</v>
      </c>
    </row>
    <row r="3" spans="1:10" ht="18" x14ac:dyDescent="0.25">
      <c r="A3" s="30" t="s">
        <v>3</v>
      </c>
      <c r="B3" s="30" t="s">
        <v>32</v>
      </c>
      <c r="C3" s="30">
        <v>2</v>
      </c>
      <c r="D3" s="30">
        <v>1</v>
      </c>
      <c r="E3" s="30">
        <v>2</v>
      </c>
      <c r="F3" s="30">
        <v>2</v>
      </c>
      <c r="G3" s="30">
        <v>2</v>
      </c>
      <c r="H3" s="30">
        <v>2</v>
      </c>
      <c r="I3" s="30">
        <v>2.5</v>
      </c>
      <c r="J3" s="30">
        <v>1</v>
      </c>
    </row>
    <row r="4" spans="1:10" ht="36" x14ac:dyDescent="0.25">
      <c r="A4" s="30" t="s">
        <v>6</v>
      </c>
      <c r="B4" s="30" t="s">
        <v>33</v>
      </c>
      <c r="C4" s="30">
        <v>1</v>
      </c>
      <c r="D4" s="30">
        <v>2</v>
      </c>
      <c r="E4" s="30">
        <v>2</v>
      </c>
      <c r="F4" s="30">
        <v>0.5</v>
      </c>
      <c r="G4" s="30">
        <v>0.5</v>
      </c>
      <c r="H4" s="30">
        <v>2</v>
      </c>
      <c r="I4" s="30">
        <v>2.5</v>
      </c>
      <c r="J4" s="30">
        <v>1.5</v>
      </c>
    </row>
    <row r="5" spans="1:10" ht="54" x14ac:dyDescent="0.25">
      <c r="A5" s="30" t="s">
        <v>5</v>
      </c>
      <c r="B5" s="30" t="s">
        <v>34</v>
      </c>
      <c r="C5" s="30">
        <v>0</v>
      </c>
      <c r="D5" s="30">
        <v>3</v>
      </c>
      <c r="E5" s="30">
        <v>1</v>
      </c>
      <c r="F5" s="30">
        <v>0.5</v>
      </c>
      <c r="G5" s="30">
        <v>0.5</v>
      </c>
      <c r="H5" s="30">
        <v>2</v>
      </c>
      <c r="I5" s="30">
        <v>2.5</v>
      </c>
      <c r="J5" s="30">
        <v>2</v>
      </c>
    </row>
    <row r="6" spans="1:10" ht="36" x14ac:dyDescent="0.25">
      <c r="A6" s="30" t="s">
        <v>7</v>
      </c>
      <c r="B6" s="30" t="s">
        <v>35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5</v>
      </c>
      <c r="I6" s="30">
        <v>0</v>
      </c>
      <c r="J6" s="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abSelected="1" topLeftCell="A2" workbookViewId="0">
      <selection activeCell="G8" sqref="G8"/>
    </sheetView>
  </sheetViews>
  <sheetFormatPr baseColWidth="10" defaultColWidth="8.7109375" defaultRowHeight="17" x14ac:dyDescent="0.25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8" x14ac:dyDescent="0.25">
      <c r="A1" s="24" t="s">
        <v>22</v>
      </c>
      <c r="B1" s="24" t="s">
        <v>103</v>
      </c>
      <c r="C1" s="3" t="s">
        <v>115</v>
      </c>
      <c r="D1" s="3" t="s">
        <v>121</v>
      </c>
      <c r="E1" s="3" t="s">
        <v>120</v>
      </c>
      <c r="F1" s="3" t="s">
        <v>119</v>
      </c>
      <c r="G1" s="3" t="s">
        <v>118</v>
      </c>
      <c r="H1" s="3" t="s">
        <v>117</v>
      </c>
      <c r="I1" s="3" t="s">
        <v>122</v>
      </c>
      <c r="J1" s="3" t="s">
        <v>116</v>
      </c>
    </row>
    <row r="2" spans="1:10" ht="18" x14ac:dyDescent="0.25">
      <c r="A2" s="24" t="s">
        <v>103</v>
      </c>
      <c r="B2" s="24" t="s">
        <v>0</v>
      </c>
      <c r="C2" s="24" t="s">
        <v>58</v>
      </c>
      <c r="D2" s="24" t="s">
        <v>59</v>
      </c>
      <c r="E2" s="24" t="s">
        <v>73</v>
      </c>
      <c r="F2" s="24" t="s">
        <v>74</v>
      </c>
      <c r="G2" s="24" t="s">
        <v>60</v>
      </c>
      <c r="H2" s="24" t="s">
        <v>61</v>
      </c>
      <c r="I2" s="24" t="s">
        <v>62</v>
      </c>
      <c r="J2" s="24" t="s">
        <v>63</v>
      </c>
    </row>
    <row r="3" spans="1:10" x14ac:dyDescent="0.25">
      <c r="A3" s="2" t="s">
        <v>51</v>
      </c>
      <c r="B3" s="2" t="s">
        <v>112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 x14ac:dyDescent="0.25">
      <c r="A4" s="2" t="s">
        <v>52</v>
      </c>
      <c r="B4" s="2" t="s">
        <v>113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 x14ac:dyDescent="0.25">
      <c r="A5" s="2" t="s">
        <v>53</v>
      </c>
      <c r="B5" s="2" t="s">
        <v>114</v>
      </c>
      <c r="C5" s="26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4"/>
  <sheetViews>
    <sheetView topLeftCell="A3" workbookViewId="0">
      <selection activeCell="D24" sqref="D24"/>
    </sheetView>
  </sheetViews>
  <sheetFormatPr baseColWidth="10" defaultColWidth="8.85546875" defaultRowHeight="17" x14ac:dyDescent="0.25"/>
  <cols>
    <col min="1" max="1" width="38.28515625" style="24" customWidth="1"/>
    <col min="2" max="2" width="30.140625" style="24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8" x14ac:dyDescent="0.25">
      <c r="A1" s="23" t="s">
        <v>2</v>
      </c>
      <c r="B1" s="23" t="s">
        <v>0</v>
      </c>
      <c r="C1" s="10" t="s">
        <v>66</v>
      </c>
      <c r="D1" s="22" t="s">
        <v>1</v>
      </c>
    </row>
    <row r="2" spans="1:6" ht="18" x14ac:dyDescent="0.25">
      <c r="A2" s="11" t="s">
        <v>80</v>
      </c>
      <c r="B2" s="11" t="s">
        <v>77</v>
      </c>
      <c r="C2" s="20">
        <v>250000</v>
      </c>
    </row>
    <row r="3" spans="1:6" ht="54" x14ac:dyDescent="0.25">
      <c r="A3" s="11" t="s">
        <v>82</v>
      </c>
      <c r="B3" s="11" t="s">
        <v>81</v>
      </c>
      <c r="C3" s="20">
        <v>600000</v>
      </c>
      <c r="D3" s="2" t="s">
        <v>102</v>
      </c>
    </row>
    <row r="4" spans="1:6" ht="18" x14ac:dyDescent="0.25">
      <c r="A4" s="11" t="s">
        <v>156</v>
      </c>
      <c r="B4" s="11" t="s">
        <v>157</v>
      </c>
      <c r="C4" s="20">
        <v>100000</v>
      </c>
    </row>
    <row r="5" spans="1:6" ht="36" x14ac:dyDescent="0.25">
      <c r="A5" s="11" t="s">
        <v>83</v>
      </c>
      <c r="B5" s="11" t="s">
        <v>78</v>
      </c>
      <c r="C5" s="20">
        <v>100000</v>
      </c>
    </row>
    <row r="6" spans="1:6" ht="36" x14ac:dyDescent="0.25">
      <c r="A6" s="11" t="s">
        <v>84</v>
      </c>
      <c r="B6" s="11" t="s">
        <v>79</v>
      </c>
      <c r="C6" s="21">
        <v>800000</v>
      </c>
      <c r="D6" s="2" t="s">
        <v>102</v>
      </c>
    </row>
    <row r="7" spans="1:6" ht="18" x14ac:dyDescent="0.25">
      <c r="A7" s="11" t="s">
        <v>98</v>
      </c>
      <c r="B7" s="1" t="s">
        <v>154</v>
      </c>
      <c r="C7" s="27">
        <v>2000000</v>
      </c>
      <c r="D7" s="33" t="s">
        <v>155</v>
      </c>
    </row>
    <row r="8" spans="1:6" ht="18" x14ac:dyDescent="0.25">
      <c r="A8" s="11" t="s">
        <v>100</v>
      </c>
      <c r="B8" s="1" t="s">
        <v>132</v>
      </c>
      <c r="C8" s="28">
        <v>-4050000</v>
      </c>
      <c r="D8" s="3"/>
    </row>
    <row r="9" spans="1:6" ht="18" x14ac:dyDescent="0.25">
      <c r="A9" s="11" t="s">
        <v>128</v>
      </c>
      <c r="B9" s="11" t="s">
        <v>129</v>
      </c>
      <c r="C9" s="28">
        <v>1687500</v>
      </c>
      <c r="D9" s="12" t="s">
        <v>164</v>
      </c>
      <c r="E9" s="12"/>
      <c r="F9" s="12"/>
    </row>
    <row r="10" spans="1:6" ht="18" x14ac:dyDescent="0.25">
      <c r="A10" s="11" t="s">
        <v>131</v>
      </c>
      <c r="B10" s="11" t="s">
        <v>130</v>
      </c>
      <c r="C10" s="2">
        <v>0</v>
      </c>
      <c r="D10" s="12" t="s">
        <v>133</v>
      </c>
      <c r="E10" s="12"/>
      <c r="F10" s="12"/>
    </row>
    <row r="11" spans="1:6" ht="36" x14ac:dyDescent="0.25">
      <c r="A11" s="11" t="s">
        <v>99</v>
      </c>
      <c r="B11" s="11" t="s">
        <v>85</v>
      </c>
      <c r="C11" s="13">
        <v>2.7</v>
      </c>
      <c r="D11" s="12"/>
      <c r="E11" s="12"/>
      <c r="F11" s="12"/>
    </row>
    <row r="12" spans="1:6" ht="18" x14ac:dyDescent="0.25">
      <c r="A12" s="11" t="s">
        <v>86</v>
      </c>
      <c r="B12" s="11" t="s">
        <v>101</v>
      </c>
      <c r="C12" s="28">
        <v>1300000</v>
      </c>
      <c r="D12" s="12" t="s">
        <v>165</v>
      </c>
      <c r="E12" s="12"/>
      <c r="F12" s="12"/>
    </row>
    <row r="13" spans="1:6" ht="18" x14ac:dyDescent="0.25">
      <c r="A13" s="11" t="s">
        <v>87</v>
      </c>
      <c r="B13" s="12" t="s">
        <v>76</v>
      </c>
      <c r="C13" s="29">
        <v>2</v>
      </c>
      <c r="D13" s="12" t="s">
        <v>76</v>
      </c>
      <c r="E13" s="12"/>
      <c r="F13" s="12"/>
    </row>
    <row r="14" spans="1:6" ht="18" x14ac:dyDescent="0.25">
      <c r="A14" s="11" t="s">
        <v>88</v>
      </c>
      <c r="B14" s="11"/>
      <c r="C14" s="28">
        <v>0</v>
      </c>
      <c r="D14" s="12" t="s">
        <v>75</v>
      </c>
      <c r="E14" s="12"/>
      <c r="F14" s="12"/>
    </row>
    <row r="15" spans="1:6" ht="18" x14ac:dyDescent="0.25">
      <c r="A15" s="11" t="s">
        <v>148</v>
      </c>
      <c r="B15" s="11" t="s">
        <v>149</v>
      </c>
      <c r="C15" s="34">
        <v>650000</v>
      </c>
      <c r="D15" s="12" t="s">
        <v>160</v>
      </c>
      <c r="E15" s="12"/>
      <c r="F15" s="12"/>
    </row>
    <row r="16" spans="1:6" ht="18" x14ac:dyDescent="0.25">
      <c r="A16" s="11" t="s">
        <v>150</v>
      </c>
      <c r="B16" s="11" t="s">
        <v>151</v>
      </c>
      <c r="C16" s="28">
        <v>250000</v>
      </c>
      <c r="D16" s="12" t="s">
        <v>161</v>
      </c>
      <c r="E16" s="12"/>
      <c r="F16" s="12"/>
    </row>
    <row r="17" spans="1:6" ht="36" x14ac:dyDescent="0.25">
      <c r="A17" s="11" t="s">
        <v>152</v>
      </c>
      <c r="B17" s="11" t="s">
        <v>153</v>
      </c>
      <c r="C17" s="28">
        <v>400000</v>
      </c>
      <c r="D17" s="12" t="s">
        <v>162</v>
      </c>
      <c r="E17" s="12"/>
      <c r="F17" s="12"/>
    </row>
    <row r="18" spans="1:6" ht="36" x14ac:dyDescent="0.25">
      <c r="A18" s="11" t="s">
        <v>158</v>
      </c>
      <c r="B18" s="11" t="s">
        <v>159</v>
      </c>
      <c r="C18" s="28">
        <v>10000</v>
      </c>
      <c r="D18" s="12" t="s">
        <v>163</v>
      </c>
      <c r="E18" s="12"/>
      <c r="F18" s="12"/>
    </row>
    <row r="19" spans="1:6" ht="54" x14ac:dyDescent="0.25">
      <c r="A19" s="11" t="s">
        <v>123</v>
      </c>
      <c r="B19" s="11" t="s">
        <v>15</v>
      </c>
      <c r="C19" s="13">
        <v>1</v>
      </c>
      <c r="D19" s="12" t="s">
        <v>18</v>
      </c>
      <c r="E19" s="12"/>
      <c r="F19" s="12"/>
    </row>
    <row r="20" spans="1:6" ht="36" x14ac:dyDescent="0.25">
      <c r="A20" s="11" t="s">
        <v>124</v>
      </c>
      <c r="B20" s="11" t="s">
        <v>9</v>
      </c>
      <c r="C20" s="13">
        <v>2.5</v>
      </c>
      <c r="D20" s="12" t="s">
        <v>19</v>
      </c>
      <c r="E20" s="12"/>
      <c r="F20" s="12"/>
    </row>
    <row r="21" spans="1:6" ht="36" x14ac:dyDescent="0.25">
      <c r="A21" s="11" t="s">
        <v>125</v>
      </c>
      <c r="B21" s="11" t="s">
        <v>10</v>
      </c>
      <c r="C21" s="13">
        <v>10</v>
      </c>
      <c r="D21" s="12" t="s">
        <v>20</v>
      </c>
      <c r="E21" s="12"/>
      <c r="F21" s="12"/>
    </row>
    <row r="22" spans="1:6" ht="18" x14ac:dyDescent="0.25">
      <c r="A22" s="11" t="s">
        <v>8</v>
      </c>
      <c r="B22" s="11" t="s">
        <v>11</v>
      </c>
      <c r="C22" s="13">
        <v>25</v>
      </c>
      <c r="D22" s="12" t="s">
        <v>21</v>
      </c>
      <c r="E22" s="12"/>
      <c r="F22" s="12"/>
    </row>
    <row r="23" spans="1:6" ht="18" x14ac:dyDescent="0.25">
      <c r="A23" s="11" t="s">
        <v>13</v>
      </c>
      <c r="B23" s="11" t="s">
        <v>17</v>
      </c>
      <c r="C23" s="13">
        <v>1</v>
      </c>
      <c r="D23" s="12"/>
      <c r="E23" s="12"/>
      <c r="F23" s="12"/>
    </row>
    <row r="24" spans="1:6" ht="18" x14ac:dyDescent="0.25">
      <c r="A24" s="11" t="s">
        <v>12</v>
      </c>
      <c r="B24" s="11" t="s">
        <v>4</v>
      </c>
      <c r="C24" s="13">
        <v>1.4</v>
      </c>
      <c r="D24" s="12" t="s">
        <v>16</v>
      </c>
      <c r="E24" s="12"/>
      <c r="F2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7" x14ac:dyDescent="0.25"/>
  <cols>
    <col min="1" max="3" width="20.140625" customWidth="1"/>
    <col min="4" max="4" width="20.140625" style="3" customWidth="1"/>
    <col min="5" max="9" width="20.140625" customWidth="1"/>
  </cols>
  <sheetData>
    <row r="1" spans="1:9" ht="18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7" t="s">
        <v>89</v>
      </c>
      <c r="B2" s="17" t="s">
        <v>92</v>
      </c>
      <c r="C2" s="18">
        <v>250000</v>
      </c>
      <c r="D2" s="18">
        <v>250000</v>
      </c>
      <c r="E2" s="18">
        <v>175000</v>
      </c>
      <c r="F2" s="18">
        <v>150000</v>
      </c>
      <c r="G2" s="18">
        <v>150000</v>
      </c>
      <c r="H2" s="18">
        <f>C2</f>
        <v>250000</v>
      </c>
      <c r="I2" s="18">
        <f>C2*1.5</f>
        <v>375000</v>
      </c>
    </row>
    <row r="3" spans="1:9" x14ac:dyDescent="0.25">
      <c r="A3" s="17" t="s">
        <v>90</v>
      </c>
      <c r="B3" s="17" t="s">
        <v>93</v>
      </c>
      <c r="C3" s="18">
        <v>250000</v>
      </c>
      <c r="D3" s="18">
        <v>250000</v>
      </c>
      <c r="E3" s="18">
        <v>175000</v>
      </c>
      <c r="F3" s="18">
        <v>150000</v>
      </c>
      <c r="G3" s="18">
        <v>150000</v>
      </c>
      <c r="H3" s="18">
        <f>C3</f>
        <v>250000</v>
      </c>
      <c r="I3" s="18">
        <f>C3*1.5</f>
        <v>375000</v>
      </c>
    </row>
    <row r="4" spans="1:9" x14ac:dyDescent="0.25">
      <c r="A4" s="17" t="s">
        <v>91</v>
      </c>
      <c r="B4" s="17" t="s">
        <v>94</v>
      </c>
      <c r="C4" s="18">
        <f t="shared" ref="C4:I4" si="0">C2/2</f>
        <v>125000</v>
      </c>
      <c r="D4" s="18">
        <f t="shared" ref="D4" si="1">D2/2</f>
        <v>125000</v>
      </c>
      <c r="E4" s="18">
        <f t="shared" si="0"/>
        <v>87500</v>
      </c>
      <c r="F4" s="18">
        <f t="shared" si="0"/>
        <v>75000</v>
      </c>
      <c r="G4" s="18">
        <f t="shared" si="0"/>
        <v>75000</v>
      </c>
      <c r="H4" s="18">
        <f t="shared" si="0"/>
        <v>125000</v>
      </c>
      <c r="I4" s="18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7" x14ac:dyDescent="0.25"/>
  <cols>
    <col min="1" max="1" width="27" customWidth="1"/>
    <col min="2" max="2" width="20.7109375" customWidth="1"/>
    <col min="4" max="4" width="8.7109375" style="3"/>
  </cols>
  <sheetData>
    <row r="1" spans="1:9" ht="36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4" t="s">
        <v>95</v>
      </c>
      <c r="B2" s="14" t="s">
        <v>40</v>
      </c>
      <c r="C2" s="18">
        <v>1500</v>
      </c>
      <c r="D2" s="18">
        <v>1500</v>
      </c>
      <c r="E2" s="18">
        <v>4000</v>
      </c>
      <c r="F2" s="18">
        <v>6000</v>
      </c>
      <c r="G2" s="18">
        <v>6000</v>
      </c>
      <c r="H2" s="18">
        <v>8000</v>
      </c>
      <c r="I2" s="18">
        <v>25000</v>
      </c>
    </row>
    <row r="3" spans="1:9" ht="18" x14ac:dyDescent="0.25">
      <c r="A3" s="14" t="s">
        <v>96</v>
      </c>
      <c r="B3" s="19" t="s">
        <v>97</v>
      </c>
      <c r="C3" s="18">
        <v>300</v>
      </c>
      <c r="D3" s="18">
        <v>300</v>
      </c>
      <c r="E3" s="18">
        <v>200</v>
      </c>
      <c r="F3" s="18">
        <v>200</v>
      </c>
      <c r="G3" s="18">
        <v>200</v>
      </c>
      <c r="H3" s="18">
        <v>300</v>
      </c>
      <c r="I3" s="1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D14"/>
  <sheetViews>
    <sheetView workbookViewId="0">
      <selection activeCell="C13" sqref="C13"/>
    </sheetView>
  </sheetViews>
  <sheetFormatPr baseColWidth="10" defaultColWidth="8.7109375" defaultRowHeight="17" x14ac:dyDescent="0.25"/>
  <cols>
    <col min="1" max="1" width="18.28515625" style="3" customWidth="1"/>
    <col min="2" max="2" width="19.5703125" customWidth="1"/>
    <col min="3" max="3" width="17" customWidth="1"/>
  </cols>
  <sheetData>
    <row r="1" spans="1:4" s="32" customFormat="1" x14ac:dyDescent="0.25">
      <c r="A1" s="32" t="s">
        <v>2</v>
      </c>
      <c r="B1" s="32" t="s">
        <v>0</v>
      </c>
      <c r="C1" s="32" t="s">
        <v>66</v>
      </c>
      <c r="D1" s="32" t="s">
        <v>67</v>
      </c>
    </row>
    <row r="2" spans="1:4" x14ac:dyDescent="0.25">
      <c r="A2" s="3" t="s">
        <v>135</v>
      </c>
      <c r="B2" s="3" t="s">
        <v>68</v>
      </c>
      <c r="C2" s="3">
        <v>8</v>
      </c>
      <c r="D2" s="3" t="s">
        <v>69</v>
      </c>
    </row>
    <row r="3" spans="1:4" x14ac:dyDescent="0.25">
      <c r="A3" s="3" t="s">
        <v>136</v>
      </c>
      <c r="B3" s="3" t="s">
        <v>41</v>
      </c>
      <c r="C3" s="3">
        <v>2</v>
      </c>
      <c r="D3" s="3" t="s">
        <v>42</v>
      </c>
    </row>
    <row r="4" spans="1:4" x14ac:dyDescent="0.25">
      <c r="A4" s="3" t="s">
        <v>137</v>
      </c>
      <c r="B4" s="3" t="s">
        <v>43</v>
      </c>
      <c r="C4" s="3">
        <v>2</v>
      </c>
      <c r="D4" s="3" t="s">
        <v>44</v>
      </c>
    </row>
    <row r="5" spans="1:4" x14ac:dyDescent="0.25">
      <c r="A5" s="3" t="s">
        <v>138</v>
      </c>
      <c r="B5" s="3" t="s">
        <v>45</v>
      </c>
      <c r="C5" s="3">
        <v>2</v>
      </c>
      <c r="D5" s="3" t="s">
        <v>46</v>
      </c>
    </row>
    <row r="6" spans="1:4" x14ac:dyDescent="0.25">
      <c r="A6" s="3" t="s">
        <v>139</v>
      </c>
      <c r="B6" s="3" t="s">
        <v>70</v>
      </c>
      <c r="C6" s="3">
        <v>2</v>
      </c>
      <c r="D6" s="3" t="s">
        <v>47</v>
      </c>
    </row>
    <row r="7" spans="1:4" x14ac:dyDescent="0.25">
      <c r="A7" s="3" t="s">
        <v>140</v>
      </c>
      <c r="B7" s="3" t="s">
        <v>48</v>
      </c>
      <c r="C7" s="3">
        <v>2</v>
      </c>
      <c r="D7" s="3" t="s">
        <v>49</v>
      </c>
    </row>
    <row r="8" spans="1:4" x14ac:dyDescent="0.25">
      <c r="A8" s="3" t="s">
        <v>141</v>
      </c>
      <c r="B8" s="3" t="s">
        <v>50</v>
      </c>
      <c r="C8" s="3">
        <v>5</v>
      </c>
      <c r="D8" s="3"/>
    </row>
    <row r="9" spans="1:4" x14ac:dyDescent="0.25">
      <c r="A9" s="3" t="s">
        <v>142</v>
      </c>
      <c r="B9" s="3" t="s">
        <v>57</v>
      </c>
      <c r="C9" s="3">
        <v>6</v>
      </c>
      <c r="D9" s="3"/>
    </row>
    <row r="10" spans="1:4" x14ac:dyDescent="0.25">
      <c r="A10" s="3" t="s">
        <v>143</v>
      </c>
      <c r="B10" s="3" t="s">
        <v>56</v>
      </c>
      <c r="C10" s="3">
        <v>1</v>
      </c>
      <c r="D10" s="3"/>
    </row>
    <row r="11" spans="1:4" x14ac:dyDescent="0.25">
      <c r="A11" s="3" t="s">
        <v>144</v>
      </c>
      <c r="B11" s="3" t="s">
        <v>54</v>
      </c>
      <c r="C11" s="4">
        <v>266000</v>
      </c>
      <c r="D11" s="31" t="s">
        <v>134</v>
      </c>
    </row>
    <row r="12" spans="1:4" x14ac:dyDescent="0.25">
      <c r="A12" s="3" t="s">
        <v>145</v>
      </c>
      <c r="B12" s="3" t="s">
        <v>55</v>
      </c>
      <c r="C12" s="4">
        <v>45000</v>
      </c>
      <c r="D12" s="3"/>
    </row>
    <row r="13" spans="1:4" x14ac:dyDescent="0.25">
      <c r="A13" s="3" t="s">
        <v>146</v>
      </c>
      <c r="B13" s="3" t="s">
        <v>64</v>
      </c>
      <c r="C13" s="5">
        <v>7</v>
      </c>
      <c r="D13" s="3" t="s">
        <v>65</v>
      </c>
    </row>
    <row r="14" spans="1:4" x14ac:dyDescent="0.25">
      <c r="A14" s="3" t="s">
        <v>147</v>
      </c>
      <c r="B14" t="s">
        <v>71</v>
      </c>
      <c r="C14" s="25">
        <v>125000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2022-07-22T13:34:51Z</dcterms:modified>
</cp:coreProperties>
</file>