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mesholmquist/Desktop/"/>
    </mc:Choice>
  </mc:AlternateContent>
  <bookViews>
    <workbookView xWindow="0" yWindow="460" windowWidth="28800" windowHeight="16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D6" i="1"/>
  <c r="K2" i="1"/>
  <c r="L2" i="1"/>
  <c r="K3" i="1"/>
  <c r="L3" i="1"/>
  <c r="K4" i="1"/>
  <c r="L4" i="1"/>
  <c r="K5" i="1"/>
  <c r="L5" i="1"/>
  <c r="J5" i="1"/>
  <c r="J3" i="1"/>
  <c r="J4" i="1"/>
  <c r="J2" i="1"/>
  <c r="D5" i="1"/>
  <c r="D4" i="1"/>
  <c r="D3" i="1"/>
  <c r="D2" i="1"/>
</calcChain>
</file>

<file path=xl/sharedStrings.xml><?xml version="1.0" encoding="utf-8"?>
<sst xmlns="http://schemas.openxmlformats.org/spreadsheetml/2006/main" count="32" uniqueCount="32">
  <si>
    <t>HAT</t>
  </si>
  <si>
    <t>MSL</t>
  </si>
  <si>
    <t>MHW</t>
  </si>
  <si>
    <t>HOT</t>
  </si>
  <si>
    <t>Lat</t>
  </si>
  <si>
    <t>Station ID</t>
  </si>
  <si>
    <t xml:space="preserve">Bolinas </t>
  </si>
  <si>
    <t>Site ID</t>
  </si>
  <si>
    <t xml:space="preserve">Grays </t>
  </si>
  <si>
    <t xml:space="preserve">Mad </t>
  </si>
  <si>
    <t xml:space="preserve">Morro </t>
  </si>
  <si>
    <t xml:space="preserve">Newport </t>
  </si>
  <si>
    <t xml:space="preserve">Siletz </t>
  </si>
  <si>
    <t xml:space="preserve">Skokomish </t>
  </si>
  <si>
    <t xml:space="preserve">Stilliguamish </t>
  </si>
  <si>
    <t>Coos  and Coquille</t>
  </si>
  <si>
    <t>San Diego and Tijuana</t>
  </si>
  <si>
    <t>DHQ</t>
  </si>
  <si>
    <t>Gauge Name</t>
  </si>
  <si>
    <t>San Diego Bay</t>
  </si>
  <si>
    <t>Los Angeles</t>
  </si>
  <si>
    <t>Port San Luis</t>
  </si>
  <si>
    <t>San Francisco</t>
  </si>
  <si>
    <t>HAT-star</t>
  </si>
  <si>
    <t>HOT-star</t>
  </si>
  <si>
    <t>DHQ-star</t>
  </si>
  <si>
    <t>North Spit</t>
  </si>
  <si>
    <t>Charleston</t>
  </si>
  <si>
    <t>South Bech</t>
  </si>
  <si>
    <t>Toke Point</t>
  </si>
  <si>
    <t>Tacoma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</si>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</sst>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3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DHQ-star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934711073968"/>
                  <c:y val="-0.00822113176249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0.623</c:v>
                </c:pt>
                <c:pt idx="1">
                  <c:v>0.587</c:v>
                </c:pt>
                <c:pt idx="2">
                  <c:v>0.555</c:v>
                </c:pt>
                <c:pt idx="3">
                  <c:v>0.643</c:v>
                </c:pt>
                <c:pt idx="4">
                  <c:v>0.745</c:v>
                </c:pt>
                <c:pt idx="5">
                  <c:v>0.876</c:v>
                </c:pt>
                <c:pt idx="6">
                  <c:v>0.973</c:v>
                </c:pt>
                <c:pt idx="7">
                  <c:v>1.035</c:v>
                </c:pt>
                <c:pt idx="8">
                  <c:v>1.238</c:v>
                </c:pt>
                <c:pt idx="9">
                  <c:v>1.175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0.139405204460967</c:v>
                </c:pt>
                <c:pt idx="1">
                  <c:v>0.144880875724404</c:v>
                </c:pt>
                <c:pt idx="2">
                  <c:v>0.146143437077131</c:v>
                </c:pt>
                <c:pt idx="3">
                  <c:v>0.1101243339254</c:v>
                </c:pt>
                <c:pt idx="4">
                  <c:v>0.114588859416446</c:v>
                </c:pt>
                <c:pt idx="5">
                  <c:v>0.093807763401109</c:v>
                </c:pt>
                <c:pt idx="6">
                  <c:v>0.0871710526315789</c:v>
                </c:pt>
                <c:pt idx="7">
                  <c:v>0.0770279481935924</c:v>
                </c:pt>
                <c:pt idx="8">
                  <c:v>0.108704536166735</c:v>
                </c:pt>
                <c:pt idx="9">
                  <c:v>0.110414052697616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9713424"/>
        <c:axId val="-660164256"/>
      </c:scatterChart>
      <c:valAx>
        <c:axId val="-6897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64256"/>
        <c:crosses val="autoZero"/>
        <c:crossBetween val="midCat"/>
      </c:valAx>
      <c:valAx>
        <c:axId val="-6601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7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HAT-star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054274612977"/>
                  <c:y val="0.0849804492697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0.623</c:v>
                </c:pt>
                <c:pt idx="1">
                  <c:v>0.587</c:v>
                </c:pt>
                <c:pt idx="2">
                  <c:v>0.555</c:v>
                </c:pt>
                <c:pt idx="3">
                  <c:v>0.643</c:v>
                </c:pt>
                <c:pt idx="4">
                  <c:v>0.745</c:v>
                </c:pt>
                <c:pt idx="5">
                  <c:v>0.876</c:v>
                </c:pt>
                <c:pt idx="6">
                  <c:v>0.973</c:v>
                </c:pt>
                <c:pt idx="7">
                  <c:v>1.035</c:v>
                </c:pt>
                <c:pt idx="8">
                  <c:v>1.238</c:v>
                </c:pt>
                <c:pt idx="9">
                  <c:v>1.175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2.33868378812199</c:v>
                </c:pt>
                <c:pt idx="1">
                  <c:v>2.347529812606473</c:v>
                </c:pt>
                <c:pt idx="2">
                  <c:v>2.36036036036036</c:v>
                </c:pt>
                <c:pt idx="3">
                  <c:v>1.962674961119751</c:v>
                </c:pt>
                <c:pt idx="4">
                  <c:v>2.11006711409396</c:v>
                </c:pt>
                <c:pt idx="5">
                  <c:v>1.968036529680365</c:v>
                </c:pt>
                <c:pt idx="6">
                  <c:v>1.923946557040082</c:v>
                </c:pt>
                <c:pt idx="7">
                  <c:v>1.960386473429952</c:v>
                </c:pt>
                <c:pt idx="8">
                  <c:v>1.707592891760905</c:v>
                </c:pt>
                <c:pt idx="9">
                  <c:v>1.717446808510638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642784"/>
        <c:axId val="-661945888"/>
      </c:scatterChart>
      <c:valAx>
        <c:axId val="-6986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945888"/>
        <c:crosses val="autoZero"/>
        <c:crossBetween val="midCat"/>
      </c:valAx>
      <c:valAx>
        <c:axId val="-6619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64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HOT-star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741982279568"/>
                  <c:y val="0.274470198506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0.623</c:v>
                </c:pt>
                <c:pt idx="1">
                  <c:v>0.587</c:v>
                </c:pt>
                <c:pt idx="2">
                  <c:v>0.555</c:v>
                </c:pt>
                <c:pt idx="3">
                  <c:v>0.643</c:v>
                </c:pt>
                <c:pt idx="4">
                  <c:v>0.745</c:v>
                </c:pt>
                <c:pt idx="5">
                  <c:v>0.876</c:v>
                </c:pt>
                <c:pt idx="6">
                  <c:v>0.973</c:v>
                </c:pt>
                <c:pt idx="7">
                  <c:v>1.035</c:v>
                </c:pt>
                <c:pt idx="8">
                  <c:v>1.238</c:v>
                </c:pt>
                <c:pt idx="9">
                  <c:v>1.175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1.107755662319835</c:v>
                </c:pt>
                <c:pt idx="1">
                  <c:v>1.12699564586357</c:v>
                </c:pt>
                <c:pt idx="2">
                  <c:v>1.12824427480916</c:v>
                </c:pt>
                <c:pt idx="3">
                  <c:v>1.338351822503962</c:v>
                </c:pt>
                <c:pt idx="4">
                  <c:v>1.19910941475827</c:v>
                </c:pt>
                <c:pt idx="5">
                  <c:v>1.255220417633411</c:v>
                </c:pt>
                <c:pt idx="6">
                  <c:v>1.299145299145299</c:v>
                </c:pt>
                <c:pt idx="7">
                  <c:v>1.446032528339083</c:v>
                </c:pt>
                <c:pt idx="8">
                  <c:v>1.15752128666036</c:v>
                </c:pt>
                <c:pt idx="9">
                  <c:v>1.184836471754212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383712"/>
        <c:axId val="-701140992"/>
      </c:scatterChart>
      <c:valAx>
        <c:axId val="-7223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1140992"/>
        <c:crosses val="autoZero"/>
        <c:crossBetween val="midCat"/>
      </c:valAx>
      <c:valAx>
        <c:axId val="-701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3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769696</xdr:colOff>
      <xdr:row>13</xdr:row>
      <xdr:rowOff>148549</xdr:rowOff>
    </xdr:from>
    <xdr:to>
      <xdr:col>8</xdr:col>
      <xdr:colOff>525960</xdr:colOff>
      <xdr:row>30</xdr:row>
      <xdr:rowOff>38484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64143</xdr:colOff>
      <xdr:row>14</xdr:row>
      <xdr:rowOff>38485</xdr:rowOff>
    </xdr:from>
    <xdr:to>
      <xdr:col>13</xdr:col>
      <xdr:colOff>397677</xdr:colOff>
      <xdr:row>30</xdr:row>
      <xdr:rowOff>141110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923636</xdr:colOff>
      <xdr:row>13</xdr:row>
      <xdr:rowOff>89799</xdr:rowOff>
    </xdr:from>
    <xdr:to>
      <xdr:col>3</xdr:col>
      <xdr:colOff>538788</xdr:colOff>
      <xdr:row>29</xdr:row>
      <xdr:rowOff>141112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25" workbookViewId="0">
      <selection activeCell="J2" sqref="J2"/>
    </sheetView>
  </sheetViews>
  <sheetFormatPr baseColWidth="10" defaultRowHeight="16" x14ac:dyDescent="0.2"/>
  <cols>
    <col min="1" max="1" width="21.6640625" customWidth="1"/>
    <col min="2" max="2" width="14.83203125" customWidth="1"/>
  </cols>
  <sheetData>
    <row r="1" spans="1:12" x14ac:dyDescent="0.2">
      <c r="A1" t="s">
        <v>7</v>
      </c>
      <c r="B1" t="s">
        <v>18</v>
      </c>
      <c r="C1" t="s">
        <v>5</v>
      </c>
      <c r="D1" t="s">
        <v>4</v>
      </c>
      <c r="E1" t="s">
        <v>1</v>
      </c>
      <c r="F1" t="s">
        <v>2</v>
      </c>
      <c r="G1" t="s">
        <v>0</v>
      </c>
      <c r="H1" t="s">
        <v>3</v>
      </c>
      <c r="I1" t="s">
        <v>17</v>
      </c>
      <c r="J1" t="s">
        <v>23</v>
      </c>
      <c r="K1" t="s">
        <v>24</v>
      </c>
      <c r="L1" t="s">
        <v>25</v>
      </c>
    </row>
    <row r="2" spans="1:12" ht="17" x14ac:dyDescent="0.2">
      <c r="A2" s="1" t="s">
        <v>16</v>
      </c>
      <c r="B2" t="s">
        <v>19</v>
      </c>
      <c r="C2" s="1">
        <v>9410170</v>
      </c>
      <c r="D2">
        <f>32+(42.9/60)</f>
        <v>32.715000000000003</v>
      </c>
      <c r="E2" s="2">
        <v>0</v>
      </c>
      <c r="F2" s="2">
        <v>0.623</v>
      </c>
      <c r="G2" s="2">
        <v>1.4570000000000001</v>
      </c>
      <c r="H2" s="2">
        <v>1.6140000000000001</v>
      </c>
      <c r="I2" s="2">
        <v>0.22500000000000001</v>
      </c>
      <c r="J2">
        <f>G2/F2</f>
        <v>2.3386837881219904</v>
      </c>
      <c r="K2">
        <f t="shared" ref="K2:L5" si="0">H2/G2</f>
        <v>1.1077556623198352</v>
      </c>
      <c r="L2">
        <f t="shared" si="0"/>
        <v>0.13940520446096655</v>
      </c>
    </row>
    <row r="3" spans="1:12" ht="17" x14ac:dyDescent="0.2">
      <c r="A3" s="1" t="s">
        <v>11</v>
      </c>
      <c r="B3" t="s">
        <v>20</v>
      </c>
      <c r="C3" s="1">
        <v>9410660</v>
      </c>
      <c r="D3">
        <f>33+(43.2/60)</f>
        <v>33.72</v>
      </c>
      <c r="E3" s="2">
        <v>0</v>
      </c>
      <c r="F3" s="2">
        <v>0.58699999999999997</v>
      </c>
      <c r="G3" s="2">
        <v>1.3779999999999999</v>
      </c>
      <c r="H3" s="2">
        <v>1.5529999999999999</v>
      </c>
      <c r="I3" s="2">
        <v>0.22500000000000001</v>
      </c>
      <c r="J3">
        <f t="shared" ref="J3:J4" si="1">G3/F3</f>
        <v>2.3475298126064734</v>
      </c>
      <c r="K3">
        <f t="shared" si="0"/>
        <v>1.1269956458635704</v>
      </c>
      <c r="L3">
        <f t="shared" si="0"/>
        <v>0.14488087572440439</v>
      </c>
    </row>
    <row r="4" spans="1:12" ht="17" x14ac:dyDescent="0.2">
      <c r="A4" s="1" t="s">
        <v>10</v>
      </c>
      <c r="B4" t="s">
        <v>21</v>
      </c>
      <c r="C4" s="1">
        <v>9412110</v>
      </c>
      <c r="D4">
        <f>35+(10.1/60)</f>
        <v>35.168333333333337</v>
      </c>
      <c r="E4">
        <v>0</v>
      </c>
      <c r="F4" s="2">
        <v>0.55500000000000005</v>
      </c>
      <c r="G4" s="2">
        <v>1.31</v>
      </c>
      <c r="H4" s="2">
        <v>1.478</v>
      </c>
      <c r="I4" s="2">
        <v>0.216</v>
      </c>
      <c r="J4">
        <f t="shared" si="1"/>
        <v>2.3603603603603602</v>
      </c>
      <c r="K4">
        <f t="shared" si="0"/>
        <v>1.1282442748091603</v>
      </c>
      <c r="L4">
        <f t="shared" si="0"/>
        <v>0.14614343707713126</v>
      </c>
    </row>
    <row r="5" spans="1:12" ht="17" x14ac:dyDescent="0.2">
      <c r="A5" s="1" t="s">
        <v>6</v>
      </c>
      <c r="B5" t="s">
        <v>22</v>
      </c>
      <c r="C5" s="1">
        <v>9414290</v>
      </c>
      <c r="D5">
        <f>37+(48.4/60)</f>
        <v>37.806666666666665</v>
      </c>
      <c r="E5">
        <v>0</v>
      </c>
      <c r="F5" s="2">
        <v>0.64300000000000002</v>
      </c>
      <c r="G5" s="2">
        <v>1.262</v>
      </c>
      <c r="H5" s="2">
        <v>1.6890000000000001</v>
      </c>
      <c r="I5" s="2">
        <v>0.186</v>
      </c>
      <c r="J5">
        <f>G5/F5</f>
        <v>1.9626749611197511</v>
      </c>
      <c r="K5">
        <f t="shared" si="0"/>
        <v>1.3383518225039619</v>
      </c>
      <c r="L5">
        <f t="shared" si="0"/>
        <v>0.11012433392539964</v>
      </c>
    </row>
    <row r="6" spans="1:12" ht="17" x14ac:dyDescent="0.2">
      <c r="A6" s="1" t="s">
        <v>9</v>
      </c>
      <c r="B6" t="s">
        <v>26</v>
      </c>
      <c r="C6" s="1">
        <v>9418767</v>
      </c>
      <c r="D6">
        <f>40+(46/60)</f>
        <v>40.766666666666666</v>
      </c>
      <c r="E6">
        <v>0</v>
      </c>
      <c r="F6" s="2">
        <v>0.745</v>
      </c>
      <c r="G6" s="2">
        <v>1.5720000000000001</v>
      </c>
      <c r="H6" s="2">
        <v>1.885</v>
      </c>
      <c r="I6" s="2">
        <v>0.216</v>
      </c>
      <c r="J6">
        <f t="shared" ref="J6:J11" si="2">G6/F6</f>
        <v>2.11006711409396</v>
      </c>
      <c r="K6">
        <f t="shared" ref="K6:K11" si="3">H6/G6</f>
        <v>1.1991094147582697</v>
      </c>
      <c r="L6">
        <f t="shared" ref="L6:L11" si="4">I6/H6</f>
        <v>0.11458885941644562</v>
      </c>
    </row>
    <row r="7" spans="1:12" ht="17" x14ac:dyDescent="0.2">
      <c r="A7" s="1" t="s">
        <v>15</v>
      </c>
      <c r="B7" t="s">
        <v>27</v>
      </c>
      <c r="C7" s="1">
        <v>9432780</v>
      </c>
      <c r="D7">
        <f>43+(20.7/60)</f>
        <v>43.344999999999999</v>
      </c>
      <c r="E7">
        <v>0</v>
      </c>
      <c r="F7" s="2">
        <v>0.876</v>
      </c>
      <c r="G7" s="2">
        <v>1.724</v>
      </c>
      <c r="H7" s="2">
        <v>2.1640000000000001</v>
      </c>
      <c r="I7" s="2">
        <v>0.20300000000000001</v>
      </c>
      <c r="J7">
        <f t="shared" si="2"/>
        <v>1.9680365296803652</v>
      </c>
      <c r="K7">
        <f t="shared" si="3"/>
        <v>1.2552204176334107</v>
      </c>
      <c r="L7">
        <f t="shared" si="4"/>
        <v>9.3807763401109051E-2</v>
      </c>
    </row>
    <row r="8" spans="1:12" ht="17" x14ac:dyDescent="0.2">
      <c r="A8" s="1" t="s">
        <v>12</v>
      </c>
      <c r="B8" t="s">
        <v>28</v>
      </c>
      <c r="C8" s="1">
        <v>9435380</v>
      </c>
      <c r="D8">
        <f>44+(37.5/60)</f>
        <v>44.625</v>
      </c>
      <c r="E8">
        <v>0</v>
      </c>
      <c r="F8" s="2">
        <v>0.97299999999999998</v>
      </c>
      <c r="G8" s="2">
        <v>1.8720000000000001</v>
      </c>
      <c r="H8" s="2">
        <v>2.4319999999999999</v>
      </c>
      <c r="I8" s="2">
        <v>0.21199999999999999</v>
      </c>
      <c r="J8">
        <f t="shared" si="2"/>
        <v>1.9239465570400824</v>
      </c>
      <c r="K8">
        <f t="shared" si="3"/>
        <v>1.299145299145299</v>
      </c>
      <c r="L8">
        <f t="shared" si="4"/>
        <v>8.7171052631578941E-2</v>
      </c>
    </row>
    <row r="9" spans="1:12" ht="17" x14ac:dyDescent="0.2">
      <c r="A9" s="1" t="s">
        <v>8</v>
      </c>
      <c r="B9" t="s">
        <v>29</v>
      </c>
      <c r="C9" s="1">
        <v>9440910</v>
      </c>
      <c r="D9">
        <f>46+(42.5/60)</f>
        <v>46.708333333333336</v>
      </c>
      <c r="E9">
        <v>0</v>
      </c>
      <c r="F9" s="2">
        <v>1.0349999999999999</v>
      </c>
      <c r="G9" s="2">
        <v>2.0289999999999999</v>
      </c>
      <c r="H9" s="2">
        <v>2.9340000000000002</v>
      </c>
      <c r="I9" s="2">
        <v>0.22600000000000001</v>
      </c>
      <c r="J9">
        <f t="shared" si="2"/>
        <v>1.9603864734299519</v>
      </c>
      <c r="K9">
        <f t="shared" si="3"/>
        <v>1.4460325283390834</v>
      </c>
      <c r="L9">
        <f t="shared" si="4"/>
        <v>7.7027948193592363E-2</v>
      </c>
    </row>
    <row r="10" spans="1:12" ht="17" x14ac:dyDescent="0.2">
      <c r="A10" s="1" t="s">
        <v>13</v>
      </c>
      <c r="B10" t="s">
        <v>30</v>
      </c>
      <c r="C10" s="1">
        <v>9446484</v>
      </c>
      <c r="D10">
        <f>47+(16.2/60)</f>
        <v>47.27</v>
      </c>
      <c r="E10">
        <v>0</v>
      </c>
      <c r="F10" s="2">
        <v>1.238</v>
      </c>
      <c r="G10" s="2">
        <v>2.1139999999999999</v>
      </c>
      <c r="H10" s="2">
        <v>2.4470000000000001</v>
      </c>
      <c r="I10" s="2">
        <v>0.26600000000000001</v>
      </c>
      <c r="J10">
        <f t="shared" si="2"/>
        <v>1.7075928917609047</v>
      </c>
      <c r="K10">
        <f t="shared" si="3"/>
        <v>1.1575212866603597</v>
      </c>
      <c r="L10">
        <f t="shared" si="4"/>
        <v>0.10870453616673478</v>
      </c>
    </row>
    <row r="11" spans="1:12" ht="17" x14ac:dyDescent="0.2">
      <c r="A11" s="1" t="s">
        <v>14</v>
      </c>
      <c r="B11" t="s">
        <v>31</v>
      </c>
      <c r="C11" s="1">
        <v>9447130</v>
      </c>
      <c r="D11">
        <f>47+(36.1/60)</f>
        <v>47.601666666666667</v>
      </c>
      <c r="E11">
        <v>0</v>
      </c>
      <c r="F11" s="2">
        <v>1.175</v>
      </c>
      <c r="G11" s="2">
        <v>2.0179999999999998</v>
      </c>
      <c r="H11" s="2">
        <v>2.391</v>
      </c>
      <c r="I11" s="2">
        <v>0.26400000000000001</v>
      </c>
      <c r="J11">
        <f t="shared" si="2"/>
        <v>1.717446808510638</v>
      </c>
      <c r="K11">
        <f t="shared" si="3"/>
        <v>1.1848364717542121</v>
      </c>
      <c r="L11">
        <f t="shared" si="4"/>
        <v>0.11041405269761606</v>
      </c>
    </row>
  </sheetData>
  <sortState ref="A2:G12">
    <sortCondition ref="B2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2021-07-26T17:16:33Z</dcterms:created>
  <dcterms:modified xsi:type="dcterms:W3CDTF">2021-07-26T18:25:53Z</dcterms:modified>
</cp:coreProperties>
</file>