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urphykr/Dropbox (Smithsonian)/protocols &amp; manuals/"/>
    </mc:Choice>
  </mc:AlternateContent>
  <xr:revisionPtr revIDLastSave="0" documentId="13_ncr:1_{3603FA4B-B7CD-864E-9C34-B2DD9DAFF2CC}" xr6:coauthVersionLast="47" xr6:coauthVersionMax="47" xr10:uidLastSave="{00000000-0000-0000-0000-000000000000}"/>
  <bookViews>
    <workbookView xWindow="20500" yWindow="12580" windowWidth="33600" windowHeight="19520" xr2:uid="{E83EB4A3-A3FB-5842-85DB-0CB3AAD935B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2" i="1"/>
  <c r="F2" i="1" s="1"/>
  <c r="E5" i="1" l="1"/>
  <c r="F5" i="1" s="1"/>
  <c r="E4" i="1"/>
  <c r="F4" i="1" s="1"/>
  <c r="E9" i="1"/>
  <c r="F9" i="1" s="1"/>
  <c r="E11" i="1"/>
  <c r="F11" i="1" s="1"/>
  <c r="E8" i="1"/>
  <c r="F8" i="1" s="1"/>
  <c r="E7" i="1"/>
  <c r="F7" i="1" s="1"/>
  <c r="E6" i="1"/>
  <c r="F6" i="1" s="1"/>
  <c r="E3" i="1"/>
  <c r="E10" i="1"/>
  <c r="F10" i="1" s="1"/>
  <c r="F14" i="1" l="1"/>
  <c r="F3" i="1"/>
  <c r="F13" i="1" s="1"/>
  <c r="F15" i="1" s="1"/>
</calcChain>
</file>

<file path=xl/sharedStrings.xml><?xml version="1.0" encoding="utf-8"?>
<sst xmlns="http://schemas.openxmlformats.org/spreadsheetml/2006/main" count="33" uniqueCount="33">
  <si>
    <t>Sample</t>
  </si>
  <si>
    <t>ng/ul</t>
  </si>
  <si>
    <t>nM</t>
  </si>
  <si>
    <t>sample1</t>
  </si>
  <si>
    <t>sample2</t>
  </si>
  <si>
    <t>sample3</t>
  </si>
  <si>
    <t>sample4</t>
  </si>
  <si>
    <t>sample5</t>
  </si>
  <si>
    <t>sample6</t>
  </si>
  <si>
    <t>sample7</t>
  </si>
  <si>
    <t>sample8</t>
  </si>
  <si>
    <t>sample9</t>
  </si>
  <si>
    <t>sample10</t>
  </si>
  <si>
    <t>vol to pool (uL)</t>
  </si>
  <si>
    <t>7. Calculate your expected nM for your pool by summing up the total femtomols and dividing by the total volume.</t>
  </si>
  <si>
    <t>total pool femtomol</t>
  </si>
  <si>
    <t>total pool volume (uL)</t>
  </si>
  <si>
    <t>total pool nM</t>
  </si>
  <si>
    <t>avg. library size (bp)</t>
  </si>
  <si>
    <t>3. Multiply the nM value (nmol/liter, or fmol/uL) by the volume pooled (uL), to get the number of femtomols being pooled for your most dilute sample. In this case, you're pooling 54.35 fmol from sample1.</t>
  </si>
  <si>
    <t>4. Calculate the volume to pool for your remaining samples by dividing the femtomols from your most dilute sample by the nM of each sample. So in this case, you'd divide 54.35 fmol by the nM of each other sample to calculate the volume to pool for each.</t>
  </si>
  <si>
    <t>6. Verify that all of your volumes to pool are realistic. If any are too high (require more library than you have) or are too low to pipet accurately, then adjust the volume you used in step 2 and recalculate your other values.</t>
  </si>
  <si>
    <t>Protocol for pooling based on molarity:</t>
  </si>
  <si>
    <t>Important Considerations:</t>
  </si>
  <si>
    <t>For MiSeq V3 chemistry, ideally your pool will be at least 4 nM.</t>
  </si>
  <si>
    <t>For MiSeq V2 chemistry, ideally your pool will be at least 2 nM.</t>
  </si>
  <si>
    <t>For HiSeq or NovaSeq, refer to the guidelines of your sequencing core. At a minimum, they will request at least 4 nM.</t>
  </si>
  <si>
    <r>
      <t xml:space="preserve">femtomol (fmol) </t>
    </r>
    <r>
      <rPr>
        <b/>
        <sz val="12"/>
        <color rgb="FFFF0000"/>
        <rFont val="Calibri (Body)"/>
      </rPr>
      <t>(this is the nM * uL pooled)</t>
    </r>
  </si>
  <si>
    <t>5. As in step 3, calculate the femtomols pooled for each individual sample. This step is simply to check your math, to make sure you haven't mistyped/miscalculated anything. You should have the same value for all samples. In the example, they're all 54.35.</t>
  </si>
  <si>
    <t>Updated 18-April-22 by Katie Murphy</t>
  </si>
  <si>
    <t>1. Convert to nM using your ng/ul from HS Qubit and your average size (bp) from Tapestation/Bioanalyzer/etc.</t>
  </si>
  <si>
    <t>Instead of doing your calculations based on the most dilute sample, you can base them on your most concentrated sample if preferred (and set a low volume for it, such as 0.5 uL). Regardless, the same rules apply with regards to calcuating equal femtomols and ensuring all volumes are feasible.</t>
  </si>
  <si>
    <r>
      <t xml:space="preserve">2. Pick a set volume for either your most </t>
    </r>
    <r>
      <rPr>
        <sz val="12"/>
        <color theme="1"/>
        <rFont val="Calibri (Body)"/>
      </rPr>
      <t>dilute</t>
    </r>
    <r>
      <rPr>
        <sz val="12"/>
        <color theme="1"/>
        <rFont val="Calibri"/>
        <family val="2"/>
        <scheme val="minor"/>
      </rPr>
      <t xml:space="preserve"> library (lowest nM) or most concentrated library, and calculate the rest based on this. For example, sample1 is the most dilute above (highlighted in green). Set its volume to pool as 10 uL (or volume of choice).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</si>
</sst>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FF0000"/>
      <name val="Calibri (Body)"/>
    </font>
    <font>
      <i/>
      <sz val="12"/>
      <color theme="1"/>
      <name val="Calibri"/>
      <family val="2"/>
      <scheme val="minor"/>
    </font>
    <font>
      <sz val="12"/>
      <color rgb="FFFF0000"/>
      <name val="Calibri"/>
      <family val="2"/>
      <scheme val="minor"/>
    </font>
    <font>
      <sz val="12"/>
      <color theme="1"/>
      <name val="Calibri (Body)"/>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2" fontId="0" fillId="0" borderId="0" xfId="0" applyNumberFormat="1" applyAlignment="1">
      <alignment horizontal="left"/>
    </xf>
    <xf numFmtId="0" fontId="1" fillId="0" borderId="0" xfId="0" applyFont="1" applyAlignment="1">
      <alignment horizontal="left"/>
    </xf>
    <xf numFmtId="2" fontId="0" fillId="2" borderId="0" xfId="0" applyNumberFormat="1" applyFill="1" applyAlignment="1">
      <alignment horizontal="left"/>
    </xf>
    <xf numFmtId="0" fontId="1" fillId="0" borderId="0" xfId="0" applyFont="1" applyAlignment="1">
      <alignment horizontal="left" wrapText="1"/>
    </xf>
    <xf numFmtId="0" fontId="1" fillId="0" borderId="0" xfId="0" applyFont="1" applyAlignment="1">
      <alignment wrapText="1"/>
    </xf>
    <xf numFmtId="2" fontId="1" fillId="0" borderId="0" xfId="0" applyNumberFormat="1" applyFont="1" applyAlignment="1">
      <alignment horizontal="left"/>
    </xf>
    <xf numFmtId="0" fontId="1"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6</xdr:col>
      <xdr:colOff>63500</xdr:colOff>
      <xdr:row>4</xdr:row>
      <xdr:rowOff>88900</xdr:rowOff>
    </xdr:from>
    <xdr:to>
      <xdr:col>12</xdr:col>
      <xdr:colOff>533400</xdr:colOff>
      <xdr:row>10</xdr:row>
      <xdr:rowOff>7897</xdr:rowOff>
    </xdr:to>
    <xdr:pic>
      <xdr:nvPicPr>
        <xdr:cNvPr id="2" name="Picture 1">
          <a:extLst>
            <a:ext uri="{FF2B5EF4-FFF2-40B4-BE49-F238E27FC236}">
              <a16:creationId xmlns:a16="http://schemas.microsoft.com/office/drawing/2014/main" id="{90F6E6BD-054C-F646-BEFB-916E0526B6C6}"/>
            </a:ext>
          </a:extLst>
        </xdr:cNvPr>
        <xdr:cNvPicPr>
          <a:picLocks noChangeAspect="1"/>
        </xdr:cNvPicPr>
      </xdr:nvPicPr>
      <xdr:blipFill>
        <a:blip xmlns:r="http://schemas.openxmlformats.org/officeDocument/2006/relationships" r:embed="rId1"/>
        <a:stretch>
          <a:fillRect/>
        </a:stretch>
      </xdr:blipFill>
      <xdr:spPr>
        <a:xfrm>
          <a:off x="8699500" y="1130300"/>
          <a:ext cx="5422900" cy="1138197"/>
        </a:xfrm>
        <a:prstGeom prst="rect">
          <a:avLst/>
        </a:prstGeom>
        <a:ln w="25400">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20953-A7A1-7246-8BCC-DFCDFE0F29EC}">
  <dimension ref="A1:F31"/>
  <sheetViews>
    <sheetView tabSelected="1" workbookViewId="0">
      <selection activeCell="A19" sqref="A19"/>
    </sheetView>
  </sheetViews>
  <sheetFormatPr baseColWidth="10" defaultRowHeight="16" x14ac:dyDescent="0.2"/>
  <cols>
    <col min="2" max="2" width="16.83203125" bestFit="1" customWidth="1"/>
    <col min="4" max="4" width="16.83203125" bestFit="1" customWidth="1"/>
    <col min="5" max="5" width="19.33203125" bestFit="1" customWidth="1"/>
    <col min="6" max="6" width="38.6640625" customWidth="1"/>
  </cols>
  <sheetData>
    <row r="1" spans="1:6" s="6" customFormat="1" ht="34" x14ac:dyDescent="0.2">
      <c r="A1" s="5" t="s">
        <v>0</v>
      </c>
      <c r="B1" s="5" t="s">
        <v>18</v>
      </c>
      <c r="C1" s="5" t="s">
        <v>1</v>
      </c>
      <c r="D1" s="5" t="s">
        <v>2</v>
      </c>
      <c r="E1" s="5" t="s">
        <v>13</v>
      </c>
      <c r="F1" s="5" t="s">
        <v>27</v>
      </c>
    </row>
    <row r="2" spans="1:6" x14ac:dyDescent="0.2">
      <c r="A2" s="1" t="s">
        <v>3</v>
      </c>
      <c r="B2" s="1">
        <v>407</v>
      </c>
      <c r="C2" s="1">
        <v>1.46</v>
      </c>
      <c r="D2" s="4">
        <f>((10^6)*C2)/(660*B2)</f>
        <v>5.4351872533690715</v>
      </c>
      <c r="E2" s="2">
        <v>10</v>
      </c>
      <c r="F2" s="2">
        <f>D2*E2</f>
        <v>54.351872533690717</v>
      </c>
    </row>
    <row r="3" spans="1:6" x14ac:dyDescent="0.2">
      <c r="A3" s="1" t="s">
        <v>4</v>
      </c>
      <c r="B3" s="1">
        <v>459</v>
      </c>
      <c r="C3" s="1">
        <v>5.25</v>
      </c>
      <c r="D3" s="2">
        <f t="shared" ref="D3:D11" si="0">((10^6)*C3)/(660*B3)</f>
        <v>17.330164388987917</v>
      </c>
      <c r="E3" s="2">
        <f>$F$2/D3</f>
        <v>3.1362583362583365</v>
      </c>
      <c r="F3" s="2">
        <f t="shared" ref="F3:F11" si="1">D3*E3</f>
        <v>54.351872533690717</v>
      </c>
    </row>
    <row r="4" spans="1:6" x14ac:dyDescent="0.2">
      <c r="A4" s="1" t="s">
        <v>5</v>
      </c>
      <c r="B4" s="1">
        <v>466</v>
      </c>
      <c r="C4" s="1">
        <v>6.74</v>
      </c>
      <c r="D4" s="2">
        <f t="shared" si="0"/>
        <v>21.914423201976849</v>
      </c>
      <c r="E4" s="2">
        <f t="shared" ref="E4:E11" si="2">$F$2/D4</f>
        <v>2.480187227961709</v>
      </c>
      <c r="F4" s="2">
        <f t="shared" si="1"/>
        <v>54.351872533690717</v>
      </c>
    </row>
    <row r="5" spans="1:6" x14ac:dyDescent="0.2">
      <c r="A5" s="1" t="s">
        <v>6</v>
      </c>
      <c r="B5" s="1">
        <v>662</v>
      </c>
      <c r="C5" s="1">
        <v>9.5399999999999991</v>
      </c>
      <c r="D5" s="2">
        <f t="shared" si="0"/>
        <v>21.834660807470474</v>
      </c>
      <c r="E5" s="2">
        <f t="shared" si="2"/>
        <v>2.4892473949077725</v>
      </c>
      <c r="F5" s="2">
        <f t="shared" si="1"/>
        <v>54.351872533690717</v>
      </c>
    </row>
    <row r="6" spans="1:6" x14ac:dyDescent="0.2">
      <c r="A6" s="1" t="s">
        <v>7</v>
      </c>
      <c r="B6" s="1">
        <v>530</v>
      </c>
      <c r="C6" s="1">
        <v>12.4</v>
      </c>
      <c r="D6" s="2">
        <f t="shared" si="0"/>
        <v>35.448827901658092</v>
      </c>
      <c r="E6" s="2">
        <f t="shared" si="2"/>
        <v>1.5332487913133075</v>
      </c>
      <c r="F6" s="2">
        <f t="shared" si="1"/>
        <v>54.351872533690717</v>
      </c>
    </row>
    <row r="7" spans="1:6" x14ac:dyDescent="0.2">
      <c r="A7" s="1" t="s">
        <v>8</v>
      </c>
      <c r="B7" s="1">
        <v>530</v>
      </c>
      <c r="C7" s="1">
        <v>11.8</v>
      </c>
      <c r="D7" s="2">
        <f t="shared" si="0"/>
        <v>33.733562035448827</v>
      </c>
      <c r="E7" s="2">
        <f t="shared" si="2"/>
        <v>1.6112105942614419</v>
      </c>
      <c r="F7" s="2">
        <f t="shared" si="1"/>
        <v>54.351872533690717</v>
      </c>
    </row>
    <row r="8" spans="1:6" x14ac:dyDescent="0.2">
      <c r="A8" s="1" t="s">
        <v>9</v>
      </c>
      <c r="B8" s="1">
        <v>617</v>
      </c>
      <c r="C8" s="1">
        <v>5.0199999999999996</v>
      </c>
      <c r="D8" s="2">
        <f t="shared" si="0"/>
        <v>12.327488826678454</v>
      </c>
      <c r="E8" s="2">
        <f t="shared" si="2"/>
        <v>4.4089979149740106</v>
      </c>
      <c r="F8" s="2">
        <f t="shared" si="1"/>
        <v>54.351872533690717</v>
      </c>
    </row>
    <row r="9" spans="1:6" x14ac:dyDescent="0.2">
      <c r="A9" s="1" t="s">
        <v>10</v>
      </c>
      <c r="B9" s="1">
        <v>504</v>
      </c>
      <c r="C9" s="1">
        <v>16.3</v>
      </c>
      <c r="D9" s="2">
        <f t="shared" si="0"/>
        <v>49.001924001924003</v>
      </c>
      <c r="E9" s="2">
        <f t="shared" si="2"/>
        <v>1.1091783361722012</v>
      </c>
      <c r="F9" s="2">
        <f t="shared" si="1"/>
        <v>54.351872533690717</v>
      </c>
    </row>
    <row r="10" spans="1:6" x14ac:dyDescent="0.2">
      <c r="A10" s="1" t="s">
        <v>11</v>
      </c>
      <c r="B10" s="1">
        <v>562</v>
      </c>
      <c r="C10" s="1">
        <v>10.1</v>
      </c>
      <c r="D10" s="2">
        <f t="shared" si="0"/>
        <v>27.229591286530788</v>
      </c>
      <c r="E10" s="2">
        <f t="shared" si="2"/>
        <v>1.9960590653659962</v>
      </c>
      <c r="F10" s="2">
        <f t="shared" si="1"/>
        <v>54.351872533690717</v>
      </c>
    </row>
    <row r="11" spans="1:6" x14ac:dyDescent="0.2">
      <c r="A11" s="1" t="s">
        <v>12</v>
      </c>
      <c r="B11" s="1">
        <v>684</v>
      </c>
      <c r="C11" s="1">
        <v>3.9</v>
      </c>
      <c r="D11" s="2">
        <f t="shared" si="0"/>
        <v>8.6390217969165342</v>
      </c>
      <c r="E11" s="2">
        <f t="shared" si="2"/>
        <v>6.2914382914382916</v>
      </c>
      <c r="F11" s="2">
        <f t="shared" si="1"/>
        <v>54.351872533690717</v>
      </c>
    </row>
    <row r="12" spans="1:6" x14ac:dyDescent="0.2">
      <c r="A12" s="1"/>
      <c r="B12" s="1"/>
      <c r="C12" s="1"/>
      <c r="D12" s="2"/>
      <c r="E12" s="2"/>
      <c r="F12" s="2"/>
    </row>
    <row r="13" spans="1:6" x14ac:dyDescent="0.2">
      <c r="A13" s="1"/>
      <c r="B13" s="1"/>
      <c r="C13" s="1"/>
      <c r="D13" s="2"/>
      <c r="E13" s="7" t="s">
        <v>15</v>
      </c>
      <c r="F13" s="7">
        <f>SUM(F2:F11)</f>
        <v>543.51872533690721</v>
      </c>
    </row>
    <row r="14" spans="1:6" x14ac:dyDescent="0.2">
      <c r="A14" s="1"/>
      <c r="B14" s="1"/>
      <c r="C14" s="1"/>
      <c r="D14" s="2"/>
      <c r="E14" s="7" t="s">
        <v>16</v>
      </c>
      <c r="F14" s="7">
        <f>SUM(E2:E11)</f>
        <v>35.055825952653066</v>
      </c>
    </row>
    <row r="15" spans="1:6" x14ac:dyDescent="0.2">
      <c r="A15" s="1"/>
      <c r="B15" s="1"/>
      <c r="C15" s="1"/>
      <c r="D15" s="1"/>
      <c r="E15" s="3" t="s">
        <v>17</v>
      </c>
      <c r="F15" s="7">
        <f>F13/F14</f>
        <v>15.504376535614705</v>
      </c>
    </row>
    <row r="16" spans="1:6" x14ac:dyDescent="0.2">
      <c r="A16" s="3" t="s">
        <v>22</v>
      </c>
    </row>
    <row r="17" spans="1:1" x14ac:dyDescent="0.2">
      <c r="A17" s="1" t="s">
        <v>30</v>
      </c>
    </row>
    <row r="18" spans="1:1" x14ac:dyDescent="0.2">
      <c r="A18" s="1" t="s">
        <v>32</v>
      </c>
    </row>
    <row r="19" spans="1:1" x14ac:dyDescent="0.2">
      <c r="A19" s="1" t="s">
        <v>19</v>
      </c>
    </row>
    <row r="20" spans="1:1" ht="15" customHeight="1" x14ac:dyDescent="0.2">
      <c r="A20" s="1" t="s">
        <v>20</v>
      </c>
    </row>
    <row r="21" spans="1:1" x14ac:dyDescent="0.2">
      <c r="A21" s="1" t="s">
        <v>28</v>
      </c>
    </row>
    <row r="22" spans="1:1" x14ac:dyDescent="0.2">
      <c r="A22" s="1" t="s">
        <v>21</v>
      </c>
    </row>
    <row r="23" spans="1:1" x14ac:dyDescent="0.2">
      <c r="A23" s="1" t="s">
        <v>14</v>
      </c>
    </row>
    <row r="25" spans="1:1" x14ac:dyDescent="0.2">
      <c r="A25" s="8" t="s">
        <v>23</v>
      </c>
    </row>
    <row r="26" spans="1:1" x14ac:dyDescent="0.2">
      <c r="A26" s="1" t="s">
        <v>24</v>
      </c>
    </row>
    <row r="27" spans="1:1" x14ac:dyDescent="0.2">
      <c r="A27" t="s">
        <v>25</v>
      </c>
    </row>
    <row r="28" spans="1:1" x14ac:dyDescent="0.2">
      <c r="A28" t="s">
        <v>26</v>
      </c>
    </row>
    <row r="29" spans="1:1" x14ac:dyDescent="0.2">
      <c r="A29" s="10" t="s">
        <v>31</v>
      </c>
    </row>
    <row r="31" spans="1:1" x14ac:dyDescent="0.2">
      <c r="A31" s="9" t="s">
        <v>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Murphy</dc:creator>
  <cp:lastModifiedBy>Murphy, Katherine R.</cp:lastModifiedBy>
  <dcterms:created xsi:type="dcterms:W3CDTF">2019-09-20T22:04:38Z</dcterms:created>
  <dcterms:modified xsi:type="dcterms:W3CDTF">2024-03-01T22:59:00Z</dcterms:modified>
</cp:coreProperties>
</file>