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76B2FCD0-8C8D-4FF4-B8B0-6CD8CA8E9766}" xr6:coauthVersionLast="44" xr6:coauthVersionMax="44" xr10:uidLastSave="{00000000-0000-0000-0000-000000000000}"/>
  <bookViews>
    <workbookView xWindow="28680" yWindow="-120" windowWidth="29040" windowHeight="15840" tabRatio="700" activeTab="2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B5" i="20"/>
  <c r="B7" i="20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<sst xmlns="http://schemas.openxmlformats.org/spreadsheetml/2006/main" count="1468" uniqueCount="518">
  <si>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</si>
  <si>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</si>
  <si>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</si>
  <si>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</si>
  <si>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</si>
  <si>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</si>
  <si>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</si>
  <si>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</si>
  <si>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</si>
  <si>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</si>
  <si>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</si>
  <si>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</si>
  <si>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</si>
  <si>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</si>
  <si>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</si>
  <si>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</si>
  <si>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</si>
  <si>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</si>
  <si>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</si>
  <si>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</si>
  <si>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</si>
  <si>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</si>
  <si>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</si>
  <si>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</si>
  <si>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</si>
  <si>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</si>
  <si>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</si>
  <si>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</si>
  <si>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</si>
  <si>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</si>
  <si>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</si>
  <si>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</si>
  <si>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</si>
  <si>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</si>
  <si>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</si>
  <si>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</si>
  <si>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</si>
  <si>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</si>
  <si>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</si>
  <si>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</si>
  <si>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</si>
  <si>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</si>
  <si>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</si>
  <si>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</si>
  <si>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</si>
  <si>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</si>
  <si>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</si>
  <si>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</si>
  <si>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</si>
  <si>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</si>
  <si>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</si>
  <si>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</si>
  <si>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</si>
  <si>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</si>
  <si>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</si>
  <si>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</si>
  <si>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</si>
  <si>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</si>
  <si>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</si>
  <si>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</si>
  <si>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</si>
  <si>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</si>
  <si>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</si>
  <si>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</si>
  <si>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</si>
  <si>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</si>
  <si>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</si>
  <si>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</si>
  <si>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</si>
  <si>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</si>
  <si>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</si>
  <si>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</si>
  <si>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</si>
  <si>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</si>
  <si>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</si>
  <si>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</si>
  <si>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</si>
  <si>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</si>
  <si>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</si>
  <si>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</si>
  <si>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</si>
  <si>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</si>
  <si>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</si>
  <si>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</si>
  <si>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</si>
  <si>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</si>
  <si>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</si>
  <si>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</si>
  <si>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</si>
  <si>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</si>
  <si>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</si>
  <si>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</si>
  <si>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</si>
  <si>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</si>
  <si>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</si>
  <si>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</si>
  <si>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</si>
  <si>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</si>
  <si>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</si>
  <si>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</si>
  <si>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</si>
  <si>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</si>
  <si>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</si>
  <si>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</si>
  <si>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</si>
  <si>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</si>
  <si>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</si>
  <si>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</si>
  <si>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</si>
  <si>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</si>
  <si>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</si>
  <si>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</si>
  <si>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</si>
  <si>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</si>
  <si>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</si>
  <si>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</si>
  <si>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</si>
  <si>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</si>
  <si>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</si>
  <si>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</si>
  <si>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</si>
  <si>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</si>
  <si>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</si>
  <si>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</si>
  <si>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</si>
  <si>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</si>
  <si>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</si>
  <si>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</si>
  <si>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</si>
  <si>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</si>
  <si>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</si>
  <si>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</si>
  <si>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</si>
  <si>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</si>
  <si>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</si>
  <si>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</si>
  <si>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</si>
  <si>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</si>
  <si>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</si>
  <si>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</si>
  <si>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</si>
  <si>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</si>
  <si>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</si>
  <si>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</si>
  <si>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</si>
  <si>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</si>
  <si>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</si>
  <si>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</si>
  <si>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</si>
  <si>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</si>
  <si>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</si>
  <si>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</si>
  <si>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</si>
  <si>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</si>
  <si>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</si>
  <si>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</si>
  <si>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</si>
  <si>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</si>
  <si>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</si>
  <si>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</si>
  <si>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</si>
  <si>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</si>
  <si>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</si>
  <si>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</si>
  <si>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</si>
  <si>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</si>
  <si>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</si>
  <si>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</si>
  <si>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</si>
  <si>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</si>
  <si>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</si>
  <si>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</si>
  <si>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</si>
  <si>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</si>
  <si>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</si>
  <si>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</si>
  <si>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</si>
  <si>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</si>
  <si>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</si>
  <si>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</si>
  <si>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</si>
  <si>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</si>
  <si>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</si>
  <si>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</si>
  <si>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</si>
  <si>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</si>
  <si>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</si>
  <si>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</si>
  <si>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</si>
  <si>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</si>
  <si>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</si>
  <si>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</si>
  <si>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</si>
  <si>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</si>
  <si>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</si>
  <si>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</si>
  <si>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</si>
  <si>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</si>
  <si>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</si>
  <si>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</si>
  <si>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</si>
  <si>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</si>
  <si>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</si>
  <si>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</si>
  <si>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</si>
  <si>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</si>
  <si>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</si>
  <si>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</si>
  <si>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</si>
  <si>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</si>
  <si>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</si>
  <si>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</si>
  <si>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</si>
  <si>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</si>
  <si>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</si>
  <si>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</si>
  <si>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</si>
  <si>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</si>
  <si>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</si>
  <si>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</si>
  <si>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</si>
  <si>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</si>
  <si>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</si>
  <si>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</si>
  <si>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</si>
  <si>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</si>
  <si>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</si>
  <si>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</si>
  <si>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</si>
  <si>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</si>
  <si>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</si>
  <si>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</si>
  <si>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</si>
  <si>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</si>
  <si>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</si>
  <si>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</si>
  <si>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</si>
  <si>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</si>
  <si>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</si>
  <si>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</si>
  <si>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</si>
  <si>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</si>
  <si>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</si>
  <si>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</si>
  <si>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</si>
  <si>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</si>
  <si>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</si>
  <si>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</si>
  <si>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</si>
  <si>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</si>
  <si>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</si>
  <si>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</si>
  <si>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</si>
  <si>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</si>
  <si>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</si>
  <si>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</si>
  <si>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</si>
  <si>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</si>
  <si>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</si>
  <si>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</si>
  <si>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</si>
  <si>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</si>
  <si>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</si>
  <si>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</si>
  <si>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</si>
  <si>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</si>
  <si>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</si>
  <si>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</si>
  <si>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</si>
  <si>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</si>
  <si>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</si>
  <si>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</si>
  <si>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</si>
  <si>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</si>
  <si>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</si>
  <si>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</si>
  <si>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</si>
  <si>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</si>
  <si>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</si>
  <si>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</si>
  <si>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</si>
  <si>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</si>
  <si>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</si>
  <si>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</si>
  <si>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</si>
  <si>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</si>
  <si>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</si>
  <si>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</si>
  <si>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</si>
  <si>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</si>
  <si>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</si>
  <si>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</si>
  <si>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</si>
  <si>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</si>
  <si>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</si>
  <si>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</si>
  <si>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</si>
  <si>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</si>
  <si>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</si>
  <si>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</si>
  <si>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</si>
  <si>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</si>
  <si>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</si>
  <si>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</si>
  <si>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</si>
  <si>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</si>
  <si>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</si>
  <si>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</si>
  <si>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</si>
  <si>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</si>
  <si>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</si>
  <si>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</si>
  <si>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</si>
  <si>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</si>
  <si>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</si>
  <si>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</si>
  <si>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</si>
  <si>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</si>
  <si>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</si>
  <si>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</si>
  <si>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</si>
  <si>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</si>
  <si>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</si>
  <si>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</si>
  <si>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</si>
  <si>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</si>
  <si>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</si>
  <si>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</si>
  <si>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</si>
  <si>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</si>
  <si>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</si>
  <si>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</si>
  <si>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</si>
  <si>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</si>
  <si>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</si>
  <si>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</si>
  <si>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</si>
  <si>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</si>
  <si>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</si>
  <si>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</si>
  <si>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</si>
  <si>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</si>
  <si>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</si>
  <si>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</si>
  <si>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</si>
  <si>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</si>
  <si>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</si>
  <si>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</si>
  <si>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</si>
  <si>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</si>
  <si>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</si>
  <si>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</si>
  <si>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</si>
  <si>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</si>
  <si>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</si>
  <si>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</si>
  <si>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</si>
  <si>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</si>
  <si>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</si>
  <si>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</si>
  <si>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</si>
  <si>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</si>
  <si>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</si>
  <si>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</si>
  <si>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</si>
  <si>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</si>
  <si>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</si>
  <si>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</si>
  <si>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</si>
  <si>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</si>
  <si>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</si>
  <si>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</si>
  <si>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</si>
  <si>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</si>
  <si>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</si>
  <si>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</si>
  <si>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</si>
  <si>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</si>
  <si>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</si>
  <si>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</si>
  <si>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</si>
  <si>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</si>
  <si>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</si>
  <si>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</si>
  <si>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</si>
  <si>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</si>
  <si>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</si>
  <si>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</si>
  <si>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</si>
  <si>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</si>
  <si>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</si>
  <si>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</si>
  <si>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</si>
  <si>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</si>
  <si>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</si>
  <si>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</si>
  <si>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</si>
  <si>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</si>
  <si>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</si>
  <si>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</si>
  <si>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</si>
  <si>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</si>
  <si>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</si>
  <si>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</si>
  <si>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</si>
  <si>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</si>
  <si>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</si>
  <si>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</si>
  <si>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</si>
  <si>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</si>
  <si>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</si>
  <si>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</si>
  <si>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</si>
  <si>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</si>
  <si>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</si>
  <si>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</si>
  <si>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</si>
  <si>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</si>
  <si>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</si>
  <si>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</si>
  <si>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</si>
  <si>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</si>
  <si>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</si>
  <si>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</si>
  <si>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</si>
  <si>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</si>
  <si>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</si>
  <si>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</si>
  <si>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</si>
  <si>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</si>
  <si>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</si>
  <si>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</si>
  <si>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</si>
  <si>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</si>
  <si>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</si>
  <si>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</si>
  <si>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</si>
  <si>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</si>
  <si>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</si>
  <si>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</si>
  <si>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</si>
  <si>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</si>
  <si>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</si>
  <si>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</si>
  <si>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</si>
  <si>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</si>
  <si>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</si>
  <si>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</si>
  <si>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</si>
  <si>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</si>
  <si>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</si>
  <si>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</si>
  <si>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</si>
  <si>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</si>
  <si>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</si>
  <si>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</si>
  <si>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</si>
  <si>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</si>
  <si>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</si>
  <si>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</si>
  <si>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</si>
  <si>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</si>
  <si>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</si>
  <si>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</si>
  <si>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</si>
  <si>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</si>
  <si>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</si>
  <si>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</si>
  <si>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</si>
  <si>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</si>
  <si>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</si>
  <si>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</si>
  <si>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</si>
  <si>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</si>
  <si>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</si>
  <si>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</si>
  <si>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Luo "valitse tehtävät" sivun pohja</t>
  </si>
  <si>
    <t>Muokkaa "valitse tehtävät" sivun tyylitiedostoa graafisen suunnitelman pohjalta</t>
  </si>
  <si>
    <t>Lisää valittujen tehtävien tallennus tietokantaan toiminnallisuus</t>
  </si>
  <si>
    <t>Lisää tietokannan "suoritetut tehtävät" taulun luontilauseet suunnittelukuvastoon</t>
  </si>
  <si>
    <t>Luo tietokantaan "suoritetut tehtävät" taulu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</si>
  <si>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</si>
  <si>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</si>
  <si>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</si>
  <si>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</si>
  <si>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</si>
  <si>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</si>
  <si>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</si>
  <si>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</si>
  <si>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</si>
  <si>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</si>
  <si>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</si>
  <si>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</si>
  <si>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</si>
  <si>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</si>
  <si>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</si>
  <si>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</si>
  <si>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</si>
  <si>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</si>
  <si>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</si>
  <si>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</si>
  <si>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</si>
  <si>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</si>
  <si>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</si>
  <si>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</si>
  <si>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</si>
  <si>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</si>
  <si>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</si>
  <si>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</si>
  <si>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</si>
  <si>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</si>
  <si>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</si>
  <si>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Prototyypin esittely asiakkaalle</t>
  </si>
  <si>
    <t>Asiakkaan palautteen perusteella muutokset suunnitelmaan</t>
  </si>
  <si>
    <t>4.16</t>
  </si>
  <si>
    <t>Lisää kahden värimaailman toteutus</t>
  </si>
  <si>
    <t>4.17</t>
  </si>
  <si>
    <t>Tallenna "värimaailma" kentät tietokantaan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</si>
</sst>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8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0" fontId="48" fillId="37" borderId="0" xfId="0" applyFont="1" applyFill="1" applyAlignment="1">
      <alignment horizontal="left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0" borderId="0" xfId="0" applyFont="1" applyBorder="1" applyAlignment="1">
      <alignment horizontal="left" wrapText="1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/>
    <xf numFmtId="0" fontId="50" fillId="37" borderId="0" xfId="0" applyFont="1" applyFill="1" applyBorder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267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41.25</c:v>
                </c:pt>
                <c:pt idx="1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topLeftCell="A21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71" t="s">
        <v>503</v>
      </c>
      <c r="C2" s="372"/>
      <c r="D2" s="372"/>
      <c r="E2" s="372"/>
      <c r="F2" s="372"/>
      <c r="G2" s="373"/>
      <c r="H2" s="374"/>
      <c r="I2" s="374"/>
      <c r="J2" s="374"/>
      <c r="K2" s="374"/>
      <c r="L2" s="372"/>
      <c r="M2" s="375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76" t="s">
        <v>492</v>
      </c>
      <c r="C3" s="377"/>
      <c r="D3" s="377"/>
      <c r="E3" s="377"/>
      <c r="F3" s="377"/>
      <c r="G3" s="377"/>
      <c r="H3" s="377"/>
      <c r="I3" s="377"/>
      <c r="J3" s="377"/>
      <c r="K3" s="377"/>
      <c r="L3" s="378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76"/>
      <c r="C4" s="377"/>
      <c r="D4" s="377"/>
      <c r="E4" s="377"/>
      <c r="F4" s="377"/>
      <c r="G4" s="377"/>
      <c r="H4" s="377"/>
      <c r="I4" s="377"/>
      <c r="J4" s="377"/>
      <c r="K4" s="377"/>
      <c r="L4" s="378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79" t="s">
        <v>4</v>
      </c>
      <c r="D6" s="380"/>
      <c r="E6" s="380"/>
      <c r="F6" s="380"/>
      <c r="G6" s="380"/>
      <c r="H6" s="380"/>
      <c r="I6" s="380"/>
      <c r="J6" s="380"/>
      <c r="K6" s="380"/>
      <c r="L6" s="380"/>
      <c r="M6" s="381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82" t="s">
        <v>6</v>
      </c>
      <c r="D7" s="383"/>
      <c r="E7" s="383"/>
      <c r="F7" s="383"/>
      <c r="G7" s="383"/>
      <c r="H7" s="383"/>
      <c r="I7" s="383"/>
      <c r="J7" s="383"/>
      <c r="K7" s="383"/>
      <c r="L7" s="383"/>
      <c r="M7" s="384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493</v>
      </c>
      <c r="C8" s="382" t="s">
        <v>494</v>
      </c>
      <c r="D8" s="383"/>
      <c r="E8" s="383"/>
      <c r="F8" s="383"/>
      <c r="G8" s="383"/>
      <c r="H8" s="383"/>
      <c r="I8" s="383"/>
      <c r="J8" s="383"/>
      <c r="K8" s="383"/>
      <c r="L8" s="383"/>
      <c r="M8" s="384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82" t="s">
        <v>8</v>
      </c>
      <c r="D9" s="383"/>
      <c r="E9" s="383"/>
      <c r="F9" s="383"/>
      <c r="G9" s="383"/>
      <c r="H9" s="383"/>
      <c r="I9" s="383"/>
      <c r="J9" s="383"/>
      <c r="K9" s="383"/>
      <c r="L9" s="383"/>
      <c r="M9" s="384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68" t="s">
        <v>10</v>
      </c>
      <c r="D10" s="369"/>
      <c r="E10" s="369"/>
      <c r="F10" s="369"/>
      <c r="G10" s="369"/>
      <c r="H10" s="369"/>
      <c r="I10" s="369"/>
      <c r="J10" s="369"/>
      <c r="K10" s="369"/>
      <c r="L10" s="369"/>
      <c r="M10" s="370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85" t="s">
        <v>11</v>
      </c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88" t="s">
        <v>15</v>
      </c>
      <c r="F13" s="389"/>
      <c r="G13" s="389"/>
      <c r="H13" s="389"/>
      <c r="I13" s="389"/>
      <c r="J13" s="390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1"/>
      <c r="W13" s="391"/>
      <c r="X13" s="391"/>
      <c r="Y13" s="41"/>
    </row>
    <row r="14" spans="1:25" x14ac:dyDescent="0.2">
      <c r="A14" s="33"/>
      <c r="B14" s="392">
        <v>1</v>
      </c>
      <c r="C14" s="393">
        <v>43906</v>
      </c>
      <c r="D14" s="393">
        <v>43941</v>
      </c>
      <c r="E14" s="394" t="s">
        <v>19</v>
      </c>
      <c r="F14" s="395"/>
      <c r="G14" s="396"/>
      <c r="H14" s="396"/>
      <c r="I14" s="396"/>
      <c r="J14" s="397"/>
      <c r="K14" s="398" t="s">
        <v>385</v>
      </c>
      <c r="L14" s="400">
        <f>'S1 - Backlog'!I19</f>
        <v>67</v>
      </c>
      <c r="M14" s="402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92"/>
      <c r="C15" s="393"/>
      <c r="D15" s="393"/>
      <c r="E15" s="394"/>
      <c r="F15" s="395"/>
      <c r="G15" s="396"/>
      <c r="H15" s="396"/>
      <c r="I15" s="396"/>
      <c r="J15" s="397"/>
      <c r="K15" s="399"/>
      <c r="L15" s="401"/>
      <c r="M15" s="402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92">
        <v>2</v>
      </c>
      <c r="C16" s="393">
        <v>43941</v>
      </c>
      <c r="D16" s="393">
        <v>43969</v>
      </c>
      <c r="E16" s="379"/>
      <c r="F16" s="380"/>
      <c r="G16" s="380"/>
      <c r="H16" s="380"/>
      <c r="I16" s="380"/>
      <c r="J16" s="405"/>
      <c r="K16" s="398" t="s">
        <v>491</v>
      </c>
      <c r="L16" s="400">
        <f>'S2 - Backlog'!I20</f>
        <v>87</v>
      </c>
      <c r="M16" s="402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403"/>
      <c r="C17" s="404"/>
      <c r="D17" s="404"/>
      <c r="E17" s="406"/>
      <c r="F17" s="407"/>
      <c r="G17" s="407"/>
      <c r="H17" s="407"/>
      <c r="I17" s="407"/>
      <c r="J17" s="408"/>
      <c r="K17" s="399"/>
      <c r="L17" s="401"/>
      <c r="M17" s="402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92">
        <v>3</v>
      </c>
      <c r="C18" s="393">
        <v>43969</v>
      </c>
      <c r="D18" s="393">
        <v>43997</v>
      </c>
      <c r="E18" s="379"/>
      <c r="F18" s="380"/>
      <c r="G18" s="380"/>
      <c r="H18" s="380"/>
      <c r="I18" s="380"/>
      <c r="J18" s="405"/>
      <c r="K18" s="398" t="s">
        <v>385</v>
      </c>
      <c r="L18" s="400">
        <f>'S3 - Backlog'!I18</f>
        <v>83</v>
      </c>
      <c r="M18" s="400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403"/>
      <c r="C19" s="404"/>
      <c r="D19" s="404"/>
      <c r="E19" s="406"/>
      <c r="F19" s="407"/>
      <c r="G19" s="407"/>
      <c r="H19" s="407"/>
      <c r="I19" s="407"/>
      <c r="J19" s="408"/>
      <c r="K19" s="399"/>
      <c r="L19" s="401"/>
      <c r="M19" s="401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92">
        <v>4</v>
      </c>
      <c r="C20" s="393"/>
      <c r="D20" s="393"/>
      <c r="E20" s="411"/>
      <c r="F20" s="412"/>
      <c r="G20" s="412"/>
      <c r="H20" s="412"/>
      <c r="I20" s="412"/>
      <c r="J20" s="413"/>
      <c r="K20" s="417"/>
      <c r="L20" s="401"/>
      <c r="M20" s="402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403"/>
      <c r="C21" s="393"/>
      <c r="D21" s="393"/>
      <c r="E21" s="414"/>
      <c r="F21" s="415"/>
      <c r="G21" s="415"/>
      <c r="H21" s="415"/>
      <c r="I21" s="415"/>
      <c r="J21" s="416"/>
      <c r="K21" s="418"/>
      <c r="L21" s="401"/>
      <c r="M21" s="402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410" t="s">
        <v>20</v>
      </c>
      <c r="C23" s="410"/>
      <c r="D23" s="410"/>
      <c r="E23" s="410"/>
      <c r="F23" s="410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409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409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41.25</v>
      </c>
      <c r="D26" s="176">
        <f>+'S2 -Tunnit'!B3</f>
        <v>21</v>
      </c>
      <c r="E26" s="176">
        <f>+'S3 -Tunnit'!B3</f>
        <v>28</v>
      </c>
      <c r="F26" s="176">
        <f>SUM(B26:E26)</f>
        <v>90.25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45.25</v>
      </c>
      <c r="D27" s="176">
        <f>+'S2 -Tunnit'!B4</f>
        <v>25</v>
      </c>
      <c r="E27" s="176">
        <f>+'S3 -Tunnit'!B4</f>
        <v>40.5</v>
      </c>
      <c r="F27" s="176">
        <f>SUM(B27:E27)</f>
        <v>110.75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86.5</v>
      </c>
      <c r="D32" s="241">
        <f>SUM(D26:D31)</f>
        <v>46</v>
      </c>
      <c r="E32" s="241">
        <f>SUM(E26:E31)</f>
        <v>68.5</v>
      </c>
      <c r="F32" s="241">
        <f>SUM(F26:F31)</f>
        <v>201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47" t="s">
        <v>228</v>
      </c>
      <c r="E2" s="548"/>
      <c r="F2" s="549" t="s">
        <v>229</v>
      </c>
      <c r="G2" s="548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50" t="s">
        <v>233</v>
      </c>
      <c r="E3" s="550"/>
      <c r="F3" s="551" t="s">
        <v>234</v>
      </c>
      <c r="G3" s="552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52"/>
      <c r="E4" s="552"/>
      <c r="F4" s="551"/>
      <c r="G4" s="552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9" t="s">
        <v>92</v>
      </c>
      <c r="C8" s="540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41" t="s">
        <v>96</v>
      </c>
      <c r="D10" s="542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43" t="s">
        <v>239</v>
      </c>
      <c r="C11" s="543"/>
      <c r="D11" s="544"/>
      <c r="E11" s="545"/>
      <c r="F11" s="546"/>
      <c r="G11" s="545"/>
      <c r="H11" s="545"/>
      <c r="I11" s="545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30" t="s">
        <v>247</v>
      </c>
      <c r="D13" s="530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30" t="s">
        <v>255</v>
      </c>
      <c r="D16" s="530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30" t="s">
        <v>260</v>
      </c>
      <c r="D19" s="528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33" t="s">
        <v>263</v>
      </c>
      <c r="D21" s="534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30" t="s">
        <v>264</v>
      </c>
      <c r="D22" s="528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30" t="s">
        <v>265</v>
      </c>
      <c r="D23" s="528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30" t="s">
        <v>266</v>
      </c>
      <c r="D24" s="528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30" t="s">
        <v>267</v>
      </c>
      <c r="D25" s="530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30" t="s">
        <v>268</v>
      </c>
      <c r="D26" s="528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29" t="s">
        <v>269</v>
      </c>
      <c r="C27" s="535"/>
      <c r="D27" s="536"/>
      <c r="E27" s="537"/>
      <c r="F27" s="538"/>
      <c r="G27" s="537"/>
      <c r="H27" s="537"/>
      <c r="I27" s="537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33" t="s">
        <v>271</v>
      </c>
      <c r="D29" s="533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30" t="s">
        <v>272</v>
      </c>
      <c r="D30" s="528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30" t="s">
        <v>274</v>
      </c>
      <c r="D31" s="528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30" t="s">
        <v>275</v>
      </c>
      <c r="D32" s="528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30" t="s">
        <v>276</v>
      </c>
      <c r="D33" s="528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30" t="s">
        <v>277</v>
      </c>
      <c r="D34" s="528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30" t="s">
        <v>278</v>
      </c>
      <c r="D35" s="528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33" t="s">
        <v>279</v>
      </c>
      <c r="D38" s="534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30"/>
      <c r="D39" s="528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30" t="s">
        <v>280</v>
      </c>
      <c r="D40" s="528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29" t="s">
        <v>281</v>
      </c>
      <c r="C46" s="529"/>
      <c r="D46" s="529"/>
      <c r="E46" s="529"/>
      <c r="F46" s="529"/>
      <c r="G46" s="529"/>
      <c r="H46" s="529"/>
      <c r="I46" s="529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30" t="s">
        <v>282</v>
      </c>
      <c r="D47" s="530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30"/>
      <c r="D48" s="530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30" t="s">
        <v>283</v>
      </c>
      <c r="D49" s="530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30"/>
      <c r="D50" s="530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30"/>
      <c r="D52" s="528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29" t="s">
        <v>284</v>
      </c>
      <c r="C54" s="529"/>
      <c r="D54" s="529"/>
      <c r="E54" s="529"/>
      <c r="F54" s="529"/>
      <c r="G54" s="529"/>
      <c r="H54" s="529"/>
      <c r="I54" s="529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30" t="s">
        <v>285</v>
      </c>
      <c r="D55" s="528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30" t="s">
        <v>286</v>
      </c>
      <c r="D56" s="530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29" t="s">
        <v>287</v>
      </c>
      <c r="C58" s="529"/>
      <c r="D58" s="529"/>
      <c r="E58" s="529"/>
      <c r="F58" s="529"/>
      <c r="G58" s="529"/>
      <c r="H58" s="529"/>
      <c r="I58" s="529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30" t="s">
        <v>288</v>
      </c>
      <c r="D59" s="530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28" t="s">
        <v>289</v>
      </c>
      <c r="D60" s="528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28" t="s">
        <v>291</v>
      </c>
      <c r="D61" s="528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28" t="s">
        <v>292</v>
      </c>
      <c r="D63" s="528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30" t="s">
        <v>298</v>
      </c>
      <c r="D68" s="530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29" t="s">
        <v>302</v>
      </c>
      <c r="C71" s="529"/>
      <c r="D71" s="529"/>
      <c r="E71" s="529"/>
      <c r="F71" s="529"/>
      <c r="G71" s="529"/>
      <c r="H71" s="529"/>
      <c r="I71" s="529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28" t="s">
        <v>303</v>
      </c>
      <c r="D72" s="528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28" t="s">
        <v>305</v>
      </c>
      <c r="D73" s="528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29" t="s">
        <v>84</v>
      </c>
      <c r="C77" s="529"/>
      <c r="D77" s="529"/>
      <c r="E77" s="529"/>
      <c r="F77" s="529"/>
      <c r="G77" s="529"/>
      <c r="H77" s="529"/>
      <c r="I77" s="529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30" t="s">
        <v>308</v>
      </c>
      <c r="D78" s="530"/>
      <c r="E78" s="530"/>
      <c r="F78" s="530"/>
      <c r="G78" s="530"/>
      <c r="H78" s="530"/>
      <c r="I78" s="530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31"/>
      <c r="D79" s="531"/>
      <c r="E79" s="531"/>
      <c r="F79" s="531"/>
      <c r="G79" s="531"/>
      <c r="H79" s="531"/>
      <c r="I79" s="531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32" t="s">
        <v>310</v>
      </c>
      <c r="D81" s="532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2" t="s">
        <v>114</v>
      </c>
      <c r="B1" s="573"/>
      <c r="C1" s="573"/>
      <c r="D1" s="573"/>
      <c r="E1" s="573"/>
      <c r="F1" s="574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510" t="s">
        <v>36</v>
      </c>
      <c r="E2" s="510"/>
      <c r="F2" s="510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75" t="s">
        <v>314</v>
      </c>
      <c r="E3" s="576"/>
      <c r="F3" s="577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61" t="s">
        <v>316</v>
      </c>
      <c r="E4" s="562"/>
      <c r="F4" s="563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61"/>
      <c r="E5" s="562"/>
      <c r="F5" s="563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61"/>
      <c r="E6" s="562"/>
      <c r="F6" s="563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61"/>
      <c r="E7" s="562"/>
      <c r="F7" s="563"/>
      <c r="G7" s="145"/>
    </row>
    <row r="8" spans="1:7" x14ac:dyDescent="0.25">
      <c r="A8" s="564" t="s">
        <v>37</v>
      </c>
      <c r="B8" s="566">
        <f>IF((SUM(B3:B7)=0),"",SUM(B3:B7))</f>
        <v>141</v>
      </c>
      <c r="C8" s="566">
        <f>IF((SUM(C3:C7)=0),"",SUM(C3:C7))</f>
        <v>35.25</v>
      </c>
      <c r="D8" s="561"/>
      <c r="E8" s="562"/>
      <c r="F8" s="563"/>
      <c r="G8" s="145"/>
    </row>
    <row r="9" spans="1:7" s="11" customFormat="1" x14ac:dyDescent="0.25">
      <c r="A9" s="565"/>
      <c r="B9" s="567"/>
      <c r="C9" s="568"/>
      <c r="D9" s="569"/>
      <c r="E9" s="570"/>
      <c r="F9" s="571"/>
      <c r="G9" s="145"/>
    </row>
    <row r="10" spans="1:7" s="11" customFormat="1" x14ac:dyDescent="0.25">
      <c r="A10" s="553" t="s">
        <v>39</v>
      </c>
      <c r="B10" s="554"/>
      <c r="C10" s="554"/>
      <c r="D10" s="554"/>
      <c r="E10" s="555"/>
      <c r="F10" s="554"/>
      <c r="G10" s="147"/>
    </row>
    <row r="11" spans="1:7" x14ac:dyDescent="0.25">
      <c r="A11" s="556" t="s">
        <v>40</v>
      </c>
      <c r="B11" s="487" t="s">
        <v>21</v>
      </c>
      <c r="C11" s="388" t="s">
        <v>41</v>
      </c>
      <c r="D11" s="390"/>
      <c r="E11" s="557" t="s">
        <v>42</v>
      </c>
      <c r="F11" s="559" t="s">
        <v>320</v>
      </c>
      <c r="G11" s="145"/>
    </row>
    <row r="12" spans="1:7" ht="15.75" customHeight="1" x14ac:dyDescent="0.25">
      <c r="A12" s="556"/>
      <c r="B12" s="487"/>
      <c r="C12" s="302" t="s">
        <v>44</v>
      </c>
      <c r="D12" s="152" t="s">
        <v>45</v>
      </c>
      <c r="E12" s="558"/>
      <c r="F12" s="560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G29" sqref="G29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25" t="s">
        <v>76</v>
      </c>
      <c r="C2" s="426"/>
      <c r="D2" s="426"/>
      <c r="E2" s="426"/>
      <c r="F2" s="426"/>
      <c r="G2" s="426"/>
      <c r="H2" s="427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22" t="s">
        <v>376</v>
      </c>
      <c r="C3" s="423"/>
      <c r="D3" s="423"/>
      <c r="E3" s="423"/>
      <c r="F3" s="423"/>
      <c r="G3" s="423"/>
      <c r="H3" s="424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34" t="s">
        <v>77</v>
      </c>
      <c r="D4" s="435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19" t="s">
        <v>386</v>
      </c>
      <c r="C5" s="269" t="s">
        <v>374</v>
      </c>
      <c r="D5" s="291" t="s">
        <v>80</v>
      </c>
      <c r="E5" s="294" t="s">
        <v>418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19"/>
      <c r="C6" s="269" t="s">
        <v>375</v>
      </c>
      <c r="D6" s="291" t="s">
        <v>80</v>
      </c>
      <c r="E6" s="294" t="s">
        <v>418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31"/>
      <c r="C7" s="432"/>
      <c r="D7" s="432"/>
      <c r="E7" s="432"/>
      <c r="F7" s="432"/>
      <c r="G7" s="432"/>
      <c r="H7" s="433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19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420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19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31"/>
      <c r="C10" s="432"/>
      <c r="D10" s="432"/>
      <c r="E10" s="432"/>
      <c r="F10" s="432"/>
      <c r="G10" s="432"/>
      <c r="H10" s="433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20" t="s">
        <v>388</v>
      </c>
      <c r="C11" s="269" t="s">
        <v>374</v>
      </c>
      <c r="D11" s="325" t="s">
        <v>80</v>
      </c>
      <c r="E11" s="324" t="s">
        <v>438</v>
      </c>
      <c r="F11" s="230"/>
      <c r="G11" s="324" t="s">
        <v>444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21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31"/>
      <c r="C13" s="432"/>
      <c r="D13" s="432"/>
      <c r="E13" s="432"/>
      <c r="F13" s="432"/>
      <c r="G13" s="432"/>
      <c r="H13" s="433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20" t="s">
        <v>443</v>
      </c>
      <c r="C14" s="269" t="s">
        <v>374</v>
      </c>
      <c r="D14" s="325" t="s">
        <v>80</v>
      </c>
      <c r="E14" s="324" t="s">
        <v>444</v>
      </c>
      <c r="F14" s="230"/>
      <c r="G14" s="324" t="s">
        <v>448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21"/>
      <c r="C15" s="269" t="s">
        <v>375</v>
      </c>
      <c r="D15" s="325" t="s">
        <v>80</v>
      </c>
      <c r="E15" s="324" t="s">
        <v>450</v>
      </c>
      <c r="F15" s="184"/>
      <c r="G15" s="324" t="s">
        <v>449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31"/>
      <c r="C16" s="432"/>
      <c r="D16" s="432"/>
      <c r="E16" s="432"/>
      <c r="F16" s="432"/>
      <c r="G16" s="432"/>
      <c r="H16" s="433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20" t="s">
        <v>500</v>
      </c>
      <c r="C17" s="269" t="s">
        <v>374</v>
      </c>
      <c r="D17" s="337" t="s">
        <v>80</v>
      </c>
      <c r="E17" s="193" t="s">
        <v>505</v>
      </c>
      <c r="F17" s="230"/>
      <c r="G17" s="193" t="s">
        <v>507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21"/>
      <c r="C18" s="269" t="s">
        <v>375</v>
      </c>
      <c r="D18" s="337" t="s">
        <v>80</v>
      </c>
      <c r="E18" s="193" t="s">
        <v>504</v>
      </c>
      <c r="F18" s="184"/>
      <c r="G18" s="193" t="s">
        <v>506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31"/>
      <c r="C19" s="432"/>
      <c r="D19" s="432"/>
      <c r="E19" s="432"/>
      <c r="F19" s="432"/>
      <c r="G19" s="432"/>
      <c r="H19" s="433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20" t="s">
        <v>495</v>
      </c>
      <c r="C20" s="269" t="s">
        <v>374</v>
      </c>
      <c r="D20" s="337" t="s">
        <v>80</v>
      </c>
      <c r="E20" s="193" t="s">
        <v>509</v>
      </c>
      <c r="F20" s="230"/>
      <c r="G20" s="193" t="s">
        <v>509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21"/>
      <c r="C21" s="269" t="s">
        <v>375</v>
      </c>
      <c r="D21" s="337" t="s">
        <v>80</v>
      </c>
      <c r="E21" s="193" t="s">
        <v>509</v>
      </c>
      <c r="F21" s="184"/>
      <c r="G21" s="193" t="s">
        <v>509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31"/>
      <c r="C22" s="432"/>
      <c r="D22" s="432"/>
      <c r="E22" s="432"/>
      <c r="F22" s="432"/>
      <c r="G22" s="432"/>
      <c r="H22" s="433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20" t="s">
        <v>496</v>
      </c>
      <c r="C23" s="269" t="s">
        <v>374</v>
      </c>
      <c r="D23" s="337" t="s">
        <v>80</v>
      </c>
      <c r="E23" s="193" t="s">
        <v>509</v>
      </c>
      <c r="F23" s="230"/>
      <c r="G23" s="193" t="s">
        <v>509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21"/>
      <c r="C24" s="269" t="s">
        <v>375</v>
      </c>
      <c r="D24" s="337" t="s">
        <v>80</v>
      </c>
      <c r="E24" s="193" t="s">
        <v>509</v>
      </c>
      <c r="F24" s="184"/>
      <c r="G24" s="193" t="s">
        <v>509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31"/>
      <c r="C25" s="432"/>
      <c r="D25" s="432"/>
      <c r="E25" s="432"/>
      <c r="F25" s="432"/>
      <c r="G25" s="432"/>
      <c r="H25" s="433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20" t="s">
        <v>497</v>
      </c>
      <c r="C26" s="269" t="s">
        <v>374</v>
      </c>
      <c r="D26" s="337" t="s">
        <v>80</v>
      </c>
      <c r="E26" s="193" t="s">
        <v>509</v>
      </c>
      <c r="F26" s="230"/>
      <c r="G26" s="193" t="s">
        <v>509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21"/>
      <c r="C27" s="269" t="s">
        <v>375</v>
      </c>
      <c r="D27" s="337" t="s">
        <v>80</v>
      </c>
      <c r="E27" s="193" t="s">
        <v>509</v>
      </c>
      <c r="F27" s="184"/>
      <c r="G27" s="193" t="s">
        <v>509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31"/>
      <c r="C28" s="432"/>
      <c r="D28" s="432"/>
      <c r="E28" s="432"/>
      <c r="F28" s="432"/>
      <c r="G28" s="432"/>
      <c r="H28" s="433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20" t="s">
        <v>498</v>
      </c>
      <c r="C29" s="269" t="s">
        <v>374</v>
      </c>
      <c r="D29" s="337" t="s">
        <v>80</v>
      </c>
      <c r="E29" s="338" t="s">
        <v>512</v>
      </c>
      <c r="F29" s="230"/>
      <c r="G29" s="338" t="s">
        <v>513</v>
      </c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21"/>
      <c r="C30" s="269" t="s">
        <v>375</v>
      </c>
      <c r="D30" s="337" t="s">
        <v>80</v>
      </c>
      <c r="E30" s="367" t="s">
        <v>512</v>
      </c>
      <c r="F30" s="184"/>
      <c r="G30" s="367" t="s">
        <v>513</v>
      </c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31"/>
      <c r="C31" s="432"/>
      <c r="D31" s="432"/>
      <c r="E31" s="432"/>
      <c r="F31" s="432"/>
      <c r="G31" s="432"/>
      <c r="H31" s="433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20" t="s">
        <v>499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21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31"/>
      <c r="C34" s="432"/>
      <c r="D34" s="432"/>
      <c r="E34" s="432"/>
      <c r="F34" s="432"/>
      <c r="G34" s="432"/>
      <c r="H34" s="433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22" t="s">
        <v>82</v>
      </c>
      <c r="C35" s="423"/>
      <c r="D35" s="423"/>
      <c r="E35" s="423"/>
      <c r="F35" s="423"/>
      <c r="G35" s="423"/>
      <c r="H35" s="424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34" t="s">
        <v>77</v>
      </c>
      <c r="D36" s="435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19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19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31"/>
      <c r="C39" s="432"/>
      <c r="D39" s="432"/>
      <c r="E39" s="432"/>
      <c r="F39" s="432"/>
      <c r="G39" s="432"/>
      <c r="H39" s="433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19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19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31"/>
      <c r="C42" s="432"/>
      <c r="D42" s="432"/>
      <c r="E42" s="432"/>
      <c r="F42" s="432"/>
      <c r="G42" s="432"/>
      <c r="H42" s="433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19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19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31"/>
      <c r="C45" s="432"/>
      <c r="D45" s="432"/>
      <c r="E45" s="432"/>
      <c r="F45" s="432"/>
      <c r="G45" s="432"/>
      <c r="H45" s="433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28" t="s">
        <v>83</v>
      </c>
      <c r="C46" s="429"/>
      <c r="D46" s="429"/>
      <c r="E46" s="429"/>
      <c r="F46" s="429"/>
      <c r="G46" s="429"/>
      <c r="H46" s="430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34" t="s">
        <v>77</v>
      </c>
      <c r="D47" s="435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19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19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31"/>
      <c r="C50" s="432"/>
      <c r="D50" s="432"/>
      <c r="E50" s="432"/>
      <c r="F50" s="432"/>
      <c r="G50" s="432"/>
      <c r="H50" s="433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19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19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31"/>
      <c r="C53" s="432"/>
      <c r="D53" s="432"/>
      <c r="E53" s="432"/>
      <c r="F53" s="432"/>
      <c r="G53" s="432"/>
      <c r="H53" s="433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19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19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31"/>
      <c r="C56" s="432"/>
      <c r="D56" s="432"/>
      <c r="E56" s="432"/>
      <c r="F56" s="432"/>
      <c r="G56" s="432"/>
      <c r="H56" s="433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26:B27"/>
    <mergeCell ref="B34:H34"/>
    <mergeCell ref="B28:H28"/>
    <mergeCell ref="B29:B30"/>
    <mergeCell ref="B31:H31"/>
    <mergeCell ref="B32:B33"/>
    <mergeCell ref="B19:H19"/>
    <mergeCell ref="B20:B21"/>
    <mergeCell ref="B22:H22"/>
    <mergeCell ref="B23:B24"/>
    <mergeCell ref="B25:H25"/>
    <mergeCell ref="B56:H56"/>
    <mergeCell ref="C47:D47"/>
    <mergeCell ref="B48:B49"/>
    <mergeCell ref="B50:H50"/>
    <mergeCell ref="B51:B52"/>
    <mergeCell ref="B54:B55"/>
    <mergeCell ref="B53:H53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C36:D36"/>
    <mergeCell ref="B17:B18"/>
    <mergeCell ref="B8:B9"/>
    <mergeCell ref="B11:B12"/>
    <mergeCell ref="B14:B15"/>
    <mergeCell ref="B3:H3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94"/>
  <sheetViews>
    <sheetView tabSelected="1" topLeftCell="A21" workbookViewId="0">
      <selection activeCell="C40" sqref="C40:D40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451</v>
      </c>
      <c r="B1" s="341" t="s">
        <v>86</v>
      </c>
      <c r="C1" s="446" t="s">
        <v>87</v>
      </c>
      <c r="D1" s="447"/>
      <c r="E1" s="341" t="s">
        <v>97</v>
      </c>
      <c r="F1" s="341" t="s">
        <v>445</v>
      </c>
    </row>
    <row r="2" spans="1:6" x14ac:dyDescent="0.25">
      <c r="A2" s="349">
        <v>1</v>
      </c>
      <c r="B2" s="345" t="s">
        <v>90</v>
      </c>
      <c r="C2" s="436" t="s">
        <v>377</v>
      </c>
      <c r="D2" s="436"/>
      <c r="E2" s="345"/>
      <c r="F2" s="345"/>
    </row>
    <row r="3" spans="1:6" s="343" customFormat="1" x14ac:dyDescent="0.25">
      <c r="A3" s="350" t="s">
        <v>104</v>
      </c>
      <c r="B3" s="346"/>
      <c r="C3" s="448" t="s">
        <v>378</v>
      </c>
      <c r="D3" s="448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45" t="s">
        <v>108</v>
      </c>
      <c r="D4" s="445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49" t="s">
        <v>381</v>
      </c>
      <c r="D5" s="449"/>
      <c r="E5" s="345"/>
      <c r="F5" s="345"/>
    </row>
    <row r="6" spans="1:6" x14ac:dyDescent="0.25">
      <c r="A6" s="351" t="s">
        <v>109</v>
      </c>
      <c r="C6" s="437" t="s">
        <v>382</v>
      </c>
      <c r="D6" s="437"/>
      <c r="E6" s="347" t="s">
        <v>135</v>
      </c>
      <c r="F6" s="346">
        <v>1</v>
      </c>
    </row>
    <row r="7" spans="1:6" x14ac:dyDescent="0.25">
      <c r="A7" s="351" t="s">
        <v>486</v>
      </c>
      <c r="C7" s="339" t="s">
        <v>487</v>
      </c>
      <c r="D7" s="339"/>
      <c r="E7" s="310" t="s">
        <v>400</v>
      </c>
      <c r="F7" s="346">
        <v>1</v>
      </c>
    </row>
    <row r="8" spans="1:6" x14ac:dyDescent="0.25">
      <c r="A8" s="351" t="s">
        <v>488</v>
      </c>
      <c r="C8" s="445" t="s">
        <v>489</v>
      </c>
      <c r="D8" s="445"/>
      <c r="E8" s="347" t="s">
        <v>135</v>
      </c>
      <c r="F8" s="346">
        <v>1</v>
      </c>
    </row>
    <row r="9" spans="1:6" x14ac:dyDescent="0.25">
      <c r="A9" s="351" t="s">
        <v>510</v>
      </c>
      <c r="C9" s="354" t="s">
        <v>511</v>
      </c>
      <c r="D9" s="354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36" t="s">
        <v>380</v>
      </c>
      <c r="D10" s="436"/>
      <c r="E10" s="345"/>
      <c r="F10" s="345"/>
    </row>
    <row r="11" spans="1:6" x14ac:dyDescent="0.25">
      <c r="A11" s="351" t="s">
        <v>110</v>
      </c>
      <c r="C11" s="437" t="s">
        <v>389</v>
      </c>
      <c r="D11" s="437"/>
      <c r="E11" s="347" t="s">
        <v>135</v>
      </c>
      <c r="F11" s="346">
        <v>1</v>
      </c>
    </row>
    <row r="12" spans="1:6" x14ac:dyDescent="0.25">
      <c r="A12" s="351" t="s">
        <v>81</v>
      </c>
      <c r="C12" s="437" t="s">
        <v>390</v>
      </c>
      <c r="D12" s="437"/>
      <c r="E12" s="347" t="s">
        <v>135</v>
      </c>
      <c r="F12" s="310">
        <v>1</v>
      </c>
    </row>
    <row r="13" spans="1:6" x14ac:dyDescent="0.25">
      <c r="A13" s="351" t="s">
        <v>401</v>
      </c>
      <c r="C13" s="437" t="s">
        <v>391</v>
      </c>
      <c r="D13" s="437"/>
      <c r="E13" s="347" t="s">
        <v>135</v>
      </c>
      <c r="F13" s="346">
        <v>1</v>
      </c>
    </row>
    <row r="14" spans="1:6" x14ac:dyDescent="0.25">
      <c r="A14" s="351" t="s">
        <v>402</v>
      </c>
      <c r="C14" s="437" t="s">
        <v>392</v>
      </c>
      <c r="D14" s="437"/>
      <c r="E14" s="347" t="s">
        <v>135</v>
      </c>
      <c r="F14" s="346">
        <v>1</v>
      </c>
    </row>
    <row r="15" spans="1:6" x14ac:dyDescent="0.25">
      <c r="A15" s="351" t="s">
        <v>403</v>
      </c>
      <c r="C15" s="437" t="s">
        <v>393</v>
      </c>
      <c r="D15" s="437"/>
      <c r="E15" s="347" t="s">
        <v>135</v>
      </c>
      <c r="F15" s="346">
        <v>1</v>
      </c>
    </row>
    <row r="16" spans="1:6" x14ac:dyDescent="0.25">
      <c r="A16" s="351" t="s">
        <v>404</v>
      </c>
      <c r="C16" s="437" t="s">
        <v>394</v>
      </c>
      <c r="D16" s="437"/>
      <c r="E16" s="347" t="s">
        <v>135</v>
      </c>
      <c r="F16" s="346">
        <v>1</v>
      </c>
    </row>
    <row r="17" spans="1:6" x14ac:dyDescent="0.25">
      <c r="A17" s="351" t="s">
        <v>405</v>
      </c>
      <c r="C17" s="437" t="s">
        <v>395</v>
      </c>
      <c r="D17" s="437"/>
      <c r="E17" s="347" t="s">
        <v>135</v>
      </c>
      <c r="F17" s="346">
        <v>1</v>
      </c>
    </row>
    <row r="18" spans="1:6" x14ac:dyDescent="0.25">
      <c r="A18" s="351" t="s">
        <v>406</v>
      </c>
      <c r="C18" s="437" t="s">
        <v>396</v>
      </c>
      <c r="D18" s="437"/>
      <c r="E18" s="347" t="s">
        <v>135</v>
      </c>
      <c r="F18" s="346">
        <v>1</v>
      </c>
    </row>
    <row r="19" spans="1:6" x14ac:dyDescent="0.25">
      <c r="A19" s="351" t="s">
        <v>407</v>
      </c>
      <c r="C19" s="437" t="s">
        <v>397</v>
      </c>
      <c r="D19" s="437"/>
      <c r="E19" s="347" t="s">
        <v>135</v>
      </c>
      <c r="F19" s="346">
        <v>1</v>
      </c>
    </row>
    <row r="20" spans="1:6" x14ac:dyDescent="0.25">
      <c r="A20" s="351" t="s">
        <v>408</v>
      </c>
      <c r="C20" s="437" t="s">
        <v>398</v>
      </c>
      <c r="D20" s="437"/>
      <c r="E20" s="347" t="s">
        <v>135</v>
      </c>
      <c r="F20" s="346">
        <v>1</v>
      </c>
    </row>
    <row r="21" spans="1:6" x14ac:dyDescent="0.25">
      <c r="A21" s="351" t="s">
        <v>409</v>
      </c>
      <c r="C21" s="437" t="s">
        <v>399</v>
      </c>
      <c r="D21" s="437"/>
      <c r="E21" s="347" t="s">
        <v>135</v>
      </c>
      <c r="F21" s="346">
        <v>1</v>
      </c>
    </row>
    <row r="22" spans="1:6" x14ac:dyDescent="0.25">
      <c r="A22" s="351" t="s">
        <v>508</v>
      </c>
      <c r="C22" s="355" t="s">
        <v>507</v>
      </c>
      <c r="D22" s="355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419</v>
      </c>
      <c r="C23" s="442" t="s">
        <v>410</v>
      </c>
      <c r="D23" s="442"/>
      <c r="E23" s="345"/>
      <c r="F23" s="345"/>
    </row>
    <row r="24" spans="1:6" x14ac:dyDescent="0.25">
      <c r="A24" s="351" t="s">
        <v>425</v>
      </c>
      <c r="C24" s="443" t="s">
        <v>428</v>
      </c>
      <c r="D24" s="443"/>
      <c r="E24" s="347" t="s">
        <v>135</v>
      </c>
      <c r="F24" s="346">
        <v>1</v>
      </c>
    </row>
    <row r="25" spans="1:6" x14ac:dyDescent="0.25">
      <c r="A25" s="351" t="s">
        <v>426</v>
      </c>
      <c r="C25" s="443" t="s">
        <v>427</v>
      </c>
      <c r="D25" s="443"/>
      <c r="E25" s="347" t="s">
        <v>135</v>
      </c>
      <c r="F25" s="346">
        <v>1</v>
      </c>
    </row>
    <row r="26" spans="1:6" x14ac:dyDescent="0.25">
      <c r="A26" s="351" t="s">
        <v>429</v>
      </c>
      <c r="C26" s="443" t="s">
        <v>461</v>
      </c>
      <c r="D26" s="443"/>
      <c r="E26" s="310" t="s">
        <v>400</v>
      </c>
      <c r="F26" s="346">
        <v>1</v>
      </c>
    </row>
    <row r="27" spans="1:6" x14ac:dyDescent="0.25">
      <c r="A27" s="351" t="s">
        <v>452</v>
      </c>
      <c r="C27" s="438" t="s">
        <v>454</v>
      </c>
      <c r="D27" s="438"/>
      <c r="E27" s="310" t="s">
        <v>400</v>
      </c>
      <c r="F27" s="346">
        <v>1</v>
      </c>
    </row>
    <row r="28" spans="1:6" x14ac:dyDescent="0.25">
      <c r="A28" s="351" t="s">
        <v>430</v>
      </c>
      <c r="C28" s="443" t="s">
        <v>453</v>
      </c>
      <c r="D28" s="443"/>
      <c r="E28" s="310" t="s">
        <v>400</v>
      </c>
      <c r="F28" s="346">
        <v>1</v>
      </c>
    </row>
    <row r="29" spans="1:6" x14ac:dyDescent="0.25">
      <c r="A29" s="351" t="s">
        <v>455</v>
      </c>
      <c r="C29" s="443" t="s">
        <v>462</v>
      </c>
      <c r="D29" s="443"/>
      <c r="E29" s="310" t="s">
        <v>400</v>
      </c>
      <c r="F29" s="346">
        <v>1</v>
      </c>
    </row>
    <row r="30" spans="1:6" x14ac:dyDescent="0.25">
      <c r="A30" s="351" t="s">
        <v>456</v>
      </c>
      <c r="C30" s="438" t="s">
        <v>457</v>
      </c>
      <c r="D30" s="438"/>
      <c r="E30" s="310" t="s">
        <v>400</v>
      </c>
      <c r="F30" s="346">
        <v>1</v>
      </c>
    </row>
    <row r="31" spans="1:6" x14ac:dyDescent="0.25">
      <c r="A31" s="351" t="s">
        <v>458</v>
      </c>
      <c r="C31" s="438" t="s">
        <v>459</v>
      </c>
      <c r="D31" s="438"/>
      <c r="E31" s="310" t="s">
        <v>400</v>
      </c>
      <c r="F31" s="346">
        <v>1</v>
      </c>
    </row>
    <row r="32" spans="1:6" x14ac:dyDescent="0.25">
      <c r="A32" s="351" t="s">
        <v>460</v>
      </c>
      <c r="C32" s="438" t="s">
        <v>470</v>
      </c>
      <c r="D32" s="438"/>
      <c r="E32" s="310" t="s">
        <v>400</v>
      </c>
      <c r="F32" s="346">
        <v>1</v>
      </c>
    </row>
    <row r="33" spans="1:6" ht="15.75" customHeight="1" x14ac:dyDescent="0.25">
      <c r="A33" s="351" t="s">
        <v>465</v>
      </c>
      <c r="C33" s="443" t="s">
        <v>471</v>
      </c>
      <c r="D33" s="443"/>
      <c r="E33" s="310" t="s">
        <v>400</v>
      </c>
      <c r="F33" s="346">
        <v>1</v>
      </c>
    </row>
    <row r="34" spans="1:6" x14ac:dyDescent="0.25">
      <c r="A34" s="351" t="s">
        <v>468</v>
      </c>
      <c r="C34" s="438" t="s">
        <v>463</v>
      </c>
      <c r="D34" s="438"/>
      <c r="E34" s="310" t="s">
        <v>400</v>
      </c>
      <c r="F34" s="346">
        <v>1</v>
      </c>
    </row>
    <row r="35" spans="1:6" x14ac:dyDescent="0.25">
      <c r="A35" s="351" t="s">
        <v>472</v>
      </c>
      <c r="C35" s="438" t="s">
        <v>464</v>
      </c>
      <c r="D35" s="438"/>
      <c r="E35" s="310" t="s">
        <v>400</v>
      </c>
      <c r="F35" s="346">
        <v>1</v>
      </c>
    </row>
    <row r="36" spans="1:6" x14ac:dyDescent="0.25">
      <c r="A36" s="351" t="s">
        <v>473</v>
      </c>
      <c r="C36" s="438" t="s">
        <v>467</v>
      </c>
      <c r="D36" s="438"/>
      <c r="E36" s="347" t="s">
        <v>135</v>
      </c>
      <c r="F36" s="346">
        <v>1</v>
      </c>
    </row>
    <row r="37" spans="1:6" x14ac:dyDescent="0.25">
      <c r="A37" s="351" t="s">
        <v>474</v>
      </c>
      <c r="C37" s="438" t="s">
        <v>466</v>
      </c>
      <c r="D37" s="438"/>
      <c r="E37" s="310" t="s">
        <v>400</v>
      </c>
      <c r="F37" s="346">
        <v>1</v>
      </c>
    </row>
    <row r="38" spans="1:6" x14ac:dyDescent="0.25">
      <c r="A38" s="351" t="s">
        <v>475</v>
      </c>
      <c r="C38" s="438" t="s">
        <v>469</v>
      </c>
      <c r="D38" s="438"/>
      <c r="E38" s="310" t="s">
        <v>400</v>
      </c>
      <c r="F38" s="346">
        <v>1</v>
      </c>
    </row>
    <row r="39" spans="1:6" x14ac:dyDescent="0.25">
      <c r="A39" s="351" t="s">
        <v>514</v>
      </c>
      <c r="C39" s="438" t="s">
        <v>515</v>
      </c>
      <c r="D39" s="438"/>
      <c r="E39" s="310" t="s">
        <v>400</v>
      </c>
    </row>
    <row r="40" spans="1:6" x14ac:dyDescent="0.25">
      <c r="A40" s="351" t="s">
        <v>516</v>
      </c>
      <c r="C40" s="438" t="s">
        <v>517</v>
      </c>
      <c r="D40" s="438"/>
      <c r="E40" s="310" t="s">
        <v>400</v>
      </c>
    </row>
    <row r="41" spans="1:6" x14ac:dyDescent="0.25">
      <c r="C41" s="438"/>
      <c r="D41" s="438"/>
      <c r="E41" s="310" t="s">
        <v>400</v>
      </c>
    </row>
    <row r="42" spans="1:6" x14ac:dyDescent="0.25">
      <c r="C42" s="438"/>
      <c r="D42" s="438"/>
      <c r="E42" s="310" t="s">
        <v>400</v>
      </c>
    </row>
    <row r="43" spans="1:6" x14ac:dyDescent="0.25">
      <c r="C43" s="438"/>
      <c r="D43" s="438"/>
      <c r="E43" s="310" t="s">
        <v>400</v>
      </c>
    </row>
    <row r="44" spans="1:6" x14ac:dyDescent="0.25">
      <c r="A44" s="349">
        <v>5</v>
      </c>
      <c r="B44" s="345" t="s">
        <v>419</v>
      </c>
      <c r="C44" s="442" t="s">
        <v>411</v>
      </c>
      <c r="D44" s="442"/>
      <c r="E44" s="345"/>
      <c r="F44" s="345"/>
    </row>
    <row r="45" spans="1:6" x14ac:dyDescent="0.25">
      <c r="A45" s="351" t="s">
        <v>481</v>
      </c>
      <c r="C45" s="443" t="s">
        <v>476</v>
      </c>
      <c r="D45" s="443"/>
      <c r="E45" s="310" t="s">
        <v>400</v>
      </c>
    </row>
    <row r="46" spans="1:6" x14ac:dyDescent="0.25">
      <c r="A46" s="351" t="s">
        <v>482</v>
      </c>
      <c r="C46" s="443" t="s">
        <v>477</v>
      </c>
      <c r="D46" s="443"/>
      <c r="E46" s="310" t="s">
        <v>400</v>
      </c>
    </row>
    <row r="47" spans="1:6" x14ac:dyDescent="0.25">
      <c r="A47" s="351" t="s">
        <v>483</v>
      </c>
      <c r="C47" s="443" t="s">
        <v>478</v>
      </c>
      <c r="D47" s="443"/>
      <c r="E47" s="310" t="s">
        <v>400</v>
      </c>
    </row>
    <row r="48" spans="1:6" x14ac:dyDescent="0.25">
      <c r="A48" s="351" t="s">
        <v>484</v>
      </c>
      <c r="C48" s="438" t="s">
        <v>479</v>
      </c>
      <c r="D48" s="438"/>
      <c r="E48" s="310" t="s">
        <v>400</v>
      </c>
    </row>
    <row r="49" spans="1:6" x14ac:dyDescent="0.25">
      <c r="A49" s="351" t="s">
        <v>485</v>
      </c>
      <c r="C49" s="438" t="s">
        <v>480</v>
      </c>
      <c r="D49" s="438"/>
      <c r="E49" s="310" t="s">
        <v>400</v>
      </c>
    </row>
    <row r="50" spans="1:6" x14ac:dyDescent="0.25">
      <c r="C50" s="438"/>
      <c r="D50" s="438"/>
      <c r="E50" s="310" t="s">
        <v>400</v>
      </c>
    </row>
    <row r="51" spans="1:6" x14ac:dyDescent="0.25">
      <c r="C51" s="438"/>
      <c r="D51" s="438"/>
      <c r="E51" s="310" t="s">
        <v>400</v>
      </c>
    </row>
    <row r="52" spans="1:6" x14ac:dyDescent="0.25">
      <c r="C52" s="438"/>
      <c r="D52" s="438"/>
      <c r="E52" s="310" t="s">
        <v>400</v>
      </c>
    </row>
    <row r="53" spans="1:6" x14ac:dyDescent="0.25">
      <c r="C53" s="438"/>
      <c r="D53" s="438"/>
      <c r="E53" s="310" t="s">
        <v>400</v>
      </c>
    </row>
    <row r="54" spans="1:6" x14ac:dyDescent="0.25">
      <c r="C54" s="438"/>
      <c r="D54" s="438"/>
      <c r="E54" s="310" t="s">
        <v>400</v>
      </c>
    </row>
    <row r="55" spans="1:6" x14ac:dyDescent="0.25">
      <c r="C55" s="438"/>
      <c r="D55" s="438"/>
      <c r="E55" s="310" t="s">
        <v>400</v>
      </c>
    </row>
    <row r="56" spans="1:6" x14ac:dyDescent="0.25">
      <c r="A56" s="349">
        <v>6</v>
      </c>
      <c r="B56" s="345" t="s">
        <v>419</v>
      </c>
      <c r="C56" s="440" t="s">
        <v>412</v>
      </c>
      <c r="D56" s="440"/>
      <c r="E56" s="345"/>
      <c r="F56" s="345"/>
    </row>
    <row r="57" spans="1:6" x14ac:dyDescent="0.25">
      <c r="C57" s="439"/>
      <c r="D57" s="439"/>
      <c r="E57" s="345"/>
    </row>
    <row r="58" spans="1:6" x14ac:dyDescent="0.25">
      <c r="C58" s="439"/>
      <c r="D58" s="439"/>
      <c r="E58" s="345"/>
    </row>
    <row r="59" spans="1:6" x14ac:dyDescent="0.25">
      <c r="C59" s="439"/>
      <c r="D59" s="439"/>
      <c r="E59" s="345"/>
    </row>
    <row r="60" spans="1:6" x14ac:dyDescent="0.25">
      <c r="A60" s="349">
        <v>7</v>
      </c>
      <c r="B60" s="345" t="s">
        <v>419</v>
      </c>
      <c r="C60" s="442" t="s">
        <v>415</v>
      </c>
      <c r="D60" s="442"/>
      <c r="E60" s="345"/>
      <c r="F60" s="345"/>
    </row>
    <row r="61" spans="1:6" x14ac:dyDescent="0.25">
      <c r="C61" s="439"/>
      <c r="D61" s="439"/>
      <c r="E61" s="345"/>
    </row>
    <row r="62" spans="1:6" x14ac:dyDescent="0.25">
      <c r="C62" s="439"/>
      <c r="D62" s="439"/>
      <c r="E62" s="345"/>
    </row>
    <row r="63" spans="1:6" x14ac:dyDescent="0.25">
      <c r="C63" s="439"/>
      <c r="D63" s="439"/>
      <c r="E63" s="345"/>
    </row>
    <row r="64" spans="1:6" x14ac:dyDescent="0.25">
      <c r="A64" s="349">
        <v>8</v>
      </c>
      <c r="B64" s="345" t="s">
        <v>419</v>
      </c>
      <c r="C64" s="442" t="s">
        <v>416</v>
      </c>
      <c r="D64" s="442"/>
      <c r="E64" s="345"/>
      <c r="F64" s="345"/>
    </row>
    <row r="65" spans="1:6" x14ac:dyDescent="0.25">
      <c r="C65" s="439"/>
      <c r="D65" s="439"/>
      <c r="E65" s="345"/>
    </row>
    <row r="66" spans="1:6" x14ac:dyDescent="0.25">
      <c r="C66" s="439"/>
      <c r="D66" s="439"/>
      <c r="E66" s="345"/>
    </row>
    <row r="67" spans="1:6" x14ac:dyDescent="0.25">
      <c r="C67" s="439"/>
      <c r="D67" s="439"/>
      <c r="E67" s="345"/>
    </row>
    <row r="68" spans="1:6" x14ac:dyDescent="0.25">
      <c r="A68" s="349">
        <v>9</v>
      </c>
      <c r="B68" s="345" t="s">
        <v>419</v>
      </c>
      <c r="C68" s="442" t="s">
        <v>417</v>
      </c>
      <c r="D68" s="442"/>
      <c r="E68" s="345"/>
      <c r="F68" s="345"/>
    </row>
    <row r="69" spans="1:6" x14ac:dyDescent="0.25">
      <c r="C69" s="439"/>
      <c r="D69" s="439"/>
      <c r="E69" s="345"/>
    </row>
    <row r="70" spans="1:6" x14ac:dyDescent="0.25">
      <c r="C70" s="439"/>
      <c r="D70" s="439"/>
      <c r="E70" s="345"/>
    </row>
    <row r="71" spans="1:6" x14ac:dyDescent="0.25">
      <c r="C71" s="439"/>
      <c r="D71" s="439"/>
      <c r="E71" s="345"/>
    </row>
    <row r="72" spans="1:6" x14ac:dyDescent="0.25">
      <c r="A72" s="441">
        <v>10</v>
      </c>
      <c r="B72" s="444" t="s">
        <v>413</v>
      </c>
      <c r="C72" s="440" t="s">
        <v>414</v>
      </c>
      <c r="D72" s="440"/>
      <c r="E72" s="345"/>
      <c r="F72" s="345"/>
    </row>
    <row r="73" spans="1:6" x14ac:dyDescent="0.25">
      <c r="A73" s="441"/>
      <c r="B73" s="444"/>
      <c r="C73" s="440"/>
      <c r="D73" s="440"/>
      <c r="E73" s="345"/>
      <c r="F73" s="345"/>
    </row>
    <row r="74" spans="1:6" x14ac:dyDescent="0.25">
      <c r="C74" s="439"/>
      <c r="D74" s="439"/>
      <c r="E74" s="345"/>
    </row>
    <row r="75" spans="1:6" x14ac:dyDescent="0.25">
      <c r="C75" s="439"/>
      <c r="D75" s="439"/>
      <c r="E75" s="345"/>
    </row>
    <row r="76" spans="1:6" x14ac:dyDescent="0.25">
      <c r="C76" s="439"/>
      <c r="D76" s="439"/>
      <c r="E76" s="345"/>
    </row>
    <row r="77" spans="1:6" x14ac:dyDescent="0.25">
      <c r="A77" s="349">
        <v>11</v>
      </c>
      <c r="B77" s="345" t="s">
        <v>90</v>
      </c>
      <c r="C77" s="440" t="s">
        <v>421</v>
      </c>
      <c r="D77" s="440"/>
      <c r="E77" s="345"/>
      <c r="F77" s="345"/>
    </row>
    <row r="78" spans="1:6" x14ac:dyDescent="0.25">
      <c r="C78" s="439"/>
      <c r="D78" s="439"/>
      <c r="E78" s="345"/>
    </row>
    <row r="79" spans="1:6" x14ac:dyDescent="0.25">
      <c r="C79" s="439"/>
      <c r="D79" s="439"/>
      <c r="E79" s="345"/>
    </row>
    <row r="80" spans="1:6" x14ac:dyDescent="0.25">
      <c r="C80" s="439"/>
      <c r="D80" s="439"/>
      <c r="E80" s="345"/>
    </row>
    <row r="81" spans="1:6" ht="15" customHeight="1" x14ac:dyDescent="0.25">
      <c r="A81" s="345">
        <v>11</v>
      </c>
      <c r="B81" s="345" t="s">
        <v>90</v>
      </c>
      <c r="C81" s="449" t="s">
        <v>421</v>
      </c>
      <c r="D81" s="449"/>
      <c r="E81" s="348"/>
      <c r="F81" s="345"/>
    </row>
    <row r="82" spans="1:6" x14ac:dyDescent="0.25">
      <c r="A82" s="351" t="s">
        <v>137</v>
      </c>
      <c r="C82" s="437" t="s">
        <v>422</v>
      </c>
      <c r="D82" s="437"/>
      <c r="E82" s="347" t="s">
        <v>135</v>
      </c>
      <c r="F82" s="346">
        <v>1</v>
      </c>
    </row>
    <row r="83" spans="1:6" x14ac:dyDescent="0.25">
      <c r="A83" s="351" t="s">
        <v>424</v>
      </c>
      <c r="C83" s="437" t="s">
        <v>423</v>
      </c>
      <c r="D83" s="437"/>
      <c r="E83" s="347" t="s">
        <v>135</v>
      </c>
      <c r="F83" s="310">
        <v>1</v>
      </c>
    </row>
    <row r="84" spans="1:6" ht="15.75" customHeight="1" x14ac:dyDescent="0.25">
      <c r="A84" s="345">
        <v>12</v>
      </c>
      <c r="B84" s="345" t="s">
        <v>379</v>
      </c>
      <c r="C84" s="436" t="s">
        <v>501</v>
      </c>
      <c r="D84" s="436"/>
      <c r="E84" s="348"/>
      <c r="F84" s="345"/>
    </row>
    <row r="85" spans="1:6" x14ac:dyDescent="0.25">
      <c r="A85" s="351" t="s">
        <v>139</v>
      </c>
      <c r="C85" s="437" t="s">
        <v>502</v>
      </c>
      <c r="D85" s="437"/>
      <c r="E85" s="310" t="s">
        <v>400</v>
      </c>
      <c r="F85" s="346">
        <v>1</v>
      </c>
    </row>
    <row r="86" spans="1:6" x14ac:dyDescent="0.25">
      <c r="C86" s="437"/>
      <c r="D86" s="437"/>
    </row>
    <row r="91" spans="1:6" x14ac:dyDescent="0.25">
      <c r="C91" s="451"/>
      <c r="D91" s="451"/>
    </row>
    <row r="92" spans="1:6" x14ac:dyDescent="0.25">
      <c r="C92" s="450"/>
      <c r="D92" s="450"/>
    </row>
    <row r="93" spans="1:6" x14ac:dyDescent="0.25">
      <c r="C93" s="450"/>
      <c r="D93" s="450"/>
    </row>
    <row r="94" spans="1:6" x14ac:dyDescent="0.25">
      <c r="C94" s="450"/>
      <c r="D94" s="450"/>
    </row>
  </sheetData>
  <mergeCells count="88">
    <mergeCell ref="C94:D94"/>
    <mergeCell ref="C68:D68"/>
    <mergeCell ref="C72:D73"/>
    <mergeCell ref="C56:D56"/>
    <mergeCell ref="C19:D19"/>
    <mergeCell ref="C20:D20"/>
    <mergeCell ref="C21:D21"/>
    <mergeCell ref="C81:D81"/>
    <mergeCell ref="C91:D91"/>
    <mergeCell ref="C92:D92"/>
    <mergeCell ref="C93:D93"/>
    <mergeCell ref="C37:D37"/>
    <mergeCell ref="C82:D82"/>
    <mergeCell ref="C83:D83"/>
    <mergeCell ref="C48:D48"/>
    <mergeCell ref="C70:D70"/>
    <mergeCell ref="C26:D26"/>
    <mergeCell ref="C44:D44"/>
    <mergeCell ref="C76:D76"/>
    <mergeCell ref="C63:D63"/>
    <mergeCell ref="C65:D65"/>
    <mergeCell ref="C66:D66"/>
    <mergeCell ref="C67:D67"/>
    <mergeCell ref="C69:D69"/>
    <mergeCell ref="C40:D40"/>
    <mergeCell ref="C41:D41"/>
    <mergeCell ref="C42:D42"/>
    <mergeCell ref="C43:D43"/>
    <mergeCell ref="C46:D46"/>
    <mergeCell ref="C27:D27"/>
    <mergeCell ref="C1:D1"/>
    <mergeCell ref="C2:D2"/>
    <mergeCell ref="C3:D3"/>
    <mergeCell ref="C4:D4"/>
    <mergeCell ref="C5:D5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12:D12"/>
    <mergeCell ref="C13:D13"/>
    <mergeCell ref="C14:D14"/>
    <mergeCell ref="C15:D15"/>
    <mergeCell ref="C28:D28"/>
    <mergeCell ref="C29:D29"/>
    <mergeCell ref="C30:D30"/>
    <mergeCell ref="C31:D31"/>
    <mergeCell ref="B72:B73"/>
    <mergeCell ref="C34:D34"/>
    <mergeCell ref="C38:D38"/>
    <mergeCell ref="C39:D39"/>
    <mergeCell ref="C32:D32"/>
    <mergeCell ref="C33:D33"/>
    <mergeCell ref="C35:D35"/>
    <mergeCell ref="C36:D36"/>
    <mergeCell ref="C47:D47"/>
    <mergeCell ref="C45:D45"/>
    <mergeCell ref="A72:A73"/>
    <mergeCell ref="C49:D49"/>
    <mergeCell ref="C50:D50"/>
    <mergeCell ref="C51:D51"/>
    <mergeCell ref="C52:D52"/>
    <mergeCell ref="C53:D53"/>
    <mergeCell ref="C71:D71"/>
    <mergeCell ref="C57:D57"/>
    <mergeCell ref="C58:D58"/>
    <mergeCell ref="C59:D59"/>
    <mergeCell ref="C61:D61"/>
    <mergeCell ref="C62:D62"/>
    <mergeCell ref="C60:D60"/>
    <mergeCell ref="C64:D64"/>
    <mergeCell ref="C84:D84"/>
    <mergeCell ref="C85:D85"/>
    <mergeCell ref="C86:D86"/>
    <mergeCell ref="C54:D54"/>
    <mergeCell ref="C55:D55"/>
    <mergeCell ref="C78:D78"/>
    <mergeCell ref="C79:D79"/>
    <mergeCell ref="C80:D80"/>
    <mergeCell ref="C74:D74"/>
    <mergeCell ref="C75:D75"/>
    <mergeCell ref="C77:D77"/>
  </mergeCells>
  <conditionalFormatting sqref="E3">
    <cfRule type="containsText" dxfId="266" priority="138" operator="containsText" text="Ei tehdä">
      <formula>NOT(ISERROR(SEARCH("Ei tehdä",E3)))</formula>
    </cfRule>
    <cfRule type="containsText" dxfId="265" priority="139" operator="containsText" text="Valmis">
      <formula>NOT(ISERROR(SEARCH("Valmis",E3)))</formula>
    </cfRule>
    <cfRule type="containsText" dxfId="264" priority="140" operator="containsText" text="Kesken">
      <formula>NOT(ISERROR(SEARCH("Kesken",E3)))</formula>
    </cfRule>
    <cfRule type="containsBlanks" dxfId="263" priority="141">
      <formula>LEN(TRIM(E3))=0</formula>
    </cfRule>
  </conditionalFormatting>
  <conditionalFormatting sqref="E4">
    <cfRule type="containsText" dxfId="262" priority="133" operator="containsText" text="Ei tehdä">
      <formula>NOT(ISERROR(SEARCH("Ei tehdä",E4)))</formula>
    </cfRule>
    <cfRule type="containsText" dxfId="261" priority="134" operator="containsText" text="Valmis">
      <formula>NOT(ISERROR(SEARCH("Valmis",E4)))</formula>
    </cfRule>
    <cfRule type="containsText" dxfId="260" priority="135" operator="containsText" text="Kesken">
      <formula>NOT(ISERROR(SEARCH("Kesken",E4)))</formula>
    </cfRule>
    <cfRule type="containsBlanks" dxfId="259" priority="136">
      <formula>LEN(TRIM(E4))=0</formula>
    </cfRule>
  </conditionalFormatting>
  <conditionalFormatting sqref="E6 E8">
    <cfRule type="containsText" dxfId="258" priority="118" operator="containsText" text="Ei tehdä">
      <formula>NOT(ISERROR(SEARCH("Ei tehdä",E6)))</formula>
    </cfRule>
    <cfRule type="containsText" dxfId="257" priority="119" operator="containsText" text="Valmis">
      <formula>NOT(ISERROR(SEARCH("Valmis",E6)))</formula>
    </cfRule>
    <cfRule type="containsText" dxfId="256" priority="120" operator="containsText" text="Kesken">
      <formula>NOT(ISERROR(SEARCH("Kesken",E6)))</formula>
    </cfRule>
    <cfRule type="containsBlanks" dxfId="255" priority="121">
      <formula>LEN(TRIM(E6))=0</formula>
    </cfRule>
  </conditionalFormatting>
  <conditionalFormatting sqref="E12">
    <cfRule type="containsText" dxfId="254" priority="106" operator="containsText" text="Ei tehdä">
      <formula>NOT(ISERROR(SEARCH("Ei tehdä",E12)))</formula>
    </cfRule>
    <cfRule type="containsText" dxfId="253" priority="107" operator="containsText" text="Valmis">
      <formula>NOT(ISERROR(SEARCH("Valmis",E12)))</formula>
    </cfRule>
    <cfRule type="containsText" dxfId="252" priority="108" operator="containsText" text="Kesken">
      <formula>NOT(ISERROR(SEARCH("Kesken",E12)))</formula>
    </cfRule>
    <cfRule type="containsBlanks" dxfId="251" priority="109">
      <formula>LEN(TRIM(E12))=0</formula>
    </cfRule>
  </conditionalFormatting>
  <conditionalFormatting sqref="E13">
    <cfRule type="containsText" dxfId="250" priority="102" operator="containsText" text="Ei tehdä">
      <formula>NOT(ISERROR(SEARCH("Ei tehdä",E13)))</formula>
    </cfRule>
    <cfRule type="containsText" dxfId="249" priority="103" operator="containsText" text="Valmis">
      <formula>NOT(ISERROR(SEARCH("Valmis",E13)))</formula>
    </cfRule>
    <cfRule type="containsText" dxfId="248" priority="104" operator="containsText" text="Kesken">
      <formula>NOT(ISERROR(SEARCH("Kesken",E13)))</formula>
    </cfRule>
    <cfRule type="containsBlanks" dxfId="247" priority="105">
      <formula>LEN(TRIM(E13))=0</formula>
    </cfRule>
  </conditionalFormatting>
  <conditionalFormatting sqref="E14">
    <cfRule type="containsText" dxfId="246" priority="98" operator="containsText" text="Ei tehdä">
      <formula>NOT(ISERROR(SEARCH("Ei tehdä",E14)))</formula>
    </cfRule>
    <cfRule type="containsText" dxfId="245" priority="99" operator="containsText" text="Valmis">
      <formula>NOT(ISERROR(SEARCH("Valmis",E14)))</formula>
    </cfRule>
    <cfRule type="containsText" dxfId="244" priority="100" operator="containsText" text="Kesken">
      <formula>NOT(ISERROR(SEARCH("Kesken",E14)))</formula>
    </cfRule>
    <cfRule type="containsBlanks" dxfId="243" priority="101">
      <formula>LEN(TRIM(E14))=0</formula>
    </cfRule>
  </conditionalFormatting>
  <conditionalFormatting sqref="E16">
    <cfRule type="containsText" dxfId="242" priority="94" operator="containsText" text="Ei tehdä">
      <formula>NOT(ISERROR(SEARCH("Ei tehdä",E16)))</formula>
    </cfRule>
    <cfRule type="containsText" dxfId="241" priority="95" operator="containsText" text="Valmis">
      <formula>NOT(ISERROR(SEARCH("Valmis",E16)))</formula>
    </cfRule>
    <cfRule type="containsText" dxfId="240" priority="96" operator="containsText" text="Kesken">
      <formula>NOT(ISERROR(SEARCH("Kesken",E16)))</formula>
    </cfRule>
    <cfRule type="containsBlanks" dxfId="239" priority="97">
      <formula>LEN(TRIM(E16))=0</formula>
    </cfRule>
  </conditionalFormatting>
  <conditionalFormatting sqref="E17:E18">
    <cfRule type="containsText" dxfId="238" priority="90" operator="containsText" text="Ei tehdä">
      <formula>NOT(ISERROR(SEARCH("Ei tehdä",E17)))</formula>
    </cfRule>
    <cfRule type="containsText" dxfId="237" priority="91" operator="containsText" text="Valmis">
      <formula>NOT(ISERROR(SEARCH("Valmis",E17)))</formula>
    </cfRule>
    <cfRule type="containsText" dxfId="236" priority="92" operator="containsText" text="Kesken">
      <formula>NOT(ISERROR(SEARCH("Kesken",E17)))</formula>
    </cfRule>
    <cfRule type="containsBlanks" dxfId="235" priority="93">
      <formula>LEN(TRIM(E17))=0</formula>
    </cfRule>
  </conditionalFormatting>
  <conditionalFormatting sqref="E15">
    <cfRule type="containsText" dxfId="234" priority="82" operator="containsText" text="Ei tehdä">
      <formula>NOT(ISERROR(SEARCH("Ei tehdä",E15)))</formula>
    </cfRule>
    <cfRule type="containsText" dxfId="233" priority="83" operator="containsText" text="Valmis">
      <formula>NOT(ISERROR(SEARCH("Valmis",E15)))</formula>
    </cfRule>
    <cfRule type="containsText" dxfId="232" priority="84" operator="containsText" text="Kesken">
      <formula>NOT(ISERROR(SEARCH("Kesken",E15)))</formula>
    </cfRule>
    <cfRule type="containsBlanks" dxfId="231" priority="85">
      <formula>LEN(TRIM(E15))=0</formula>
    </cfRule>
  </conditionalFormatting>
  <conditionalFormatting sqref="E26">
    <cfRule type="containsText" dxfId="230" priority="70" operator="containsText" text="Ei tehdä">
      <formula>NOT(ISERROR(SEARCH("Ei tehdä",E26)))</formula>
    </cfRule>
    <cfRule type="containsText" dxfId="229" priority="71" operator="containsText" text="Valmis">
      <formula>NOT(ISERROR(SEARCH("Valmis",E26)))</formula>
    </cfRule>
    <cfRule type="containsText" dxfId="228" priority="72" operator="containsText" text="Kesken">
      <formula>NOT(ISERROR(SEARCH("Kesken",E26)))</formula>
    </cfRule>
    <cfRule type="containsBlanks" dxfId="227" priority="73">
      <formula>LEN(TRIM(E26))=0</formula>
    </cfRule>
  </conditionalFormatting>
  <conditionalFormatting sqref="E24">
    <cfRule type="containsText" dxfId="226" priority="66" operator="containsText" text="Ei tehdä">
      <formula>NOT(ISERROR(SEARCH("Ei tehdä",E24)))</formula>
    </cfRule>
    <cfRule type="containsText" dxfId="225" priority="67" operator="containsText" text="Valmis">
      <formula>NOT(ISERROR(SEARCH("Valmis",E24)))</formula>
    </cfRule>
    <cfRule type="containsText" dxfId="224" priority="68" operator="containsText" text="Kesken">
      <formula>NOT(ISERROR(SEARCH("Kesken",E24)))</formula>
    </cfRule>
    <cfRule type="containsBlanks" dxfId="223" priority="69">
      <formula>LEN(TRIM(E24))=0</formula>
    </cfRule>
  </conditionalFormatting>
  <conditionalFormatting sqref="E25">
    <cfRule type="containsText" dxfId="222" priority="62" operator="containsText" text="Ei tehdä">
      <formula>NOT(ISERROR(SEARCH("Ei tehdä",E25)))</formula>
    </cfRule>
    <cfRule type="containsText" dxfId="221" priority="63" operator="containsText" text="Valmis">
      <formula>NOT(ISERROR(SEARCH("Valmis",E25)))</formula>
    </cfRule>
    <cfRule type="containsText" dxfId="220" priority="64" operator="containsText" text="Kesken">
      <formula>NOT(ISERROR(SEARCH("Kesken",E25)))</formula>
    </cfRule>
    <cfRule type="containsBlanks" dxfId="219" priority="65">
      <formula>LEN(TRIM(E25))=0</formula>
    </cfRule>
  </conditionalFormatting>
  <conditionalFormatting sqref="E27:E35 E37:E43">
    <cfRule type="containsText" dxfId="218" priority="42" operator="containsText" text="Ei tehdä">
      <formula>NOT(ISERROR(SEARCH("Ei tehdä",E27)))</formula>
    </cfRule>
    <cfRule type="containsText" dxfId="217" priority="43" operator="containsText" text="Valmis">
      <formula>NOT(ISERROR(SEARCH("Valmis",E27)))</formula>
    </cfRule>
    <cfRule type="containsText" dxfId="216" priority="44" operator="containsText" text="Kesken">
      <formula>NOT(ISERROR(SEARCH("Kesken",E27)))</formula>
    </cfRule>
    <cfRule type="containsBlanks" dxfId="215" priority="45">
      <formula>LEN(TRIM(E27))=0</formula>
    </cfRule>
  </conditionalFormatting>
  <conditionalFormatting sqref="E45:E55">
    <cfRule type="containsText" dxfId="214" priority="38" operator="containsText" text="Ei tehdä">
      <formula>NOT(ISERROR(SEARCH("Ei tehdä",E45)))</formula>
    </cfRule>
    <cfRule type="containsText" dxfId="213" priority="39" operator="containsText" text="Valmis">
      <formula>NOT(ISERROR(SEARCH("Valmis",E45)))</formula>
    </cfRule>
    <cfRule type="containsText" dxfId="212" priority="40" operator="containsText" text="Kesken">
      <formula>NOT(ISERROR(SEARCH("Kesken",E45)))</formula>
    </cfRule>
    <cfRule type="containsBlanks" dxfId="211" priority="41">
      <formula>LEN(TRIM(E45))=0</formula>
    </cfRule>
  </conditionalFormatting>
  <conditionalFormatting sqref="E7">
    <cfRule type="containsText" dxfId="210" priority="34" operator="containsText" text="Ei tehdä">
      <formula>NOT(ISERROR(SEARCH("Ei tehdä",E7)))</formula>
    </cfRule>
    <cfRule type="containsText" dxfId="209" priority="35" operator="containsText" text="Valmis">
      <formula>NOT(ISERROR(SEARCH("Valmis",E7)))</formula>
    </cfRule>
    <cfRule type="containsText" dxfId="208" priority="36" operator="containsText" text="Kesken">
      <formula>NOT(ISERROR(SEARCH("Kesken",E7)))</formula>
    </cfRule>
    <cfRule type="containsBlanks" dxfId="207" priority="37">
      <formula>LEN(TRIM(E7))=0</formula>
    </cfRule>
  </conditionalFormatting>
  <conditionalFormatting sqref="E85:E86">
    <cfRule type="containsText" dxfId="206" priority="30" operator="containsText" text="Ei tehdä">
      <formula>NOT(ISERROR(SEARCH("Ei tehdä",E85)))</formula>
    </cfRule>
    <cfRule type="containsText" dxfId="205" priority="31" operator="containsText" text="Valmis">
      <formula>NOT(ISERROR(SEARCH("Valmis",E85)))</formula>
    </cfRule>
    <cfRule type="containsText" dxfId="204" priority="32" operator="containsText" text="Kesken">
      <formula>NOT(ISERROR(SEARCH("Kesken",E85)))</formula>
    </cfRule>
    <cfRule type="containsBlanks" dxfId="203" priority="33">
      <formula>LEN(TRIM(E85))=0</formula>
    </cfRule>
  </conditionalFormatting>
  <conditionalFormatting sqref="E11">
    <cfRule type="containsText" dxfId="202" priority="26" operator="containsText" text="Ei tehdä">
      <formula>NOT(ISERROR(SEARCH("Ei tehdä",E11)))</formula>
    </cfRule>
    <cfRule type="containsText" dxfId="201" priority="27" operator="containsText" text="Valmis">
      <formula>NOT(ISERROR(SEARCH("Valmis",E11)))</formula>
    </cfRule>
    <cfRule type="containsText" dxfId="200" priority="28" operator="containsText" text="Kesken">
      <formula>NOT(ISERROR(SEARCH("Kesken",E11)))</formula>
    </cfRule>
    <cfRule type="containsBlanks" dxfId="199" priority="29">
      <formula>LEN(TRIM(E11))=0</formula>
    </cfRule>
  </conditionalFormatting>
  <conditionalFormatting sqref="E19:E22">
    <cfRule type="containsText" dxfId="198" priority="21" operator="containsText" text="Ei tehdä">
      <formula>NOT(ISERROR(SEARCH("Ei tehdä",E19)))</formula>
    </cfRule>
    <cfRule type="containsText" dxfId="197" priority="22" operator="containsText" text="Valmis">
      <formula>NOT(ISERROR(SEARCH("Valmis",E19)))</formula>
    </cfRule>
    <cfRule type="containsText" dxfId="196" priority="23" operator="containsText" text="Kesken">
      <formula>NOT(ISERROR(SEARCH("Kesken",E19)))</formula>
    </cfRule>
    <cfRule type="containsBlanks" dxfId="195" priority="24">
      <formula>LEN(TRIM(E19))=0</formula>
    </cfRule>
  </conditionalFormatting>
  <conditionalFormatting sqref="E83">
    <cfRule type="containsText" dxfId="194" priority="16" operator="containsText" text="Ei tehdä">
      <formula>NOT(ISERROR(SEARCH("Ei tehdä",E83)))</formula>
    </cfRule>
    <cfRule type="containsText" dxfId="193" priority="17" operator="containsText" text="Valmis">
      <formula>NOT(ISERROR(SEARCH("Valmis",E83)))</formula>
    </cfRule>
    <cfRule type="containsText" dxfId="192" priority="18" operator="containsText" text="Kesken">
      <formula>NOT(ISERROR(SEARCH("Kesken",E83)))</formula>
    </cfRule>
    <cfRule type="containsBlanks" dxfId="191" priority="19">
      <formula>LEN(TRIM(E83))=0</formula>
    </cfRule>
  </conditionalFormatting>
  <conditionalFormatting sqref="E36">
    <cfRule type="containsText" dxfId="190" priority="11" operator="containsText" text="Ei tehdä">
      <formula>NOT(ISERROR(SEARCH("Ei tehdä",E36)))</formula>
    </cfRule>
    <cfRule type="containsText" dxfId="189" priority="12" operator="containsText" text="Valmis">
      <formula>NOT(ISERROR(SEARCH("Valmis",E36)))</formula>
    </cfRule>
    <cfRule type="containsText" dxfId="188" priority="13" operator="containsText" text="Kesken">
      <formula>NOT(ISERROR(SEARCH("Kesken",E36)))</formula>
    </cfRule>
    <cfRule type="containsBlanks" dxfId="187" priority="14">
      <formula>LEN(TRIM(E36))=0</formula>
    </cfRule>
  </conditionalFormatting>
  <conditionalFormatting sqref="E82">
    <cfRule type="containsText" dxfId="186" priority="6" operator="containsText" text="Ei tehdä">
      <formula>NOT(ISERROR(SEARCH("Ei tehdä",E82)))</formula>
    </cfRule>
    <cfRule type="containsText" dxfId="185" priority="7" operator="containsText" text="Valmis">
      <formula>NOT(ISERROR(SEARCH("Valmis",E82)))</formula>
    </cfRule>
    <cfRule type="containsText" dxfId="184" priority="8" operator="containsText" text="Kesken">
      <formula>NOT(ISERROR(SEARCH("Kesken",E82)))</formula>
    </cfRule>
    <cfRule type="containsBlanks" dxfId="183" priority="9">
      <formula>LEN(TRIM(E82))=0</formula>
    </cfRule>
  </conditionalFormatting>
  <conditionalFormatting sqref="E9">
    <cfRule type="containsText" dxfId="182" priority="1" operator="containsText" text="Ei tehdä">
      <formula>NOT(ISERROR(SEARCH("Ei tehdä",E9)))</formula>
    </cfRule>
    <cfRule type="containsText" dxfId="181" priority="2" operator="containsText" text="Valmis">
      <formula>NOT(ISERROR(SEARCH("Valmis",E9)))</formula>
    </cfRule>
    <cfRule type="containsText" dxfId="180" priority="3" operator="containsText" text="Kesken">
      <formula>NOT(ISERROR(SEARCH("Kesken",E9)))</formula>
    </cfRule>
    <cfRule type="containsBlanks" dxfId="179" priority="4">
      <formula>LEN(TRIM(E9))=0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7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32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5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0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15" operator="containsText" id="{5B9F05E8-EC48-4E9E-9174-866C6023FF85}">
            <xm:f>NOT(ISERROR(SEARCH("""",E83)))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ontainsText" priority="10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" operator="containsText" id="{476C25DE-33C8-4188-948E-AB4436013AD0}">
            <xm:f>NOT(ISERROR(SEARCH("""",E82)))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3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68" t="s">
        <v>84</v>
      </c>
      <c r="C2" s="469"/>
      <c r="D2" s="470" t="s">
        <v>490</v>
      </c>
      <c r="E2" s="471"/>
      <c r="F2" s="472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3"/>
      <c r="E3" s="474"/>
      <c r="F3" s="475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3"/>
      <c r="E4" s="474"/>
      <c r="F4" s="475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3"/>
      <c r="E5" s="474"/>
      <c r="F5" s="475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6"/>
      <c r="E6" s="477"/>
      <c r="F6" s="478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6" t="s">
        <v>87</v>
      </c>
      <c r="F9" s="447"/>
      <c r="G9" s="479" t="s">
        <v>88</v>
      </c>
      <c r="H9" s="48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36" t="s">
        <v>377</v>
      </c>
      <c r="F10" s="436"/>
      <c r="G10" s="456"/>
      <c r="H10" s="456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49" t="s">
        <v>381</v>
      </c>
      <c r="F11" s="449"/>
      <c r="G11" s="456"/>
      <c r="H11" s="456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36" t="s">
        <v>380</v>
      </c>
      <c r="F12" s="436"/>
      <c r="G12" s="456"/>
      <c r="H12" s="456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419</v>
      </c>
      <c r="E13" s="442" t="s">
        <v>410</v>
      </c>
      <c r="F13" s="442"/>
      <c r="G13" s="456"/>
      <c r="H13" s="456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49" t="s">
        <v>421</v>
      </c>
      <c r="F14" s="449"/>
      <c r="G14" s="456"/>
      <c r="H14" s="456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36" t="s">
        <v>501</v>
      </c>
      <c r="F15" s="436"/>
      <c r="G15" s="456"/>
      <c r="H15" s="456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58"/>
      <c r="F16" s="458"/>
      <c r="G16" s="457"/>
      <c r="H16" s="457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66"/>
      <c r="F18" s="466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1" t="s">
        <v>92</v>
      </c>
      <c r="D19" s="462"/>
      <c r="E19" s="463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4" t="s">
        <v>96</v>
      </c>
      <c r="E21" s="465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431</v>
      </c>
      <c r="L21" s="28" t="s">
        <v>432</v>
      </c>
      <c r="M21" s="28" t="s">
        <v>102</v>
      </c>
      <c r="N21" s="28" t="s">
        <v>433</v>
      </c>
      <c r="O21" s="28" t="s">
        <v>103</v>
      </c>
      <c r="P21" s="28" t="s">
        <v>434</v>
      </c>
      <c r="Q21" s="28" t="s">
        <v>125</v>
      </c>
      <c r="R21" s="28" t="s">
        <v>435</v>
      </c>
      <c r="S21" s="28" t="s">
        <v>436</v>
      </c>
      <c r="T21" s="28" t="s">
        <v>437</v>
      </c>
    </row>
    <row r="22" spans="1:20" ht="15.75" x14ac:dyDescent="0.25">
      <c r="B22" s="357" t="s">
        <v>104</v>
      </c>
      <c r="C22" s="358"/>
      <c r="D22" s="467" t="s">
        <v>378</v>
      </c>
      <c r="E22" s="467"/>
      <c r="F22" s="347" t="s">
        <v>135</v>
      </c>
      <c r="G22" s="358"/>
      <c r="H22" s="358" t="s">
        <v>106</v>
      </c>
      <c r="I22" s="358"/>
      <c r="J22" s="365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7" t="s">
        <v>107</v>
      </c>
      <c r="C23" s="358"/>
      <c r="D23" s="459" t="s">
        <v>108</v>
      </c>
      <c r="E23" s="459"/>
      <c r="F23" s="347" t="s">
        <v>135</v>
      </c>
      <c r="G23" s="358"/>
      <c r="H23" s="358" t="s">
        <v>375</v>
      </c>
      <c r="I23" s="358"/>
      <c r="J23" s="365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9" t="s">
        <v>109</v>
      </c>
      <c r="C24" s="360"/>
      <c r="D24" s="455" t="s">
        <v>382</v>
      </c>
      <c r="E24" s="455"/>
      <c r="F24" s="347" t="s">
        <v>135</v>
      </c>
      <c r="G24" s="360"/>
      <c r="H24" s="358" t="s">
        <v>375</v>
      </c>
      <c r="I24" s="360"/>
      <c r="J24" s="366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9" t="s">
        <v>486</v>
      </c>
      <c r="C25" s="360"/>
      <c r="D25" s="361" t="s">
        <v>487</v>
      </c>
      <c r="E25" s="361"/>
      <c r="F25" s="310" t="s">
        <v>400</v>
      </c>
      <c r="G25" s="360"/>
      <c r="H25" s="360"/>
      <c r="I25" s="360"/>
      <c r="J25" s="366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9" t="s">
        <v>488</v>
      </c>
      <c r="C26" s="360"/>
      <c r="D26" s="460" t="s">
        <v>489</v>
      </c>
      <c r="E26" s="460"/>
      <c r="F26" s="347" t="s">
        <v>135</v>
      </c>
      <c r="G26" s="360"/>
      <c r="H26" s="360" t="s">
        <v>106</v>
      </c>
      <c r="I26" s="360"/>
      <c r="J26" s="366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9" t="s">
        <v>510</v>
      </c>
      <c r="C27" s="364"/>
      <c r="D27" s="362" t="s">
        <v>511</v>
      </c>
      <c r="E27" s="362"/>
      <c r="F27" s="310" t="s">
        <v>400</v>
      </c>
      <c r="G27" s="364"/>
      <c r="H27" s="364" t="s">
        <v>106</v>
      </c>
      <c r="I27" s="364"/>
      <c r="J27" s="366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6"/>
      <c r="R27" s="356"/>
      <c r="S27" s="356"/>
      <c r="T27" s="356"/>
    </row>
    <row r="28" spans="1:20" ht="15.75" x14ac:dyDescent="0.25">
      <c r="B28" s="357" t="s">
        <v>110</v>
      </c>
      <c r="C28" s="358"/>
      <c r="D28" s="452" t="s">
        <v>389</v>
      </c>
      <c r="E28" s="452"/>
      <c r="F28" s="347" t="s">
        <v>135</v>
      </c>
      <c r="G28" s="358"/>
      <c r="H28" s="358" t="s">
        <v>375</v>
      </c>
      <c r="I28" s="358"/>
      <c r="J28" s="365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7" t="s">
        <v>81</v>
      </c>
      <c r="C29" s="358"/>
      <c r="D29" s="452" t="s">
        <v>390</v>
      </c>
      <c r="E29" s="452"/>
      <c r="F29" s="347" t="s">
        <v>135</v>
      </c>
      <c r="G29" s="358"/>
      <c r="H29" s="358" t="s">
        <v>374</v>
      </c>
      <c r="I29" s="358"/>
      <c r="J29" s="365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7" t="s">
        <v>401</v>
      </c>
      <c r="C30" s="358"/>
      <c r="D30" s="452" t="s">
        <v>391</v>
      </c>
      <c r="E30" s="452"/>
      <c r="F30" s="347" t="s">
        <v>135</v>
      </c>
      <c r="G30" s="358"/>
      <c r="H30" s="358" t="s">
        <v>375</v>
      </c>
      <c r="I30" s="358"/>
      <c r="J30" s="365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7" t="s">
        <v>402</v>
      </c>
      <c r="C31" s="358"/>
      <c r="D31" s="452" t="s">
        <v>392</v>
      </c>
      <c r="E31" s="452"/>
      <c r="F31" s="347" t="s">
        <v>135</v>
      </c>
      <c r="G31" s="358"/>
      <c r="H31" s="358" t="s">
        <v>375</v>
      </c>
      <c r="I31" s="358"/>
      <c r="J31" s="365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7" t="s">
        <v>403</v>
      </c>
      <c r="C32" s="358"/>
      <c r="D32" s="452" t="s">
        <v>393</v>
      </c>
      <c r="E32" s="452"/>
      <c r="F32" s="347" t="s">
        <v>135</v>
      </c>
      <c r="G32" s="358"/>
      <c r="H32" s="358" t="s">
        <v>375</v>
      </c>
      <c r="I32" s="358"/>
      <c r="J32" s="365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7" t="s">
        <v>404</v>
      </c>
      <c r="C33" s="358"/>
      <c r="D33" s="452" t="s">
        <v>394</v>
      </c>
      <c r="E33" s="452"/>
      <c r="F33" s="347" t="s">
        <v>135</v>
      </c>
      <c r="G33" s="358"/>
      <c r="H33" s="358" t="s">
        <v>374</v>
      </c>
      <c r="I33" s="358"/>
      <c r="J33" s="365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7" t="s">
        <v>405</v>
      </c>
      <c r="C34" s="358"/>
      <c r="D34" s="452" t="s">
        <v>395</v>
      </c>
      <c r="E34" s="452"/>
      <c r="F34" s="347" t="s">
        <v>135</v>
      </c>
      <c r="G34" s="358"/>
      <c r="H34" s="358" t="s">
        <v>374</v>
      </c>
      <c r="I34" s="358"/>
      <c r="J34" s="365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7" t="s">
        <v>406</v>
      </c>
      <c r="C35" s="358"/>
      <c r="D35" s="452" t="s">
        <v>396</v>
      </c>
      <c r="E35" s="452"/>
      <c r="F35" s="347" t="s">
        <v>135</v>
      </c>
      <c r="G35" s="358"/>
      <c r="H35" s="358" t="s">
        <v>374</v>
      </c>
      <c r="I35" s="358"/>
      <c r="J35" s="365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7" t="s">
        <v>407</v>
      </c>
      <c r="C36" s="358"/>
      <c r="D36" s="452" t="s">
        <v>397</v>
      </c>
      <c r="E36" s="452"/>
      <c r="F36" s="347" t="s">
        <v>135</v>
      </c>
      <c r="G36" s="358"/>
      <c r="H36" s="358" t="s">
        <v>375</v>
      </c>
      <c r="I36" s="358"/>
      <c r="J36" s="365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7" t="s">
        <v>408</v>
      </c>
      <c r="C37" s="358"/>
      <c r="D37" s="452" t="s">
        <v>398</v>
      </c>
      <c r="E37" s="452"/>
      <c r="F37" s="347" t="s">
        <v>135</v>
      </c>
      <c r="G37" s="358"/>
      <c r="H37" s="358" t="s">
        <v>375</v>
      </c>
      <c r="I37" s="358"/>
      <c r="J37" s="365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7" t="s">
        <v>409</v>
      </c>
      <c r="C38" s="358"/>
      <c r="D38" s="452" t="s">
        <v>399</v>
      </c>
      <c r="E38" s="452"/>
      <c r="F38" s="347" t="s">
        <v>135</v>
      </c>
      <c r="G38" s="358"/>
      <c r="H38" s="358" t="s">
        <v>375</v>
      </c>
      <c r="I38" s="358"/>
      <c r="J38" s="365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7" t="s">
        <v>508</v>
      </c>
      <c r="C39" s="358"/>
      <c r="D39" s="363" t="s">
        <v>507</v>
      </c>
      <c r="E39" s="363"/>
      <c r="F39" s="347" t="s">
        <v>135</v>
      </c>
      <c r="G39" s="358"/>
      <c r="H39" s="358" t="s">
        <v>374</v>
      </c>
      <c r="I39" s="358"/>
      <c r="J39" s="365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6"/>
      <c r="R39" s="356"/>
      <c r="S39" s="356"/>
      <c r="T39" s="356"/>
    </row>
    <row r="40" spans="2:20" ht="15.75" x14ac:dyDescent="0.25">
      <c r="B40" s="359" t="s">
        <v>425</v>
      </c>
      <c r="C40" s="360"/>
      <c r="D40" s="453" t="s">
        <v>428</v>
      </c>
      <c r="E40" s="453"/>
      <c r="F40" s="347" t="s">
        <v>135</v>
      </c>
      <c r="G40" s="360"/>
      <c r="H40" s="360" t="s">
        <v>374</v>
      </c>
      <c r="I40" s="360"/>
      <c r="J40" s="366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9" t="s">
        <v>426</v>
      </c>
      <c r="C41" s="360"/>
      <c r="D41" s="453" t="s">
        <v>427</v>
      </c>
      <c r="E41" s="453"/>
      <c r="F41" s="347" t="s">
        <v>135</v>
      </c>
      <c r="G41" s="360"/>
      <c r="H41" s="360" t="s">
        <v>374</v>
      </c>
      <c r="I41" s="360"/>
      <c r="J41" s="366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9" t="s">
        <v>429</v>
      </c>
      <c r="C42" s="360"/>
      <c r="D42" s="453" t="s">
        <v>461</v>
      </c>
      <c r="E42" s="453"/>
      <c r="F42" s="310" t="s">
        <v>400</v>
      </c>
      <c r="G42" s="360"/>
      <c r="H42" s="360"/>
      <c r="I42" s="360"/>
      <c r="J42" s="366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9" t="s">
        <v>452</v>
      </c>
      <c r="C43" s="360"/>
      <c r="D43" s="454" t="s">
        <v>454</v>
      </c>
      <c r="E43" s="454"/>
      <c r="F43" s="310" t="s">
        <v>400</v>
      </c>
      <c r="G43" s="360"/>
      <c r="H43" s="360"/>
      <c r="I43" s="360"/>
      <c r="J43" s="366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9" t="s">
        <v>430</v>
      </c>
      <c r="C44" s="360"/>
      <c r="D44" s="453" t="s">
        <v>453</v>
      </c>
      <c r="E44" s="453"/>
      <c r="F44" s="310" t="s">
        <v>400</v>
      </c>
      <c r="G44" s="360"/>
      <c r="H44" s="360"/>
      <c r="I44" s="360"/>
      <c r="J44" s="366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9" t="s">
        <v>455</v>
      </c>
      <c r="C45" s="360"/>
      <c r="D45" s="453" t="s">
        <v>462</v>
      </c>
      <c r="E45" s="453"/>
      <c r="F45" s="310" t="s">
        <v>400</v>
      </c>
      <c r="G45" s="360"/>
      <c r="H45" s="360"/>
      <c r="I45" s="360"/>
      <c r="J45" s="366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9" t="s">
        <v>456</v>
      </c>
      <c r="C46" s="360"/>
      <c r="D46" s="454" t="s">
        <v>457</v>
      </c>
      <c r="E46" s="454"/>
      <c r="F46" s="310" t="s">
        <v>400</v>
      </c>
      <c r="G46" s="360"/>
      <c r="H46" s="360"/>
      <c r="I46" s="360"/>
      <c r="J46" s="366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9" t="s">
        <v>458</v>
      </c>
      <c r="C47" s="360"/>
      <c r="D47" s="454" t="s">
        <v>459</v>
      </c>
      <c r="E47" s="454"/>
      <c r="F47" s="310" t="s">
        <v>400</v>
      </c>
      <c r="G47" s="360"/>
      <c r="H47" s="360"/>
      <c r="I47" s="360"/>
      <c r="J47" s="366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9" t="s">
        <v>460</v>
      </c>
      <c r="C48" s="360"/>
      <c r="D48" s="454" t="s">
        <v>470</v>
      </c>
      <c r="E48" s="454"/>
      <c r="F48" s="310" t="s">
        <v>400</v>
      </c>
      <c r="G48" s="360"/>
      <c r="H48" s="360"/>
      <c r="I48" s="360"/>
      <c r="J48" s="366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9" t="s">
        <v>465</v>
      </c>
      <c r="C49" s="360"/>
      <c r="D49" s="453" t="s">
        <v>471</v>
      </c>
      <c r="E49" s="453"/>
      <c r="F49" s="310" t="s">
        <v>400</v>
      </c>
      <c r="G49" s="360"/>
      <c r="H49" s="360"/>
      <c r="I49" s="360"/>
      <c r="J49" s="366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9" t="s">
        <v>468</v>
      </c>
      <c r="C50" s="360"/>
      <c r="D50" s="454" t="s">
        <v>463</v>
      </c>
      <c r="E50" s="454"/>
      <c r="F50" s="310" t="s">
        <v>400</v>
      </c>
      <c r="G50" s="360"/>
      <c r="H50" s="360"/>
      <c r="I50" s="360"/>
      <c r="J50" s="366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9" t="s">
        <v>472</v>
      </c>
      <c r="C51" s="360"/>
      <c r="D51" s="454" t="s">
        <v>464</v>
      </c>
      <c r="E51" s="454"/>
      <c r="F51" s="310" t="s">
        <v>400</v>
      </c>
      <c r="G51" s="360"/>
      <c r="H51" s="360"/>
      <c r="I51" s="360"/>
      <c r="J51" s="366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9" t="s">
        <v>473</v>
      </c>
      <c r="C52" s="360"/>
      <c r="D52" s="454" t="s">
        <v>467</v>
      </c>
      <c r="E52" s="454"/>
      <c r="F52" s="347" t="s">
        <v>135</v>
      </c>
      <c r="G52" s="360"/>
      <c r="H52" s="360" t="s">
        <v>375</v>
      </c>
      <c r="I52" s="360"/>
      <c r="J52" s="366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9" t="s">
        <v>474</v>
      </c>
      <c r="C53" s="360"/>
      <c r="D53" s="454" t="s">
        <v>466</v>
      </c>
      <c r="E53" s="454"/>
      <c r="F53" s="310" t="s">
        <v>400</v>
      </c>
      <c r="G53" s="360"/>
      <c r="H53" s="360"/>
      <c r="I53" s="360"/>
      <c r="J53" s="366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9" t="s">
        <v>475</v>
      </c>
      <c r="C54" s="360"/>
      <c r="D54" s="454" t="s">
        <v>469</v>
      </c>
      <c r="E54" s="454"/>
      <c r="F54" s="310" t="s">
        <v>400</v>
      </c>
      <c r="G54" s="360"/>
      <c r="H54" s="360"/>
      <c r="I54" s="360"/>
      <c r="J54" s="366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7" t="s">
        <v>137</v>
      </c>
      <c r="C55" s="358"/>
      <c r="D55" s="452" t="s">
        <v>422</v>
      </c>
      <c r="E55" s="452"/>
      <c r="F55" s="347" t="s">
        <v>135</v>
      </c>
      <c r="G55" s="358"/>
      <c r="H55" s="358" t="s">
        <v>374</v>
      </c>
      <c r="I55" s="358"/>
      <c r="J55" s="365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7" t="s">
        <v>424</v>
      </c>
      <c r="C56" s="358"/>
      <c r="D56" s="452" t="s">
        <v>423</v>
      </c>
      <c r="E56" s="452"/>
      <c r="F56" s="347" t="s">
        <v>135</v>
      </c>
      <c r="G56" s="358"/>
      <c r="H56" s="358" t="s">
        <v>374</v>
      </c>
      <c r="I56" s="358"/>
      <c r="J56" s="365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9" t="s">
        <v>139</v>
      </c>
      <c r="C57" s="360"/>
      <c r="D57" s="455" t="s">
        <v>502</v>
      </c>
      <c r="E57" s="455"/>
      <c r="F57" s="310" t="s">
        <v>400</v>
      </c>
      <c r="G57" s="360"/>
      <c r="H57" s="360"/>
      <c r="I57" s="360"/>
      <c r="J57" s="366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3"/>
      <c r="E58" s="443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3"/>
      <c r="E59" s="443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3"/>
      <c r="E60" s="443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3"/>
      <c r="E61" s="443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3"/>
      <c r="E62" s="443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3"/>
      <c r="E63" s="443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3"/>
      <c r="E64" s="443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3"/>
      <c r="E65" s="443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B2:C2"/>
    <mergeCell ref="D2:F6"/>
    <mergeCell ref="G9:H9"/>
    <mergeCell ref="E10:F10"/>
    <mergeCell ref="G10:H10"/>
    <mergeCell ref="E9:F9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D23:E23"/>
    <mergeCell ref="D24:E24"/>
    <mergeCell ref="D26:E26"/>
    <mergeCell ref="D28:E28"/>
    <mergeCell ref="D50:E50"/>
    <mergeCell ref="D45:E45"/>
    <mergeCell ref="D46:E46"/>
    <mergeCell ref="D47:E47"/>
    <mergeCell ref="D60:E60"/>
    <mergeCell ref="D61:E61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6:E56"/>
    <mergeCell ref="D55:E55"/>
    <mergeCell ref="G16:H16"/>
    <mergeCell ref="E15:F15"/>
    <mergeCell ref="E16:F16"/>
    <mergeCell ref="D37:E37"/>
    <mergeCell ref="D38:E38"/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42" activePane="bottomLeft" state="frozen"/>
      <selection pane="bottomLeft" activeCell="D53" sqref="D53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7" t="s">
        <v>114</v>
      </c>
      <c r="B1" s="508"/>
      <c r="C1" s="508"/>
      <c r="D1" s="508"/>
      <c r="E1" s="508"/>
      <c r="F1" s="509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10" t="s">
        <v>36</v>
      </c>
      <c r="E2" s="510"/>
      <c r="F2" s="511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41.25</v>
      </c>
      <c r="C3" s="177"/>
      <c r="D3" s="512"/>
      <c r="E3" s="513"/>
      <c r="F3" s="514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45.25</v>
      </c>
      <c r="C4" s="177"/>
      <c r="D4" s="492"/>
      <c r="E4" s="493"/>
      <c r="F4" s="494"/>
      <c r="G4" s="56"/>
      <c r="H4" s="29"/>
    </row>
    <row r="5" spans="1:8" ht="18" customHeight="1" x14ac:dyDescent="0.25">
      <c r="A5" s="58"/>
      <c r="B5" s="87"/>
      <c r="C5" s="177"/>
      <c r="D5" s="492"/>
      <c r="E5" s="493"/>
      <c r="F5" s="494"/>
      <c r="G5" s="56"/>
      <c r="H5" s="29"/>
    </row>
    <row r="6" spans="1:8" ht="18" customHeight="1" x14ac:dyDescent="0.25">
      <c r="A6" s="58"/>
      <c r="B6" s="87"/>
      <c r="C6" s="177"/>
      <c r="D6" s="492"/>
      <c r="E6" s="493"/>
      <c r="F6" s="494"/>
      <c r="G6" s="56"/>
      <c r="H6" s="29"/>
    </row>
    <row r="7" spans="1:8" ht="18" customHeight="1" x14ac:dyDescent="0.25">
      <c r="A7" s="59"/>
      <c r="B7" s="87"/>
      <c r="C7" s="177"/>
      <c r="D7" s="493"/>
      <c r="E7" s="493"/>
      <c r="F7" s="493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5" t="s">
        <v>37</v>
      </c>
      <c r="B9" s="497">
        <f>SUM(B3:B8)</f>
        <v>86.5</v>
      </c>
      <c r="C9" s="499" t="str">
        <f>IF((SUM(C3:C7)=0),"",SUM(C3:C7))</f>
        <v/>
      </c>
      <c r="D9" s="501" t="s">
        <v>38</v>
      </c>
      <c r="E9" s="503">
        <f>SUMIF($D$14:$D$103,"Daily scrum / Teams",$E$14:$E$103) / 2</f>
        <v>2.25</v>
      </c>
      <c r="F9" s="505"/>
      <c r="G9" s="56"/>
      <c r="H9" s="29"/>
    </row>
    <row r="10" spans="1:8" s="10" customFormat="1" ht="18" customHeight="1" x14ac:dyDescent="0.25">
      <c r="A10" s="496"/>
      <c r="B10" s="498"/>
      <c r="C10" s="500"/>
      <c r="D10" s="502"/>
      <c r="E10" s="504"/>
      <c r="F10" s="506"/>
      <c r="G10" s="56"/>
      <c r="H10" s="29"/>
    </row>
    <row r="11" spans="1:8" s="10" customFormat="1" ht="18" customHeight="1" x14ac:dyDescent="0.25">
      <c r="A11" s="481" t="s">
        <v>39</v>
      </c>
      <c r="B11" s="482"/>
      <c r="C11" s="483"/>
      <c r="D11" s="482"/>
      <c r="E11" s="484"/>
      <c r="F11" s="485"/>
      <c r="G11" s="62"/>
      <c r="H11" s="29"/>
    </row>
    <row r="12" spans="1:8" ht="18" customHeight="1" x14ac:dyDescent="0.25">
      <c r="A12" s="486" t="s">
        <v>40</v>
      </c>
      <c r="B12" s="487" t="s">
        <v>21</v>
      </c>
      <c r="C12" s="488" t="s">
        <v>41</v>
      </c>
      <c r="D12" s="489"/>
      <c r="E12" s="490" t="s">
        <v>42</v>
      </c>
      <c r="F12" s="491" t="s">
        <v>43</v>
      </c>
      <c r="G12" s="62"/>
      <c r="H12" s="29"/>
    </row>
    <row r="13" spans="1:8" ht="18" customHeight="1" x14ac:dyDescent="0.25">
      <c r="A13" s="486"/>
      <c r="B13" s="487"/>
      <c r="C13" s="183" t="s">
        <v>44</v>
      </c>
      <c r="D13" s="79" t="s">
        <v>45</v>
      </c>
      <c r="E13" s="490"/>
      <c r="F13" s="491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439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440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442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441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447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446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505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504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507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506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509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509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374</v>
      </c>
      <c r="C40" s="192"/>
      <c r="D40" s="193" t="s">
        <v>509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375</v>
      </c>
      <c r="C41" s="192"/>
      <c r="D41" s="193" t="s">
        <v>509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374</v>
      </c>
      <c r="C42" s="192"/>
      <c r="D42" s="193" t="s">
        <v>384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375</v>
      </c>
      <c r="C43" s="192"/>
      <c r="D43" s="193" t="s">
        <v>384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374</v>
      </c>
      <c r="C44" s="192"/>
      <c r="D44" s="367" t="s">
        <v>512</v>
      </c>
      <c r="E44" s="331">
        <v>1</v>
      </c>
      <c r="F44" s="195"/>
      <c r="G44" s="56"/>
      <c r="H44" s="29"/>
    </row>
    <row r="45" spans="1:8" ht="18" customHeight="1" x14ac:dyDescent="0.25">
      <c r="A45" s="174">
        <v>43935</v>
      </c>
      <c r="B45" s="191" t="s">
        <v>375</v>
      </c>
      <c r="C45" s="192"/>
      <c r="D45" s="367" t="s">
        <v>512</v>
      </c>
      <c r="E45" s="331">
        <v>1</v>
      </c>
      <c r="F45" s="195"/>
      <c r="G45" s="56"/>
      <c r="H45" s="29"/>
    </row>
    <row r="46" spans="1:8" ht="18" customHeight="1" x14ac:dyDescent="0.25">
      <c r="A46" s="174">
        <v>43936</v>
      </c>
      <c r="B46" s="191" t="s">
        <v>374</v>
      </c>
      <c r="C46" s="192"/>
      <c r="D46" s="193" t="s">
        <v>384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375</v>
      </c>
      <c r="C47" s="192"/>
      <c r="D47" s="193" t="s">
        <v>384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374</v>
      </c>
      <c r="C48" s="192"/>
      <c r="D48" s="367" t="s">
        <v>513</v>
      </c>
      <c r="E48" s="331">
        <v>4</v>
      </c>
      <c r="F48" s="195"/>
      <c r="G48" s="56"/>
      <c r="H48" s="29"/>
    </row>
    <row r="49" spans="1:8" ht="18" customHeight="1" x14ac:dyDescent="0.25">
      <c r="A49" s="174">
        <v>43939</v>
      </c>
      <c r="B49" s="191" t="s">
        <v>375</v>
      </c>
      <c r="C49" s="192"/>
      <c r="D49" s="367" t="s">
        <v>513</v>
      </c>
      <c r="E49" s="331">
        <v>4</v>
      </c>
      <c r="F49" s="195"/>
      <c r="G49" s="56"/>
      <c r="H49" s="29"/>
    </row>
    <row r="50" spans="1:8" ht="18" customHeight="1" x14ac:dyDescent="0.25">
      <c r="A50" s="174">
        <v>43940</v>
      </c>
      <c r="B50" s="191" t="s">
        <v>374</v>
      </c>
      <c r="C50" s="192"/>
      <c r="D50" s="193" t="s">
        <v>384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375</v>
      </c>
      <c r="C51" s="192"/>
      <c r="D51" s="193" t="s">
        <v>384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68" t="s">
        <v>84</v>
      </c>
      <c r="C2" s="469"/>
      <c r="D2" s="470" t="s">
        <v>115</v>
      </c>
      <c r="E2" s="471"/>
      <c r="F2" s="472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3"/>
      <c r="E3" s="474"/>
      <c r="F3" s="475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3"/>
      <c r="E4" s="474"/>
      <c r="F4" s="475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3"/>
      <c r="E5" s="474"/>
      <c r="F5" s="475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76"/>
      <c r="E6" s="477"/>
      <c r="F6" s="478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6" t="s">
        <v>87</v>
      </c>
      <c r="F9" s="447"/>
      <c r="G9" s="479" t="s">
        <v>88</v>
      </c>
      <c r="H9" s="48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15" t="s">
        <v>116</v>
      </c>
      <c r="F10" s="515"/>
      <c r="G10" s="457"/>
      <c r="H10" s="457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58" t="s">
        <v>117</v>
      </c>
      <c r="F11" s="458"/>
      <c r="G11" s="457"/>
      <c r="H11" s="457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58" t="s">
        <v>118</v>
      </c>
      <c r="F12" s="458"/>
      <c r="G12" s="457"/>
      <c r="H12" s="457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58" t="s">
        <v>119</v>
      </c>
      <c r="F13" s="458"/>
      <c r="G13" s="457"/>
      <c r="H13" s="457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58" t="s">
        <v>120</v>
      </c>
      <c r="F14" s="458"/>
      <c r="G14" s="457"/>
      <c r="H14" s="457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58" t="s">
        <v>121</v>
      </c>
      <c r="F15" s="458"/>
      <c r="G15" s="457"/>
      <c r="H15" s="457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6" t="s">
        <v>122</v>
      </c>
      <c r="F16" s="516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6" t="s">
        <v>123</v>
      </c>
      <c r="F17" s="516"/>
      <c r="G17" s="517"/>
      <c r="H17" s="517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58"/>
      <c r="F18" s="458"/>
      <c r="G18" s="457"/>
      <c r="H18" s="457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66"/>
      <c r="F19" s="466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8" t="s">
        <v>92</v>
      </c>
      <c r="D20" s="519"/>
      <c r="E20" s="520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4" t="s">
        <v>96</v>
      </c>
      <c r="E22" s="465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21" t="s">
        <v>134</v>
      </c>
      <c r="E23" s="521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45" t="s">
        <v>117</v>
      </c>
      <c r="E24" s="445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45" t="s">
        <v>118</v>
      </c>
      <c r="E25" s="445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7" t="s">
        <v>141</v>
      </c>
      <c r="E26" s="437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7" t="s">
        <v>145</v>
      </c>
      <c r="E28" s="437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7" t="s">
        <v>147</v>
      </c>
      <c r="E29" s="437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7" t="s">
        <v>149</v>
      </c>
      <c r="E30" s="437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7" t="s">
        <v>152</v>
      </c>
      <c r="E31" s="437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7" t="s">
        <v>154</v>
      </c>
      <c r="E32" s="437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7" t="s">
        <v>156</v>
      </c>
      <c r="E33" s="437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7" t="s">
        <v>158</v>
      </c>
      <c r="E34" s="437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7" t="s">
        <v>160</v>
      </c>
      <c r="E35" s="437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7" t="s">
        <v>162</v>
      </c>
      <c r="E36" s="437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7" t="s">
        <v>164</v>
      </c>
      <c r="E37" s="437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7" t="s">
        <v>166</v>
      </c>
      <c r="E38" s="437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7"/>
      <c r="E39" s="437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7"/>
      <c r="E40" s="437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7"/>
      <c r="E41" s="437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7"/>
      <c r="E42" s="437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7"/>
      <c r="E43" s="437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7"/>
      <c r="E44" s="437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7"/>
      <c r="E45" s="437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7"/>
      <c r="E46" s="437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7"/>
      <c r="E47" s="437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7"/>
      <c r="E48" s="437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3"/>
      <c r="E49" s="443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3"/>
      <c r="E50" s="443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3"/>
      <c r="E51" s="443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3"/>
      <c r="E52" s="443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3"/>
      <c r="E53" s="443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3"/>
      <c r="E54" s="443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3"/>
      <c r="E55" s="443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3"/>
      <c r="E56" s="443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3"/>
      <c r="E57" s="443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3"/>
      <c r="E58" s="443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3"/>
      <c r="E59" s="443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7" t="s">
        <v>167</v>
      </c>
      <c r="B1" s="508"/>
      <c r="C1" s="508"/>
      <c r="D1" s="508"/>
      <c r="E1" s="508"/>
      <c r="F1" s="509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510" t="s">
        <v>36</v>
      </c>
      <c r="E2" s="510"/>
      <c r="F2" s="511"/>
      <c r="G2" s="62"/>
      <c r="H2" s="29"/>
    </row>
    <row r="3" spans="1:8" ht="18" customHeight="1" x14ac:dyDescent="0.25">
      <c r="A3" s="279" t="s">
        <v>27</v>
      </c>
      <c r="B3" s="87">
        <f>SUMIF($B$14:$B$96,"Mika",$E$14:$E$96)</f>
        <v>21</v>
      </c>
      <c r="C3" s="177"/>
      <c r="D3" s="512"/>
      <c r="E3" s="513"/>
      <c r="F3" s="514"/>
      <c r="G3" s="56"/>
      <c r="H3" s="29"/>
    </row>
    <row r="4" spans="1:8" ht="18" customHeight="1" x14ac:dyDescent="0.25">
      <c r="A4" s="279" t="s">
        <v>28</v>
      </c>
      <c r="B4" s="87">
        <f>SUMIF($B$14:$B$96,"Sanna",$E$14:$E$96)</f>
        <v>25</v>
      </c>
      <c r="C4" s="177"/>
      <c r="D4" s="492"/>
      <c r="E4" s="493"/>
      <c r="F4" s="494"/>
      <c r="G4" s="56"/>
      <c r="H4" s="29"/>
    </row>
    <row r="5" spans="1:8" ht="18" customHeight="1" x14ac:dyDescent="0.25">
      <c r="A5" s="279" t="s">
        <v>29</v>
      </c>
      <c r="B5" s="87">
        <f>SUMIF($B$14:$B$96,"Simo",$E$14:$E$96)</f>
        <v>26.5</v>
      </c>
      <c r="C5" s="177"/>
      <c r="D5" s="492"/>
      <c r="E5" s="493"/>
      <c r="F5" s="494"/>
      <c r="G5" s="56"/>
      <c r="H5" s="29"/>
    </row>
    <row r="6" spans="1:8" ht="18" customHeight="1" x14ac:dyDescent="0.25">
      <c r="A6" s="279" t="s">
        <v>30</v>
      </c>
      <c r="B6" s="87">
        <f>SUMIF($B$14:$B$96,"Timo",$E$14:$E$96)</f>
        <v>45</v>
      </c>
      <c r="C6" s="177"/>
      <c r="D6" s="492"/>
      <c r="E6" s="493"/>
      <c r="F6" s="494"/>
      <c r="G6" s="56"/>
      <c r="H6" s="29"/>
    </row>
    <row r="7" spans="1:8" ht="18" customHeight="1" x14ac:dyDescent="0.25">
      <c r="A7" s="280" t="s">
        <v>31</v>
      </c>
      <c r="B7" s="87">
        <f>SUMIF($B$14:$B$96,"Tuula",$E$14:$E$96)</f>
        <v>8.5</v>
      </c>
      <c r="C7" s="177"/>
      <c r="D7" s="493"/>
      <c r="E7" s="493"/>
      <c r="F7" s="493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2" t="s">
        <v>37</v>
      </c>
      <c r="B9" s="497">
        <f>SUM(B3:B8)</f>
        <v>126</v>
      </c>
      <c r="C9" s="499" t="str">
        <f>IF((SUM(C3:C7)=0),"",SUM(C3:C7))</f>
        <v/>
      </c>
      <c r="D9" s="501" t="s">
        <v>38</v>
      </c>
      <c r="E9" s="524">
        <v>10.5</v>
      </c>
      <c r="F9" s="505"/>
      <c r="G9" s="56"/>
      <c r="H9" s="29"/>
    </row>
    <row r="10" spans="1:8" s="10" customFormat="1" ht="18" customHeight="1" x14ac:dyDescent="0.25">
      <c r="A10" s="523"/>
      <c r="B10" s="498"/>
      <c r="C10" s="500"/>
      <c r="D10" s="502"/>
      <c r="E10" s="525"/>
      <c r="F10" s="506"/>
      <c r="G10" s="56"/>
      <c r="H10" s="29"/>
    </row>
    <row r="11" spans="1:8" s="10" customFormat="1" ht="18" customHeight="1" x14ac:dyDescent="0.25">
      <c r="A11" s="481" t="s">
        <v>39</v>
      </c>
      <c r="B11" s="482"/>
      <c r="C11" s="483"/>
      <c r="D11" s="482"/>
      <c r="E11" s="484"/>
      <c r="F11" s="485"/>
      <c r="G11" s="62"/>
      <c r="H11" s="29"/>
    </row>
    <row r="12" spans="1:8" ht="18" customHeight="1" x14ac:dyDescent="0.25">
      <c r="A12" s="526" t="s">
        <v>40</v>
      </c>
      <c r="B12" s="487" t="s">
        <v>21</v>
      </c>
      <c r="C12" s="488" t="s">
        <v>41</v>
      </c>
      <c r="D12" s="489"/>
      <c r="E12" s="527" t="s">
        <v>42</v>
      </c>
      <c r="F12" s="491" t="s">
        <v>43</v>
      </c>
      <c r="G12" s="62"/>
      <c r="H12" s="29"/>
    </row>
    <row r="13" spans="1:8" ht="18" customHeight="1" x14ac:dyDescent="0.25">
      <c r="A13" s="526"/>
      <c r="B13" s="487"/>
      <c r="C13" s="183" t="s">
        <v>44</v>
      </c>
      <c r="D13" s="79" t="s">
        <v>45</v>
      </c>
      <c r="E13" s="527"/>
      <c r="F13" s="491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68" t="s">
        <v>84</v>
      </c>
      <c r="C2" s="469"/>
      <c r="D2" s="470" t="s">
        <v>193</v>
      </c>
      <c r="E2" s="471"/>
      <c r="F2" s="472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3"/>
      <c r="E3" s="474"/>
      <c r="F3" s="475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3"/>
      <c r="E4" s="474"/>
      <c r="F4" s="475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3"/>
      <c r="E5" s="474"/>
      <c r="F5" s="475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6"/>
      <c r="E6" s="477"/>
      <c r="F6" s="478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6" t="s">
        <v>87</v>
      </c>
      <c r="F9" s="447"/>
      <c r="G9" s="479" t="s">
        <v>88</v>
      </c>
      <c r="H9" s="48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58" t="s">
        <v>194</v>
      </c>
      <c r="F10" s="458"/>
      <c r="G10" s="457"/>
      <c r="H10" s="457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58" t="s">
        <v>195</v>
      </c>
      <c r="F11" s="458"/>
      <c r="G11" s="457"/>
      <c r="H11" s="457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58" t="s">
        <v>196</v>
      </c>
      <c r="F12" s="458"/>
      <c r="G12" s="457"/>
      <c r="H12" s="457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58" t="s">
        <v>197</v>
      </c>
      <c r="F13" s="458"/>
      <c r="G13" s="457"/>
      <c r="H13" s="457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58" t="s">
        <v>198</v>
      </c>
      <c r="F14" s="458"/>
      <c r="G14" s="457"/>
      <c r="H14" s="457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58" t="s">
        <v>199</v>
      </c>
      <c r="F15" s="458"/>
      <c r="G15" s="457"/>
      <c r="H15" s="457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58"/>
      <c r="F16" s="458"/>
      <c r="G16" s="457"/>
      <c r="H16" s="457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66"/>
      <c r="F17" s="466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1" t="s">
        <v>92</v>
      </c>
      <c r="D18" s="462"/>
      <c r="E18" s="463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4" t="s">
        <v>96</v>
      </c>
      <c r="E20" s="465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7" t="s">
        <v>145</v>
      </c>
      <c r="E21" s="437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7" t="s">
        <v>211</v>
      </c>
      <c r="E22" s="437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7" t="s">
        <v>214</v>
      </c>
      <c r="E23" s="437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7" t="s">
        <v>216</v>
      </c>
      <c r="E24" s="437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7" t="s">
        <v>218</v>
      </c>
      <c r="E25" s="437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7" t="s">
        <v>66</v>
      </c>
      <c r="E26" s="437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7" t="s">
        <v>221</v>
      </c>
      <c r="E27" s="437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7" t="s">
        <v>196</v>
      </c>
      <c r="E28" s="437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3" t="s">
        <v>225</v>
      </c>
      <c r="E29" s="443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3"/>
      <c r="E30" s="443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3"/>
      <c r="E31" s="443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3"/>
      <c r="E32" s="443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3"/>
      <c r="E33" s="443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3"/>
      <c r="E34" s="443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3"/>
      <c r="E35" s="443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7" t="s">
        <v>34</v>
      </c>
      <c r="B1" s="508"/>
      <c r="C1" s="508"/>
      <c r="D1" s="508"/>
      <c r="E1" s="508"/>
      <c r="F1" s="509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10" t="s">
        <v>36</v>
      </c>
      <c r="E2" s="510"/>
      <c r="F2" s="511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512"/>
      <c r="E3" s="513"/>
      <c r="F3" s="514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92"/>
      <c r="E4" s="493"/>
      <c r="F4" s="494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92"/>
      <c r="E5" s="493"/>
      <c r="F5" s="494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92"/>
      <c r="E6" s="493"/>
      <c r="F6" s="494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93"/>
      <c r="E7" s="493"/>
      <c r="F7" s="493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5" t="s">
        <v>37</v>
      </c>
      <c r="B9" s="497">
        <f>SUM(B3:B8)</f>
        <v>158.5</v>
      </c>
      <c r="C9" s="499" t="str">
        <f>IF((SUM(C3:C7)=0),"",SUM(C3:C7))</f>
        <v/>
      </c>
      <c r="D9" s="501" t="s">
        <v>38</v>
      </c>
      <c r="E9" s="524">
        <v>16.5</v>
      </c>
      <c r="F9" s="505"/>
      <c r="G9" s="56"/>
      <c r="H9" s="29"/>
    </row>
    <row r="10" spans="1:8" s="10" customFormat="1" ht="18" customHeight="1" x14ac:dyDescent="0.25">
      <c r="A10" s="496"/>
      <c r="B10" s="498"/>
      <c r="C10" s="500"/>
      <c r="D10" s="502"/>
      <c r="E10" s="525"/>
      <c r="F10" s="506"/>
      <c r="G10" s="56"/>
      <c r="H10" s="29"/>
    </row>
    <row r="11" spans="1:8" s="10" customFormat="1" ht="18" customHeight="1" x14ac:dyDescent="0.25">
      <c r="A11" s="481" t="s">
        <v>39</v>
      </c>
      <c r="B11" s="482"/>
      <c r="C11" s="483"/>
      <c r="D11" s="482"/>
      <c r="E11" s="484"/>
      <c r="F11" s="485"/>
      <c r="G11" s="62"/>
      <c r="H11" s="29"/>
    </row>
    <row r="12" spans="1:8" ht="18" customHeight="1" x14ac:dyDescent="0.25">
      <c r="A12" s="486" t="s">
        <v>40</v>
      </c>
      <c r="B12" s="487" t="s">
        <v>21</v>
      </c>
      <c r="C12" s="488" t="s">
        <v>41</v>
      </c>
      <c r="D12" s="489"/>
      <c r="E12" s="527" t="s">
        <v>42</v>
      </c>
      <c r="F12" s="491" t="s">
        <v>43</v>
      </c>
      <c r="G12" s="62"/>
      <c r="H12" s="29"/>
    </row>
    <row r="13" spans="1:8" ht="18" customHeight="1" x14ac:dyDescent="0.25">
      <c r="A13" s="486"/>
      <c r="B13" s="487"/>
      <c r="C13" s="183" t="s">
        <v>44</v>
      </c>
      <c r="D13" s="79" t="s">
        <v>45</v>
      </c>
      <c r="E13" s="527"/>
      <c r="F13" s="491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ec78b04-9439-499f-911c-68c5b1e9cc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2020-04-20T16:39:26Z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